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105" yWindow="-105" windowWidth="19425" windowHeight="10425"/>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estimation'!$A$3:$AP$327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8" i="1" l="1"/>
  <c r="G325" i="1" l="1"/>
  <c r="G324" i="1"/>
  <c r="G172" i="1"/>
  <c r="G173" i="1"/>
  <c r="G279" i="1" l="1"/>
  <c r="G85" i="1" l="1"/>
  <c r="G86" i="1"/>
  <c r="G87" i="1"/>
  <c r="G90" i="1"/>
  <c r="G91" i="1"/>
  <c r="G92"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4" i="1"/>
  <c r="G284" i="1"/>
  <c r="G62" i="1"/>
  <c r="G61" i="1"/>
  <c r="AH146" i="1"/>
  <c r="R148" i="1"/>
  <c r="S148" i="1"/>
  <c r="AH148" i="1" l="1"/>
  <c r="G176" i="1" l="1"/>
  <c r="G147" i="1"/>
  <c r="P327" i="1"/>
  <c r="G327" i="1"/>
  <c r="P326" i="1"/>
  <c r="G326" i="1"/>
  <c r="G52" i="15"/>
  <c r="G10" i="15"/>
  <c r="E11" i="15"/>
  <c r="G11" i="15" s="1"/>
  <c r="E12" i="15"/>
  <c r="E13" i="15"/>
  <c r="E14" i="15"/>
  <c r="E15" i="15"/>
  <c r="G15" i="15" s="1"/>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G50" i="15" s="1"/>
  <c r="E51" i="15"/>
  <c r="G51" i="15" s="1"/>
  <c r="E52" i="15"/>
  <c r="E53" i="15"/>
  <c r="G53" i="15" s="1"/>
  <c r="E54" i="15"/>
  <c r="G54" i="15" s="1"/>
  <c r="E55" i="15"/>
  <c r="G55" i="15" s="1"/>
  <c r="E56" i="15"/>
  <c r="G56" i="15" s="1"/>
  <c r="E57" i="15"/>
  <c r="G57" i="15" s="1"/>
  <c r="E58" i="15"/>
  <c r="G58" i="15" s="1"/>
  <c r="E59" i="15"/>
  <c r="G59" i="15" s="1"/>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F12" i="15"/>
  <c r="F14" i="15" s="1"/>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C12" i="15" l="1"/>
  <c r="C13" i="15"/>
  <c r="G14" i="15"/>
  <c r="L61" i="15"/>
  <c r="T61" i="15"/>
  <c r="AB61" i="15"/>
  <c r="AJ61" i="15"/>
  <c r="AR61" i="15"/>
  <c r="AZ61" i="15"/>
  <c r="BH61" i="15"/>
  <c r="M61" i="15"/>
  <c r="U61" i="15"/>
  <c r="AC61" i="15"/>
  <c r="AK61" i="15"/>
  <c r="AS61" i="15"/>
  <c r="BA61" i="15"/>
  <c r="BI61" i="15"/>
  <c r="N61" i="15"/>
  <c r="V61" i="15"/>
  <c r="AD61" i="15"/>
  <c r="AL61" i="15"/>
  <c r="AT61" i="15"/>
  <c r="BB61" i="15"/>
  <c r="BJ61" i="15"/>
  <c r="O61" i="15"/>
  <c r="W61" i="15"/>
  <c r="AE61" i="15"/>
  <c r="AM61" i="15"/>
  <c r="AU61" i="15"/>
  <c r="BC61" i="15"/>
  <c r="BK61" i="15"/>
  <c r="P61" i="15"/>
  <c r="X61" i="15"/>
  <c r="AF61" i="15"/>
  <c r="AN61" i="15"/>
  <c r="AV61" i="15"/>
  <c r="BD61" i="15"/>
  <c r="BL61" i="15"/>
  <c r="J61" i="15"/>
  <c r="R61" i="15"/>
  <c r="Z61" i="15"/>
  <c r="AH61" i="15"/>
  <c r="AP61" i="15"/>
  <c r="AX61" i="15"/>
  <c r="BF61" i="15"/>
  <c r="K61" i="15"/>
  <c r="S61" i="15"/>
  <c r="AA61" i="15"/>
  <c r="AI61" i="15"/>
  <c r="AQ61" i="15"/>
  <c r="AY61" i="15"/>
  <c r="BG61" i="15"/>
  <c r="BE61" i="15"/>
  <c r="BM61" i="15"/>
  <c r="I61" i="15"/>
  <c r="Q61" i="15"/>
  <c r="Y61" i="15"/>
  <c r="AG61" i="15"/>
  <c r="AO61" i="15"/>
  <c r="G12" i="15"/>
  <c r="Y63" i="15" s="1"/>
  <c r="AW61" i="15"/>
  <c r="H61" i="15"/>
  <c r="G13" i="15"/>
  <c r="C14" i="15"/>
  <c r="F16" i="15"/>
  <c r="G16" i="15" s="1"/>
  <c r="C15" i="15"/>
  <c r="F17" i="15"/>
  <c r="G17" i="15" s="1"/>
  <c r="G33" i="1"/>
  <c r="PD8" i="4"/>
  <c r="PE8" i="4"/>
  <c r="PZ8" i="4"/>
  <c r="QA8" i="4"/>
  <c r="QV8" i="4"/>
  <c r="QW8" i="4"/>
  <c r="RR8" i="4"/>
  <c r="RS8" i="4"/>
  <c r="SN8" i="4"/>
  <c r="SO8" i="4"/>
  <c r="TJ8" i="4"/>
  <c r="TK8" i="4"/>
  <c r="UF8" i="4"/>
  <c r="UG8" i="4"/>
  <c r="VB8" i="4"/>
  <c r="VC8" i="4"/>
  <c r="VX8" i="4"/>
  <c r="VY8" i="4"/>
  <c r="WT8" i="4"/>
  <c r="WU8" i="4"/>
  <c r="XP8" i="4"/>
  <c r="XQ8" i="4"/>
  <c r="YL8" i="4"/>
  <c r="YM8" i="4"/>
  <c r="ZH8" i="4"/>
  <c r="ZI8" i="4"/>
  <c r="AAD8" i="4"/>
  <c r="AAE8" i="4"/>
  <c r="AAZ8" i="4"/>
  <c r="ABA8" i="4"/>
  <c r="ABV8" i="4"/>
  <c r="ABW8" i="4"/>
  <c r="ACR8" i="4"/>
  <c r="ACS8" i="4"/>
  <c r="ADN8" i="4"/>
  <c r="ADO8" i="4"/>
  <c r="AEJ8" i="4"/>
  <c r="AEK8" i="4"/>
  <c r="AFF8" i="4"/>
  <c r="AFG8" i="4"/>
  <c r="AGB8" i="4"/>
  <c r="AGC8" i="4"/>
  <c r="AGX8" i="4"/>
  <c r="AGY8" i="4"/>
  <c r="AHT8" i="4"/>
  <c r="AHU8" i="4"/>
  <c r="AIP8" i="4"/>
  <c r="AIQ8" i="4"/>
  <c r="AJL8" i="4"/>
  <c r="AJM8" i="4"/>
  <c r="AKH8" i="4"/>
  <c r="AKI8" i="4"/>
  <c r="ALD8" i="4"/>
  <c r="ALE8" i="4"/>
  <c r="ALZ8" i="4"/>
  <c r="AMA8" i="4"/>
  <c r="AMV8" i="4"/>
  <c r="AMW8" i="4"/>
  <c r="ANR8" i="4"/>
  <c r="ANS8" i="4"/>
  <c r="AON8" i="4"/>
  <c r="AOO8" i="4"/>
  <c r="AT8" i="4"/>
  <c r="AU8" i="4"/>
  <c r="BP8" i="4"/>
  <c r="BQ8" i="4"/>
  <c r="CL8" i="4"/>
  <c r="CM8" i="4"/>
  <c r="DH8" i="4"/>
  <c r="DI8" i="4"/>
  <c r="ED8" i="4"/>
  <c r="EE8" i="4"/>
  <c r="EZ8" i="4"/>
  <c r="FA8" i="4"/>
  <c r="FB8" i="4"/>
  <c r="FC8" i="4"/>
  <c r="FD8" i="4"/>
  <c r="FE8" i="4"/>
  <c r="FF8" i="4"/>
  <c r="FG8" i="4"/>
  <c r="FH8" i="4"/>
  <c r="FI8" i="4"/>
  <c r="FJ8" i="4"/>
  <c r="FK8" i="4"/>
  <c r="FL8" i="4"/>
  <c r="FR8" i="4"/>
  <c r="FS8" i="4"/>
  <c r="FT8" i="4"/>
  <c r="FU8" i="4"/>
  <c r="FV8" i="4"/>
  <c r="FW8" i="4"/>
  <c r="GR8" i="4"/>
  <c r="GS8" i="4"/>
  <c r="HN8" i="4"/>
  <c r="HO8" i="4"/>
  <c r="IJ8" i="4"/>
  <c r="IK8" i="4"/>
  <c r="JF8" i="4"/>
  <c r="JG8" i="4"/>
  <c r="KB8" i="4"/>
  <c r="KC8" i="4"/>
  <c r="KX8" i="4"/>
  <c r="KY8" i="4"/>
  <c r="LT8" i="4"/>
  <c r="LU8" i="4"/>
  <c r="MP8" i="4"/>
  <c r="MQ8" i="4"/>
  <c r="NL8" i="4"/>
  <c r="NM8" i="4"/>
  <c r="OH8" i="4"/>
  <c r="OI8" i="4"/>
  <c r="X8" i="4"/>
  <c r="Y8" i="4"/>
  <c r="C8" i="4"/>
  <c r="P62" i="15" l="1"/>
  <c r="BD62" i="15"/>
  <c r="BL64" i="15"/>
  <c r="H64" i="15"/>
  <c r="H62" i="15"/>
  <c r="AT64" i="15"/>
  <c r="H63" i="15"/>
  <c r="BK63" i="15"/>
  <c r="N64" i="15"/>
  <c r="AF64" i="15"/>
  <c r="BE63" i="15"/>
  <c r="AM63" i="15"/>
  <c r="BB64" i="15"/>
  <c r="K62" i="15"/>
  <c r="R63" i="15"/>
  <c r="Y64" i="15"/>
  <c r="AB62" i="15"/>
  <c r="AI63" i="15"/>
  <c r="AP64" i="15"/>
  <c r="AS62" i="15"/>
  <c r="AZ63" i="15"/>
  <c r="BG64" i="15"/>
  <c r="N62" i="15"/>
  <c r="U63" i="15"/>
  <c r="AB64" i="15"/>
  <c r="AU62" i="15"/>
  <c r="BB63" i="15"/>
  <c r="BI64" i="15"/>
  <c r="Q62" i="15"/>
  <c r="X63" i="15"/>
  <c r="Z62" i="15"/>
  <c r="AG63" i="15"/>
  <c r="AN64" i="15"/>
  <c r="AU64" i="15"/>
  <c r="S62" i="15"/>
  <c r="Z63" i="15"/>
  <c r="AG64" i="15"/>
  <c r="AJ62" i="15"/>
  <c r="AQ63" i="15"/>
  <c r="AX64" i="15"/>
  <c r="BA62" i="15"/>
  <c r="BH63" i="15"/>
  <c r="V62" i="15"/>
  <c r="AC63" i="15"/>
  <c r="AJ64" i="15"/>
  <c r="BC62" i="15"/>
  <c r="BJ63" i="15"/>
  <c r="Y62" i="15"/>
  <c r="AF63" i="15"/>
  <c r="AH62" i="15"/>
  <c r="AO63" i="15"/>
  <c r="AV64" i="15"/>
  <c r="X62" i="15"/>
  <c r="AE64" i="15"/>
  <c r="AA62" i="15"/>
  <c r="AH63" i="15"/>
  <c r="AO64" i="15"/>
  <c r="AR62" i="15"/>
  <c r="AY63" i="15"/>
  <c r="BF64" i="15"/>
  <c r="BI62" i="15"/>
  <c r="K64" i="15"/>
  <c r="AD62" i="15"/>
  <c r="AK63" i="15"/>
  <c r="AR64" i="15"/>
  <c r="BK62" i="15"/>
  <c r="M64" i="15"/>
  <c r="AG62" i="15"/>
  <c r="AN63" i="15"/>
  <c r="AP62" i="15"/>
  <c r="AW63" i="15"/>
  <c r="BD64" i="15"/>
  <c r="AE63" i="15"/>
  <c r="BK64" i="15"/>
  <c r="AI62" i="15"/>
  <c r="AP63" i="15"/>
  <c r="AW64" i="15"/>
  <c r="AZ62" i="15"/>
  <c r="BG63" i="15"/>
  <c r="L63" i="15"/>
  <c r="S64" i="15"/>
  <c r="AL62" i="15"/>
  <c r="AS63" i="15"/>
  <c r="AZ64" i="15"/>
  <c r="N63" i="15"/>
  <c r="U64" i="15"/>
  <c r="AO62" i="15"/>
  <c r="AV63" i="15"/>
  <c r="AQ62" i="15"/>
  <c r="AX63" i="15"/>
  <c r="BE64" i="15"/>
  <c r="BH62" i="15"/>
  <c r="J64" i="15"/>
  <c r="M62" i="15"/>
  <c r="T63" i="15"/>
  <c r="AA64" i="15"/>
  <c r="AT62" i="15"/>
  <c r="BA63" i="15"/>
  <c r="BH64" i="15"/>
  <c r="O62" i="15"/>
  <c r="V63" i="15"/>
  <c r="AC64" i="15"/>
  <c r="AW62" i="15"/>
  <c r="BD63" i="15"/>
  <c r="BF62" i="15"/>
  <c r="BM63" i="15"/>
  <c r="AY62" i="15"/>
  <c r="BF63" i="15"/>
  <c r="BM64" i="15"/>
  <c r="K63" i="15"/>
  <c r="R64" i="15"/>
  <c r="U62" i="15"/>
  <c r="AB63" i="15"/>
  <c r="AI64" i="15"/>
  <c r="BB62" i="15"/>
  <c r="BI63" i="15"/>
  <c r="W62" i="15"/>
  <c r="AD63" i="15"/>
  <c r="AK64" i="15"/>
  <c r="BE62" i="15"/>
  <c r="BL63" i="15"/>
  <c r="I63" i="15"/>
  <c r="P64" i="15"/>
  <c r="O63" i="15"/>
  <c r="W63" i="15"/>
  <c r="BG62" i="15"/>
  <c r="I64" i="15"/>
  <c r="L62" i="15"/>
  <c r="S63" i="15"/>
  <c r="Z64" i="15"/>
  <c r="AC62" i="15"/>
  <c r="AJ63" i="15"/>
  <c r="AQ64" i="15"/>
  <c r="BJ62" i="15"/>
  <c r="L64" i="15"/>
  <c r="AE62" i="15"/>
  <c r="AL63" i="15"/>
  <c r="AS64" i="15"/>
  <c r="BM62" i="15"/>
  <c r="O64" i="15"/>
  <c r="J62" i="15"/>
  <c r="Q63" i="15"/>
  <c r="X64" i="15"/>
  <c r="BL62" i="15"/>
  <c r="V64" i="15"/>
  <c r="W64" i="15"/>
  <c r="J63" i="15"/>
  <c r="Q64" i="15"/>
  <c r="T62" i="15"/>
  <c r="AA63" i="15"/>
  <c r="AH64" i="15"/>
  <c r="AK62" i="15"/>
  <c r="AR63" i="15"/>
  <c r="AY64" i="15"/>
  <c r="M63" i="15"/>
  <c r="T64" i="15"/>
  <c r="AM62" i="15"/>
  <c r="AT63" i="15"/>
  <c r="BA64" i="15"/>
  <c r="I62" i="15"/>
  <c r="AF62" i="15"/>
  <c r="BJ64" i="15"/>
  <c r="AX62" i="15"/>
  <c r="AM64" i="15"/>
  <c r="AL64" i="15"/>
  <c r="AD64" i="15"/>
  <c r="R62" i="15"/>
  <c r="P63" i="15"/>
  <c r="BC63" i="15"/>
  <c r="AU63" i="15"/>
  <c r="AV62" i="15"/>
  <c r="AN62" i="15"/>
  <c r="BC64" i="15"/>
  <c r="C17" i="15"/>
  <c r="F19" i="15"/>
  <c r="G19" i="15" s="1"/>
  <c r="C16" i="15"/>
  <c r="F18" i="15"/>
  <c r="G18" i="15" s="1"/>
  <c r="N65" i="15" s="1"/>
  <c r="C34" i="12"/>
  <c r="D34" i="12"/>
  <c r="E34" i="12"/>
  <c r="F34" i="12"/>
  <c r="G34" i="12"/>
  <c r="H34" i="12"/>
  <c r="I34" i="12"/>
  <c r="J34" i="12"/>
  <c r="K34" i="12"/>
  <c r="L34" i="12"/>
  <c r="M34" i="12"/>
  <c r="N34" i="12"/>
  <c r="O34" i="12"/>
  <c r="BK34" i="12" s="1"/>
  <c r="P34" i="12"/>
  <c r="Q34" i="12"/>
  <c r="R34" i="12"/>
  <c r="S34" i="12"/>
  <c r="BO34" i="12" s="1"/>
  <c r="T34" i="12"/>
  <c r="U34" i="12"/>
  <c r="V34" i="12"/>
  <c r="W34" i="12"/>
  <c r="X34" i="12"/>
  <c r="Y34" i="12"/>
  <c r="Z34" i="12"/>
  <c r="AA34" i="12"/>
  <c r="AB34" i="12"/>
  <c r="AC34" i="12"/>
  <c r="AD34" i="12"/>
  <c r="AE34" i="12"/>
  <c r="AF34" i="12"/>
  <c r="AG34" i="12"/>
  <c r="AH34" i="12"/>
  <c r="AI34" i="12"/>
  <c r="AJ34" i="12"/>
  <c r="AK34" i="12"/>
  <c r="AL34" i="12"/>
  <c r="AM34" i="12"/>
  <c r="AN34" i="12"/>
  <c r="BL34" i="12" s="1"/>
  <c r="AO34" i="12"/>
  <c r="AP34" i="12"/>
  <c r="AQ34" i="12"/>
  <c r="AR34" i="12"/>
  <c r="AS34" i="12"/>
  <c r="AT34" i="12"/>
  <c r="AU34" i="12"/>
  <c r="AV34" i="12"/>
  <c r="AW34" i="12"/>
  <c r="BU34" i="12" s="1"/>
  <c r="AX34" i="12"/>
  <c r="AY34" i="12"/>
  <c r="AZ34" i="12"/>
  <c r="BA34" i="12"/>
  <c r="BB34" i="12"/>
  <c r="BC34" i="12"/>
  <c r="BD34" i="12"/>
  <c r="BE34" i="12"/>
  <c r="BF34" i="12"/>
  <c r="BG34" i="12"/>
  <c r="BH34" i="12"/>
  <c r="BI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C164" i="12"/>
  <c r="D164" i="12"/>
  <c r="E164" i="12"/>
  <c r="F164" i="12"/>
  <c r="G164" i="12"/>
  <c r="H164" i="12"/>
  <c r="I164" i="12"/>
  <c r="J164" i="12"/>
  <c r="K164" i="12"/>
  <c r="L164" i="12"/>
  <c r="M164"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BD164" i="12"/>
  <c r="BH164" i="12"/>
  <c r="BL164" i="12"/>
  <c r="C165" i="12"/>
  <c r="D165" i="12"/>
  <c r="E165" i="12"/>
  <c r="F165" i="12"/>
  <c r="BB165" i="12" s="1"/>
  <c r="G165" i="12"/>
  <c r="H165" i="12"/>
  <c r="I165" i="12"/>
  <c r="J165" i="12"/>
  <c r="K165" i="12"/>
  <c r="L165" i="12"/>
  <c r="M165" i="12"/>
  <c r="N165" i="12"/>
  <c r="O165" i="12"/>
  <c r="P165" i="12"/>
  <c r="Q165" i="12"/>
  <c r="R165" i="12"/>
  <c r="BN165" i="12" s="1"/>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F165" i="12"/>
  <c r="BI165" i="12"/>
  <c r="BJ165" i="12"/>
  <c r="C166" i="12"/>
  <c r="D166" i="12"/>
  <c r="E166" i="12"/>
  <c r="F166" i="12"/>
  <c r="G166" i="12"/>
  <c r="H166" i="12"/>
  <c r="I166" i="12"/>
  <c r="BE166" i="12" s="1"/>
  <c r="J166" i="12"/>
  <c r="K166" i="12"/>
  <c r="L166" i="12"/>
  <c r="M166" i="12"/>
  <c r="N166" i="12"/>
  <c r="O166" i="12"/>
  <c r="P166" i="12"/>
  <c r="Q166" i="12"/>
  <c r="R166" i="12"/>
  <c r="S166" i="12"/>
  <c r="T166" i="12"/>
  <c r="U166" i="12"/>
  <c r="V166" i="12"/>
  <c r="W166" i="12"/>
  <c r="X166" i="12"/>
  <c r="Y166" i="12"/>
  <c r="BU166" i="12" s="1"/>
  <c r="Z166" i="12"/>
  <c r="AA166" i="12"/>
  <c r="AB166" i="12"/>
  <c r="AC166" i="12"/>
  <c r="BA166" i="12" s="1"/>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I166" i="12"/>
  <c r="BJ166" i="12"/>
  <c r="BM166" i="12"/>
  <c r="BV166" i="12"/>
  <c r="C167" i="12"/>
  <c r="D167" i="12"/>
  <c r="E167" i="12"/>
  <c r="F167" i="12"/>
  <c r="G167" i="12"/>
  <c r="H167" i="12"/>
  <c r="I167" i="12"/>
  <c r="J167" i="12"/>
  <c r="K167" i="12"/>
  <c r="L167" i="12"/>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K170" i="12"/>
  <c r="L170" i="12"/>
  <c r="M170" i="12"/>
  <c r="N170" i="12"/>
  <c r="O170" i="12"/>
  <c r="P170" i="12"/>
  <c r="Q170" i="12"/>
  <c r="R170" i="12"/>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J172" i="12"/>
  <c r="K172" i="12"/>
  <c r="L172" i="12"/>
  <c r="M172" i="12"/>
  <c r="N172" i="12"/>
  <c r="O172" i="12"/>
  <c r="P172" i="12"/>
  <c r="Q172" i="12"/>
  <c r="R172" i="12"/>
  <c r="S172" i="12"/>
  <c r="T172" i="12"/>
  <c r="U172" i="12"/>
  <c r="V172" i="12"/>
  <c r="W172" i="12"/>
  <c r="X172" i="12"/>
  <c r="Y172" i="12"/>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AZ174" i="12" s="1"/>
  <c r="E174" i="12"/>
  <c r="F174" i="12"/>
  <c r="G174" i="12"/>
  <c r="H174" i="12"/>
  <c r="I174" i="12"/>
  <c r="J174" i="12"/>
  <c r="K174" i="12"/>
  <c r="L174" i="12"/>
  <c r="M174"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BH174" i="12"/>
  <c r="C175" i="12"/>
  <c r="D175" i="12"/>
  <c r="E175" i="12"/>
  <c r="F175" i="12"/>
  <c r="G175" i="12"/>
  <c r="H175" i="12"/>
  <c r="I175" i="12"/>
  <c r="J175" i="12"/>
  <c r="K175" i="12"/>
  <c r="L175" i="12"/>
  <c r="M175" i="12"/>
  <c r="N175" i="12"/>
  <c r="O175" i="12"/>
  <c r="P175" i="12"/>
  <c r="Q175" i="12"/>
  <c r="R175" i="12"/>
  <c r="BN175" i="12" s="1"/>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BB177" i="12" s="1"/>
  <c r="G177" i="12"/>
  <c r="H177" i="12"/>
  <c r="I177" i="12"/>
  <c r="J177" i="12"/>
  <c r="K177" i="12"/>
  <c r="L177" i="12"/>
  <c r="M177" i="12"/>
  <c r="N177" i="12"/>
  <c r="BJ177" i="12" s="1"/>
  <c r="O177" i="12"/>
  <c r="P177" i="12"/>
  <c r="Q177" i="12"/>
  <c r="R177" i="12"/>
  <c r="S177" i="12"/>
  <c r="T177" i="12"/>
  <c r="U177" i="12"/>
  <c r="V177" i="12"/>
  <c r="BR177" i="12" s="1"/>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S177" i="12"/>
  <c r="C178" i="12"/>
  <c r="D178" i="12"/>
  <c r="E178" i="12"/>
  <c r="F178" i="12"/>
  <c r="G178" i="12"/>
  <c r="H178" i="12"/>
  <c r="BD178" i="12" s="1"/>
  <c r="I178" i="12"/>
  <c r="J178" i="12"/>
  <c r="K178" i="12"/>
  <c r="L178" i="12"/>
  <c r="M178" i="12"/>
  <c r="N178" i="12"/>
  <c r="O178" i="12"/>
  <c r="P178" i="12"/>
  <c r="Q178" i="12"/>
  <c r="R178" i="12"/>
  <c r="S178" i="12"/>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S178" i="12"/>
  <c r="C179" i="12"/>
  <c r="D179" i="12"/>
  <c r="E179" i="12"/>
  <c r="F179" i="12"/>
  <c r="G179" i="12"/>
  <c r="H179" i="12"/>
  <c r="I179" i="12"/>
  <c r="J179" i="12"/>
  <c r="K179" i="12"/>
  <c r="L179" i="12"/>
  <c r="M179"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I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I182" i="12"/>
  <c r="J182" i="12"/>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J182" i="12"/>
  <c r="C183" i="12"/>
  <c r="D183" i="12"/>
  <c r="E183" i="12"/>
  <c r="F183" i="12"/>
  <c r="G183" i="12"/>
  <c r="H183" i="12"/>
  <c r="BD183" i="12" s="1"/>
  <c r="I183" i="12"/>
  <c r="J183" i="12"/>
  <c r="K183" i="12"/>
  <c r="L183" i="12"/>
  <c r="M183" i="12"/>
  <c r="N183" i="12"/>
  <c r="O183" i="12"/>
  <c r="P183" i="12"/>
  <c r="Q183" i="12"/>
  <c r="R183" i="12"/>
  <c r="S183" i="12"/>
  <c r="T183" i="12"/>
  <c r="U183" i="12"/>
  <c r="V183" i="12"/>
  <c r="W183" i="12"/>
  <c r="X183" i="12"/>
  <c r="Y183" i="12"/>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E183" i="12"/>
  <c r="C184" i="12"/>
  <c r="D184" i="12"/>
  <c r="E184" i="12"/>
  <c r="F184" i="12"/>
  <c r="G184" i="12"/>
  <c r="H184" i="12"/>
  <c r="I184" i="12"/>
  <c r="J184" i="12"/>
  <c r="K184" i="12"/>
  <c r="L184" i="12"/>
  <c r="M184" i="12"/>
  <c r="N184" i="12"/>
  <c r="O184" i="12"/>
  <c r="P184" i="12"/>
  <c r="Q184" i="12"/>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I186" i="12"/>
  <c r="J186" i="12"/>
  <c r="K186" i="12"/>
  <c r="L186" i="12"/>
  <c r="M186"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C187" i="12"/>
  <c r="D187" i="12"/>
  <c r="E187" i="12"/>
  <c r="F187" i="12"/>
  <c r="G187" i="12"/>
  <c r="H187" i="12"/>
  <c r="I187" i="12"/>
  <c r="J187" i="12"/>
  <c r="K187" i="12"/>
  <c r="L187" i="12"/>
  <c r="M187"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BG187" i="12" s="1"/>
  <c r="AJ187" i="12"/>
  <c r="AK187" i="12"/>
  <c r="AL187" i="12"/>
  <c r="AM187" i="12"/>
  <c r="BK187" i="12" s="1"/>
  <c r="AN187" i="12"/>
  <c r="AO187" i="12"/>
  <c r="AP187" i="12"/>
  <c r="AQ187" i="12"/>
  <c r="BO187" i="12" s="1"/>
  <c r="AR187" i="12"/>
  <c r="AS187" i="12"/>
  <c r="AT187" i="12"/>
  <c r="AU187" i="12"/>
  <c r="BS187" i="12" s="1"/>
  <c r="AV187" i="12"/>
  <c r="AW187" i="12"/>
  <c r="AX187" i="12"/>
  <c r="C188" i="12"/>
  <c r="D188" i="12"/>
  <c r="E188" i="12"/>
  <c r="F188" i="12"/>
  <c r="G188" i="12"/>
  <c r="H188" i="12"/>
  <c r="I188" i="12"/>
  <c r="J188" i="12"/>
  <c r="K188" i="12"/>
  <c r="L188" i="12"/>
  <c r="M188" i="12"/>
  <c r="N188" i="12"/>
  <c r="O188" i="12"/>
  <c r="P188" i="12"/>
  <c r="BL188" i="12" s="1"/>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C189" i="12"/>
  <c r="D189" i="12"/>
  <c r="E189" i="12"/>
  <c r="F189" i="12"/>
  <c r="G189" i="12"/>
  <c r="BC189" i="12" s="1"/>
  <c r="H189" i="12"/>
  <c r="I189" i="12"/>
  <c r="J189" i="12"/>
  <c r="K189" i="12"/>
  <c r="L189" i="12"/>
  <c r="M189"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BK189" i="12" s="1"/>
  <c r="AN189" i="12"/>
  <c r="AO189" i="12"/>
  <c r="AP189" i="12"/>
  <c r="AQ189" i="12"/>
  <c r="BO189" i="12" s="1"/>
  <c r="AR189" i="12"/>
  <c r="AS189" i="12"/>
  <c r="AT189" i="12"/>
  <c r="AU189" i="12"/>
  <c r="AV189" i="12"/>
  <c r="AW189" i="12"/>
  <c r="AX189" i="12"/>
  <c r="BI189" i="12"/>
  <c r="C190" i="12"/>
  <c r="D190" i="12"/>
  <c r="E190" i="12"/>
  <c r="F190" i="12"/>
  <c r="G190" i="12"/>
  <c r="H190" i="12"/>
  <c r="I190" i="12"/>
  <c r="J190" i="12"/>
  <c r="K190" i="12"/>
  <c r="L190" i="12"/>
  <c r="M190" i="12"/>
  <c r="N190" i="12"/>
  <c r="O190" i="12"/>
  <c r="P190" i="12"/>
  <c r="Q190" i="12"/>
  <c r="R190" i="12"/>
  <c r="S190" i="12"/>
  <c r="T190" i="12"/>
  <c r="BP190" i="12" s="1"/>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G190" i="12"/>
  <c r="BK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R192" i="12"/>
  <c r="C193" i="12"/>
  <c r="D193" i="12"/>
  <c r="E193" i="12"/>
  <c r="F193" i="12"/>
  <c r="G193" i="12"/>
  <c r="H193" i="12"/>
  <c r="I193" i="12"/>
  <c r="J193" i="12"/>
  <c r="K193" i="12"/>
  <c r="L193" i="12"/>
  <c r="M193" i="12"/>
  <c r="N193" i="12"/>
  <c r="O193" i="12"/>
  <c r="P193" i="12"/>
  <c r="Q193" i="12"/>
  <c r="R193" i="12"/>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P195" i="12"/>
  <c r="Q195" i="12"/>
  <c r="R195" i="12"/>
  <c r="S195" i="12"/>
  <c r="T195" i="12"/>
  <c r="U195" i="12"/>
  <c r="V195" i="12"/>
  <c r="W195" i="12"/>
  <c r="X195" i="12"/>
  <c r="BT195" i="12" s="1"/>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C196" i="12"/>
  <c r="D196" i="12"/>
  <c r="E196" i="12"/>
  <c r="F196" i="12"/>
  <c r="G196" i="12"/>
  <c r="H196" i="12"/>
  <c r="I196" i="12"/>
  <c r="J196" i="12"/>
  <c r="K196" i="12"/>
  <c r="L196" i="12"/>
  <c r="M196" i="12"/>
  <c r="N196" i="12"/>
  <c r="O196" i="12"/>
  <c r="P196" i="12"/>
  <c r="Q196" i="12"/>
  <c r="BM196" i="12" s="1"/>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Q196" i="12"/>
  <c r="C197" i="12"/>
  <c r="D197" i="12"/>
  <c r="E197" i="12"/>
  <c r="F197" i="12"/>
  <c r="G197" i="12"/>
  <c r="H197" i="12"/>
  <c r="I197" i="12"/>
  <c r="J197" i="12"/>
  <c r="K197" i="12"/>
  <c r="L197" i="12"/>
  <c r="M197" i="12"/>
  <c r="N197" i="12"/>
  <c r="O197" i="12"/>
  <c r="P197" i="12"/>
  <c r="Q197" i="12"/>
  <c r="R197" i="12"/>
  <c r="S197" i="12"/>
  <c r="T197" i="12"/>
  <c r="U197" i="12"/>
  <c r="V197" i="12"/>
  <c r="W197" i="12"/>
  <c r="X197" i="12"/>
  <c r="Y197" i="12"/>
  <c r="Z197" i="12"/>
  <c r="BV197" i="12" s="1"/>
  <c r="AA197" i="12"/>
  <c r="AB197" i="12"/>
  <c r="AC197" i="12"/>
  <c r="AD197" i="12"/>
  <c r="AE197" i="12"/>
  <c r="AF197" i="12"/>
  <c r="AG197" i="12"/>
  <c r="AH197" i="12"/>
  <c r="AI197" i="12"/>
  <c r="AJ197" i="12"/>
  <c r="AK197" i="12"/>
  <c r="AL197" i="12"/>
  <c r="AM197" i="12"/>
  <c r="AN197" i="12"/>
  <c r="AO197" i="12"/>
  <c r="AP197" i="12"/>
  <c r="AQ197" i="12"/>
  <c r="AR197" i="12"/>
  <c r="AS197" i="12"/>
  <c r="AT197" i="12"/>
  <c r="BR197" i="12" s="1"/>
  <c r="AU197" i="12"/>
  <c r="AV197" i="12"/>
  <c r="AW197" i="12"/>
  <c r="AX197" i="12"/>
  <c r="BJ197" i="12"/>
  <c r="C198" i="12"/>
  <c r="D198" i="12"/>
  <c r="E198" i="12"/>
  <c r="F198" i="12"/>
  <c r="G198" i="12"/>
  <c r="H198" i="12"/>
  <c r="I198" i="12"/>
  <c r="J198" i="12"/>
  <c r="K198" i="12"/>
  <c r="L198" i="12"/>
  <c r="M198" i="12"/>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C199" i="12"/>
  <c r="D199" i="12"/>
  <c r="E199" i="12"/>
  <c r="F199" i="12"/>
  <c r="G199" i="12"/>
  <c r="BC199" i="12" s="1"/>
  <c r="H199" i="12"/>
  <c r="I199" i="12"/>
  <c r="J199" i="12"/>
  <c r="K199" i="12"/>
  <c r="L199" i="12"/>
  <c r="M199" i="12"/>
  <c r="N199" i="12"/>
  <c r="O199" i="12"/>
  <c r="P199" i="12"/>
  <c r="Q199" i="12"/>
  <c r="R199" i="12"/>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S199" i="12"/>
  <c r="C200" i="12"/>
  <c r="D200" i="12"/>
  <c r="E200" i="12"/>
  <c r="F200" i="12"/>
  <c r="G200" i="12"/>
  <c r="H200" i="12"/>
  <c r="I200" i="12"/>
  <c r="J200" i="12"/>
  <c r="K200" i="12"/>
  <c r="L200" i="12"/>
  <c r="M200" i="12"/>
  <c r="N200" i="12"/>
  <c r="O200" i="12"/>
  <c r="P200" i="12"/>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C201" i="12"/>
  <c r="D201" i="12"/>
  <c r="E201" i="12"/>
  <c r="F201" i="12"/>
  <c r="G201" i="12"/>
  <c r="H201" i="12"/>
  <c r="I201" i="12"/>
  <c r="J201" i="12"/>
  <c r="K201" i="12"/>
  <c r="L201" i="12"/>
  <c r="M201"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C202" i="12"/>
  <c r="D202" i="12"/>
  <c r="E202" i="12"/>
  <c r="F202" i="12"/>
  <c r="G202" i="12"/>
  <c r="H202" i="12"/>
  <c r="I202" i="12"/>
  <c r="J202" i="12"/>
  <c r="K202" i="12"/>
  <c r="L202" i="12"/>
  <c r="M202" i="12"/>
  <c r="N202" i="12"/>
  <c r="O202" i="12"/>
  <c r="P202" i="12"/>
  <c r="Q202" i="12"/>
  <c r="R202" i="12"/>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BD203" i="12" s="1"/>
  <c r="I203" i="12"/>
  <c r="J203" i="12"/>
  <c r="K203" i="12"/>
  <c r="L203" i="12"/>
  <c r="M203"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H203" i="12"/>
  <c r="C204" i="12"/>
  <c r="D204" i="12"/>
  <c r="E204" i="12"/>
  <c r="F204" i="12"/>
  <c r="G204" i="12"/>
  <c r="H204" i="12"/>
  <c r="I204" i="12"/>
  <c r="J204" i="12"/>
  <c r="K204" i="12"/>
  <c r="L204" i="12"/>
  <c r="M204"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C205" i="12"/>
  <c r="D205" i="12"/>
  <c r="E205" i="12"/>
  <c r="F205" i="12"/>
  <c r="G205" i="12"/>
  <c r="H205" i="12"/>
  <c r="I205" i="12"/>
  <c r="J205" i="12"/>
  <c r="K205" i="12"/>
  <c r="L205" i="12"/>
  <c r="M205"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O207" i="12"/>
  <c r="P207" i="12"/>
  <c r="Q207" i="12"/>
  <c r="R207" i="12"/>
  <c r="S207" i="12"/>
  <c r="T207" i="12"/>
  <c r="U207" i="12"/>
  <c r="V207" i="12"/>
  <c r="W207" i="12"/>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C212" i="12"/>
  <c r="D212" i="12"/>
  <c r="E212" i="12"/>
  <c r="F212" i="12"/>
  <c r="G212" i="12"/>
  <c r="H212" i="12"/>
  <c r="I212" i="12"/>
  <c r="J212" i="12"/>
  <c r="K212" i="12"/>
  <c r="L212" i="12"/>
  <c r="M212" i="12"/>
  <c r="N212" i="12"/>
  <c r="O212" i="12"/>
  <c r="P212" i="12"/>
  <c r="Q212" i="12"/>
  <c r="R212" i="12"/>
  <c r="S212" i="12"/>
  <c r="T212" i="12"/>
  <c r="U212" i="12"/>
  <c r="V212" i="12"/>
  <c r="W212" i="12"/>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C213" i="12"/>
  <c r="D213" i="12"/>
  <c r="E213" i="12"/>
  <c r="F213" i="12"/>
  <c r="G213" i="12"/>
  <c r="H213" i="12"/>
  <c r="I213" i="12"/>
  <c r="J213" i="12"/>
  <c r="K213" i="12"/>
  <c r="L213" i="12"/>
  <c r="M213" i="12"/>
  <c r="N213" i="12"/>
  <c r="O213" i="12"/>
  <c r="P213" i="12"/>
  <c r="Q213" i="12"/>
  <c r="R213" i="12"/>
  <c r="S213" i="12"/>
  <c r="T213" i="12"/>
  <c r="U213" i="12"/>
  <c r="V213" i="12"/>
  <c r="W213" i="12"/>
  <c r="X213" i="12"/>
  <c r="BT213" i="12" s="1"/>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C214" i="12"/>
  <c r="D214" i="12"/>
  <c r="E214" i="12"/>
  <c r="F214" i="12"/>
  <c r="G214" i="12"/>
  <c r="H214" i="12"/>
  <c r="I214" i="12"/>
  <c r="J214" i="12"/>
  <c r="K214" i="12"/>
  <c r="L214" i="12"/>
  <c r="M214" i="12"/>
  <c r="N214" i="12"/>
  <c r="O214" i="12"/>
  <c r="P214" i="12"/>
  <c r="Q214" i="12"/>
  <c r="BM214" i="12" s="1"/>
  <c r="R214" i="12"/>
  <c r="S214" i="12"/>
  <c r="T214" i="12"/>
  <c r="U214" i="12"/>
  <c r="V214" i="12"/>
  <c r="W214" i="12"/>
  <c r="X214" i="12"/>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T216" i="12"/>
  <c r="U216" i="12"/>
  <c r="V216" i="12"/>
  <c r="W216" i="12"/>
  <c r="X216" i="12"/>
  <c r="Y216" i="12"/>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C217" i="12"/>
  <c r="D217" i="12"/>
  <c r="E217" i="12"/>
  <c r="F217" i="12"/>
  <c r="G217" i="12"/>
  <c r="H217" i="12"/>
  <c r="I217" i="12"/>
  <c r="J217" i="12"/>
  <c r="K217" i="12"/>
  <c r="L217" i="12"/>
  <c r="M217" i="12"/>
  <c r="N217" i="12"/>
  <c r="O217" i="12"/>
  <c r="P217" i="12"/>
  <c r="Q217" i="12"/>
  <c r="R217" i="12"/>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H219" i="12"/>
  <c r="I219" i="12"/>
  <c r="J219" i="12"/>
  <c r="K219" i="12"/>
  <c r="L219" i="12"/>
  <c r="M219" i="12"/>
  <c r="N219" i="12"/>
  <c r="O219" i="12"/>
  <c r="P219" i="12"/>
  <c r="Q219" i="12"/>
  <c r="R219" i="12"/>
  <c r="S219" i="12"/>
  <c r="T219" i="12"/>
  <c r="U219" i="12"/>
  <c r="V219" i="12"/>
  <c r="W219" i="12"/>
  <c r="X219" i="12"/>
  <c r="Y219" i="12"/>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Q219" i="12"/>
  <c r="C220" i="12"/>
  <c r="D220" i="12"/>
  <c r="E220" i="12"/>
  <c r="F220" i="12"/>
  <c r="BB220" i="12" s="1"/>
  <c r="G220" i="12"/>
  <c r="H220" i="12"/>
  <c r="I220" i="12"/>
  <c r="J220" i="12"/>
  <c r="K220" i="12"/>
  <c r="L220" i="12"/>
  <c r="M220" i="12"/>
  <c r="N220" i="12"/>
  <c r="O220" i="12"/>
  <c r="P220" i="12"/>
  <c r="Q220" i="12"/>
  <c r="R220" i="12"/>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D220" i="12"/>
  <c r="C221" i="12"/>
  <c r="D221" i="12"/>
  <c r="E221" i="12"/>
  <c r="F221" i="12"/>
  <c r="G221" i="12"/>
  <c r="H221" i="12"/>
  <c r="I221" i="12"/>
  <c r="J221" i="12"/>
  <c r="K221" i="12"/>
  <c r="L221" i="12"/>
  <c r="M221" i="12"/>
  <c r="N221" i="12"/>
  <c r="O221" i="12"/>
  <c r="P221" i="12"/>
  <c r="Q221" i="12"/>
  <c r="R221" i="12"/>
  <c r="S221" i="12"/>
  <c r="T221" i="12"/>
  <c r="U221" i="12"/>
  <c r="V221" i="12"/>
  <c r="W221" i="12"/>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C222" i="12"/>
  <c r="D222" i="12"/>
  <c r="E222" i="12"/>
  <c r="F222" i="12"/>
  <c r="G222" i="12"/>
  <c r="H222" i="12"/>
  <c r="I222" i="12"/>
  <c r="J222" i="12"/>
  <c r="K222" i="12"/>
  <c r="L222" i="12"/>
  <c r="M222" i="12"/>
  <c r="N222" i="12"/>
  <c r="O222" i="12"/>
  <c r="P222" i="12"/>
  <c r="Q222" i="12"/>
  <c r="R222" i="12"/>
  <c r="S222" i="12"/>
  <c r="T222" i="12"/>
  <c r="U222" i="12"/>
  <c r="V222" i="12"/>
  <c r="W222" i="12"/>
  <c r="X222" i="12"/>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C223" i="12"/>
  <c r="D223" i="12"/>
  <c r="E223" i="12"/>
  <c r="F223" i="12"/>
  <c r="G223" i="12"/>
  <c r="H223" i="12"/>
  <c r="I223" i="12"/>
  <c r="J223" i="12"/>
  <c r="K223" i="12"/>
  <c r="L223" i="12"/>
  <c r="M223" i="12"/>
  <c r="N223" i="12"/>
  <c r="O223" i="12"/>
  <c r="P223" i="12"/>
  <c r="Q223" i="12"/>
  <c r="R223" i="12"/>
  <c r="S223" i="12"/>
  <c r="T223" i="12"/>
  <c r="U223" i="12"/>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BN224" i="12" s="1"/>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C225" i="12"/>
  <c r="D225" i="12"/>
  <c r="E225" i="12"/>
  <c r="F225" i="12"/>
  <c r="G225" i="12"/>
  <c r="BC225" i="12" s="1"/>
  <c r="H225" i="12"/>
  <c r="I225" i="12"/>
  <c r="J225" i="12"/>
  <c r="K225" i="12"/>
  <c r="L225" i="12"/>
  <c r="M225" i="12"/>
  <c r="N225" i="12"/>
  <c r="O225" i="12"/>
  <c r="P225" i="12"/>
  <c r="Q225" i="12"/>
  <c r="R225" i="12"/>
  <c r="S225" i="12"/>
  <c r="T225" i="12"/>
  <c r="U225" i="12"/>
  <c r="V225" i="12"/>
  <c r="W225" i="12"/>
  <c r="X225" i="12"/>
  <c r="Y225" i="12"/>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H227" i="12"/>
  <c r="I227" i="12"/>
  <c r="J227" i="12"/>
  <c r="K227" i="12"/>
  <c r="L227" i="12"/>
  <c r="M227" i="12"/>
  <c r="N227" i="12"/>
  <c r="O227" i="12"/>
  <c r="P227" i="12"/>
  <c r="Q227" i="12"/>
  <c r="R227" i="12"/>
  <c r="S227" i="12"/>
  <c r="T227" i="12"/>
  <c r="U227" i="12"/>
  <c r="V227" i="12"/>
  <c r="W227" i="12"/>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C228" i="12"/>
  <c r="D228" i="12"/>
  <c r="E228" i="12"/>
  <c r="F228" i="12"/>
  <c r="G228" i="12"/>
  <c r="H228" i="12"/>
  <c r="I228" i="12"/>
  <c r="J228" i="12"/>
  <c r="K228" i="12"/>
  <c r="L228" i="12"/>
  <c r="M228" i="12"/>
  <c r="N228" i="12"/>
  <c r="O228" i="12"/>
  <c r="P228" i="12"/>
  <c r="Q228" i="12"/>
  <c r="R228" i="12"/>
  <c r="S228" i="12"/>
  <c r="T228" i="12"/>
  <c r="U228" i="12"/>
  <c r="V228" i="12"/>
  <c r="W228" i="12"/>
  <c r="X228" i="12"/>
  <c r="BT228" i="12" s="1"/>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BD228" i="12"/>
  <c r="BL228" i="12"/>
  <c r="C229" i="12"/>
  <c r="D229" i="12"/>
  <c r="E229" i="12"/>
  <c r="F229" i="12"/>
  <c r="G229" i="12"/>
  <c r="H229" i="12"/>
  <c r="I229" i="12"/>
  <c r="J229" i="12"/>
  <c r="K229" i="12"/>
  <c r="L229" i="12"/>
  <c r="M229" i="12"/>
  <c r="N229" i="12"/>
  <c r="O229" i="12"/>
  <c r="P229" i="12"/>
  <c r="Q229" i="12"/>
  <c r="R229" i="12"/>
  <c r="S229" i="12"/>
  <c r="T229" i="12"/>
  <c r="U229" i="12"/>
  <c r="V229" i="12"/>
  <c r="W229" i="12"/>
  <c r="X229" i="12"/>
  <c r="Y229" i="12"/>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C230" i="12"/>
  <c r="D230" i="12"/>
  <c r="E230" i="12"/>
  <c r="F230" i="12"/>
  <c r="G230" i="12"/>
  <c r="H230" i="12"/>
  <c r="I230" i="12"/>
  <c r="J230" i="12"/>
  <c r="K230" i="12"/>
  <c r="L230" i="12"/>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C232" i="12"/>
  <c r="D232" i="12"/>
  <c r="E232" i="12"/>
  <c r="F232" i="12"/>
  <c r="G232" i="12"/>
  <c r="H232" i="12"/>
  <c r="I232" i="12"/>
  <c r="J232" i="12"/>
  <c r="K232" i="12"/>
  <c r="L232" i="12"/>
  <c r="M232" i="12"/>
  <c r="N232" i="12"/>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BC233" i="12" s="1"/>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C234" i="12"/>
  <c r="D234" i="12"/>
  <c r="E234" i="12"/>
  <c r="F234" i="12"/>
  <c r="G234" i="12"/>
  <c r="H234" i="12"/>
  <c r="I234" i="12"/>
  <c r="J234" i="12"/>
  <c r="K234" i="12"/>
  <c r="L234" i="12"/>
  <c r="M234" i="12"/>
  <c r="N234" i="12"/>
  <c r="O234" i="12"/>
  <c r="P234" i="12"/>
  <c r="Q234" i="12"/>
  <c r="R234" i="12"/>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C235" i="12"/>
  <c r="D235" i="12"/>
  <c r="E235" i="12"/>
  <c r="F235" i="12"/>
  <c r="G235" i="12"/>
  <c r="H235" i="12"/>
  <c r="I235" i="12"/>
  <c r="J235" i="12"/>
  <c r="K235" i="12"/>
  <c r="L235" i="12"/>
  <c r="M235" i="12"/>
  <c r="N235" i="12"/>
  <c r="O235" i="12"/>
  <c r="P235" i="12"/>
  <c r="Q235" i="12"/>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C236" i="12"/>
  <c r="D236" i="12"/>
  <c r="E236" i="12"/>
  <c r="F236" i="12"/>
  <c r="G236" i="12"/>
  <c r="H236" i="12"/>
  <c r="I236" i="12"/>
  <c r="J236" i="12"/>
  <c r="K236" i="12"/>
  <c r="L236" i="12"/>
  <c r="M236" i="12"/>
  <c r="N236" i="12"/>
  <c r="O236" i="12"/>
  <c r="P236" i="12"/>
  <c r="Q236" i="12"/>
  <c r="R236" i="12"/>
  <c r="S236" i="12"/>
  <c r="T236" i="12"/>
  <c r="U236" i="12"/>
  <c r="V236" i="12"/>
  <c r="W236" i="12"/>
  <c r="X236" i="12"/>
  <c r="Y236" i="12"/>
  <c r="Z236" i="12"/>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H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G238" i="12"/>
  <c r="H238" i="12"/>
  <c r="I238" i="12"/>
  <c r="J238" i="12"/>
  <c r="K238" i="12"/>
  <c r="L238" i="12"/>
  <c r="M238" i="12"/>
  <c r="N238" i="12"/>
  <c r="O238" i="12"/>
  <c r="P238" i="12"/>
  <c r="Q238" i="12"/>
  <c r="R238" i="12"/>
  <c r="BN238" i="12" s="1"/>
  <c r="S238" i="12"/>
  <c r="T238" i="12"/>
  <c r="U238" i="12"/>
  <c r="V238" i="12"/>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C239" i="12"/>
  <c r="D239" i="12"/>
  <c r="E239" i="12"/>
  <c r="F239" i="12"/>
  <c r="G239" i="12"/>
  <c r="H239" i="12"/>
  <c r="I239" i="12"/>
  <c r="J239" i="12"/>
  <c r="K239" i="12"/>
  <c r="L239" i="12"/>
  <c r="M239" i="12"/>
  <c r="N239" i="12"/>
  <c r="O239" i="12"/>
  <c r="P239" i="12"/>
  <c r="Q239" i="12"/>
  <c r="R239" i="12"/>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G241" i="12"/>
  <c r="H241" i="12"/>
  <c r="I241" i="12"/>
  <c r="J241" i="12"/>
  <c r="K241" i="12"/>
  <c r="L241" i="12"/>
  <c r="M241" i="12"/>
  <c r="N241" i="12"/>
  <c r="O241" i="12"/>
  <c r="P241" i="12"/>
  <c r="Q241" i="12"/>
  <c r="R241" i="12"/>
  <c r="BN241" i="12" s="1"/>
  <c r="S241" i="12"/>
  <c r="T241" i="12"/>
  <c r="U241" i="12"/>
  <c r="V241" i="12"/>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BI243" i="12" s="1"/>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C244" i="12"/>
  <c r="D244" i="12"/>
  <c r="E244" i="12"/>
  <c r="F244" i="12"/>
  <c r="G244" i="12"/>
  <c r="H244" i="12"/>
  <c r="I244" i="12"/>
  <c r="J244" i="12"/>
  <c r="K244" i="12"/>
  <c r="L244" i="12"/>
  <c r="BH244" i="12" s="1"/>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G246" i="12"/>
  <c r="H246" i="12"/>
  <c r="I246" i="12"/>
  <c r="J246" i="12"/>
  <c r="K246" i="12"/>
  <c r="L246" i="12"/>
  <c r="M246" i="12"/>
  <c r="N246" i="12"/>
  <c r="O246" i="12"/>
  <c r="P246" i="12"/>
  <c r="Q246" i="12"/>
  <c r="R246" i="12"/>
  <c r="S246" i="12"/>
  <c r="T246" i="12"/>
  <c r="U246" i="12"/>
  <c r="V246" i="12"/>
  <c r="W246" i="12"/>
  <c r="X246" i="12"/>
  <c r="Y246" i="12"/>
  <c r="Z246" i="12"/>
  <c r="BV246" i="12" s="1"/>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C247" i="12"/>
  <c r="D247" i="12"/>
  <c r="E247" i="12"/>
  <c r="F247" i="12"/>
  <c r="G247" i="12"/>
  <c r="H247" i="12"/>
  <c r="I247" i="12"/>
  <c r="BE247" i="12" s="1"/>
  <c r="J247" i="12"/>
  <c r="K247" i="12"/>
  <c r="L247" i="12"/>
  <c r="M247" i="12"/>
  <c r="N247" i="12"/>
  <c r="O247" i="12"/>
  <c r="P247" i="12"/>
  <c r="Q247" i="12"/>
  <c r="R247" i="12"/>
  <c r="S247" i="12"/>
  <c r="T247" i="12"/>
  <c r="U247" i="12"/>
  <c r="V247" i="12"/>
  <c r="W247" i="12"/>
  <c r="X247" i="12"/>
  <c r="Y247" i="12"/>
  <c r="BU247" i="12" s="1"/>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I247" i="12"/>
  <c r="BM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C250" i="12"/>
  <c r="D250" i="12"/>
  <c r="E250" i="12"/>
  <c r="F250" i="12"/>
  <c r="G250" i="12"/>
  <c r="BC250" i="12" s="1"/>
  <c r="H250" i="12"/>
  <c r="I250" i="12"/>
  <c r="J250" i="12"/>
  <c r="K250" i="12"/>
  <c r="L250" i="12"/>
  <c r="M250" i="12"/>
  <c r="N250" i="12"/>
  <c r="O250" i="12"/>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C253" i="12"/>
  <c r="D253" i="12"/>
  <c r="E253" i="12"/>
  <c r="F253" i="12"/>
  <c r="G253" i="12"/>
  <c r="H253" i="12"/>
  <c r="I253" i="12"/>
  <c r="J253" i="12"/>
  <c r="K253" i="12"/>
  <c r="L253" i="12"/>
  <c r="BH253" i="12" s="1"/>
  <c r="M253" i="12"/>
  <c r="N253" i="12"/>
  <c r="O253" i="12"/>
  <c r="P253" i="12"/>
  <c r="Q253" i="12"/>
  <c r="R253" i="12"/>
  <c r="S253" i="12"/>
  <c r="T253" i="12"/>
  <c r="U253" i="12"/>
  <c r="V253" i="12"/>
  <c r="W253" i="12"/>
  <c r="X253" i="12"/>
  <c r="Y253" i="12"/>
  <c r="Z253" i="12"/>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C258" i="12"/>
  <c r="D258" i="12"/>
  <c r="E258" i="12"/>
  <c r="F258" i="12"/>
  <c r="G258" i="12"/>
  <c r="H258" i="12"/>
  <c r="I258" i="12"/>
  <c r="J258" i="12"/>
  <c r="K258" i="12"/>
  <c r="L258" i="12"/>
  <c r="M258" i="12"/>
  <c r="BI258" i="12" s="1"/>
  <c r="N258" i="12"/>
  <c r="O258" i="12"/>
  <c r="P258" i="12"/>
  <c r="Q258" i="12"/>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C259" i="12"/>
  <c r="D259" i="12"/>
  <c r="E259" i="12"/>
  <c r="F259" i="12"/>
  <c r="BB259" i="12" s="1"/>
  <c r="G259" i="12"/>
  <c r="H259" i="12"/>
  <c r="I259" i="12"/>
  <c r="J259" i="12"/>
  <c r="K259" i="12"/>
  <c r="L259" i="12"/>
  <c r="M259" i="12"/>
  <c r="N259" i="12"/>
  <c r="O259" i="12"/>
  <c r="P259" i="12"/>
  <c r="Q259" i="12"/>
  <c r="R259" i="12"/>
  <c r="S259" i="12"/>
  <c r="T259" i="12"/>
  <c r="U259" i="12"/>
  <c r="V259" i="12"/>
  <c r="W259" i="12"/>
  <c r="X259" i="12"/>
  <c r="Y259" i="12"/>
  <c r="Z259" i="12"/>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R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H262" i="12"/>
  <c r="I262" i="12"/>
  <c r="J262" i="12"/>
  <c r="K262" i="12"/>
  <c r="L262" i="12"/>
  <c r="M262" i="12"/>
  <c r="N262" i="12"/>
  <c r="O262" i="12"/>
  <c r="P262" i="12"/>
  <c r="Q262" i="12"/>
  <c r="BM262" i="12" s="1"/>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C263" i="12"/>
  <c r="D263" i="12"/>
  <c r="E263" i="12"/>
  <c r="F263" i="12"/>
  <c r="G263" i="12"/>
  <c r="H263" i="12"/>
  <c r="I263" i="12"/>
  <c r="J263" i="12"/>
  <c r="K263" i="12"/>
  <c r="L263" i="12"/>
  <c r="M263" i="12"/>
  <c r="N263" i="12"/>
  <c r="O263" i="12"/>
  <c r="P263" i="12"/>
  <c r="Q263" i="12"/>
  <c r="R263" i="12"/>
  <c r="S263" i="12"/>
  <c r="T263" i="12"/>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BA264" i="12" s="1"/>
  <c r="F264" i="12"/>
  <c r="G264" i="12"/>
  <c r="H264" i="12"/>
  <c r="I264" i="12"/>
  <c r="J264" i="12"/>
  <c r="K264" i="12"/>
  <c r="L264" i="12"/>
  <c r="M264" i="12"/>
  <c r="BI264" i="12" s="1"/>
  <c r="N264" i="12"/>
  <c r="O264" i="12"/>
  <c r="P264" i="12"/>
  <c r="Q264" i="12"/>
  <c r="R264" i="12"/>
  <c r="S264" i="12"/>
  <c r="T264" i="12"/>
  <c r="U264" i="12"/>
  <c r="V264" i="12"/>
  <c r="W264" i="12"/>
  <c r="X264" i="12"/>
  <c r="Y264" i="12"/>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F266" i="12"/>
  <c r="G266" i="12"/>
  <c r="H266" i="12"/>
  <c r="I266" i="12"/>
  <c r="J266" i="12"/>
  <c r="K266" i="12"/>
  <c r="L266" i="12"/>
  <c r="M266" i="12"/>
  <c r="BI266" i="12" s="1"/>
  <c r="N266" i="12"/>
  <c r="O266" i="12"/>
  <c r="P266" i="12"/>
  <c r="Q266" i="12"/>
  <c r="R266" i="12"/>
  <c r="S266" i="12"/>
  <c r="T266" i="12"/>
  <c r="U266" i="12"/>
  <c r="V266" i="12"/>
  <c r="W266" i="12"/>
  <c r="X266" i="12"/>
  <c r="Y266" i="12"/>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C267" i="12"/>
  <c r="D267" i="12"/>
  <c r="E267" i="12"/>
  <c r="F267" i="12"/>
  <c r="BB267" i="12" s="1"/>
  <c r="G267" i="12"/>
  <c r="H267" i="12"/>
  <c r="I267" i="12"/>
  <c r="J267" i="12"/>
  <c r="K267" i="12"/>
  <c r="L267" i="12"/>
  <c r="M267" i="12"/>
  <c r="N267" i="12"/>
  <c r="O267" i="12"/>
  <c r="P267" i="12"/>
  <c r="Q267" i="12"/>
  <c r="R267" i="12"/>
  <c r="S267" i="12"/>
  <c r="T267" i="12"/>
  <c r="U267" i="12"/>
  <c r="V267" i="12"/>
  <c r="W267" i="12"/>
  <c r="X267" i="12"/>
  <c r="Y267" i="12"/>
  <c r="Z267" i="12"/>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R267" i="12"/>
  <c r="C268" i="12"/>
  <c r="D268" i="12"/>
  <c r="E268" i="12"/>
  <c r="F268" i="12"/>
  <c r="G268" i="12"/>
  <c r="H268" i="12"/>
  <c r="I268" i="12"/>
  <c r="J268" i="12"/>
  <c r="K268" i="12"/>
  <c r="L268" i="12"/>
  <c r="M268" i="12"/>
  <c r="N268" i="12"/>
  <c r="O268" i="12"/>
  <c r="P268" i="12"/>
  <c r="BL268" i="12" s="1"/>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C269" i="12"/>
  <c r="D269" i="12"/>
  <c r="E269" i="12"/>
  <c r="F269" i="12"/>
  <c r="G269" i="12"/>
  <c r="H269" i="12"/>
  <c r="I269" i="12"/>
  <c r="J269" i="12"/>
  <c r="K269" i="12"/>
  <c r="L269" i="12"/>
  <c r="M269" i="12"/>
  <c r="N269" i="12"/>
  <c r="O269" i="12"/>
  <c r="P269" i="12"/>
  <c r="Q269" i="12"/>
  <c r="R269" i="12"/>
  <c r="S269" i="12"/>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J275" i="12"/>
  <c r="K275" i="12"/>
  <c r="L275" i="12"/>
  <c r="M275" i="12"/>
  <c r="N275" i="12"/>
  <c r="O275" i="12"/>
  <c r="P275" i="12"/>
  <c r="Q275" i="12"/>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C276" i="12"/>
  <c r="D276" i="12"/>
  <c r="E276" i="12"/>
  <c r="F276" i="12"/>
  <c r="G276" i="12"/>
  <c r="H276" i="12"/>
  <c r="I276" i="12"/>
  <c r="J276" i="12"/>
  <c r="K276" i="12"/>
  <c r="L276" i="12"/>
  <c r="M276" i="12"/>
  <c r="N276" i="12"/>
  <c r="O276" i="12"/>
  <c r="P276" i="12"/>
  <c r="Q276" i="12"/>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N276" i="12"/>
  <c r="C277" i="12"/>
  <c r="D277" i="12"/>
  <c r="E277" i="12"/>
  <c r="F277" i="12"/>
  <c r="G277" i="12"/>
  <c r="BC277" i="12" s="1"/>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C278" i="12"/>
  <c r="D278" i="12"/>
  <c r="E278" i="12"/>
  <c r="F278" i="12"/>
  <c r="G278" i="12"/>
  <c r="BC278" i="12" s="1"/>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N288" i="12"/>
  <c r="O288" i="12"/>
  <c r="P288" i="12"/>
  <c r="Q288" i="12"/>
  <c r="R288" i="12"/>
  <c r="S288" i="12"/>
  <c r="T288" i="12"/>
  <c r="U288" i="12"/>
  <c r="V288" i="12"/>
  <c r="W288" i="12"/>
  <c r="X288" i="12"/>
  <c r="Y288" i="12"/>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BC290" i="12" s="1"/>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C291" i="12"/>
  <c r="D291" i="12"/>
  <c r="E291" i="12"/>
  <c r="F291" i="12"/>
  <c r="G291" i="12"/>
  <c r="H291" i="12"/>
  <c r="I291" i="12"/>
  <c r="J291" i="12"/>
  <c r="K291" i="12"/>
  <c r="L291" i="12"/>
  <c r="M291" i="12"/>
  <c r="N291" i="12"/>
  <c r="O291" i="12"/>
  <c r="P291" i="12"/>
  <c r="Q291" i="12"/>
  <c r="R291" i="12"/>
  <c r="S291" i="12"/>
  <c r="T291" i="12"/>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BD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C295" i="12"/>
  <c r="D295" i="12"/>
  <c r="E295" i="12"/>
  <c r="F295" i="12"/>
  <c r="G295" i="12"/>
  <c r="H295" i="12"/>
  <c r="I295" i="12"/>
  <c r="J295" i="12"/>
  <c r="K295" i="12"/>
  <c r="L295" i="12"/>
  <c r="M295" i="12"/>
  <c r="N295" i="12"/>
  <c r="O295" i="12"/>
  <c r="P295" i="12"/>
  <c r="Q295" i="12"/>
  <c r="R295" i="12"/>
  <c r="S295" i="12"/>
  <c r="T295" i="12"/>
  <c r="U295" i="12"/>
  <c r="V295" i="12"/>
  <c r="W295" i="12"/>
  <c r="X295" i="12"/>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C296" i="12"/>
  <c r="D296" i="12"/>
  <c r="E296" i="12"/>
  <c r="F296" i="12"/>
  <c r="G296" i="12"/>
  <c r="H296" i="12"/>
  <c r="I296" i="12"/>
  <c r="J296" i="12"/>
  <c r="K296" i="12"/>
  <c r="L296" i="12"/>
  <c r="M296" i="12"/>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C297" i="12"/>
  <c r="D297" i="12"/>
  <c r="E297" i="12"/>
  <c r="F297" i="12"/>
  <c r="G297" i="12"/>
  <c r="H297" i="12"/>
  <c r="I297" i="12"/>
  <c r="J297" i="12"/>
  <c r="K297" i="12"/>
  <c r="L297" i="12"/>
  <c r="M297" i="12"/>
  <c r="N297" i="12"/>
  <c r="O297" i="12"/>
  <c r="P297" i="12"/>
  <c r="Q297" i="12"/>
  <c r="R297" i="12"/>
  <c r="S297" i="12"/>
  <c r="T297" i="12"/>
  <c r="U297" i="12"/>
  <c r="V297" i="12"/>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BC298" i="12" s="1"/>
  <c r="H298" i="12"/>
  <c r="I298" i="12"/>
  <c r="J298" i="12"/>
  <c r="K298" i="12"/>
  <c r="L298" i="12"/>
  <c r="M298" i="12"/>
  <c r="N298" i="12"/>
  <c r="O298" i="12"/>
  <c r="P298" i="12"/>
  <c r="Q298" i="12"/>
  <c r="R298" i="12"/>
  <c r="S298" i="12"/>
  <c r="BO298" i="12" s="1"/>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G298" i="12"/>
  <c r="C299" i="12"/>
  <c r="D299" i="12"/>
  <c r="E299" i="12"/>
  <c r="F299" i="12"/>
  <c r="G299" i="12"/>
  <c r="H299" i="12"/>
  <c r="I299" i="12"/>
  <c r="J299" i="12"/>
  <c r="K299" i="12"/>
  <c r="L299" i="12"/>
  <c r="BH299" i="12" s="1"/>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C300" i="12"/>
  <c r="D300" i="12"/>
  <c r="E300" i="12"/>
  <c r="F300" i="12"/>
  <c r="G300" i="12"/>
  <c r="H300" i="12"/>
  <c r="I300" i="12"/>
  <c r="J300" i="12"/>
  <c r="K300" i="12"/>
  <c r="L300" i="12"/>
  <c r="M300" i="12"/>
  <c r="N300" i="12"/>
  <c r="O300" i="12"/>
  <c r="P300" i="12"/>
  <c r="Q300" i="12"/>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C302" i="12"/>
  <c r="D302" i="12"/>
  <c r="E302" i="12"/>
  <c r="F302" i="12"/>
  <c r="G302" i="12"/>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C303" i="12"/>
  <c r="D303" i="12"/>
  <c r="E303" i="12"/>
  <c r="F303" i="12"/>
  <c r="G303" i="12"/>
  <c r="H303" i="12"/>
  <c r="I303" i="12"/>
  <c r="J303" i="12"/>
  <c r="K303" i="12"/>
  <c r="L303" i="12"/>
  <c r="M303" i="12"/>
  <c r="N303" i="12"/>
  <c r="O303" i="12"/>
  <c r="P303" i="12"/>
  <c r="Q303" i="12"/>
  <c r="R303" i="12"/>
  <c r="S303" i="12"/>
  <c r="T303" i="12"/>
  <c r="U303" i="12"/>
  <c r="V303" i="12"/>
  <c r="W303" i="12"/>
  <c r="X303" i="12"/>
  <c r="BT303" i="12" s="1"/>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P303" i="12"/>
  <c r="C304" i="12"/>
  <c r="D304" i="12"/>
  <c r="E304" i="12"/>
  <c r="F304" i="12"/>
  <c r="G304" i="12"/>
  <c r="H304" i="12"/>
  <c r="I304" i="12"/>
  <c r="J304" i="12"/>
  <c r="K304" i="12"/>
  <c r="L304" i="12"/>
  <c r="M304" i="12"/>
  <c r="N304" i="12"/>
  <c r="O304" i="12"/>
  <c r="P304" i="12"/>
  <c r="Q304" i="12"/>
  <c r="R304" i="12"/>
  <c r="S304" i="12"/>
  <c r="T304" i="12"/>
  <c r="U304" i="12"/>
  <c r="V304" i="12"/>
  <c r="W304" i="12"/>
  <c r="X304" i="12"/>
  <c r="Y304" i="12"/>
  <c r="Z304" i="12"/>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C305" i="12"/>
  <c r="D305" i="12"/>
  <c r="E305" i="12"/>
  <c r="F305" i="12"/>
  <c r="G305" i="12"/>
  <c r="H305" i="12"/>
  <c r="I305" i="12"/>
  <c r="J305" i="12"/>
  <c r="K305" i="12"/>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C306" i="12"/>
  <c r="D306" i="12"/>
  <c r="E306" i="12"/>
  <c r="F306" i="12"/>
  <c r="G306" i="12"/>
  <c r="H306" i="12"/>
  <c r="I306" i="12"/>
  <c r="J306" i="12"/>
  <c r="K306" i="12"/>
  <c r="L306" i="12"/>
  <c r="M306" i="12"/>
  <c r="N306" i="12"/>
  <c r="O306" i="12"/>
  <c r="P306" i="12"/>
  <c r="Q306" i="12"/>
  <c r="R306" i="12"/>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H307" i="12"/>
  <c r="I307" i="12"/>
  <c r="J307" i="12"/>
  <c r="K307" i="12"/>
  <c r="L307" i="12"/>
  <c r="M307" i="12"/>
  <c r="BI307" i="12" s="1"/>
  <c r="N307" i="12"/>
  <c r="O307" i="12"/>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C308" i="12"/>
  <c r="D308" i="12"/>
  <c r="E308" i="12"/>
  <c r="F308" i="12"/>
  <c r="G308" i="12"/>
  <c r="H308" i="12"/>
  <c r="I308" i="12"/>
  <c r="J308" i="12"/>
  <c r="BF308" i="12" s="1"/>
  <c r="K308" i="12"/>
  <c r="L308" i="12"/>
  <c r="M308" i="12"/>
  <c r="N308" i="12"/>
  <c r="O308" i="12"/>
  <c r="P308" i="12"/>
  <c r="Q308" i="12"/>
  <c r="R308" i="12"/>
  <c r="S308" i="12"/>
  <c r="T308" i="12"/>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J308" i="12"/>
  <c r="C309" i="12"/>
  <c r="D309" i="12"/>
  <c r="E309" i="12"/>
  <c r="F309" i="12"/>
  <c r="G309" i="12"/>
  <c r="H309" i="12"/>
  <c r="I309" i="12"/>
  <c r="J309" i="12"/>
  <c r="K309" i="12"/>
  <c r="L309" i="12"/>
  <c r="M309" i="12"/>
  <c r="BI309" i="12" s="1"/>
  <c r="N309" i="12"/>
  <c r="O309" i="12"/>
  <c r="P309" i="12"/>
  <c r="Q309" i="12"/>
  <c r="R309" i="12"/>
  <c r="S309" i="12"/>
  <c r="T309" i="12"/>
  <c r="U309" i="12"/>
  <c r="V309" i="12"/>
  <c r="W309" i="12"/>
  <c r="X309" i="12"/>
  <c r="Y309" i="12"/>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C310" i="12"/>
  <c r="D310" i="12"/>
  <c r="E310" i="12"/>
  <c r="F310" i="12"/>
  <c r="G310" i="12"/>
  <c r="H310" i="12"/>
  <c r="I310" i="12"/>
  <c r="J310" i="12"/>
  <c r="K310" i="12"/>
  <c r="L310" i="12"/>
  <c r="BH310" i="12" s="1"/>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C311" i="12"/>
  <c r="D311" i="12"/>
  <c r="E311" i="12"/>
  <c r="F311" i="12"/>
  <c r="G311" i="12"/>
  <c r="H311" i="12"/>
  <c r="I311" i="12"/>
  <c r="J311" i="12"/>
  <c r="K311" i="12"/>
  <c r="L311" i="12"/>
  <c r="M311" i="12"/>
  <c r="N311" i="12"/>
  <c r="O311" i="12"/>
  <c r="P311" i="12"/>
  <c r="Q311" i="12"/>
  <c r="R311" i="12"/>
  <c r="S311" i="12"/>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J312" i="12"/>
  <c r="K312" i="12"/>
  <c r="L312" i="12"/>
  <c r="M312" i="12"/>
  <c r="N312" i="12"/>
  <c r="O312" i="12"/>
  <c r="P312" i="12"/>
  <c r="Q312" i="12"/>
  <c r="R312" i="12"/>
  <c r="S312" i="12"/>
  <c r="T312" i="12"/>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BC314" i="12" s="1"/>
  <c r="H314" i="12"/>
  <c r="I314" i="12"/>
  <c r="J314" i="12"/>
  <c r="K314" i="12"/>
  <c r="L314" i="12"/>
  <c r="M314" i="12"/>
  <c r="N314" i="12"/>
  <c r="O314" i="12"/>
  <c r="BK314" i="12" s="1"/>
  <c r="P314" i="12"/>
  <c r="Q314" i="12"/>
  <c r="R314" i="12"/>
  <c r="S314" i="12"/>
  <c r="T314" i="12"/>
  <c r="U314" i="12"/>
  <c r="V314" i="12"/>
  <c r="W314" i="12"/>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C315" i="12"/>
  <c r="D315" i="12"/>
  <c r="E315" i="12"/>
  <c r="F315" i="12"/>
  <c r="G315" i="12"/>
  <c r="H315" i="12"/>
  <c r="BD315" i="12" s="1"/>
  <c r="I315" i="12"/>
  <c r="J315" i="12"/>
  <c r="K315" i="12"/>
  <c r="L315" i="12"/>
  <c r="M315" i="12"/>
  <c r="N315" i="12"/>
  <c r="O315" i="12"/>
  <c r="P315" i="12"/>
  <c r="Q315" i="12"/>
  <c r="R315" i="12"/>
  <c r="S315" i="12"/>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C316" i="12"/>
  <c r="D316" i="12"/>
  <c r="E316" i="12"/>
  <c r="F316" i="12"/>
  <c r="G316" i="12"/>
  <c r="H316" i="12"/>
  <c r="I316" i="12"/>
  <c r="J316" i="12"/>
  <c r="K316" i="12"/>
  <c r="L316" i="12"/>
  <c r="M316" i="12"/>
  <c r="N316" i="12"/>
  <c r="O316" i="12"/>
  <c r="P316" i="12"/>
  <c r="Q316" i="12"/>
  <c r="R316" i="12"/>
  <c r="S316" i="12"/>
  <c r="T316" i="12"/>
  <c r="U316" i="12"/>
  <c r="V316" i="12"/>
  <c r="W316" i="12"/>
  <c r="X316" i="12"/>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BD316" i="12"/>
  <c r="BE316" i="12"/>
  <c r="BL316" i="12"/>
  <c r="C317" i="12"/>
  <c r="D317" i="12"/>
  <c r="E317" i="12"/>
  <c r="F317" i="12"/>
  <c r="G317" i="12"/>
  <c r="H317" i="12"/>
  <c r="I317" i="12"/>
  <c r="J317" i="12"/>
  <c r="K317" i="12"/>
  <c r="L317" i="12"/>
  <c r="M317" i="12"/>
  <c r="N317" i="12"/>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C318" i="12"/>
  <c r="D318" i="12"/>
  <c r="E318" i="12"/>
  <c r="F318" i="12"/>
  <c r="G318" i="12"/>
  <c r="H318" i="12"/>
  <c r="BD318" i="12" s="1"/>
  <c r="I318" i="12"/>
  <c r="J318" i="12"/>
  <c r="K318" i="12"/>
  <c r="L318" i="12"/>
  <c r="M318" i="12"/>
  <c r="N318" i="12"/>
  <c r="O318" i="12"/>
  <c r="P318" i="12"/>
  <c r="Q318" i="12"/>
  <c r="R318" i="12"/>
  <c r="S318" i="12"/>
  <c r="T318" i="12"/>
  <c r="U318" i="12"/>
  <c r="V318" i="12"/>
  <c r="W318" i="12"/>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C319" i="12"/>
  <c r="D319" i="12"/>
  <c r="AZ319" i="12" s="1"/>
  <c r="E319" i="12"/>
  <c r="F319" i="12"/>
  <c r="G319" i="12"/>
  <c r="H319" i="12"/>
  <c r="I319" i="12"/>
  <c r="J319" i="12"/>
  <c r="K319" i="12"/>
  <c r="L319" i="12"/>
  <c r="M319" i="12"/>
  <c r="N319" i="12"/>
  <c r="O319" i="12"/>
  <c r="P319" i="12"/>
  <c r="Q319" i="12"/>
  <c r="R319" i="12"/>
  <c r="S319" i="12"/>
  <c r="T319" i="12"/>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C320" i="12"/>
  <c r="D320" i="12"/>
  <c r="E320" i="12"/>
  <c r="F320" i="12"/>
  <c r="G320" i="12"/>
  <c r="H320" i="12"/>
  <c r="I320" i="12"/>
  <c r="J320" i="12"/>
  <c r="K320" i="12"/>
  <c r="L320" i="12"/>
  <c r="M320" i="12"/>
  <c r="N320" i="12"/>
  <c r="O320" i="12"/>
  <c r="P320" i="12"/>
  <c r="Q320" i="12"/>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C321" i="12"/>
  <c r="D321" i="12"/>
  <c r="E321" i="12"/>
  <c r="F321" i="12"/>
  <c r="G321" i="12"/>
  <c r="H321" i="12"/>
  <c r="I321" i="12"/>
  <c r="J321" i="12"/>
  <c r="K321" i="12"/>
  <c r="L321" i="12"/>
  <c r="M321" i="12"/>
  <c r="N321" i="12"/>
  <c r="O321" i="12"/>
  <c r="P321" i="12"/>
  <c r="Q321" i="12"/>
  <c r="R321" i="12"/>
  <c r="S321" i="12"/>
  <c r="T321" i="12"/>
  <c r="U321" i="12"/>
  <c r="V321" i="12"/>
  <c r="W321" i="12"/>
  <c r="X321" i="12"/>
  <c r="Y321" i="12"/>
  <c r="Z321" i="12"/>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C322" i="12"/>
  <c r="D322" i="12"/>
  <c r="E322" i="12"/>
  <c r="F322" i="12"/>
  <c r="G322" i="12"/>
  <c r="H322" i="12"/>
  <c r="BD322" i="12" s="1"/>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BH322" i="12" s="1"/>
  <c r="AK322" i="12"/>
  <c r="AL322" i="12"/>
  <c r="AM322" i="12"/>
  <c r="AN322" i="12"/>
  <c r="BL322" i="12" s="1"/>
  <c r="AO322" i="12"/>
  <c r="AP322" i="12"/>
  <c r="AQ322" i="12"/>
  <c r="AR322" i="12"/>
  <c r="BP322" i="12" s="1"/>
  <c r="AS322" i="12"/>
  <c r="AT322" i="12"/>
  <c r="AU322" i="12"/>
  <c r="AV322" i="12"/>
  <c r="BT322" i="12" s="1"/>
  <c r="AW322" i="12"/>
  <c r="AX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BA324" i="12" s="1"/>
  <c r="F324" i="12"/>
  <c r="G324" i="12"/>
  <c r="H324" i="12"/>
  <c r="I324" i="12"/>
  <c r="J324" i="12"/>
  <c r="K324" i="12"/>
  <c r="L324" i="12"/>
  <c r="M324" i="12"/>
  <c r="BI324" i="12" s="1"/>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C325" i="12"/>
  <c r="D325" i="12"/>
  <c r="E325" i="12"/>
  <c r="F325" i="12"/>
  <c r="G325" i="12"/>
  <c r="H325" i="12"/>
  <c r="I325" i="12"/>
  <c r="J325" i="12"/>
  <c r="K325" i="12"/>
  <c r="L325" i="12"/>
  <c r="M325" i="12"/>
  <c r="N325" i="12"/>
  <c r="O325" i="12"/>
  <c r="P325" i="12"/>
  <c r="Q325" i="12"/>
  <c r="R325" i="12"/>
  <c r="S325" i="12"/>
  <c r="T325" i="12"/>
  <c r="U325" i="12"/>
  <c r="V325" i="12"/>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C326" i="12"/>
  <c r="D326" i="12"/>
  <c r="E326" i="12"/>
  <c r="F326" i="12"/>
  <c r="G326" i="12"/>
  <c r="H326" i="12"/>
  <c r="BD326" i="12" s="1"/>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O326" i="12"/>
  <c r="C327" i="12"/>
  <c r="D327" i="12"/>
  <c r="E327" i="12"/>
  <c r="F327" i="12"/>
  <c r="G327" i="12"/>
  <c r="H327" i="12"/>
  <c r="BD327" i="12" s="1"/>
  <c r="I327" i="12"/>
  <c r="J327" i="12"/>
  <c r="K327" i="12"/>
  <c r="L327" i="12"/>
  <c r="M327" i="12"/>
  <c r="BI327" i="12" s="1"/>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T327" i="12"/>
  <c r="C328" i="12"/>
  <c r="D328" i="12"/>
  <c r="E328" i="12"/>
  <c r="F328" i="12"/>
  <c r="G328" i="12"/>
  <c r="H328" i="12"/>
  <c r="I328" i="12"/>
  <c r="J328" i="12"/>
  <c r="K328" i="12"/>
  <c r="L328" i="12"/>
  <c r="M328" i="12"/>
  <c r="N328" i="12"/>
  <c r="O328" i="12"/>
  <c r="P328" i="12"/>
  <c r="Q328" i="12"/>
  <c r="R328" i="12"/>
  <c r="S328" i="12"/>
  <c r="T328" i="12"/>
  <c r="U328" i="12"/>
  <c r="V328" i="12"/>
  <c r="W328" i="12"/>
  <c r="X328" i="12"/>
  <c r="Y328" i="12"/>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C329" i="12"/>
  <c r="D329" i="12"/>
  <c r="E329" i="12"/>
  <c r="F329" i="12"/>
  <c r="G329" i="12"/>
  <c r="H329" i="12"/>
  <c r="I329" i="12"/>
  <c r="J329" i="12"/>
  <c r="K329" i="12"/>
  <c r="L329" i="12"/>
  <c r="M329" i="12"/>
  <c r="N329" i="12"/>
  <c r="O329" i="12"/>
  <c r="BK329" i="12" s="1"/>
  <c r="P329" i="12"/>
  <c r="Q329" i="12"/>
  <c r="R329" i="12"/>
  <c r="S329" i="12"/>
  <c r="T329" i="12"/>
  <c r="U329" i="12"/>
  <c r="V329" i="12"/>
  <c r="W329" i="12"/>
  <c r="BS329" i="12" s="1"/>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G329" i="12"/>
  <c r="BO329" i="12"/>
  <c r="C330" i="12"/>
  <c r="D330" i="12"/>
  <c r="E330" i="12"/>
  <c r="F330" i="12"/>
  <c r="G330" i="12"/>
  <c r="H330" i="12"/>
  <c r="I330" i="12"/>
  <c r="J330" i="12"/>
  <c r="K330" i="12"/>
  <c r="L330" i="12"/>
  <c r="M330" i="12"/>
  <c r="N330" i="12"/>
  <c r="O330" i="12"/>
  <c r="P330" i="12"/>
  <c r="Q330" i="12"/>
  <c r="R330" i="12"/>
  <c r="S330" i="12"/>
  <c r="T330" i="12"/>
  <c r="U330" i="12"/>
  <c r="V330" i="12"/>
  <c r="W330" i="12"/>
  <c r="X330" i="12"/>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H330" i="12"/>
  <c r="C331" i="12"/>
  <c r="D331" i="12"/>
  <c r="E331" i="12"/>
  <c r="F331" i="12"/>
  <c r="G331" i="12"/>
  <c r="H331" i="12"/>
  <c r="I331" i="12"/>
  <c r="J331" i="12"/>
  <c r="K331" i="12"/>
  <c r="L331" i="12"/>
  <c r="M331" i="12"/>
  <c r="N331" i="12"/>
  <c r="O331" i="12"/>
  <c r="P331" i="12"/>
  <c r="Q331" i="12"/>
  <c r="R331" i="12"/>
  <c r="S331" i="12"/>
  <c r="T331" i="12"/>
  <c r="U331" i="12"/>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C332" i="12"/>
  <c r="D332" i="12"/>
  <c r="E332" i="12"/>
  <c r="F332" i="12"/>
  <c r="G332" i="12"/>
  <c r="H332" i="12"/>
  <c r="I332" i="12"/>
  <c r="J332" i="12"/>
  <c r="K332" i="12"/>
  <c r="L332" i="12"/>
  <c r="M332" i="12"/>
  <c r="N332" i="12"/>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G333" i="12"/>
  <c r="H333" i="12"/>
  <c r="I333" i="12"/>
  <c r="J333" i="12"/>
  <c r="K333" i="12"/>
  <c r="L333" i="12"/>
  <c r="M333" i="12"/>
  <c r="N333" i="12"/>
  <c r="O333" i="12"/>
  <c r="BK333" i="12" s="1"/>
  <c r="P333" i="12"/>
  <c r="Q333" i="12"/>
  <c r="R333" i="12"/>
  <c r="S333" i="12"/>
  <c r="T333" i="12"/>
  <c r="U333" i="12"/>
  <c r="V333" i="12"/>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C334" i="12"/>
  <c r="D334" i="12"/>
  <c r="E334" i="12"/>
  <c r="F334" i="12"/>
  <c r="G334" i="12"/>
  <c r="H334" i="12"/>
  <c r="BD334" i="12" s="1"/>
  <c r="I334" i="12"/>
  <c r="J334" i="12"/>
  <c r="K334" i="12"/>
  <c r="L334" i="12"/>
  <c r="M334" i="12"/>
  <c r="N334" i="12"/>
  <c r="O334" i="12"/>
  <c r="P334" i="12"/>
  <c r="BL334" i="12" s="1"/>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C335" i="12"/>
  <c r="D335" i="12"/>
  <c r="E335" i="12"/>
  <c r="F335" i="12"/>
  <c r="G335" i="12"/>
  <c r="H335" i="12"/>
  <c r="I335" i="12"/>
  <c r="J335" i="12"/>
  <c r="K335" i="12"/>
  <c r="L335" i="12"/>
  <c r="M335" i="12"/>
  <c r="BI335" i="12" s="1"/>
  <c r="N335" i="12"/>
  <c r="O335" i="12"/>
  <c r="P335" i="12"/>
  <c r="Q335" i="12"/>
  <c r="BM335" i="12" s="1"/>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BC337" i="12" s="1"/>
  <c r="H337" i="12"/>
  <c r="I337" i="12"/>
  <c r="J337" i="12"/>
  <c r="K337" i="12"/>
  <c r="L337" i="12"/>
  <c r="M337" i="12"/>
  <c r="N337" i="12"/>
  <c r="O337" i="12"/>
  <c r="P337" i="12"/>
  <c r="Q337" i="12"/>
  <c r="R337" i="12"/>
  <c r="S337" i="12"/>
  <c r="T337" i="12"/>
  <c r="U337" i="12"/>
  <c r="V337" i="12"/>
  <c r="W337" i="12"/>
  <c r="BS337" i="12" s="1"/>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C338" i="12"/>
  <c r="D338" i="12"/>
  <c r="E338" i="12"/>
  <c r="F338" i="12"/>
  <c r="G338" i="12"/>
  <c r="H338" i="12"/>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H338" i="12"/>
  <c r="C339" i="12"/>
  <c r="D339" i="12"/>
  <c r="E339" i="12"/>
  <c r="F339" i="12"/>
  <c r="G339" i="12"/>
  <c r="H339" i="12"/>
  <c r="I339" i="12"/>
  <c r="J339" i="12"/>
  <c r="K339" i="12"/>
  <c r="L339" i="12"/>
  <c r="M339" i="12"/>
  <c r="N339" i="12"/>
  <c r="O339" i="12"/>
  <c r="P339" i="12"/>
  <c r="Q339" i="12"/>
  <c r="R339" i="12"/>
  <c r="S339" i="12"/>
  <c r="T339" i="12"/>
  <c r="U339" i="12"/>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C340" i="12"/>
  <c r="D340" i="12"/>
  <c r="E340" i="12"/>
  <c r="F340" i="12"/>
  <c r="G340" i="12"/>
  <c r="H340" i="12"/>
  <c r="I340" i="12"/>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G341" i="12"/>
  <c r="H341" i="12"/>
  <c r="I341" i="12"/>
  <c r="J341" i="12"/>
  <c r="K341" i="12"/>
  <c r="L341" i="12"/>
  <c r="M341" i="12"/>
  <c r="N341" i="12"/>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BC342" i="12" s="1"/>
  <c r="H342" i="12"/>
  <c r="I342" i="12"/>
  <c r="J342" i="12"/>
  <c r="K342" i="12"/>
  <c r="L342" i="12"/>
  <c r="M342" i="12"/>
  <c r="N342" i="12"/>
  <c r="O342" i="12"/>
  <c r="P342" i="12"/>
  <c r="Q342" i="12"/>
  <c r="R342" i="12"/>
  <c r="S342" i="12"/>
  <c r="T342" i="12"/>
  <c r="U342" i="12"/>
  <c r="V342" i="12"/>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C343" i="12"/>
  <c r="D343" i="12"/>
  <c r="E343" i="12"/>
  <c r="F343" i="12"/>
  <c r="G343" i="12"/>
  <c r="H343" i="12"/>
  <c r="I343" i="12"/>
  <c r="J343" i="12"/>
  <c r="K343" i="12"/>
  <c r="L343" i="12"/>
  <c r="M343" i="12"/>
  <c r="N343" i="12"/>
  <c r="O343" i="12"/>
  <c r="P343" i="12"/>
  <c r="Q343" i="12"/>
  <c r="R343" i="12"/>
  <c r="S343" i="12"/>
  <c r="T343" i="12"/>
  <c r="U343" i="12"/>
  <c r="V343" i="12"/>
  <c r="W343" i="12"/>
  <c r="X343" i="12"/>
  <c r="Y343" i="12"/>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K345" i="12"/>
  <c r="L345" i="12"/>
  <c r="M345" i="12"/>
  <c r="N345" i="12"/>
  <c r="O345" i="12"/>
  <c r="P345" i="12"/>
  <c r="Q345" i="12"/>
  <c r="R345" i="12"/>
  <c r="S345" i="12"/>
  <c r="T345" i="12"/>
  <c r="U345" i="12"/>
  <c r="V345" i="12"/>
  <c r="BR345" i="12" s="1"/>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C346" i="12"/>
  <c r="D346" i="12"/>
  <c r="E346" i="12"/>
  <c r="F346" i="12"/>
  <c r="G346" i="12"/>
  <c r="H346" i="12"/>
  <c r="I346" i="12"/>
  <c r="J346" i="12"/>
  <c r="K346" i="12"/>
  <c r="L346" i="12"/>
  <c r="M346" i="12"/>
  <c r="N346" i="12"/>
  <c r="O346" i="12"/>
  <c r="P346" i="12"/>
  <c r="Q346" i="12"/>
  <c r="R346" i="12"/>
  <c r="S346" i="12"/>
  <c r="T346" i="12"/>
  <c r="U346" i="12"/>
  <c r="V346" i="12"/>
  <c r="W346" i="12"/>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C347" i="12"/>
  <c r="D347" i="12"/>
  <c r="E347" i="12"/>
  <c r="F347" i="12"/>
  <c r="G347" i="12"/>
  <c r="H347" i="12"/>
  <c r="I347" i="12"/>
  <c r="J347" i="12"/>
  <c r="K347" i="12"/>
  <c r="L347" i="12"/>
  <c r="M347" i="12"/>
  <c r="N347" i="12"/>
  <c r="O347" i="12"/>
  <c r="P347" i="12"/>
  <c r="Q347" i="12"/>
  <c r="R347" i="12"/>
  <c r="S347" i="12"/>
  <c r="T347" i="12"/>
  <c r="U347" i="12"/>
  <c r="V347" i="12"/>
  <c r="W347" i="12"/>
  <c r="X347" i="12"/>
  <c r="BT347" i="12" s="1"/>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C348" i="12"/>
  <c r="D348" i="12"/>
  <c r="E348" i="12"/>
  <c r="F348" i="12"/>
  <c r="G348" i="12"/>
  <c r="H348" i="12"/>
  <c r="I348" i="12"/>
  <c r="J348" i="12"/>
  <c r="K348" i="12"/>
  <c r="L348" i="12"/>
  <c r="M348" i="12"/>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BC350" i="12" s="1"/>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C351" i="12"/>
  <c r="D351" i="12"/>
  <c r="E351" i="12"/>
  <c r="F351" i="12"/>
  <c r="G351" i="12"/>
  <c r="H351" i="12"/>
  <c r="I351" i="12"/>
  <c r="J351" i="12"/>
  <c r="K351" i="12"/>
  <c r="L351" i="12"/>
  <c r="M351" i="12"/>
  <c r="N351" i="12"/>
  <c r="O351" i="12"/>
  <c r="P351" i="12"/>
  <c r="Q351" i="12"/>
  <c r="R351" i="12"/>
  <c r="S351" i="12"/>
  <c r="T351" i="12"/>
  <c r="U351" i="12"/>
  <c r="V351" i="12"/>
  <c r="W351" i="12"/>
  <c r="X351" i="12"/>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C371" i="12"/>
  <c r="D371" i="12"/>
  <c r="E371" i="12"/>
  <c r="F371" i="12"/>
  <c r="G371" i="12"/>
  <c r="H371" i="12"/>
  <c r="BD371" i="12" s="1"/>
  <c r="I371" i="12"/>
  <c r="J371" i="12"/>
  <c r="K371" i="12"/>
  <c r="L371" i="12"/>
  <c r="M371" i="12"/>
  <c r="N371" i="12"/>
  <c r="O371" i="12"/>
  <c r="P371" i="12"/>
  <c r="Q371" i="12"/>
  <c r="R371" i="12"/>
  <c r="S371" i="12"/>
  <c r="T371" i="12"/>
  <c r="U371" i="12"/>
  <c r="V371" i="12"/>
  <c r="W371" i="12"/>
  <c r="X371" i="12"/>
  <c r="BT371" i="12" s="1"/>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BK374" i="12" s="1"/>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C375" i="12"/>
  <c r="D375" i="12"/>
  <c r="E375" i="12"/>
  <c r="F375" i="12"/>
  <c r="G375" i="12"/>
  <c r="H375" i="12"/>
  <c r="I375" i="12"/>
  <c r="J375" i="12"/>
  <c r="K375" i="12"/>
  <c r="L375" i="12"/>
  <c r="M375" i="12"/>
  <c r="N375" i="12"/>
  <c r="O375" i="12"/>
  <c r="P375" i="12"/>
  <c r="Q375" i="12"/>
  <c r="R375" i="12"/>
  <c r="S375" i="12"/>
  <c r="T375" i="12"/>
  <c r="U375" i="12"/>
  <c r="V375" i="12"/>
  <c r="W375" i="12"/>
  <c r="X375" i="12"/>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C379" i="12"/>
  <c r="D379" i="12"/>
  <c r="E379" i="12"/>
  <c r="F379" i="12"/>
  <c r="G379" i="12"/>
  <c r="H379" i="12"/>
  <c r="I379" i="12"/>
  <c r="J379" i="12"/>
  <c r="K379" i="12"/>
  <c r="L379" i="12"/>
  <c r="M379" i="12"/>
  <c r="N379" i="12"/>
  <c r="O379" i="12"/>
  <c r="P379" i="12"/>
  <c r="Q379" i="12"/>
  <c r="R379" i="12"/>
  <c r="S379" i="12"/>
  <c r="T379" i="12"/>
  <c r="U379" i="12"/>
  <c r="V379" i="12"/>
  <c r="W379" i="12"/>
  <c r="X379" i="12"/>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C383" i="12"/>
  <c r="D383" i="12"/>
  <c r="E383" i="12"/>
  <c r="F383" i="12"/>
  <c r="G383" i="12"/>
  <c r="H383" i="12"/>
  <c r="I383" i="12"/>
  <c r="J383" i="12"/>
  <c r="K383" i="12"/>
  <c r="L383" i="12"/>
  <c r="M383" i="12"/>
  <c r="N383" i="12"/>
  <c r="O383" i="12"/>
  <c r="P383" i="12"/>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H386" i="12"/>
  <c r="I386" i="12"/>
  <c r="J386" i="12"/>
  <c r="K386" i="12"/>
  <c r="L386" i="12"/>
  <c r="M386" i="12"/>
  <c r="N386" i="12"/>
  <c r="O386" i="12"/>
  <c r="P386" i="12"/>
  <c r="Q386" i="12"/>
  <c r="R386" i="12"/>
  <c r="S386" i="12"/>
  <c r="T386" i="12"/>
  <c r="U386" i="12"/>
  <c r="V386" i="12"/>
  <c r="W386" i="12"/>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C387" i="12"/>
  <c r="D387" i="12"/>
  <c r="AZ387" i="12" s="1"/>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C390" i="12"/>
  <c r="D390" i="12"/>
  <c r="E390" i="12"/>
  <c r="F390" i="12"/>
  <c r="G390" i="12"/>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C391" i="12"/>
  <c r="D391" i="12"/>
  <c r="E391" i="12"/>
  <c r="F391" i="12"/>
  <c r="G391" i="12"/>
  <c r="H391" i="12"/>
  <c r="I391" i="12"/>
  <c r="J391" i="12"/>
  <c r="K391" i="12"/>
  <c r="L391" i="12"/>
  <c r="M391" i="12"/>
  <c r="N391" i="12"/>
  <c r="O391" i="12"/>
  <c r="P391" i="12"/>
  <c r="Q391" i="12"/>
  <c r="R391" i="12"/>
  <c r="S391" i="12"/>
  <c r="T391" i="12"/>
  <c r="U391" i="12"/>
  <c r="V391" i="12"/>
  <c r="W391" i="12"/>
  <c r="X391" i="12"/>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BQ392" i="12" s="1"/>
  <c r="AT392" i="12"/>
  <c r="BR392" i="12" s="1"/>
  <c r="AU392" i="12"/>
  <c r="AV392" i="12"/>
  <c r="AW392" i="12"/>
  <c r="AX392" i="12"/>
  <c r="BV392" i="12" s="1"/>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BG394" i="12" s="1"/>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C395" i="12"/>
  <c r="D395" i="12"/>
  <c r="E395" i="12"/>
  <c r="F395" i="12"/>
  <c r="G395" i="12"/>
  <c r="H395" i="12"/>
  <c r="I395" i="12"/>
  <c r="J395" i="12"/>
  <c r="K395" i="12"/>
  <c r="L395" i="12"/>
  <c r="M395" i="12"/>
  <c r="N395" i="12"/>
  <c r="O395" i="12"/>
  <c r="P395" i="12"/>
  <c r="Q395" i="12"/>
  <c r="R395" i="12"/>
  <c r="S395" i="12"/>
  <c r="T395" i="12"/>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V396" i="12"/>
  <c r="W396" i="12"/>
  <c r="X396" i="12"/>
  <c r="Y396" i="12"/>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BB400" i="12" s="1"/>
  <c r="G400" i="12"/>
  <c r="H400" i="12"/>
  <c r="I400" i="12"/>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s="1"/>
  <c r="C402" i="12"/>
  <c r="D402" i="12"/>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E403" i="12"/>
  <c r="F403" i="12"/>
  <c r="G403" i="12"/>
  <c r="H403" i="12"/>
  <c r="I403" i="12"/>
  <c r="J403" i="12"/>
  <c r="K403" i="12"/>
  <c r="L403" i="12"/>
  <c r="BH403" i="12" s="1"/>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Q405" i="12"/>
  <c r="C406" i="12"/>
  <c r="D406" i="12"/>
  <c r="E406" i="12"/>
  <c r="F406" i="12"/>
  <c r="G406" i="12"/>
  <c r="H406" i="12"/>
  <c r="I406" i="12"/>
  <c r="J406" i="12"/>
  <c r="K406" i="12"/>
  <c r="L406" i="12"/>
  <c r="M406" i="12"/>
  <c r="N406" i="12"/>
  <c r="O406" i="12"/>
  <c r="P406" i="12"/>
  <c r="Q406" i="12"/>
  <c r="R406" i="12"/>
  <c r="S406" i="12"/>
  <c r="T406" i="12"/>
  <c r="U406" i="12"/>
  <c r="V406" i="12"/>
  <c r="W406" i="12"/>
  <c r="X406" i="12"/>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C407" i="12"/>
  <c r="D407" i="12"/>
  <c r="E407" i="12"/>
  <c r="F407" i="12"/>
  <c r="G407" i="12"/>
  <c r="H407" i="12"/>
  <c r="I407" i="12"/>
  <c r="J407" i="12"/>
  <c r="K407" i="12"/>
  <c r="L407" i="12"/>
  <c r="M407" i="12"/>
  <c r="N407" i="12"/>
  <c r="BJ407" i="12" s="1"/>
  <c r="O407" i="12"/>
  <c r="P407" i="12"/>
  <c r="Q407" i="12"/>
  <c r="R407" i="12"/>
  <c r="S407" i="12"/>
  <c r="T407" i="12"/>
  <c r="U407" i="12"/>
  <c r="V407" i="12"/>
  <c r="W407" i="12"/>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C408" i="12"/>
  <c r="D408" i="12"/>
  <c r="E408" i="12"/>
  <c r="F408" i="12"/>
  <c r="G408" i="12"/>
  <c r="H408" i="12"/>
  <c r="I408" i="12"/>
  <c r="J408" i="12"/>
  <c r="K408" i="12"/>
  <c r="L408" i="12"/>
  <c r="M408" i="12"/>
  <c r="N408" i="12"/>
  <c r="O408" i="12"/>
  <c r="P408" i="12"/>
  <c r="Q408" i="12"/>
  <c r="R408" i="12"/>
  <c r="S408" i="12"/>
  <c r="T408" i="12"/>
  <c r="U408" i="12"/>
  <c r="V408" i="12"/>
  <c r="BR408" i="12" s="1"/>
  <c r="W408" i="12"/>
  <c r="X408" i="12"/>
  <c r="Y408" i="12"/>
  <c r="Z408" i="12"/>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C409" i="12"/>
  <c r="D409" i="12"/>
  <c r="E409" i="12"/>
  <c r="F409" i="12"/>
  <c r="G409" i="12"/>
  <c r="H409" i="12"/>
  <c r="I409" i="12"/>
  <c r="J409" i="12"/>
  <c r="K409" i="12"/>
  <c r="L409" i="12"/>
  <c r="M409" i="12"/>
  <c r="N409" i="12"/>
  <c r="O409" i="12"/>
  <c r="P409" i="12"/>
  <c r="Q409" i="12"/>
  <c r="R409" i="12"/>
  <c r="S409" i="12"/>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L410" i="12"/>
  <c r="BR410" i="12"/>
  <c r="C411" i="12"/>
  <c r="D411" i="12"/>
  <c r="E411" i="12"/>
  <c r="F411" i="12"/>
  <c r="G411" i="12"/>
  <c r="H411" i="12"/>
  <c r="I411" i="12"/>
  <c r="J411" i="12"/>
  <c r="K411" i="12"/>
  <c r="L411" i="12"/>
  <c r="M411" i="12"/>
  <c r="N411" i="12"/>
  <c r="O411" i="12"/>
  <c r="P411" i="12"/>
  <c r="Q411" i="12"/>
  <c r="R411" i="12"/>
  <c r="S411" i="12"/>
  <c r="T411" i="12"/>
  <c r="U411" i="12"/>
  <c r="V411" i="12"/>
  <c r="W411" i="12"/>
  <c r="X411" i="12"/>
  <c r="Y411" i="12"/>
  <c r="Z411" i="12"/>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C412" i="12"/>
  <c r="D412" i="12"/>
  <c r="E412" i="12"/>
  <c r="F412" i="12"/>
  <c r="G412" i="12"/>
  <c r="H412" i="12"/>
  <c r="I412" i="12"/>
  <c r="J412" i="12"/>
  <c r="K412" i="12"/>
  <c r="L412" i="12"/>
  <c r="M412" i="12"/>
  <c r="N412" i="12"/>
  <c r="O412" i="12"/>
  <c r="P412" i="12"/>
  <c r="Q412" i="12"/>
  <c r="R412" i="12"/>
  <c r="S412" i="12"/>
  <c r="T412" i="12"/>
  <c r="U412" i="12"/>
  <c r="V412" i="12"/>
  <c r="W412" i="12"/>
  <c r="X412" i="12"/>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C413" i="12"/>
  <c r="D413" i="12"/>
  <c r="E413" i="12"/>
  <c r="F413" i="12"/>
  <c r="G413" i="12"/>
  <c r="H413" i="12"/>
  <c r="I413" i="12"/>
  <c r="J413" i="12"/>
  <c r="K413" i="12"/>
  <c r="L413" i="12"/>
  <c r="M413" i="12"/>
  <c r="N413" i="12"/>
  <c r="O413" i="12"/>
  <c r="P413" i="12"/>
  <c r="Q413" i="12"/>
  <c r="BM413" i="12" s="1"/>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C414" i="12"/>
  <c r="D414" i="12"/>
  <c r="E414" i="12"/>
  <c r="F414" i="12"/>
  <c r="G414" i="12"/>
  <c r="H414" i="12"/>
  <c r="I414" i="12"/>
  <c r="J414" i="12"/>
  <c r="K414" i="12"/>
  <c r="L414" i="12"/>
  <c r="M414" i="12"/>
  <c r="N414" i="12"/>
  <c r="O414" i="12"/>
  <c r="P414" i="12"/>
  <c r="Q414" i="12"/>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Q414" i="12"/>
  <c r="C415" i="12"/>
  <c r="D415" i="12"/>
  <c r="E415" i="12"/>
  <c r="F415" i="12"/>
  <c r="G415" i="12"/>
  <c r="H415" i="12"/>
  <c r="I415" i="12"/>
  <c r="J415" i="12"/>
  <c r="K415" i="12"/>
  <c r="L415" i="12"/>
  <c r="M415" i="12"/>
  <c r="BI415" i="12" s="1"/>
  <c r="N415" i="12"/>
  <c r="O415" i="12"/>
  <c r="P415" i="12"/>
  <c r="Q415" i="12"/>
  <c r="R415" i="12"/>
  <c r="S415" i="12"/>
  <c r="T415" i="12"/>
  <c r="U415" i="12"/>
  <c r="BQ415" i="12" s="1"/>
  <c r="V415" i="12"/>
  <c r="W415" i="12"/>
  <c r="X415" i="12"/>
  <c r="Y415" i="12"/>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C416" i="12"/>
  <c r="D416" i="12"/>
  <c r="E416" i="12"/>
  <c r="F416" i="12"/>
  <c r="G416" i="12"/>
  <c r="H416" i="12"/>
  <c r="I416" i="12"/>
  <c r="J416" i="12"/>
  <c r="K416" i="12"/>
  <c r="L416" i="12"/>
  <c r="M416" i="12"/>
  <c r="N416" i="12"/>
  <c r="O416" i="12"/>
  <c r="P416" i="12"/>
  <c r="Q416" i="12"/>
  <c r="R416" i="12"/>
  <c r="S416" i="12"/>
  <c r="BO416" i="12" s="1"/>
  <c r="T416" i="12"/>
  <c r="U416" i="12"/>
  <c r="V416" i="12"/>
  <c r="W416" i="12"/>
  <c r="X416" i="12"/>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K416" i="12"/>
  <c r="BP416" i="12"/>
  <c r="C417" i="12"/>
  <c r="D417" i="12"/>
  <c r="E417" i="12"/>
  <c r="F417" i="12"/>
  <c r="G417" i="12"/>
  <c r="H417" i="12"/>
  <c r="I417" i="12"/>
  <c r="J417" i="12"/>
  <c r="K417" i="12"/>
  <c r="L417" i="12"/>
  <c r="M417" i="12"/>
  <c r="N417" i="12"/>
  <c r="O417" i="12"/>
  <c r="P417" i="12"/>
  <c r="Q417" i="12"/>
  <c r="R417" i="12"/>
  <c r="S417" i="12"/>
  <c r="T417" i="12"/>
  <c r="U417" i="12"/>
  <c r="V417" i="12"/>
  <c r="W417" i="12"/>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C418" i="12"/>
  <c r="D418" i="12"/>
  <c r="E418" i="12"/>
  <c r="F418" i="12"/>
  <c r="G418" i="12"/>
  <c r="H418" i="12"/>
  <c r="I418" i="12"/>
  <c r="J418" i="12"/>
  <c r="K418" i="12"/>
  <c r="L418" i="12"/>
  <c r="M418" i="12"/>
  <c r="N418" i="12"/>
  <c r="O418" i="12"/>
  <c r="P418" i="12"/>
  <c r="Q418" i="12"/>
  <c r="R418" i="12"/>
  <c r="S418" i="12"/>
  <c r="T418" i="12"/>
  <c r="U418" i="12"/>
  <c r="V418" i="12"/>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C419" i="12"/>
  <c r="D419" i="12"/>
  <c r="E419" i="12"/>
  <c r="F419" i="12"/>
  <c r="G419" i="12"/>
  <c r="H419" i="12"/>
  <c r="I419" i="12"/>
  <c r="J419" i="12"/>
  <c r="K419" i="12"/>
  <c r="L419" i="12"/>
  <c r="M419" i="12"/>
  <c r="N419" i="12"/>
  <c r="O419" i="12"/>
  <c r="P419" i="12"/>
  <c r="Q419" i="12"/>
  <c r="R419" i="12"/>
  <c r="S419" i="12"/>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BC420" i="12" s="1"/>
  <c r="H420" i="12"/>
  <c r="I420" i="12"/>
  <c r="J420" i="12"/>
  <c r="K420" i="12"/>
  <c r="L420" i="12"/>
  <c r="M420" i="12"/>
  <c r="N420" i="12"/>
  <c r="O420" i="12"/>
  <c r="P420" i="12"/>
  <c r="Q420" i="12"/>
  <c r="R420" i="12"/>
  <c r="S420" i="12"/>
  <c r="T420" i="12"/>
  <c r="U420" i="12"/>
  <c r="V420" i="12"/>
  <c r="W420" i="12"/>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R420" i="12"/>
  <c r="C421" i="12"/>
  <c r="D421" i="12"/>
  <c r="E421" i="12"/>
  <c r="F421" i="12"/>
  <c r="G421" i="12"/>
  <c r="H421" i="12"/>
  <c r="I421" i="12"/>
  <c r="J421" i="12"/>
  <c r="K421" i="12"/>
  <c r="L421" i="12"/>
  <c r="M421" i="12"/>
  <c r="N421" i="12"/>
  <c r="O421" i="12"/>
  <c r="BK421" i="12" s="1"/>
  <c r="P421" i="12"/>
  <c r="Q421" i="12"/>
  <c r="R421" i="12"/>
  <c r="S421" i="12"/>
  <c r="T421" i="12"/>
  <c r="U421" i="12"/>
  <c r="V421" i="12"/>
  <c r="W421" i="12"/>
  <c r="X421" i="12"/>
  <c r="Y421" i="12"/>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C422" i="12"/>
  <c r="D422" i="12"/>
  <c r="E422" i="12"/>
  <c r="F422" i="12"/>
  <c r="G422" i="12"/>
  <c r="H422" i="12"/>
  <c r="I422" i="12"/>
  <c r="J422" i="12"/>
  <c r="K422" i="12"/>
  <c r="L422" i="12"/>
  <c r="M422" i="12"/>
  <c r="N422" i="12"/>
  <c r="O422" i="12"/>
  <c r="P422" i="12"/>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N422" i="12"/>
  <c r="C423" i="12"/>
  <c r="D423" i="12"/>
  <c r="E423" i="12"/>
  <c r="F423" i="12"/>
  <c r="G423" i="12"/>
  <c r="H423" i="12"/>
  <c r="I423" i="12"/>
  <c r="J423" i="12"/>
  <c r="K423" i="12"/>
  <c r="L423" i="12"/>
  <c r="M423" i="12"/>
  <c r="N423" i="12"/>
  <c r="O423" i="12"/>
  <c r="P423" i="12"/>
  <c r="Q423" i="12"/>
  <c r="R423" i="12"/>
  <c r="S423" i="12"/>
  <c r="BO423" i="12" s="1"/>
  <c r="T423" i="12"/>
  <c r="U423" i="12"/>
  <c r="V423" i="12"/>
  <c r="W423" i="12"/>
  <c r="X423" i="12"/>
  <c r="Y423" i="12"/>
  <c r="Z423" i="12"/>
  <c r="AA423" i="12"/>
  <c r="AB423" i="12"/>
  <c r="AC423" i="12"/>
  <c r="AD423" i="12"/>
  <c r="AE423" i="12"/>
  <c r="AF423" i="12"/>
  <c r="AG423" i="12"/>
  <c r="AH423" i="12"/>
  <c r="BF423" i="12" s="1"/>
  <c r="AI423" i="12"/>
  <c r="AJ423" i="12"/>
  <c r="AK423" i="12"/>
  <c r="AL423" i="12"/>
  <c r="AM423" i="12"/>
  <c r="BK423" i="12" s="1"/>
  <c r="AN423" i="12"/>
  <c r="AO423" i="12"/>
  <c r="AP423" i="12"/>
  <c r="AQ423" i="12"/>
  <c r="AR423" i="12"/>
  <c r="AS423" i="12"/>
  <c r="AT423" i="12"/>
  <c r="AU423" i="12"/>
  <c r="AV423" i="12"/>
  <c r="AW423" i="12"/>
  <c r="AX423" i="12"/>
  <c r="BG423" i="12"/>
  <c r="BS423" i="12"/>
  <c r="C424" i="12"/>
  <c r="D424" i="12"/>
  <c r="E424" i="12"/>
  <c r="F424" i="12"/>
  <c r="G424" i="12"/>
  <c r="H424" i="12"/>
  <c r="I424" i="12"/>
  <c r="J424" i="12"/>
  <c r="K424" i="12"/>
  <c r="L424" i="12"/>
  <c r="M424" i="12"/>
  <c r="N424" i="12"/>
  <c r="O424" i="12"/>
  <c r="BK424" i="12" s="1"/>
  <c r="P424" i="12"/>
  <c r="BL424" i="12" s="1"/>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C425" i="12"/>
  <c r="D425" i="12"/>
  <c r="E425" i="12"/>
  <c r="F425" i="12"/>
  <c r="G425" i="12"/>
  <c r="H425" i="12"/>
  <c r="I425" i="12"/>
  <c r="J425" i="12"/>
  <c r="K425" i="12"/>
  <c r="L425" i="12"/>
  <c r="M425" i="12"/>
  <c r="N425" i="12"/>
  <c r="O425" i="12"/>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O425" i="12"/>
  <c r="C426" i="12"/>
  <c r="D426" i="12"/>
  <c r="E426" i="12"/>
  <c r="F426" i="12"/>
  <c r="G426" i="12"/>
  <c r="H426" i="12"/>
  <c r="I426" i="12"/>
  <c r="J426" i="12"/>
  <c r="K426" i="12"/>
  <c r="L426" i="12"/>
  <c r="M426" i="12"/>
  <c r="N426" i="12"/>
  <c r="O426" i="12"/>
  <c r="P426" i="12"/>
  <c r="Q426" i="12"/>
  <c r="R426" i="12"/>
  <c r="S426" i="12"/>
  <c r="T426" i="12"/>
  <c r="U426" i="12"/>
  <c r="V426" i="12"/>
  <c r="W426" i="12"/>
  <c r="X426" i="12"/>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C427" i="12"/>
  <c r="D427" i="12"/>
  <c r="E427" i="12"/>
  <c r="F427" i="12"/>
  <c r="G427" i="12"/>
  <c r="H427" i="12"/>
  <c r="I427" i="12"/>
  <c r="J427" i="12"/>
  <c r="K427" i="12"/>
  <c r="L427" i="12"/>
  <c r="M427" i="12"/>
  <c r="N427" i="12"/>
  <c r="O427" i="12"/>
  <c r="P427" i="12"/>
  <c r="Q427" i="12"/>
  <c r="R427" i="12"/>
  <c r="S427" i="12"/>
  <c r="T427" i="12"/>
  <c r="U427" i="12"/>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T429" i="12"/>
  <c r="U429" i="12"/>
  <c r="V429" i="12"/>
  <c r="W429" i="12"/>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C430" i="12"/>
  <c r="D430" i="12"/>
  <c r="E430" i="12"/>
  <c r="F430" i="12"/>
  <c r="G430" i="12"/>
  <c r="H430" i="12"/>
  <c r="I430" i="12"/>
  <c r="J430" i="12"/>
  <c r="K430" i="12"/>
  <c r="L430" i="12"/>
  <c r="M430" i="12"/>
  <c r="N430" i="12"/>
  <c r="O430" i="12"/>
  <c r="P430" i="12"/>
  <c r="Q430" i="12"/>
  <c r="R430" i="12"/>
  <c r="BN430" i="12" s="1"/>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C431" i="12"/>
  <c r="D431" i="12"/>
  <c r="E431" i="12"/>
  <c r="F431" i="12"/>
  <c r="G431" i="12"/>
  <c r="H431" i="12"/>
  <c r="I431" i="12"/>
  <c r="J431" i="12"/>
  <c r="K431" i="12"/>
  <c r="L431" i="12"/>
  <c r="M431" i="12"/>
  <c r="N431" i="12"/>
  <c r="O431" i="12"/>
  <c r="P431" i="12"/>
  <c r="Q431" i="12"/>
  <c r="R431" i="12"/>
  <c r="S431" i="12"/>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U431" i="12"/>
  <c r="C432" i="12"/>
  <c r="D432" i="12"/>
  <c r="E432" i="12"/>
  <c r="F432" i="12"/>
  <c r="G432" i="12"/>
  <c r="H432" i="12"/>
  <c r="BD432" i="12" s="1"/>
  <c r="I432" i="12"/>
  <c r="J432" i="12"/>
  <c r="K432" i="12"/>
  <c r="L432" i="12"/>
  <c r="M432" i="12"/>
  <c r="N432" i="12"/>
  <c r="O432" i="12"/>
  <c r="P432" i="12"/>
  <c r="Q432" i="12"/>
  <c r="R432" i="12"/>
  <c r="S432" i="12"/>
  <c r="T432" i="12"/>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H432" i="12"/>
  <c r="BJ432" i="12"/>
  <c r="C433" i="12"/>
  <c r="D433" i="12"/>
  <c r="E433" i="12"/>
  <c r="F433" i="12"/>
  <c r="G433" i="12"/>
  <c r="H433" i="12"/>
  <c r="I433" i="12"/>
  <c r="J433" i="12"/>
  <c r="K433" i="12"/>
  <c r="L433" i="12"/>
  <c r="M433" i="12"/>
  <c r="N433" i="12"/>
  <c r="O433" i="12"/>
  <c r="P433" i="12"/>
  <c r="Q433" i="12"/>
  <c r="R433" i="12"/>
  <c r="S433" i="12"/>
  <c r="T433" i="12"/>
  <c r="U433" i="12"/>
  <c r="V433" i="12"/>
  <c r="W433" i="12"/>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C434" i="12"/>
  <c r="D434" i="12"/>
  <c r="E434" i="12"/>
  <c r="F434" i="12"/>
  <c r="G434" i="12"/>
  <c r="H434" i="12"/>
  <c r="I434" i="12"/>
  <c r="J434" i="12"/>
  <c r="K434" i="12"/>
  <c r="L434" i="12"/>
  <c r="M434" i="12"/>
  <c r="N434" i="12"/>
  <c r="O434" i="12"/>
  <c r="P434" i="12"/>
  <c r="Q434" i="12"/>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Q434" i="12"/>
  <c r="C435" i="12"/>
  <c r="D435" i="12"/>
  <c r="E435" i="12"/>
  <c r="F435" i="12"/>
  <c r="G435" i="12"/>
  <c r="H435" i="12"/>
  <c r="I435" i="12"/>
  <c r="J435" i="12"/>
  <c r="K435" i="12"/>
  <c r="L435" i="12"/>
  <c r="M435" i="12"/>
  <c r="N435" i="12"/>
  <c r="O435" i="12"/>
  <c r="P435" i="12"/>
  <c r="Q435" i="12"/>
  <c r="R435" i="12"/>
  <c r="S435" i="12"/>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C436" i="12"/>
  <c r="D436" i="12"/>
  <c r="E436" i="12"/>
  <c r="F436" i="12"/>
  <c r="G436" i="12"/>
  <c r="H436" i="12"/>
  <c r="I436" i="12"/>
  <c r="J436" i="12"/>
  <c r="K436" i="12"/>
  <c r="L436" i="12"/>
  <c r="M436" i="12"/>
  <c r="N436" i="12"/>
  <c r="O436" i="12"/>
  <c r="P436" i="12"/>
  <c r="BL436" i="12" s="1"/>
  <c r="Q436" i="12"/>
  <c r="R436" i="12"/>
  <c r="S436" i="12"/>
  <c r="T436" i="12"/>
  <c r="U436" i="12"/>
  <c r="V436" i="12"/>
  <c r="W436" i="12"/>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C437" i="12"/>
  <c r="D437" i="12"/>
  <c r="E437" i="12"/>
  <c r="F437" i="12"/>
  <c r="G437" i="12"/>
  <c r="H437" i="12"/>
  <c r="I437" i="12"/>
  <c r="J437" i="12"/>
  <c r="K437" i="12"/>
  <c r="L437" i="12"/>
  <c r="M437" i="12"/>
  <c r="N437" i="12"/>
  <c r="O437" i="12"/>
  <c r="P437" i="12"/>
  <c r="Q437" i="12"/>
  <c r="R437" i="12"/>
  <c r="S437" i="12"/>
  <c r="T437" i="12"/>
  <c r="U437" i="12"/>
  <c r="V437" i="12"/>
  <c r="W437" i="12"/>
  <c r="X437" i="12"/>
  <c r="Y437" i="12"/>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BL437" i="12"/>
  <c r="C438" i="12"/>
  <c r="D438" i="12"/>
  <c r="E438" i="12"/>
  <c r="F438" i="12"/>
  <c r="G438" i="12"/>
  <c r="H438" i="12"/>
  <c r="I438" i="12"/>
  <c r="J438" i="12"/>
  <c r="K438" i="12"/>
  <c r="L438" i="12"/>
  <c r="M438" i="12"/>
  <c r="N438" i="12"/>
  <c r="O438" i="12"/>
  <c r="P438" i="12"/>
  <c r="Q438" i="12"/>
  <c r="R438" i="12"/>
  <c r="S438" i="12"/>
  <c r="T438" i="12"/>
  <c r="U438" i="12"/>
  <c r="V438" i="12"/>
  <c r="W438" i="12"/>
  <c r="X438" i="12"/>
  <c r="Y438" i="12"/>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C439" i="12"/>
  <c r="D439" i="12"/>
  <c r="E439" i="12"/>
  <c r="F439" i="12"/>
  <c r="G439" i="12"/>
  <c r="H439" i="12"/>
  <c r="I439" i="12"/>
  <c r="J439" i="12"/>
  <c r="K439" i="12"/>
  <c r="L439" i="12"/>
  <c r="M439" i="12"/>
  <c r="N439" i="12"/>
  <c r="O439" i="12"/>
  <c r="P439" i="12"/>
  <c r="Q439" i="12"/>
  <c r="R439" i="12"/>
  <c r="S439" i="12"/>
  <c r="T439" i="12"/>
  <c r="U439" i="12"/>
  <c r="V439" i="12"/>
  <c r="W439" i="12"/>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C440" i="12"/>
  <c r="D440" i="12"/>
  <c r="E440" i="12"/>
  <c r="F440" i="12"/>
  <c r="G440" i="12"/>
  <c r="H440" i="12"/>
  <c r="BD440" i="12" s="1"/>
  <c r="I440" i="12"/>
  <c r="J440" i="12"/>
  <c r="K440" i="12"/>
  <c r="L440" i="12"/>
  <c r="M440" i="12"/>
  <c r="N440" i="12"/>
  <c r="O440" i="12"/>
  <c r="P440" i="12"/>
  <c r="BL440" i="12" s="1"/>
  <c r="Q440" i="12"/>
  <c r="R440" i="12"/>
  <c r="S440" i="12"/>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Q442" i="12"/>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F443" i="12"/>
  <c r="G443" i="12"/>
  <c r="H443" i="12"/>
  <c r="I443" i="12"/>
  <c r="J443" i="12"/>
  <c r="K443" i="12"/>
  <c r="L443" i="12"/>
  <c r="M443" i="12"/>
  <c r="N443" i="12"/>
  <c r="O443" i="12"/>
  <c r="P443" i="12"/>
  <c r="Q443" i="12"/>
  <c r="R443" i="12"/>
  <c r="S443" i="12"/>
  <c r="T443" i="12"/>
  <c r="U443" i="12"/>
  <c r="V443" i="12"/>
  <c r="W443" i="12"/>
  <c r="X443" i="12"/>
  <c r="Y443" i="12"/>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O443" i="12"/>
  <c r="BQ443" i="12"/>
  <c r="C444" i="12"/>
  <c r="D444" i="12"/>
  <c r="E444" i="12"/>
  <c r="F444" i="12"/>
  <c r="G444" i="12"/>
  <c r="H444" i="12"/>
  <c r="I444" i="12"/>
  <c r="J444" i="12"/>
  <c r="K444" i="12"/>
  <c r="L444" i="12"/>
  <c r="BH444" i="12" s="1"/>
  <c r="M444" i="12"/>
  <c r="N444" i="12"/>
  <c r="O444" i="12"/>
  <c r="P444" i="12"/>
  <c r="Q444" i="12"/>
  <c r="R444" i="12"/>
  <c r="S444" i="12"/>
  <c r="T444" i="12"/>
  <c r="U444" i="12"/>
  <c r="V444" i="12"/>
  <c r="W444" i="12"/>
  <c r="X444" i="12"/>
  <c r="Y444" i="12"/>
  <c r="Z444" i="12"/>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J444" i="12"/>
  <c r="C445" i="12"/>
  <c r="D445" i="12"/>
  <c r="E445" i="12"/>
  <c r="F445" i="12"/>
  <c r="G445" i="12"/>
  <c r="BC445" i="12" s="1"/>
  <c r="H445" i="12"/>
  <c r="I445" i="12"/>
  <c r="J445" i="12"/>
  <c r="K445" i="12"/>
  <c r="L445" i="12"/>
  <c r="M445" i="12"/>
  <c r="N445" i="12"/>
  <c r="O445" i="12"/>
  <c r="P445" i="12"/>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C446" i="12"/>
  <c r="D446" i="12"/>
  <c r="E446" i="12"/>
  <c r="F446" i="12"/>
  <c r="G446" i="12"/>
  <c r="H446" i="12"/>
  <c r="I446" i="12"/>
  <c r="J446" i="12"/>
  <c r="BF446" i="12" s="1"/>
  <c r="K446" i="12"/>
  <c r="L446" i="12"/>
  <c r="M446" i="12"/>
  <c r="N446" i="12"/>
  <c r="O446" i="12"/>
  <c r="P446" i="12"/>
  <c r="Q446" i="12"/>
  <c r="R446" i="12"/>
  <c r="S446" i="12"/>
  <c r="T446" i="12"/>
  <c r="U446" i="12"/>
  <c r="V446" i="12"/>
  <c r="W446" i="12"/>
  <c r="X446" i="12"/>
  <c r="Y446" i="12"/>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R446" i="12"/>
  <c r="C447" i="12"/>
  <c r="D447" i="12"/>
  <c r="E447" i="12"/>
  <c r="F447" i="12"/>
  <c r="G447" i="12"/>
  <c r="BC447" i="12" s="1"/>
  <c r="H447" i="12"/>
  <c r="I447" i="12"/>
  <c r="J447" i="12"/>
  <c r="K447" i="12"/>
  <c r="L447" i="12"/>
  <c r="M447" i="12"/>
  <c r="N447" i="12"/>
  <c r="O447" i="12"/>
  <c r="P447" i="12"/>
  <c r="Q447" i="12"/>
  <c r="R447" i="12"/>
  <c r="S447" i="12"/>
  <c r="T447" i="12"/>
  <c r="U447" i="12"/>
  <c r="V447" i="12"/>
  <c r="W447" i="12"/>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C448" i="12"/>
  <c r="D448" i="12"/>
  <c r="E448" i="12"/>
  <c r="F448" i="12"/>
  <c r="G448" i="12"/>
  <c r="H448" i="12"/>
  <c r="I448" i="12"/>
  <c r="J448" i="12"/>
  <c r="K448" i="12"/>
  <c r="L448" i="12"/>
  <c r="M448" i="12"/>
  <c r="N448" i="12"/>
  <c r="O448" i="12"/>
  <c r="P448" i="12"/>
  <c r="Q448" i="12"/>
  <c r="R448" i="12"/>
  <c r="S448" i="12"/>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K448" i="12"/>
  <c r="C449" i="12"/>
  <c r="D449" i="12"/>
  <c r="E449" i="12"/>
  <c r="F449" i="12"/>
  <c r="G449" i="12"/>
  <c r="H449" i="12"/>
  <c r="I449" i="12"/>
  <c r="J449" i="12"/>
  <c r="K449" i="12"/>
  <c r="L449" i="12"/>
  <c r="M449" i="12"/>
  <c r="N449" i="12"/>
  <c r="O449" i="12"/>
  <c r="P449" i="12"/>
  <c r="BL449" i="12" s="1"/>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C450" i="12"/>
  <c r="D450" i="12"/>
  <c r="E450" i="12"/>
  <c r="F450" i="12"/>
  <c r="G450" i="12"/>
  <c r="H450" i="12"/>
  <c r="I450" i="12"/>
  <c r="J450" i="12"/>
  <c r="K450" i="12"/>
  <c r="L450" i="12"/>
  <c r="M450" i="12"/>
  <c r="N450" i="12"/>
  <c r="O450" i="12"/>
  <c r="P450" i="12"/>
  <c r="Q450" i="12"/>
  <c r="R450" i="12"/>
  <c r="S450" i="12"/>
  <c r="T450" i="12"/>
  <c r="U450" i="12"/>
  <c r="V450" i="12"/>
  <c r="W450" i="12"/>
  <c r="X450" i="12"/>
  <c r="Y450" i="12"/>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Q450" i="12"/>
  <c r="C451" i="12"/>
  <c r="D451" i="12"/>
  <c r="E451" i="12"/>
  <c r="F451" i="12"/>
  <c r="G451" i="12"/>
  <c r="H451" i="12"/>
  <c r="I451" i="12"/>
  <c r="J451" i="12"/>
  <c r="K451" i="12"/>
  <c r="L451" i="12"/>
  <c r="M451" i="12"/>
  <c r="N451" i="12"/>
  <c r="O451" i="12"/>
  <c r="P451" i="12"/>
  <c r="Q451" i="12"/>
  <c r="BM451" i="12" s="1"/>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C452" i="12"/>
  <c r="D452" i="12"/>
  <c r="E452" i="12"/>
  <c r="F452" i="12"/>
  <c r="G452" i="12"/>
  <c r="H452" i="12"/>
  <c r="I452" i="12"/>
  <c r="J452" i="12"/>
  <c r="K452" i="12"/>
  <c r="L452" i="12"/>
  <c r="M452" i="12"/>
  <c r="N452" i="12"/>
  <c r="O452" i="12"/>
  <c r="P452" i="12"/>
  <c r="Q452" i="12"/>
  <c r="R452" i="12"/>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C453" i="12"/>
  <c r="D453" i="12"/>
  <c r="E453" i="12"/>
  <c r="F453" i="12"/>
  <c r="G453" i="12"/>
  <c r="H453" i="12"/>
  <c r="BD453" i="12" s="1"/>
  <c r="I453" i="12"/>
  <c r="J453" i="12"/>
  <c r="K453" i="12"/>
  <c r="BG453" i="12" s="1"/>
  <c r="L453" i="12"/>
  <c r="M453" i="12"/>
  <c r="N453" i="12"/>
  <c r="O453" i="12"/>
  <c r="P453" i="12"/>
  <c r="Q453" i="12"/>
  <c r="R453" i="12"/>
  <c r="S453" i="12"/>
  <c r="T453" i="12"/>
  <c r="U453" i="12"/>
  <c r="V453" i="12"/>
  <c r="W453" i="12"/>
  <c r="X453" i="12"/>
  <c r="Y453" i="12"/>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C454" i="12"/>
  <c r="D454" i="12"/>
  <c r="E454" i="12"/>
  <c r="F454" i="12"/>
  <c r="G454" i="12"/>
  <c r="H454" i="12"/>
  <c r="I454" i="12"/>
  <c r="J454" i="12"/>
  <c r="K454" i="12"/>
  <c r="L454" i="12"/>
  <c r="M454" i="12"/>
  <c r="N454" i="12"/>
  <c r="O454" i="12"/>
  <c r="P454" i="12"/>
  <c r="Q454" i="12"/>
  <c r="BM454" i="12" s="1"/>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C455" i="12"/>
  <c r="D455" i="12"/>
  <c r="E455" i="12"/>
  <c r="F455" i="12"/>
  <c r="G455" i="12"/>
  <c r="H455" i="12"/>
  <c r="I455" i="12"/>
  <c r="J455" i="12"/>
  <c r="K455" i="12"/>
  <c r="L455" i="12"/>
  <c r="M455" i="12"/>
  <c r="BI455" i="12" s="1"/>
  <c r="N455" i="12"/>
  <c r="O455" i="12"/>
  <c r="P455" i="12"/>
  <c r="Q455" i="12"/>
  <c r="R455" i="12"/>
  <c r="S455" i="12"/>
  <c r="T455" i="12"/>
  <c r="U455" i="12"/>
  <c r="BQ455" i="12" s="1"/>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C456" i="12"/>
  <c r="D456" i="12"/>
  <c r="E456" i="12"/>
  <c r="F456" i="12"/>
  <c r="G456" i="12"/>
  <c r="H456" i="12"/>
  <c r="I456" i="12"/>
  <c r="J456" i="12"/>
  <c r="K456" i="12"/>
  <c r="L456" i="12"/>
  <c r="M456" i="12"/>
  <c r="N456" i="12"/>
  <c r="O456" i="12"/>
  <c r="P456" i="12"/>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C457" i="12"/>
  <c r="D457" i="12"/>
  <c r="E457" i="12"/>
  <c r="F457" i="12"/>
  <c r="G457" i="12"/>
  <c r="H457" i="12"/>
  <c r="I457" i="12"/>
  <c r="J457" i="12"/>
  <c r="K457" i="12"/>
  <c r="L457" i="12"/>
  <c r="M457" i="12"/>
  <c r="N457" i="12"/>
  <c r="O457" i="12"/>
  <c r="P457" i="12"/>
  <c r="Q457" i="12"/>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K457" i="12"/>
  <c r="C458" i="12"/>
  <c r="D458" i="12"/>
  <c r="E458" i="12"/>
  <c r="F458" i="12"/>
  <c r="G458" i="12"/>
  <c r="H458" i="12"/>
  <c r="I458" i="12"/>
  <c r="J458" i="12"/>
  <c r="K458" i="12"/>
  <c r="L458" i="12"/>
  <c r="M458" i="12"/>
  <c r="N458" i="12"/>
  <c r="O458" i="12"/>
  <c r="P458" i="12"/>
  <c r="Q458" i="12"/>
  <c r="R458" i="12"/>
  <c r="S458" i="12"/>
  <c r="T458" i="12"/>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C459" i="12"/>
  <c r="D459" i="12"/>
  <c r="E459" i="12"/>
  <c r="F459" i="12"/>
  <c r="G459" i="12"/>
  <c r="H459" i="12"/>
  <c r="BD459" i="12" s="1"/>
  <c r="I459" i="12"/>
  <c r="J459" i="12"/>
  <c r="K459" i="12"/>
  <c r="L459" i="12"/>
  <c r="M459" i="12"/>
  <c r="N459" i="12"/>
  <c r="O459" i="12"/>
  <c r="P459" i="12"/>
  <c r="Q459" i="12"/>
  <c r="R459" i="12"/>
  <c r="S459" i="12"/>
  <c r="T459" i="12"/>
  <c r="U459" i="12"/>
  <c r="V459" i="12"/>
  <c r="W459" i="12"/>
  <c r="X459" i="12"/>
  <c r="BT459" i="12" s="1"/>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C460" i="12"/>
  <c r="D460" i="12"/>
  <c r="E460" i="12"/>
  <c r="F460" i="12"/>
  <c r="G460" i="12"/>
  <c r="H460" i="12"/>
  <c r="I460" i="12"/>
  <c r="J460" i="12"/>
  <c r="K460" i="12"/>
  <c r="L460" i="12"/>
  <c r="M460" i="12"/>
  <c r="N460" i="12"/>
  <c r="O460" i="12"/>
  <c r="P460" i="12"/>
  <c r="Q460" i="12"/>
  <c r="R460" i="12"/>
  <c r="S460" i="12"/>
  <c r="T460" i="12"/>
  <c r="U460" i="12"/>
  <c r="V460" i="12"/>
  <c r="W460" i="12"/>
  <c r="X460" i="12"/>
  <c r="BT460" i="12" s="1"/>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P460" i="12"/>
  <c r="C461" i="12"/>
  <c r="D461" i="12"/>
  <c r="E461" i="12"/>
  <c r="F461" i="12"/>
  <c r="G461" i="12"/>
  <c r="H461" i="12"/>
  <c r="I461" i="12"/>
  <c r="J461" i="12"/>
  <c r="K461" i="12"/>
  <c r="L461" i="12"/>
  <c r="M461" i="12"/>
  <c r="N461" i="12"/>
  <c r="O461" i="12"/>
  <c r="P461" i="12"/>
  <c r="Q461" i="12"/>
  <c r="R461" i="12"/>
  <c r="S461" i="12"/>
  <c r="T461" i="12"/>
  <c r="U461" i="12"/>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P462" i="12"/>
  <c r="Q462" i="12"/>
  <c r="R462" i="12"/>
  <c r="S462" i="12"/>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BH465" i="12"/>
  <c r="BP465" i="12"/>
  <c r="BR465" i="12"/>
  <c r="C466" i="12"/>
  <c r="D466" i="12"/>
  <c r="E466" i="12"/>
  <c r="F466" i="12"/>
  <c r="G466" i="12"/>
  <c r="H466" i="12"/>
  <c r="I466" i="12"/>
  <c r="J466" i="12"/>
  <c r="K466" i="12"/>
  <c r="L466" i="12"/>
  <c r="M466" i="12"/>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C467" i="12"/>
  <c r="D467" i="12"/>
  <c r="E467" i="12"/>
  <c r="F467" i="12"/>
  <c r="G467" i="12"/>
  <c r="H467" i="12"/>
  <c r="I467" i="12"/>
  <c r="J467" i="12"/>
  <c r="K467" i="12"/>
  <c r="L467" i="12"/>
  <c r="M467" i="12"/>
  <c r="N467" i="12"/>
  <c r="O467" i="12"/>
  <c r="P467" i="12"/>
  <c r="Q467" i="12"/>
  <c r="R467" i="12"/>
  <c r="S467" i="12"/>
  <c r="T467" i="12"/>
  <c r="U467" i="12"/>
  <c r="V467" i="12"/>
  <c r="W467" i="12"/>
  <c r="X467" i="12"/>
  <c r="Y467" i="12"/>
  <c r="Z467" i="12"/>
  <c r="BV467" i="12" s="1"/>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C468" i="12"/>
  <c r="D468" i="12"/>
  <c r="E468" i="12"/>
  <c r="F468" i="12"/>
  <c r="G468" i="12"/>
  <c r="H468" i="12"/>
  <c r="I468" i="12"/>
  <c r="J468" i="12"/>
  <c r="K468" i="12"/>
  <c r="L468" i="12"/>
  <c r="M468" i="12"/>
  <c r="N468" i="12"/>
  <c r="O468" i="12"/>
  <c r="P468" i="12"/>
  <c r="Q468" i="12"/>
  <c r="R468" i="12"/>
  <c r="S468" i="12"/>
  <c r="T468" i="12"/>
  <c r="U468" i="12"/>
  <c r="V468" i="12"/>
  <c r="W468" i="12"/>
  <c r="X468" i="12"/>
  <c r="Y468" i="12"/>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Q468" i="12"/>
  <c r="C469" i="12"/>
  <c r="D469" i="12"/>
  <c r="E469" i="12"/>
  <c r="F469" i="12"/>
  <c r="G469" i="12"/>
  <c r="H469" i="12"/>
  <c r="I469" i="12"/>
  <c r="J469" i="12"/>
  <c r="K469" i="12"/>
  <c r="L469" i="12"/>
  <c r="M469" i="12"/>
  <c r="N469" i="12"/>
  <c r="O469" i="12"/>
  <c r="P469" i="12"/>
  <c r="Q469" i="12"/>
  <c r="R469" i="12"/>
  <c r="S469" i="12"/>
  <c r="T469" i="12"/>
  <c r="U469" i="12"/>
  <c r="V469" i="12"/>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G471" i="12"/>
  <c r="H471" i="12"/>
  <c r="I471" i="12"/>
  <c r="J471" i="12"/>
  <c r="K471" i="12"/>
  <c r="L471" i="12"/>
  <c r="M471" i="12"/>
  <c r="N471" i="12"/>
  <c r="O471" i="12"/>
  <c r="P471" i="12"/>
  <c r="Q471" i="12"/>
  <c r="R471" i="12"/>
  <c r="S471" i="12"/>
  <c r="T471" i="12"/>
  <c r="U471" i="12"/>
  <c r="V471" i="12"/>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H472" i="12"/>
  <c r="I472" i="12"/>
  <c r="J472" i="12"/>
  <c r="K472" i="12"/>
  <c r="L472" i="12"/>
  <c r="M472" i="12"/>
  <c r="N472" i="12"/>
  <c r="O472" i="12"/>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C473" i="12"/>
  <c r="D473" i="12"/>
  <c r="E473" i="12"/>
  <c r="F473" i="12"/>
  <c r="G473" i="12"/>
  <c r="H473" i="12"/>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I475" i="12"/>
  <c r="J475" i="12"/>
  <c r="K475" i="12"/>
  <c r="L475" i="12"/>
  <c r="M475" i="12"/>
  <c r="N475" i="12"/>
  <c r="O475" i="12"/>
  <c r="P475" i="12"/>
  <c r="Q475" i="12"/>
  <c r="R475" i="12"/>
  <c r="S475" i="12"/>
  <c r="T475" i="12"/>
  <c r="U475" i="12"/>
  <c r="V475" i="12"/>
  <c r="W475" i="12"/>
  <c r="X475" i="12"/>
  <c r="Y475" i="12"/>
  <c r="Z475" i="12"/>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C476" i="12"/>
  <c r="D476" i="12"/>
  <c r="E476" i="12"/>
  <c r="F476" i="12"/>
  <c r="G476" i="12"/>
  <c r="H476" i="12"/>
  <c r="I476" i="12"/>
  <c r="BE476" i="12" s="1"/>
  <c r="J476" i="12"/>
  <c r="K476" i="12"/>
  <c r="L476" i="12"/>
  <c r="M476" i="12"/>
  <c r="N476" i="12"/>
  <c r="O476" i="12"/>
  <c r="P476" i="12"/>
  <c r="Q476" i="12"/>
  <c r="R476" i="12"/>
  <c r="S476" i="12"/>
  <c r="T476" i="12"/>
  <c r="U476" i="12"/>
  <c r="V476" i="12"/>
  <c r="W476" i="12"/>
  <c r="X476" i="12"/>
  <c r="Y476" i="12"/>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F479" i="12"/>
  <c r="G479" i="12"/>
  <c r="H479" i="12"/>
  <c r="I479" i="12"/>
  <c r="J479" i="12"/>
  <c r="K479" i="12"/>
  <c r="L479" i="12"/>
  <c r="M479" i="12"/>
  <c r="N479" i="12"/>
  <c r="O479" i="12"/>
  <c r="P479" i="12"/>
  <c r="Q479" i="12"/>
  <c r="R479" i="12"/>
  <c r="S479" i="12"/>
  <c r="BO479" i="12" s="1"/>
  <c r="T479" i="12"/>
  <c r="U479" i="12"/>
  <c r="BQ479" i="12" s="1"/>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I479" i="12"/>
  <c r="BM479" i="12"/>
  <c r="C480" i="12"/>
  <c r="D480" i="12"/>
  <c r="E480" i="12"/>
  <c r="F480" i="12"/>
  <c r="G480" i="12"/>
  <c r="H480" i="12"/>
  <c r="I480" i="12"/>
  <c r="J480" i="12"/>
  <c r="K480" i="12"/>
  <c r="L480" i="12"/>
  <c r="M480" i="12"/>
  <c r="N480" i="12"/>
  <c r="O480" i="12"/>
  <c r="P480" i="12"/>
  <c r="Q480" i="12"/>
  <c r="R480" i="12"/>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V481" i="12"/>
  <c r="W481" i="12"/>
  <c r="X481" i="12"/>
  <c r="Y481" i="12"/>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C482" i="12"/>
  <c r="D482" i="12"/>
  <c r="E482" i="12"/>
  <c r="F482" i="12"/>
  <c r="G482" i="12"/>
  <c r="H482" i="12"/>
  <c r="I482" i="12"/>
  <c r="J482" i="12"/>
  <c r="K482" i="12"/>
  <c r="L482" i="12"/>
  <c r="M482" i="12"/>
  <c r="N482" i="12"/>
  <c r="O482" i="12"/>
  <c r="P482" i="12"/>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C483" i="12"/>
  <c r="D483" i="12"/>
  <c r="E483" i="12"/>
  <c r="F483" i="12"/>
  <c r="G483" i="12"/>
  <c r="BC483" i="12" s="1"/>
  <c r="H483" i="12"/>
  <c r="I483" i="12"/>
  <c r="J483" i="12"/>
  <c r="K483" i="12"/>
  <c r="L483" i="12"/>
  <c r="M483" i="12"/>
  <c r="N483" i="12"/>
  <c r="O483" i="12"/>
  <c r="P483" i="12"/>
  <c r="Q483" i="12"/>
  <c r="R483" i="12"/>
  <c r="S483" i="12"/>
  <c r="T483" i="12"/>
  <c r="U483" i="12"/>
  <c r="V483" i="12"/>
  <c r="W483" i="12"/>
  <c r="X483" i="12"/>
  <c r="Y483" i="12"/>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C484" i="12"/>
  <c r="D484" i="12"/>
  <c r="E484" i="12"/>
  <c r="F484" i="12"/>
  <c r="G484" i="12"/>
  <c r="H484" i="12"/>
  <c r="BD484" i="12" s="1"/>
  <c r="I484" i="12"/>
  <c r="J484" i="12"/>
  <c r="K484" i="12"/>
  <c r="L484" i="12"/>
  <c r="M484" i="12"/>
  <c r="N484" i="12"/>
  <c r="O484" i="12"/>
  <c r="P484" i="12"/>
  <c r="Q484" i="12"/>
  <c r="R484" i="12"/>
  <c r="S484" i="12"/>
  <c r="T484" i="12"/>
  <c r="U484" i="12"/>
  <c r="V484" i="12"/>
  <c r="W484" i="12"/>
  <c r="X484" i="12"/>
  <c r="BT484" i="12" s="1"/>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H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K486" i="12"/>
  <c r="L486" i="12"/>
  <c r="M486" i="12"/>
  <c r="N486" i="12"/>
  <c r="O486" i="12"/>
  <c r="P486" i="12"/>
  <c r="Q486" i="12"/>
  <c r="R486" i="12"/>
  <c r="S486" i="12"/>
  <c r="T486" i="12"/>
  <c r="U486" i="12"/>
  <c r="V486" i="12"/>
  <c r="W486" i="12"/>
  <c r="X486" i="12"/>
  <c r="Y486" i="12"/>
  <c r="Z486" i="12"/>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C487" i="12"/>
  <c r="D487" i="12"/>
  <c r="E487" i="12"/>
  <c r="F487" i="12"/>
  <c r="G487" i="12"/>
  <c r="H487" i="12"/>
  <c r="I487" i="12"/>
  <c r="J487" i="12"/>
  <c r="K487" i="12"/>
  <c r="L487" i="12"/>
  <c r="M487" i="12"/>
  <c r="N487" i="12"/>
  <c r="O487" i="12"/>
  <c r="P487" i="12"/>
  <c r="Q487" i="12"/>
  <c r="BM487" i="12" s="1"/>
  <c r="R487" i="12"/>
  <c r="S487" i="12"/>
  <c r="T487" i="12"/>
  <c r="U487" i="12"/>
  <c r="V487" i="12"/>
  <c r="W487" i="12"/>
  <c r="X487" i="12"/>
  <c r="Y487" i="12"/>
  <c r="BU487" i="12" s="1"/>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Q487" i="12"/>
  <c r="C488" i="12"/>
  <c r="D488" i="12"/>
  <c r="E488" i="12"/>
  <c r="F488" i="12"/>
  <c r="G488" i="12"/>
  <c r="H488" i="12"/>
  <c r="I488" i="12"/>
  <c r="J488" i="12"/>
  <c r="K488" i="12"/>
  <c r="L488" i="12"/>
  <c r="M488" i="12"/>
  <c r="N488" i="12"/>
  <c r="O488" i="12"/>
  <c r="P488" i="12"/>
  <c r="Q488" i="12"/>
  <c r="R488" i="12"/>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H489" i="12"/>
  <c r="I489" i="12"/>
  <c r="J489" i="12"/>
  <c r="K489" i="12"/>
  <c r="L489" i="12"/>
  <c r="M489" i="12"/>
  <c r="N489" i="12"/>
  <c r="O489" i="12"/>
  <c r="P489" i="12"/>
  <c r="Q489" i="12"/>
  <c r="R489" i="12"/>
  <c r="S489" i="12"/>
  <c r="T489" i="12"/>
  <c r="U489" i="12"/>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C490" i="12"/>
  <c r="D490" i="12"/>
  <c r="E490" i="12"/>
  <c r="F490" i="12"/>
  <c r="BB490" i="12" s="1"/>
  <c r="G490" i="12"/>
  <c r="H490" i="12"/>
  <c r="I490" i="12"/>
  <c r="J490" i="12"/>
  <c r="K490" i="12"/>
  <c r="L490" i="12"/>
  <c r="M490" i="12"/>
  <c r="N490" i="12"/>
  <c r="O490" i="12"/>
  <c r="P490" i="12"/>
  <c r="Q490" i="12"/>
  <c r="R490" i="12"/>
  <c r="BN490" i="12" s="1"/>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D490" i="12"/>
  <c r="C491" i="12"/>
  <c r="D491" i="12"/>
  <c r="E491" i="12"/>
  <c r="F491" i="12"/>
  <c r="G491" i="12"/>
  <c r="H491" i="12"/>
  <c r="I491" i="12"/>
  <c r="J491" i="12"/>
  <c r="K491" i="12"/>
  <c r="L491" i="12"/>
  <c r="M491" i="12"/>
  <c r="N491" i="12"/>
  <c r="O491" i="12"/>
  <c r="BK491" i="12" s="1"/>
  <c r="P491" i="12"/>
  <c r="Q491" i="12"/>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C492" i="12"/>
  <c r="D492" i="12"/>
  <c r="E492" i="12"/>
  <c r="F492" i="12"/>
  <c r="G492" i="12"/>
  <c r="H492" i="12"/>
  <c r="I492" i="12"/>
  <c r="J492" i="12"/>
  <c r="K492" i="12"/>
  <c r="L492" i="12"/>
  <c r="M492" i="12"/>
  <c r="N492" i="12"/>
  <c r="O492" i="12"/>
  <c r="P492" i="12"/>
  <c r="Q492" i="12"/>
  <c r="R492" i="12"/>
  <c r="S492" i="12"/>
  <c r="T492" i="12"/>
  <c r="U492" i="12"/>
  <c r="V492" i="12"/>
  <c r="W492" i="12"/>
  <c r="X492" i="12"/>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K496" i="12"/>
  <c r="L496" i="12"/>
  <c r="M496" i="12"/>
  <c r="N496" i="12"/>
  <c r="O496" i="12"/>
  <c r="P496" i="12"/>
  <c r="Q496" i="12"/>
  <c r="R496" i="12"/>
  <c r="S496" i="12"/>
  <c r="T496" i="12"/>
  <c r="U496" i="12"/>
  <c r="V496" i="12"/>
  <c r="W496" i="12"/>
  <c r="X496" i="12"/>
  <c r="Y496" i="12"/>
  <c r="Z496" i="12"/>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N499" i="12"/>
  <c r="O499" i="12"/>
  <c r="P499" i="12"/>
  <c r="Q499" i="12"/>
  <c r="R499" i="12"/>
  <c r="S499" i="12"/>
  <c r="T499" i="12"/>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E499" i="12"/>
  <c r="C500" i="12"/>
  <c r="D500" i="12"/>
  <c r="E500" i="12"/>
  <c r="F500" i="12"/>
  <c r="G500" i="12"/>
  <c r="H500" i="12"/>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G503" i="12"/>
  <c r="H503" i="12"/>
  <c r="I503" i="12"/>
  <c r="J503" i="12"/>
  <c r="K503" i="12"/>
  <c r="L503" i="12"/>
  <c r="M503" i="12"/>
  <c r="N503" i="12"/>
  <c r="O503" i="12"/>
  <c r="P503" i="12"/>
  <c r="Q503" i="12"/>
  <c r="R503" i="12"/>
  <c r="S503" i="12"/>
  <c r="T503" i="12"/>
  <c r="U503" i="12"/>
  <c r="V503" i="12"/>
  <c r="W503" i="12"/>
  <c r="X503" i="12"/>
  <c r="Y503" i="12"/>
  <c r="Z503" i="12"/>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BC505" i="12" s="1"/>
  <c r="H505" i="12"/>
  <c r="I505" i="12"/>
  <c r="J505" i="12"/>
  <c r="K505" i="12"/>
  <c r="L505" i="12"/>
  <c r="M505" i="12"/>
  <c r="N505" i="12"/>
  <c r="O505" i="12"/>
  <c r="P505" i="12"/>
  <c r="Q505" i="12"/>
  <c r="R505" i="12"/>
  <c r="S505" i="12"/>
  <c r="T505" i="12"/>
  <c r="U505" i="12"/>
  <c r="V505" i="12"/>
  <c r="W505" i="12"/>
  <c r="BS505" i="12" s="1"/>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C506" i="12"/>
  <c r="D506" i="12"/>
  <c r="E506" i="12"/>
  <c r="F506" i="12"/>
  <c r="G506" i="12"/>
  <c r="H506" i="12"/>
  <c r="I506" i="12"/>
  <c r="J506" i="12"/>
  <c r="K506" i="12"/>
  <c r="L506" i="12"/>
  <c r="M506" i="12"/>
  <c r="N506" i="12"/>
  <c r="O506" i="12"/>
  <c r="P506" i="12"/>
  <c r="Q506" i="12"/>
  <c r="R506" i="12"/>
  <c r="S506" i="12"/>
  <c r="T506" i="12"/>
  <c r="U506" i="12"/>
  <c r="V506" i="12"/>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C507" i="12"/>
  <c r="D507" i="12"/>
  <c r="E507" i="12"/>
  <c r="F507" i="12"/>
  <c r="G507" i="12"/>
  <c r="H507" i="12"/>
  <c r="I507" i="12"/>
  <c r="J507" i="12"/>
  <c r="K507" i="12"/>
  <c r="L507" i="12"/>
  <c r="M507" i="12"/>
  <c r="N507" i="12"/>
  <c r="O507" i="12"/>
  <c r="P507" i="12"/>
  <c r="Q507" i="12"/>
  <c r="R507" i="12"/>
  <c r="S507" i="12"/>
  <c r="T507" i="12"/>
  <c r="U507" i="12"/>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C508" i="12"/>
  <c r="D508" i="12"/>
  <c r="E508" i="12"/>
  <c r="F508" i="12"/>
  <c r="G508" i="12"/>
  <c r="H508" i="12"/>
  <c r="I508" i="12"/>
  <c r="J508" i="12"/>
  <c r="K508" i="12"/>
  <c r="L508" i="12"/>
  <c r="M508" i="12"/>
  <c r="N508" i="12"/>
  <c r="O508" i="12"/>
  <c r="P508" i="12"/>
  <c r="Q508" i="12"/>
  <c r="R508" i="12"/>
  <c r="S508" i="12"/>
  <c r="T508" i="12"/>
  <c r="U508" i="12"/>
  <c r="V508" i="12"/>
  <c r="W508" i="12"/>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P512" i="12"/>
  <c r="Q512" i="12"/>
  <c r="R512" i="12"/>
  <c r="S512" i="12"/>
  <c r="T512" i="12"/>
  <c r="U512" i="12"/>
  <c r="V512" i="12"/>
  <c r="W512" i="12"/>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C513" i="12"/>
  <c r="D513" i="12"/>
  <c r="E513" i="12"/>
  <c r="F513" i="12"/>
  <c r="G513" i="12"/>
  <c r="H513" i="12"/>
  <c r="I513" i="12"/>
  <c r="J513" i="12"/>
  <c r="K513" i="12"/>
  <c r="L513" i="12"/>
  <c r="M513" i="12"/>
  <c r="N513" i="12"/>
  <c r="O513" i="12"/>
  <c r="P513" i="12"/>
  <c r="Q513" i="12"/>
  <c r="R513" i="12"/>
  <c r="S513" i="12"/>
  <c r="T513" i="12"/>
  <c r="U513" i="12"/>
  <c r="V513" i="12"/>
  <c r="W513" i="12"/>
  <c r="X513" i="12"/>
  <c r="Y513" i="12"/>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L513" i="12"/>
  <c r="BM513" i="12"/>
  <c r="C514" i="12"/>
  <c r="D514" i="12"/>
  <c r="E514" i="12"/>
  <c r="F514" i="12"/>
  <c r="G514" i="12"/>
  <c r="H514" i="12"/>
  <c r="I514" i="12"/>
  <c r="J514" i="12"/>
  <c r="K514" i="12"/>
  <c r="L514" i="12"/>
  <c r="M514" i="12"/>
  <c r="N514" i="12"/>
  <c r="O514" i="12"/>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H516" i="12"/>
  <c r="I516" i="12"/>
  <c r="J516" i="12"/>
  <c r="K516" i="12"/>
  <c r="L516" i="12"/>
  <c r="M516" i="12"/>
  <c r="N516" i="12"/>
  <c r="O516" i="12"/>
  <c r="P516" i="12"/>
  <c r="BL516" i="12" s="1"/>
  <c r="Q516" i="12"/>
  <c r="R516" i="12"/>
  <c r="S516" i="12"/>
  <c r="T516" i="12"/>
  <c r="U516" i="12"/>
  <c r="V516" i="12"/>
  <c r="W516" i="12"/>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C517" i="12"/>
  <c r="D517" i="12"/>
  <c r="E517" i="12"/>
  <c r="F517" i="12"/>
  <c r="G517" i="12"/>
  <c r="H517" i="12"/>
  <c r="I517" i="12"/>
  <c r="J517" i="12"/>
  <c r="K517" i="12"/>
  <c r="L517" i="12"/>
  <c r="M517" i="12"/>
  <c r="N517" i="12"/>
  <c r="O517" i="12"/>
  <c r="P517" i="12"/>
  <c r="BL517" i="12" s="1"/>
  <c r="Q517" i="12"/>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Q517" i="12"/>
  <c r="C518" i="12"/>
  <c r="D518" i="12"/>
  <c r="E518" i="12"/>
  <c r="F518" i="12"/>
  <c r="G518" i="12"/>
  <c r="H518" i="12"/>
  <c r="I518" i="12"/>
  <c r="J518" i="12"/>
  <c r="K518" i="12"/>
  <c r="L518" i="12"/>
  <c r="M518" i="12"/>
  <c r="N518" i="12"/>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N519" i="12"/>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K519" i="12"/>
  <c r="C520" i="12"/>
  <c r="D520" i="12"/>
  <c r="E520" i="12"/>
  <c r="F520" i="12"/>
  <c r="G520" i="12"/>
  <c r="H520" i="12"/>
  <c r="I520" i="12"/>
  <c r="J520" i="12"/>
  <c r="K520" i="12"/>
  <c r="L520" i="12"/>
  <c r="M520" i="12"/>
  <c r="N520" i="12"/>
  <c r="O520" i="12"/>
  <c r="P520" i="12"/>
  <c r="Q520" i="12"/>
  <c r="R520" i="12"/>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F521" i="12"/>
  <c r="G521" i="12"/>
  <c r="H521" i="12"/>
  <c r="I521" i="12"/>
  <c r="J521" i="12"/>
  <c r="K521" i="12"/>
  <c r="L521" i="12"/>
  <c r="M521" i="12"/>
  <c r="N521" i="12"/>
  <c r="O521" i="12"/>
  <c r="P521" i="12"/>
  <c r="Q521" i="12"/>
  <c r="R521" i="12"/>
  <c r="S521" i="12"/>
  <c r="T521" i="12"/>
  <c r="U521" i="12"/>
  <c r="V521" i="12"/>
  <c r="W521" i="12"/>
  <c r="X521" i="12"/>
  <c r="Y521" i="12"/>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I521" i="12"/>
  <c r="C522" i="12"/>
  <c r="D522" i="12"/>
  <c r="E522" i="12"/>
  <c r="F522" i="12"/>
  <c r="G522" i="12"/>
  <c r="H522" i="12"/>
  <c r="I522" i="12"/>
  <c r="J522" i="12"/>
  <c r="K522" i="12"/>
  <c r="L522" i="12"/>
  <c r="M522" i="12"/>
  <c r="N522" i="12"/>
  <c r="O522" i="12"/>
  <c r="P522" i="12"/>
  <c r="Q522" i="12"/>
  <c r="R522" i="12"/>
  <c r="BN522" i="12" s="1"/>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C523" i="12"/>
  <c r="D523" i="12"/>
  <c r="E523" i="12"/>
  <c r="F523" i="12"/>
  <c r="G523" i="12"/>
  <c r="H523" i="12"/>
  <c r="I523" i="12"/>
  <c r="J523" i="12"/>
  <c r="K523" i="12"/>
  <c r="L523" i="12"/>
  <c r="M523" i="12"/>
  <c r="N523" i="12"/>
  <c r="O523" i="12"/>
  <c r="P523" i="12"/>
  <c r="Q523" i="12"/>
  <c r="R523" i="12"/>
  <c r="S523" i="12"/>
  <c r="T523" i="12"/>
  <c r="U523" i="12"/>
  <c r="V523" i="12"/>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BJ524" i="12" s="1"/>
  <c r="O524" i="12"/>
  <c r="P524" i="12"/>
  <c r="Q524" i="12"/>
  <c r="R524" i="12"/>
  <c r="S524" i="12"/>
  <c r="T524" i="12"/>
  <c r="U524" i="12"/>
  <c r="V524" i="12"/>
  <c r="W524" i="12"/>
  <c r="X524" i="12"/>
  <c r="Y524" i="12"/>
  <c r="Z524" i="12"/>
  <c r="BV524" i="12" s="1"/>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C525" i="12"/>
  <c r="D525" i="12"/>
  <c r="E525" i="12"/>
  <c r="F525" i="12"/>
  <c r="G525" i="12"/>
  <c r="H525" i="12"/>
  <c r="I525" i="12"/>
  <c r="J525" i="12"/>
  <c r="K525" i="12"/>
  <c r="L525" i="12"/>
  <c r="M525" i="12"/>
  <c r="N525" i="12"/>
  <c r="O525" i="12"/>
  <c r="P525" i="12"/>
  <c r="Q525" i="12"/>
  <c r="R525" i="12"/>
  <c r="S525" i="12"/>
  <c r="T525" i="12"/>
  <c r="U525" i="12"/>
  <c r="V525" i="12"/>
  <c r="W525" i="12"/>
  <c r="X525" i="12"/>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H525" i="12"/>
  <c r="BU525" i="12"/>
  <c r="C526" i="12"/>
  <c r="D526" i="12"/>
  <c r="E526" i="12"/>
  <c r="F526" i="12"/>
  <c r="G526" i="12"/>
  <c r="H526" i="12"/>
  <c r="I526" i="12"/>
  <c r="J526" i="12"/>
  <c r="K526" i="12"/>
  <c r="L526" i="12"/>
  <c r="M526" i="12"/>
  <c r="N526" i="12"/>
  <c r="O526" i="12"/>
  <c r="P526" i="12"/>
  <c r="Q526" i="12"/>
  <c r="R526" i="12"/>
  <c r="S526" i="12"/>
  <c r="T526" i="12"/>
  <c r="U526" i="12"/>
  <c r="V526" i="12"/>
  <c r="W526" i="12"/>
  <c r="X526" i="12"/>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L527" i="12"/>
  <c r="M527" i="12"/>
  <c r="N527" i="12"/>
  <c r="O527" i="12"/>
  <c r="P527" i="12"/>
  <c r="Q527" i="12"/>
  <c r="R527" i="12"/>
  <c r="S527" i="12"/>
  <c r="T527" i="12"/>
  <c r="U527" i="12"/>
  <c r="V527" i="12"/>
  <c r="W527" i="12"/>
  <c r="X527" i="12"/>
  <c r="Y527" i="12"/>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C528" i="12"/>
  <c r="D528" i="12"/>
  <c r="E528" i="12"/>
  <c r="F528" i="12"/>
  <c r="G528" i="12"/>
  <c r="H528" i="12"/>
  <c r="I528" i="12"/>
  <c r="J528" i="12"/>
  <c r="K528" i="12"/>
  <c r="L528" i="12"/>
  <c r="M528" i="12"/>
  <c r="N528" i="12"/>
  <c r="O528" i="12"/>
  <c r="P528" i="12"/>
  <c r="Q528" i="12"/>
  <c r="R528" i="12"/>
  <c r="S528" i="12"/>
  <c r="T528" i="12"/>
  <c r="U528" i="12"/>
  <c r="V528" i="12"/>
  <c r="W528" i="12"/>
  <c r="X528" i="12"/>
  <c r="Y528" i="12"/>
  <c r="Z528" i="12"/>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H528" i="12"/>
  <c r="C529" i="12"/>
  <c r="D529" i="12"/>
  <c r="E529" i="12"/>
  <c r="F529" i="12"/>
  <c r="G529" i="12"/>
  <c r="H529" i="12"/>
  <c r="I529" i="12"/>
  <c r="J529" i="12"/>
  <c r="K529" i="12"/>
  <c r="L529" i="12"/>
  <c r="M529" i="12"/>
  <c r="N529" i="12"/>
  <c r="O529" i="12"/>
  <c r="P529" i="12"/>
  <c r="Q529" i="12"/>
  <c r="R529" i="12"/>
  <c r="S529" i="12"/>
  <c r="T529" i="12"/>
  <c r="U529" i="12"/>
  <c r="V529" i="12"/>
  <c r="W529" i="12"/>
  <c r="X529" i="12"/>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C531" i="12"/>
  <c r="D531" i="12"/>
  <c r="E531" i="12"/>
  <c r="F531" i="12"/>
  <c r="G531" i="12"/>
  <c r="H531" i="12"/>
  <c r="I531" i="12"/>
  <c r="J531" i="12"/>
  <c r="K531" i="12"/>
  <c r="L531" i="12"/>
  <c r="M531" i="12"/>
  <c r="N531" i="12"/>
  <c r="O531" i="12"/>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C532" i="12"/>
  <c r="D532" i="12"/>
  <c r="E532" i="12"/>
  <c r="F532" i="12"/>
  <c r="G532" i="12"/>
  <c r="H532" i="12"/>
  <c r="I532" i="12"/>
  <c r="J532" i="12"/>
  <c r="K532" i="12"/>
  <c r="L532" i="12"/>
  <c r="M532" i="12"/>
  <c r="N532" i="12"/>
  <c r="O532" i="12"/>
  <c r="P532" i="12"/>
  <c r="Q532" i="12"/>
  <c r="R532" i="12"/>
  <c r="S532" i="12"/>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D532" i="12"/>
  <c r="C533" i="12"/>
  <c r="D533" i="12"/>
  <c r="E533" i="12"/>
  <c r="F533" i="12"/>
  <c r="G533" i="12"/>
  <c r="H533" i="12"/>
  <c r="I533" i="12"/>
  <c r="J533" i="12"/>
  <c r="K533" i="12"/>
  <c r="L533" i="12"/>
  <c r="M533" i="12"/>
  <c r="N533" i="12"/>
  <c r="O533" i="12"/>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J534" i="12"/>
  <c r="K534" i="12"/>
  <c r="L534" i="12"/>
  <c r="M534" i="12"/>
  <c r="N534" i="12"/>
  <c r="O534" i="12"/>
  <c r="P534" i="12"/>
  <c r="Q534" i="12"/>
  <c r="BM534" i="12" s="1"/>
  <c r="R534" i="12"/>
  <c r="S534" i="12"/>
  <c r="T534" i="12"/>
  <c r="U534" i="12"/>
  <c r="V534" i="12"/>
  <c r="W534" i="12"/>
  <c r="X534" i="12"/>
  <c r="Y534" i="12"/>
  <c r="Z534" i="12"/>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C535" i="12"/>
  <c r="D535" i="12"/>
  <c r="E535" i="12"/>
  <c r="F535" i="12"/>
  <c r="G535" i="12"/>
  <c r="H535" i="12"/>
  <c r="I535" i="12"/>
  <c r="J535" i="12"/>
  <c r="K535" i="12"/>
  <c r="L535" i="12"/>
  <c r="M535" i="12"/>
  <c r="N535" i="12"/>
  <c r="O535" i="12"/>
  <c r="P535" i="12"/>
  <c r="Q535" i="12"/>
  <c r="R535" i="12"/>
  <c r="S535" i="12"/>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M535" i="12"/>
  <c r="C536" i="12"/>
  <c r="D536" i="12"/>
  <c r="E536" i="12"/>
  <c r="F536" i="12"/>
  <c r="G536" i="12"/>
  <c r="H536" i="12"/>
  <c r="I536" i="12"/>
  <c r="J536" i="12"/>
  <c r="K536" i="12"/>
  <c r="L536" i="12"/>
  <c r="M536" i="12"/>
  <c r="N536" i="12"/>
  <c r="O536" i="12"/>
  <c r="P536" i="12"/>
  <c r="Q536" i="12"/>
  <c r="R536" i="12"/>
  <c r="S536" i="12"/>
  <c r="T536" i="12"/>
  <c r="U536" i="12"/>
  <c r="V536" i="12"/>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C537" i="12"/>
  <c r="D537" i="12"/>
  <c r="E537" i="12"/>
  <c r="F537" i="12"/>
  <c r="G537" i="12"/>
  <c r="H537" i="12"/>
  <c r="I537" i="12"/>
  <c r="J537" i="12"/>
  <c r="K537" i="12"/>
  <c r="L537" i="12"/>
  <c r="M537" i="12"/>
  <c r="N537" i="12"/>
  <c r="O537" i="12"/>
  <c r="P537" i="12"/>
  <c r="Q537" i="12"/>
  <c r="R537" i="12"/>
  <c r="S537" i="12"/>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C538" i="12"/>
  <c r="D538" i="12"/>
  <c r="E538" i="12"/>
  <c r="F538" i="12"/>
  <c r="G538" i="12"/>
  <c r="H538" i="12"/>
  <c r="I538" i="12"/>
  <c r="J538" i="12"/>
  <c r="K538" i="12"/>
  <c r="L538" i="12"/>
  <c r="BH538" i="12" s="1"/>
  <c r="M538" i="12"/>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BR538" i="12"/>
  <c r="BT538" i="12"/>
  <c r="C539" i="12"/>
  <c r="D539" i="12"/>
  <c r="E539" i="12"/>
  <c r="F539" i="12"/>
  <c r="G539" i="12"/>
  <c r="H539" i="12"/>
  <c r="I539" i="12"/>
  <c r="J539" i="12"/>
  <c r="K539" i="12"/>
  <c r="L539" i="12"/>
  <c r="M539" i="12"/>
  <c r="N539" i="12"/>
  <c r="O539" i="12"/>
  <c r="P539" i="12"/>
  <c r="Q539" i="12"/>
  <c r="R539" i="12"/>
  <c r="S539" i="12"/>
  <c r="T539" i="12"/>
  <c r="U539" i="12"/>
  <c r="V539" i="12"/>
  <c r="W539" i="12"/>
  <c r="X539" i="12"/>
  <c r="Y539" i="12"/>
  <c r="Z539" i="12"/>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S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BK541" i="12" s="1"/>
  <c r="P541" i="12"/>
  <c r="Q541" i="12"/>
  <c r="R541" i="12"/>
  <c r="S541" i="12"/>
  <c r="T541" i="12"/>
  <c r="U541" i="12"/>
  <c r="V541" i="12"/>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L541" i="12"/>
  <c r="C542" i="12"/>
  <c r="D542" i="12"/>
  <c r="E542" i="12"/>
  <c r="F542" i="12"/>
  <c r="G542" i="12"/>
  <c r="H542" i="12"/>
  <c r="I542" i="12"/>
  <c r="J542" i="12"/>
  <c r="K542" i="12"/>
  <c r="L542" i="12"/>
  <c r="M542" i="12"/>
  <c r="N542" i="12"/>
  <c r="O542" i="12"/>
  <c r="BK542" i="12" s="1"/>
  <c r="P542" i="12"/>
  <c r="Q542" i="12"/>
  <c r="R542" i="12"/>
  <c r="S542" i="12"/>
  <c r="T542" i="12"/>
  <c r="U542" i="12"/>
  <c r="V542" i="12"/>
  <c r="W542" i="12"/>
  <c r="X542" i="12"/>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C543" i="12"/>
  <c r="D543" i="12"/>
  <c r="E543" i="12"/>
  <c r="F543" i="12"/>
  <c r="G543" i="12"/>
  <c r="H543" i="12"/>
  <c r="I543" i="12"/>
  <c r="J543" i="12"/>
  <c r="K543" i="12"/>
  <c r="L543" i="12"/>
  <c r="M543" i="12"/>
  <c r="N543" i="12"/>
  <c r="O543" i="12"/>
  <c r="P543" i="12"/>
  <c r="Q543" i="12"/>
  <c r="R543" i="12"/>
  <c r="S543" i="12"/>
  <c r="T543" i="12"/>
  <c r="U543" i="12"/>
  <c r="V543" i="12"/>
  <c r="W543" i="12"/>
  <c r="X543" i="12"/>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C544" i="12"/>
  <c r="D544" i="12"/>
  <c r="E544" i="12"/>
  <c r="F544" i="12"/>
  <c r="G544" i="12"/>
  <c r="H544" i="12"/>
  <c r="I544" i="12"/>
  <c r="J544" i="12"/>
  <c r="K544" i="12"/>
  <c r="L544" i="12"/>
  <c r="M544" i="12"/>
  <c r="N544" i="12"/>
  <c r="O544" i="12"/>
  <c r="P544" i="12"/>
  <c r="Q544" i="12"/>
  <c r="R544" i="12"/>
  <c r="S544" i="12"/>
  <c r="T544" i="12"/>
  <c r="U544" i="12"/>
  <c r="V544" i="12"/>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C545" i="12"/>
  <c r="D545" i="12"/>
  <c r="E545" i="12"/>
  <c r="F545" i="12"/>
  <c r="G545" i="12"/>
  <c r="H545" i="12"/>
  <c r="BD545" i="12" s="1"/>
  <c r="I545" i="12"/>
  <c r="J545" i="12"/>
  <c r="K545" i="12"/>
  <c r="L545" i="12"/>
  <c r="M545" i="12"/>
  <c r="N545" i="12"/>
  <c r="O545" i="12"/>
  <c r="P545" i="12"/>
  <c r="Q545" i="12"/>
  <c r="R545" i="12"/>
  <c r="S545" i="12"/>
  <c r="T545" i="12"/>
  <c r="U545" i="12"/>
  <c r="V545" i="12"/>
  <c r="W545" i="12"/>
  <c r="X545" i="12"/>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C546" i="12"/>
  <c r="D546" i="12"/>
  <c r="E546" i="12"/>
  <c r="F546" i="12"/>
  <c r="G546" i="12"/>
  <c r="H546" i="12"/>
  <c r="I546" i="12"/>
  <c r="J546" i="12"/>
  <c r="K546" i="12"/>
  <c r="L546" i="12"/>
  <c r="M546" i="12"/>
  <c r="N546" i="12"/>
  <c r="O546" i="12"/>
  <c r="BK546" i="12" s="1"/>
  <c r="P546" i="12"/>
  <c r="Q546" i="12"/>
  <c r="R546" i="12"/>
  <c r="S546" i="12"/>
  <c r="T546" i="12"/>
  <c r="U546" i="12"/>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H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Y548" i="12"/>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V548" i="12" s="1"/>
  <c r="BF548" i="12"/>
  <c r="BN548" i="12"/>
  <c r="C549" i="12"/>
  <c r="D549" i="12"/>
  <c r="E549" i="12"/>
  <c r="F549" i="12"/>
  <c r="G549" i="12"/>
  <c r="H549" i="12"/>
  <c r="I549" i="12"/>
  <c r="J549" i="12"/>
  <c r="K549" i="12"/>
  <c r="L549" i="12"/>
  <c r="M549" i="12"/>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C550" i="12"/>
  <c r="D550" i="12"/>
  <c r="E550" i="12"/>
  <c r="F550" i="12"/>
  <c r="G550" i="12"/>
  <c r="H550" i="12"/>
  <c r="I550" i="12"/>
  <c r="J550" i="12"/>
  <c r="K550" i="12"/>
  <c r="L550" i="12"/>
  <c r="M550" i="12"/>
  <c r="N550" i="12"/>
  <c r="O550" i="12"/>
  <c r="P550" i="12"/>
  <c r="Q550" i="12"/>
  <c r="R550" i="12"/>
  <c r="S550" i="12"/>
  <c r="T550" i="12"/>
  <c r="U550" i="12"/>
  <c r="V550" i="12"/>
  <c r="W550" i="12"/>
  <c r="X550" i="12"/>
  <c r="Y550" i="12"/>
  <c r="Z550" i="12"/>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C551" i="12"/>
  <c r="D551" i="12"/>
  <c r="E551" i="12"/>
  <c r="F551" i="12"/>
  <c r="G551" i="12"/>
  <c r="H551" i="12"/>
  <c r="I551" i="12"/>
  <c r="J551" i="12"/>
  <c r="K551" i="12"/>
  <c r="L551" i="12"/>
  <c r="M551" i="12"/>
  <c r="N551" i="12"/>
  <c r="O551" i="12"/>
  <c r="P551" i="12"/>
  <c r="Q551" i="12"/>
  <c r="R551" i="12"/>
  <c r="S551" i="12"/>
  <c r="T551" i="12"/>
  <c r="U551" i="12"/>
  <c r="V551" i="12"/>
  <c r="W551" i="12"/>
  <c r="X551" i="12"/>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E553" i="12"/>
  <c r="BJ553" i="12"/>
  <c r="BM553" i="12"/>
  <c r="C554" i="12"/>
  <c r="D554" i="12"/>
  <c r="E554" i="12"/>
  <c r="F554" i="12"/>
  <c r="G554" i="12"/>
  <c r="H554" i="12"/>
  <c r="BD554" i="12" s="1"/>
  <c r="I554" i="12"/>
  <c r="J554" i="12"/>
  <c r="K554" i="12"/>
  <c r="L554" i="12"/>
  <c r="M554" i="12"/>
  <c r="N554" i="12"/>
  <c r="O554" i="12"/>
  <c r="P554" i="12"/>
  <c r="Q554" i="12"/>
  <c r="R554" i="12"/>
  <c r="S554" i="12"/>
  <c r="T554" i="12"/>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C555" i="12"/>
  <c r="D555" i="12"/>
  <c r="E555" i="12"/>
  <c r="F555" i="12"/>
  <c r="G555" i="12"/>
  <c r="H555" i="12"/>
  <c r="I555" i="12"/>
  <c r="J555" i="12"/>
  <c r="K555" i="12"/>
  <c r="L555" i="12"/>
  <c r="M555" i="12"/>
  <c r="N555" i="12"/>
  <c r="O555" i="12"/>
  <c r="P555" i="12"/>
  <c r="Q555" i="12"/>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C556" i="12"/>
  <c r="D556" i="12"/>
  <c r="E556" i="12"/>
  <c r="F556" i="12"/>
  <c r="G556" i="12"/>
  <c r="H556" i="12"/>
  <c r="I556" i="12"/>
  <c r="J556" i="12"/>
  <c r="K556" i="12"/>
  <c r="L556" i="12"/>
  <c r="M556" i="12"/>
  <c r="N556" i="12"/>
  <c r="O556" i="12"/>
  <c r="P556" i="12"/>
  <c r="Q556" i="12"/>
  <c r="R556" i="12"/>
  <c r="S556" i="12"/>
  <c r="T556" i="12"/>
  <c r="U556" i="12"/>
  <c r="V556" i="12"/>
  <c r="W556" i="12"/>
  <c r="X556" i="12"/>
  <c r="Y556" i="12"/>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O557" i="12"/>
  <c r="P557" i="12"/>
  <c r="Q557" i="12"/>
  <c r="R557" i="12"/>
  <c r="S557" i="12"/>
  <c r="T557" i="12"/>
  <c r="U557" i="12"/>
  <c r="V557" i="12"/>
  <c r="W557" i="12"/>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I557" i="12"/>
  <c r="BU557" i="12"/>
  <c r="C558" i="12"/>
  <c r="D558" i="12"/>
  <c r="E558" i="12"/>
  <c r="F558" i="12"/>
  <c r="G558" i="12"/>
  <c r="H558" i="12"/>
  <c r="I558" i="12"/>
  <c r="J558" i="12"/>
  <c r="K558" i="12"/>
  <c r="L558" i="12"/>
  <c r="M558" i="12"/>
  <c r="N558" i="12"/>
  <c r="O558" i="12"/>
  <c r="P558" i="12"/>
  <c r="Q558" i="12"/>
  <c r="R558" i="12"/>
  <c r="S558" i="12"/>
  <c r="T558" i="12"/>
  <c r="U558" i="12"/>
  <c r="V558" i="12"/>
  <c r="W558" i="12"/>
  <c r="BS558" i="12" s="1"/>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C559" i="12"/>
  <c r="D559" i="12"/>
  <c r="E559" i="12"/>
  <c r="F559" i="12"/>
  <c r="G559" i="12"/>
  <c r="H559" i="12"/>
  <c r="I559" i="12"/>
  <c r="J559" i="12"/>
  <c r="K559" i="12"/>
  <c r="L559" i="12"/>
  <c r="M559" i="12"/>
  <c r="N559" i="12"/>
  <c r="O559" i="12"/>
  <c r="P559" i="12"/>
  <c r="Q559" i="12"/>
  <c r="R559" i="12"/>
  <c r="S559" i="12"/>
  <c r="T559" i="12"/>
  <c r="U559" i="12"/>
  <c r="V559" i="12"/>
  <c r="W559" i="12"/>
  <c r="X559" i="12"/>
  <c r="Y559" i="12"/>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BL559" i="12"/>
  <c r="C560" i="12"/>
  <c r="D560" i="12"/>
  <c r="E560" i="12"/>
  <c r="F560" i="12"/>
  <c r="G560" i="12"/>
  <c r="H560" i="12"/>
  <c r="I560" i="12"/>
  <c r="J560" i="12"/>
  <c r="K560" i="12"/>
  <c r="L560" i="12"/>
  <c r="M560" i="12"/>
  <c r="N560" i="12"/>
  <c r="O560" i="12"/>
  <c r="P560" i="12"/>
  <c r="Q560" i="12"/>
  <c r="R560" i="12"/>
  <c r="S560" i="12"/>
  <c r="T560" i="12"/>
  <c r="U560" i="12"/>
  <c r="V560" i="12"/>
  <c r="W560" i="12"/>
  <c r="X560" i="12"/>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H561" i="12"/>
  <c r="I561" i="12"/>
  <c r="J561" i="12"/>
  <c r="K561" i="12"/>
  <c r="L561" i="12"/>
  <c r="M561" i="12"/>
  <c r="N561" i="12"/>
  <c r="O561" i="12"/>
  <c r="P561" i="12"/>
  <c r="Q561" i="12"/>
  <c r="R561" i="12"/>
  <c r="S561" i="12"/>
  <c r="T561" i="12"/>
  <c r="U561" i="12"/>
  <c r="V561" i="12"/>
  <c r="W561" i="12"/>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G561" i="12"/>
  <c r="BN561" i="12"/>
  <c r="BO561" i="12"/>
  <c r="C562" i="12"/>
  <c r="D562" i="12"/>
  <c r="E562" i="12"/>
  <c r="F562" i="12"/>
  <c r="G562" i="12"/>
  <c r="H562" i="12"/>
  <c r="I562" i="12"/>
  <c r="J562" i="12"/>
  <c r="K562" i="12"/>
  <c r="L562" i="12"/>
  <c r="M562" i="12"/>
  <c r="N562" i="12"/>
  <c r="O562" i="12"/>
  <c r="P562" i="12"/>
  <c r="Q562" i="12"/>
  <c r="R562" i="12"/>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L562" i="12"/>
  <c r="C563" i="12"/>
  <c r="D563" i="12"/>
  <c r="E563" i="12"/>
  <c r="F563" i="12"/>
  <c r="G563" i="12"/>
  <c r="H563" i="12"/>
  <c r="I563" i="12"/>
  <c r="J563" i="12"/>
  <c r="K563" i="12"/>
  <c r="L563" i="12"/>
  <c r="M563" i="12"/>
  <c r="N563" i="12"/>
  <c r="O563" i="12"/>
  <c r="P563" i="12"/>
  <c r="Q563" i="12"/>
  <c r="R563" i="12"/>
  <c r="S563" i="12"/>
  <c r="T563" i="12"/>
  <c r="U563" i="12"/>
  <c r="V563" i="12"/>
  <c r="W563" i="12"/>
  <c r="X563" i="12"/>
  <c r="Y563" i="12"/>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O563" i="12"/>
  <c r="C564" i="12"/>
  <c r="D564" i="12"/>
  <c r="E564" i="12"/>
  <c r="F564" i="12"/>
  <c r="G564" i="12"/>
  <c r="H564" i="12"/>
  <c r="BD564" i="12" s="1"/>
  <c r="I564" i="12"/>
  <c r="J564" i="12"/>
  <c r="K564" i="12"/>
  <c r="L564" i="12"/>
  <c r="M564" i="12"/>
  <c r="N564" i="12"/>
  <c r="O564" i="12"/>
  <c r="P564" i="12"/>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H564" i="12"/>
  <c r="C565" i="12"/>
  <c r="D565" i="12"/>
  <c r="E565" i="12"/>
  <c r="F565" i="12"/>
  <c r="G565" i="12"/>
  <c r="H565" i="12"/>
  <c r="I565" i="12"/>
  <c r="J565" i="12"/>
  <c r="K565" i="12"/>
  <c r="L565" i="12"/>
  <c r="M565" i="12"/>
  <c r="N565" i="12"/>
  <c r="O565" i="12"/>
  <c r="P565" i="12"/>
  <c r="Q565" i="12"/>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C566" i="12"/>
  <c r="D566" i="12"/>
  <c r="E566" i="12"/>
  <c r="F566" i="12"/>
  <c r="G566" i="12"/>
  <c r="H566" i="12"/>
  <c r="I566" i="12"/>
  <c r="J566" i="12"/>
  <c r="K566" i="12"/>
  <c r="L566" i="12"/>
  <c r="M566" i="12"/>
  <c r="N566" i="12"/>
  <c r="O566" i="12"/>
  <c r="P566" i="12"/>
  <c r="Q566" i="12"/>
  <c r="R566" i="12"/>
  <c r="S566" i="12"/>
  <c r="T566" i="12"/>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C567" i="12"/>
  <c r="D567" i="12"/>
  <c r="E567" i="12"/>
  <c r="F567" i="12"/>
  <c r="G567" i="12"/>
  <c r="H567" i="12"/>
  <c r="I567" i="12"/>
  <c r="J567" i="12"/>
  <c r="K567" i="12"/>
  <c r="L567" i="12"/>
  <c r="M567" i="12"/>
  <c r="N567" i="12"/>
  <c r="O567" i="12"/>
  <c r="P567" i="12"/>
  <c r="Q567" i="12"/>
  <c r="R567" i="12"/>
  <c r="S567" i="12"/>
  <c r="T567" i="12"/>
  <c r="U567" i="12"/>
  <c r="V567" i="12"/>
  <c r="W567" i="12"/>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C568" i="12"/>
  <c r="D568" i="12"/>
  <c r="E568" i="12"/>
  <c r="F568" i="12"/>
  <c r="BB568" i="12" s="1"/>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C569" i="12"/>
  <c r="D569" i="12"/>
  <c r="E569" i="12"/>
  <c r="F569" i="12"/>
  <c r="G569" i="12"/>
  <c r="H569" i="12"/>
  <c r="I569" i="12"/>
  <c r="J569" i="12"/>
  <c r="K569" i="12"/>
  <c r="L569" i="12"/>
  <c r="M569" i="12"/>
  <c r="N569" i="12"/>
  <c r="O569" i="12"/>
  <c r="P569" i="12"/>
  <c r="Q569" i="12"/>
  <c r="R569" i="12"/>
  <c r="S569" i="12"/>
  <c r="T569" i="12"/>
  <c r="U569" i="12"/>
  <c r="V569" i="12"/>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BD570" i="12" s="1"/>
  <c r="I570" i="12"/>
  <c r="J570" i="12"/>
  <c r="K570" i="12"/>
  <c r="L570" i="12"/>
  <c r="M570" i="12"/>
  <c r="N570" i="12"/>
  <c r="O570" i="12"/>
  <c r="P570" i="12"/>
  <c r="Q570" i="12"/>
  <c r="R570" i="12"/>
  <c r="S570" i="12"/>
  <c r="T570" i="12"/>
  <c r="U570" i="12"/>
  <c r="V570" i="12"/>
  <c r="W570" i="12"/>
  <c r="X570" i="12"/>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M572" i="12"/>
  <c r="N572" i="12"/>
  <c r="O572" i="12"/>
  <c r="P572" i="12"/>
  <c r="BL572" i="12" s="1"/>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C573" i="12"/>
  <c r="D573" i="12"/>
  <c r="E573" i="12"/>
  <c r="F573" i="12"/>
  <c r="G573" i="12"/>
  <c r="H573" i="12"/>
  <c r="I573" i="12"/>
  <c r="J573" i="12"/>
  <c r="K573" i="12"/>
  <c r="L573" i="12"/>
  <c r="M573" i="12"/>
  <c r="N573" i="12"/>
  <c r="O573" i="12"/>
  <c r="P573" i="12"/>
  <c r="Q573" i="12"/>
  <c r="R573" i="12"/>
  <c r="S573" i="12"/>
  <c r="T573" i="12"/>
  <c r="U573" i="12"/>
  <c r="V573" i="12"/>
  <c r="W573" i="12"/>
  <c r="X573" i="12"/>
  <c r="Y573" i="12"/>
  <c r="Z573" i="12"/>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C574" i="12"/>
  <c r="D574" i="12"/>
  <c r="E574" i="12"/>
  <c r="F574" i="12"/>
  <c r="G574" i="12"/>
  <c r="H574" i="12"/>
  <c r="I574" i="12"/>
  <c r="J574" i="12"/>
  <c r="K574" i="12"/>
  <c r="L574" i="12"/>
  <c r="M574" i="12"/>
  <c r="N574" i="12"/>
  <c r="O574" i="12"/>
  <c r="P574" i="12"/>
  <c r="Q574" i="12"/>
  <c r="R574" i="12"/>
  <c r="S574" i="12"/>
  <c r="T574" i="12"/>
  <c r="U574" i="12"/>
  <c r="V574" i="12"/>
  <c r="W574" i="12"/>
  <c r="X574" i="12"/>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Q576" i="12"/>
  <c r="R576" i="12"/>
  <c r="S576" i="12"/>
  <c r="T576" i="12"/>
  <c r="U576" i="12"/>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C577" i="12"/>
  <c r="D577" i="12"/>
  <c r="E577" i="12"/>
  <c r="F577" i="12"/>
  <c r="G577" i="12"/>
  <c r="H577" i="12"/>
  <c r="I577" i="12"/>
  <c r="J577" i="12"/>
  <c r="K577" i="12"/>
  <c r="L577" i="12"/>
  <c r="M577" i="12"/>
  <c r="N577" i="12"/>
  <c r="O577" i="12"/>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E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E582" i="12"/>
  <c r="F582" i="12"/>
  <c r="G582" i="12"/>
  <c r="H582" i="12"/>
  <c r="I582" i="12"/>
  <c r="J582" i="12"/>
  <c r="K582" i="12"/>
  <c r="L582" i="12"/>
  <c r="M582" i="12"/>
  <c r="N582" i="12"/>
  <c r="O582" i="12"/>
  <c r="P582" i="12"/>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I587" i="12"/>
  <c r="J587" i="12"/>
  <c r="K587" i="12"/>
  <c r="L587" i="12"/>
  <c r="M587" i="12"/>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G597" i="12"/>
  <c r="H597" i="12"/>
  <c r="I597" i="12"/>
  <c r="J597" i="12"/>
  <c r="K597" i="12"/>
  <c r="L597" i="12"/>
  <c r="M597" i="12"/>
  <c r="N597" i="12"/>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C600" i="12"/>
  <c r="D600" i="12"/>
  <c r="E600" i="12"/>
  <c r="F600" i="12"/>
  <c r="G600" i="12"/>
  <c r="H600" i="12"/>
  <c r="I600" i="12"/>
  <c r="J600" i="12"/>
  <c r="K600" i="12"/>
  <c r="L600" i="12"/>
  <c r="M600" i="12"/>
  <c r="N600" i="12"/>
  <c r="O600" i="12"/>
  <c r="P600" i="12"/>
  <c r="BL600" i="12" s="1"/>
  <c r="Q600" i="12"/>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BM603" i="12" s="1"/>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C604" i="12"/>
  <c r="D604" i="12"/>
  <c r="E604" i="12"/>
  <c r="F604" i="12"/>
  <c r="G604" i="12"/>
  <c r="H604" i="12"/>
  <c r="I604" i="12"/>
  <c r="J604" i="12"/>
  <c r="BF604" i="12" s="1"/>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AQ604" i="12"/>
  <c r="AR604" i="12"/>
  <c r="AS604" i="12"/>
  <c r="AT604" i="12"/>
  <c r="BR604" i="12" s="1"/>
  <c r="AU604" i="12"/>
  <c r="AV604" i="12"/>
  <c r="AW604" i="12"/>
  <c r="BU604" i="12" s="1"/>
  <c r="AX604" i="12"/>
  <c r="AY604" i="12"/>
  <c r="AZ604" i="12"/>
  <c r="BA604" i="12"/>
  <c r="BB604" i="12"/>
  <c r="BC604" i="12"/>
  <c r="BD604" i="12"/>
  <c r="BE604" i="12"/>
  <c r="BG604" i="12"/>
  <c r="BH604" i="12"/>
  <c r="BI604" i="12"/>
  <c r="BJ604" i="12"/>
  <c r="BK604" i="12"/>
  <c r="BL604" i="12"/>
  <c r="BM604" i="12"/>
  <c r="C605" i="12"/>
  <c r="AY605" i="12" s="1"/>
  <c r="D605" i="12"/>
  <c r="E605" i="12"/>
  <c r="F605" i="12"/>
  <c r="G605" i="12"/>
  <c r="H605" i="12"/>
  <c r="I605" i="12"/>
  <c r="J605" i="12"/>
  <c r="BF605" i="12" s="1"/>
  <c r="K605" i="12"/>
  <c r="BG605" i="12" s="1"/>
  <c r="L605" i="12"/>
  <c r="M605" i="12"/>
  <c r="N605" i="12"/>
  <c r="O605" i="12"/>
  <c r="BK605" i="12" s="1"/>
  <c r="P605" i="12"/>
  <c r="Q605" i="12"/>
  <c r="R605" i="12"/>
  <c r="BN605" i="12" s="1"/>
  <c r="S605" i="12"/>
  <c r="BO605" i="12" s="1"/>
  <c r="T605" i="12"/>
  <c r="BP605" i="12" s="1"/>
  <c r="U605" i="12"/>
  <c r="V605" i="12"/>
  <c r="W605" i="12"/>
  <c r="X605" i="12"/>
  <c r="Y605" i="12"/>
  <c r="Z605" i="12"/>
  <c r="BV605" i="12" s="1"/>
  <c r="AA605" i="12"/>
  <c r="AB605" i="12"/>
  <c r="AC605" i="12"/>
  <c r="AD605" i="12"/>
  <c r="AE605" i="12"/>
  <c r="AF605" i="12"/>
  <c r="BD605" i="12" s="1"/>
  <c r="AG605" i="12"/>
  <c r="AH605" i="12"/>
  <c r="AI605" i="12"/>
  <c r="AJ605" i="12"/>
  <c r="AK605" i="12"/>
  <c r="AL605" i="12"/>
  <c r="AM605" i="12"/>
  <c r="AN605" i="12"/>
  <c r="AO605" i="12"/>
  <c r="AP605" i="12"/>
  <c r="AQ605" i="12"/>
  <c r="AR605" i="12"/>
  <c r="AS605" i="12"/>
  <c r="AT605" i="12"/>
  <c r="AU605" i="12"/>
  <c r="AV605" i="12"/>
  <c r="AW605" i="12"/>
  <c r="AX605" i="12"/>
  <c r="AZ605" i="12"/>
  <c r="BA605" i="12"/>
  <c r="BB605" i="12"/>
  <c r="BC605" i="12"/>
  <c r="BH605" i="12"/>
  <c r="BI605" i="12"/>
  <c r="BL605" i="12"/>
  <c r="BQ605" i="12"/>
  <c r="BS605" i="12"/>
  <c r="BT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BT606" i="12" s="1"/>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U606" i="12"/>
  <c r="C607" i="12"/>
  <c r="AY607" i="12" s="1"/>
  <c r="D607" i="12"/>
  <c r="E607" i="12"/>
  <c r="F607" i="12"/>
  <c r="G607" i="12"/>
  <c r="H607" i="12"/>
  <c r="I607" i="12"/>
  <c r="J607" i="12"/>
  <c r="K607" i="12"/>
  <c r="BG607" i="12" s="1"/>
  <c r="L607" i="12"/>
  <c r="M607" i="12"/>
  <c r="N607" i="12"/>
  <c r="O607" i="12"/>
  <c r="P607" i="12"/>
  <c r="Q607" i="12"/>
  <c r="R607" i="12"/>
  <c r="S607" i="12"/>
  <c r="BO607" i="12" s="1"/>
  <c r="T607" i="12"/>
  <c r="U607" i="12"/>
  <c r="V607" i="12"/>
  <c r="W607" i="12"/>
  <c r="X607" i="12"/>
  <c r="Y607" i="12"/>
  <c r="BU607" i="12" s="1"/>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BT607" i="12" s="1"/>
  <c r="AW607" i="12"/>
  <c r="AX607" i="12"/>
  <c r="AZ607" i="12"/>
  <c r="BA607" i="12"/>
  <c r="BB607" i="12"/>
  <c r="BC607" i="12"/>
  <c r="BD607" i="12"/>
  <c r="BE607" i="12"/>
  <c r="BF607" i="12"/>
  <c r="BH607" i="12"/>
  <c r="BI607" i="12"/>
  <c r="BJ607" i="12"/>
  <c r="BK607" i="12"/>
  <c r="BL607" i="12"/>
  <c r="BM607" i="12"/>
  <c r="BN607" i="12"/>
  <c r="BP607" i="12"/>
  <c r="BQ607" i="12"/>
  <c r="BR607" i="12"/>
  <c r="BS607" i="12"/>
  <c r="BV607" i="12"/>
  <c r="C608" i="12"/>
  <c r="D608" i="12"/>
  <c r="AZ608" i="12" s="1"/>
  <c r="E608" i="12"/>
  <c r="F608" i="12"/>
  <c r="G608" i="12"/>
  <c r="H608" i="12"/>
  <c r="I608" i="12"/>
  <c r="J608" i="12"/>
  <c r="K608" i="12"/>
  <c r="L608" i="12"/>
  <c r="BH608" i="12" s="1"/>
  <c r="M608" i="12"/>
  <c r="N608" i="12"/>
  <c r="O608" i="12"/>
  <c r="P608" i="12"/>
  <c r="Q608" i="12"/>
  <c r="R608" i="12"/>
  <c r="S608" i="12"/>
  <c r="T608" i="12"/>
  <c r="BP608" i="12" s="1"/>
  <c r="U608" i="12"/>
  <c r="V608" i="12"/>
  <c r="W608" i="12"/>
  <c r="X608" i="12"/>
  <c r="Y608" i="12"/>
  <c r="Z608" i="12"/>
  <c r="BV608" i="12" s="1"/>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BT608" i="12" s="1"/>
  <c r="AW608" i="12"/>
  <c r="AX608" i="12"/>
  <c r="AY608" i="12"/>
  <c r="BA608" i="12"/>
  <c r="BB608" i="12"/>
  <c r="BC608" i="12"/>
  <c r="BD608" i="12"/>
  <c r="BE608" i="12"/>
  <c r="BF608" i="12"/>
  <c r="BG608" i="12"/>
  <c r="BI608" i="12"/>
  <c r="BJ608" i="12"/>
  <c r="BK608" i="12"/>
  <c r="BL608" i="12"/>
  <c r="BM608" i="12"/>
  <c r="BN608" i="12"/>
  <c r="BO608" i="12"/>
  <c r="BQ608" i="12"/>
  <c r="BR608" i="12"/>
  <c r="BS608" i="12"/>
  <c r="C609" i="12"/>
  <c r="D609" i="12"/>
  <c r="E609" i="12"/>
  <c r="F609" i="12"/>
  <c r="BB609" i="12" s="1"/>
  <c r="G609" i="12"/>
  <c r="H609" i="12"/>
  <c r="I609" i="12"/>
  <c r="J609" i="12"/>
  <c r="K609" i="12"/>
  <c r="L609" i="12"/>
  <c r="M609" i="12"/>
  <c r="N609" i="12"/>
  <c r="BJ609" i="12" s="1"/>
  <c r="O609" i="12"/>
  <c r="P609" i="12"/>
  <c r="Q609" i="12"/>
  <c r="R609" i="12"/>
  <c r="S609" i="12"/>
  <c r="T609" i="12"/>
  <c r="U609" i="12"/>
  <c r="V609" i="12"/>
  <c r="BR609" i="12" s="1"/>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C609" i="12"/>
  <c r="BD609" i="12"/>
  <c r="BE609" i="12"/>
  <c r="BF609" i="12"/>
  <c r="BG609" i="12"/>
  <c r="BH609" i="12"/>
  <c r="BI609" i="12"/>
  <c r="BK609" i="12"/>
  <c r="BL609" i="12"/>
  <c r="BM609" i="12"/>
  <c r="BN609" i="12"/>
  <c r="BO609" i="12"/>
  <c r="BP609" i="12"/>
  <c r="BQ609" i="12"/>
  <c r="BS609" i="12"/>
  <c r="BT609" i="12"/>
  <c r="BU609" i="12"/>
  <c r="BV609" i="12"/>
  <c r="C610" i="12"/>
  <c r="D610" i="12"/>
  <c r="E610" i="12"/>
  <c r="F610" i="12"/>
  <c r="BB610" i="12" s="1"/>
  <c r="G610" i="12"/>
  <c r="H610" i="12"/>
  <c r="I610" i="12"/>
  <c r="J610" i="12"/>
  <c r="K610" i="12"/>
  <c r="L610" i="12"/>
  <c r="M610" i="12"/>
  <c r="N610" i="12"/>
  <c r="BJ610" i="12" s="1"/>
  <c r="O610" i="12"/>
  <c r="P610" i="12"/>
  <c r="Q610" i="12"/>
  <c r="R610" i="12"/>
  <c r="S610" i="12"/>
  <c r="T610" i="12"/>
  <c r="U610" i="12"/>
  <c r="V610" i="12"/>
  <c r="BR610" i="12" s="1"/>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C610" i="12"/>
  <c r="BD610" i="12"/>
  <c r="BE610" i="12"/>
  <c r="BF610" i="12"/>
  <c r="BG610" i="12"/>
  <c r="BH610" i="12"/>
  <c r="BI610" i="12"/>
  <c r="BK610" i="12"/>
  <c r="BL610" i="12"/>
  <c r="BM610" i="12"/>
  <c r="BN610" i="12"/>
  <c r="BO610" i="12"/>
  <c r="BP610" i="12"/>
  <c r="BQ610" i="12"/>
  <c r="BS610" i="12"/>
  <c r="BT610" i="12"/>
  <c r="BU610" i="12"/>
  <c r="BV610" i="12"/>
  <c r="C611" i="12"/>
  <c r="D611" i="12"/>
  <c r="E611" i="12"/>
  <c r="F611" i="12"/>
  <c r="BB611" i="12" s="1"/>
  <c r="G611" i="12"/>
  <c r="H611" i="12"/>
  <c r="I611" i="12"/>
  <c r="J611" i="12"/>
  <c r="K611" i="12"/>
  <c r="L611" i="12"/>
  <c r="M611" i="12"/>
  <c r="N611" i="12"/>
  <c r="BJ611" i="12" s="1"/>
  <c r="O611" i="12"/>
  <c r="P611" i="12"/>
  <c r="Q611" i="12"/>
  <c r="R611" i="12"/>
  <c r="S611" i="12"/>
  <c r="T611" i="12"/>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C611" i="12"/>
  <c r="BD611" i="12"/>
  <c r="BE611" i="12"/>
  <c r="BF611" i="12"/>
  <c r="BG611" i="12"/>
  <c r="BH611" i="12"/>
  <c r="BI611" i="12"/>
  <c r="BK611" i="12"/>
  <c r="BL611" i="12"/>
  <c r="BM611" i="12"/>
  <c r="C612" i="12"/>
  <c r="D612" i="12"/>
  <c r="E612" i="12"/>
  <c r="F612" i="12"/>
  <c r="G612" i="12"/>
  <c r="BC612" i="12" s="1"/>
  <c r="H612" i="12"/>
  <c r="I612" i="12"/>
  <c r="J612" i="12"/>
  <c r="K612" i="12"/>
  <c r="L612" i="12"/>
  <c r="M612" i="12"/>
  <c r="N612" i="12"/>
  <c r="O612" i="12"/>
  <c r="BK612" i="12" s="1"/>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D612" i="12"/>
  <c r="BE612" i="12"/>
  <c r="BF612" i="12"/>
  <c r="BG612" i="12"/>
  <c r="BH612" i="12"/>
  <c r="BI612" i="12"/>
  <c r="BJ612" i="12"/>
  <c r="BL612" i="12"/>
  <c r="BM612" i="12"/>
  <c r="C613" i="12"/>
  <c r="D613" i="12"/>
  <c r="E613" i="12"/>
  <c r="F613" i="12"/>
  <c r="G613" i="12"/>
  <c r="H613" i="12"/>
  <c r="I613" i="12"/>
  <c r="J613" i="12"/>
  <c r="K613" i="12"/>
  <c r="L613" i="12"/>
  <c r="M613" i="12"/>
  <c r="N613" i="12"/>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C615" i="12"/>
  <c r="D615" i="12"/>
  <c r="E615" i="12"/>
  <c r="F615" i="12"/>
  <c r="G615" i="12"/>
  <c r="H615" i="12"/>
  <c r="BD615" i="12" s="1"/>
  <c r="I615" i="12"/>
  <c r="J615" i="12"/>
  <c r="K615" i="12"/>
  <c r="L615" i="12"/>
  <c r="M615" i="12"/>
  <c r="N615" i="12"/>
  <c r="O615" i="12"/>
  <c r="P615" i="12"/>
  <c r="BL615" i="12" s="1"/>
  <c r="Q615" i="12"/>
  <c r="R615" i="12"/>
  <c r="S615" i="12"/>
  <c r="T615" i="12"/>
  <c r="U615" i="12"/>
  <c r="V615" i="12"/>
  <c r="W615" i="12"/>
  <c r="X615" i="12"/>
  <c r="Y615" i="12"/>
  <c r="Z615" i="12"/>
  <c r="AA615" i="12"/>
  <c r="AB615" i="12"/>
  <c r="AC615" i="12"/>
  <c r="AD615" i="12"/>
  <c r="AE615" i="12"/>
  <c r="AF615" i="12"/>
  <c r="AG615" i="12"/>
  <c r="AH615" i="12"/>
  <c r="BF615" i="12" s="1"/>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E615" i="12"/>
  <c r="BG615" i="12"/>
  <c r="BH615" i="12"/>
  <c r="BI615" i="12"/>
  <c r="BJ615" i="12"/>
  <c r="BM615" i="12"/>
  <c r="C616" i="12"/>
  <c r="D616" i="12"/>
  <c r="E616" i="12"/>
  <c r="BA616" i="12" s="1"/>
  <c r="F616" i="12"/>
  <c r="G616" i="12"/>
  <c r="H616" i="12"/>
  <c r="I616" i="12"/>
  <c r="BE616" i="12" s="1"/>
  <c r="J616" i="12"/>
  <c r="BF616" i="12" s="1"/>
  <c r="K616" i="12"/>
  <c r="L616" i="12"/>
  <c r="M616" i="12"/>
  <c r="N616" i="12"/>
  <c r="BJ616" i="12" s="1"/>
  <c r="O616" i="12"/>
  <c r="P616" i="12"/>
  <c r="Q616" i="12"/>
  <c r="R616" i="12"/>
  <c r="BN616" i="12" s="1"/>
  <c r="S616" i="12"/>
  <c r="T616" i="12"/>
  <c r="U616" i="12"/>
  <c r="V616" i="12"/>
  <c r="W616" i="12"/>
  <c r="X616" i="12"/>
  <c r="Y616" i="12"/>
  <c r="Z616" i="12"/>
  <c r="AA616" i="12"/>
  <c r="AY616" i="12" s="1"/>
  <c r="AB616" i="12"/>
  <c r="AC616" i="12"/>
  <c r="AD616" i="12"/>
  <c r="AE616" i="12"/>
  <c r="AF616" i="12"/>
  <c r="AG616" i="12"/>
  <c r="AH616" i="12"/>
  <c r="AI616" i="12"/>
  <c r="BG616" i="12" s="1"/>
  <c r="AJ616" i="12"/>
  <c r="AK616" i="12"/>
  <c r="AL616" i="12"/>
  <c r="AM616" i="12"/>
  <c r="AN616" i="12"/>
  <c r="AO616" i="12"/>
  <c r="AP616" i="12"/>
  <c r="AQ616" i="12"/>
  <c r="BO616" i="12" s="1"/>
  <c r="AR616" i="12"/>
  <c r="AS616" i="12"/>
  <c r="AT616" i="12"/>
  <c r="BR616" i="12" s="1"/>
  <c r="AU616" i="12"/>
  <c r="AV616" i="12"/>
  <c r="AW616" i="12"/>
  <c r="AX616" i="12"/>
  <c r="BV616" i="12" s="1"/>
  <c r="AZ616" i="12"/>
  <c r="BB616" i="12"/>
  <c r="BC616" i="12"/>
  <c r="BD616" i="12"/>
  <c r="BH616" i="12"/>
  <c r="BI616" i="12"/>
  <c r="BK616" i="12"/>
  <c r="BL616" i="12"/>
  <c r="BM616" i="12"/>
  <c r="BP616" i="12"/>
  <c r="BQ616" i="12"/>
  <c r="C617" i="12"/>
  <c r="AY617" i="12" s="1"/>
  <c r="D617" i="12"/>
  <c r="E617" i="12"/>
  <c r="F617" i="12"/>
  <c r="G617" i="12"/>
  <c r="H617" i="12"/>
  <c r="I617" i="12"/>
  <c r="BE617" i="12" s="1"/>
  <c r="J617" i="12"/>
  <c r="BF617" i="12" s="1"/>
  <c r="K617" i="12"/>
  <c r="BG617" i="12" s="1"/>
  <c r="L617" i="12"/>
  <c r="M617" i="12"/>
  <c r="BI617" i="12" s="1"/>
  <c r="N617" i="12"/>
  <c r="O617" i="12"/>
  <c r="P617" i="12"/>
  <c r="Q617" i="12"/>
  <c r="R617" i="12"/>
  <c r="S617" i="12"/>
  <c r="T617" i="12"/>
  <c r="U617" i="12"/>
  <c r="V617" i="12"/>
  <c r="W617" i="12"/>
  <c r="X617" i="12"/>
  <c r="Y617" i="12"/>
  <c r="Z617" i="12"/>
  <c r="AA617" i="12"/>
  <c r="AB617" i="12"/>
  <c r="AC617" i="12"/>
  <c r="AD617" i="12"/>
  <c r="AE617" i="12"/>
  <c r="AF617" i="12"/>
  <c r="BD617" i="12" s="1"/>
  <c r="AG617" i="12"/>
  <c r="AH617" i="12"/>
  <c r="AI617" i="12"/>
  <c r="AJ617" i="12"/>
  <c r="AK617" i="12"/>
  <c r="AL617" i="12"/>
  <c r="AM617" i="12"/>
  <c r="AN617" i="12"/>
  <c r="BL617" i="12" s="1"/>
  <c r="AO617" i="12"/>
  <c r="AP617" i="12"/>
  <c r="BN617" i="12" s="1"/>
  <c r="AQ617" i="12"/>
  <c r="AR617" i="12"/>
  <c r="AS617" i="12"/>
  <c r="AT617" i="12"/>
  <c r="AU617" i="12"/>
  <c r="AV617" i="12"/>
  <c r="AW617" i="12"/>
  <c r="AX617" i="12"/>
  <c r="AZ617" i="12"/>
  <c r="BA617" i="12"/>
  <c r="BB617" i="12"/>
  <c r="BC617" i="12"/>
  <c r="BH617" i="12"/>
  <c r="BJ617" i="12"/>
  <c r="BK617" i="12"/>
  <c r="BM617" i="12"/>
  <c r="C618" i="12"/>
  <c r="D618" i="12"/>
  <c r="E618" i="12"/>
  <c r="F618" i="12"/>
  <c r="BB618" i="12" s="1"/>
  <c r="G618" i="12"/>
  <c r="H618" i="12"/>
  <c r="I618" i="12"/>
  <c r="J618" i="12"/>
  <c r="K618" i="12"/>
  <c r="L618" i="12"/>
  <c r="M618" i="12"/>
  <c r="N618" i="12"/>
  <c r="BJ618" i="12" s="1"/>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BM618" i="12" s="1"/>
  <c r="AP618" i="12"/>
  <c r="AQ618" i="12"/>
  <c r="BO618" i="12" s="1"/>
  <c r="AR618" i="12"/>
  <c r="AS618" i="12"/>
  <c r="AT618" i="12"/>
  <c r="BR618" i="12" s="1"/>
  <c r="AU618" i="12"/>
  <c r="BS618" i="12" s="1"/>
  <c r="AV618" i="12"/>
  <c r="AW618" i="12"/>
  <c r="AX618" i="12"/>
  <c r="BV618" i="12" s="1"/>
  <c r="AY618" i="12"/>
  <c r="AZ618" i="12"/>
  <c r="BA618" i="12"/>
  <c r="BC618" i="12"/>
  <c r="BD618" i="12"/>
  <c r="BE618" i="12"/>
  <c r="BF618" i="12"/>
  <c r="BG618" i="12"/>
  <c r="BH618" i="12"/>
  <c r="BI618" i="12"/>
  <c r="BK618" i="12"/>
  <c r="BL618" i="12"/>
  <c r="BN618" i="12"/>
  <c r="C619" i="12"/>
  <c r="D619" i="12"/>
  <c r="E619" i="12"/>
  <c r="F619" i="12"/>
  <c r="G619" i="12"/>
  <c r="BC619" i="12" s="1"/>
  <c r="H619" i="12"/>
  <c r="I619" i="12"/>
  <c r="J619" i="12"/>
  <c r="K619" i="12"/>
  <c r="L619" i="12"/>
  <c r="M619" i="12"/>
  <c r="BI619" i="12" s="1"/>
  <c r="N619" i="12"/>
  <c r="BJ619" i="12" s="1"/>
  <c r="O619" i="12"/>
  <c r="BK619" i="12" s="1"/>
  <c r="P619" i="12"/>
  <c r="Q619" i="12"/>
  <c r="R619" i="12"/>
  <c r="BN619" i="12" s="1"/>
  <c r="S619" i="12"/>
  <c r="T619" i="12"/>
  <c r="U619" i="12"/>
  <c r="V619" i="12"/>
  <c r="W619" i="12"/>
  <c r="X619" i="12"/>
  <c r="Y619" i="12"/>
  <c r="Z619" i="12"/>
  <c r="AA619" i="12"/>
  <c r="AB619" i="12"/>
  <c r="AC619" i="12"/>
  <c r="AD619" i="12"/>
  <c r="AE619" i="12"/>
  <c r="AF619" i="12"/>
  <c r="AG619" i="12"/>
  <c r="BE619" i="12" s="1"/>
  <c r="AH619" i="12"/>
  <c r="AI619" i="12"/>
  <c r="AJ619" i="12"/>
  <c r="AK619" i="12"/>
  <c r="AL619" i="12"/>
  <c r="AM619" i="12"/>
  <c r="AN619" i="12"/>
  <c r="AO619" i="12"/>
  <c r="BM619" i="12" s="1"/>
  <c r="AP619" i="12"/>
  <c r="AQ619" i="12"/>
  <c r="BO619" i="12" s="1"/>
  <c r="AR619" i="12"/>
  <c r="AS619" i="12"/>
  <c r="AT619" i="12"/>
  <c r="AU619" i="12"/>
  <c r="BS619" i="12" s="1"/>
  <c r="AV619" i="12"/>
  <c r="AW619" i="12"/>
  <c r="AX619" i="12"/>
  <c r="AY619" i="12"/>
  <c r="AZ619" i="12"/>
  <c r="BA619" i="12"/>
  <c r="BB619" i="12"/>
  <c r="BD619" i="12"/>
  <c r="BF619" i="12"/>
  <c r="BG619" i="12"/>
  <c r="BH619" i="12"/>
  <c r="BL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BC621" i="12" s="1"/>
  <c r="H621" i="12"/>
  <c r="BD621" i="12" s="1"/>
  <c r="I621" i="12"/>
  <c r="J621" i="12"/>
  <c r="K621" i="12"/>
  <c r="L621" i="12"/>
  <c r="BH621" i="12" s="1"/>
  <c r="M621" i="12"/>
  <c r="N621" i="12"/>
  <c r="O621" i="12"/>
  <c r="P621" i="12"/>
  <c r="BL621" i="12" s="1"/>
  <c r="Q621" i="12"/>
  <c r="R621" i="12"/>
  <c r="BN621" i="12" s="1"/>
  <c r="S621" i="12"/>
  <c r="T621" i="12"/>
  <c r="U621" i="12"/>
  <c r="V621" i="12"/>
  <c r="W621" i="12"/>
  <c r="X621" i="12"/>
  <c r="BT621" i="12" s="1"/>
  <c r="Y621" i="12"/>
  <c r="Z621" i="12"/>
  <c r="AA621" i="12"/>
  <c r="AB621" i="12"/>
  <c r="AC621" i="12"/>
  <c r="BA621" i="12" s="1"/>
  <c r="AD621" i="12"/>
  <c r="AE621" i="12"/>
  <c r="AF621" i="12"/>
  <c r="AG621" i="12"/>
  <c r="BE621" i="12" s="1"/>
  <c r="AH621" i="12"/>
  <c r="AI621" i="12"/>
  <c r="AJ621" i="12"/>
  <c r="AK621" i="12"/>
  <c r="BI621" i="12" s="1"/>
  <c r="AL621" i="12"/>
  <c r="AM621" i="12"/>
  <c r="AN621" i="12"/>
  <c r="AO621" i="12"/>
  <c r="BM621" i="12" s="1"/>
  <c r="AP621" i="12"/>
  <c r="AQ621" i="12"/>
  <c r="BO621" i="12" s="1"/>
  <c r="AR621" i="12"/>
  <c r="AS621" i="12"/>
  <c r="AT621" i="12"/>
  <c r="AU621" i="12"/>
  <c r="BS621" i="12" s="1"/>
  <c r="AV621" i="12"/>
  <c r="AW621" i="12"/>
  <c r="AX621" i="12"/>
  <c r="AY621" i="12"/>
  <c r="AZ621" i="12"/>
  <c r="BB621" i="12"/>
  <c r="BF621" i="12"/>
  <c r="BG621" i="12"/>
  <c r="BJ621" i="12"/>
  <c r="BK621" i="12"/>
  <c r="C622" i="12"/>
  <c r="D622" i="12"/>
  <c r="E622" i="12"/>
  <c r="F622" i="12"/>
  <c r="BB622" i="12" s="1"/>
  <c r="G622" i="12"/>
  <c r="H622" i="12"/>
  <c r="I622" i="12"/>
  <c r="J622" i="12"/>
  <c r="K622" i="12"/>
  <c r="BG622" i="12" s="1"/>
  <c r="L622" i="12"/>
  <c r="M622" i="12"/>
  <c r="N622" i="12"/>
  <c r="O622" i="12"/>
  <c r="P622" i="12"/>
  <c r="Q622" i="12"/>
  <c r="R622" i="12"/>
  <c r="S622" i="12"/>
  <c r="T622" i="12"/>
  <c r="U622" i="12"/>
  <c r="V622" i="12"/>
  <c r="W622" i="12"/>
  <c r="X622" i="12"/>
  <c r="Y622" i="12"/>
  <c r="Z622" i="12"/>
  <c r="AA622" i="12"/>
  <c r="AY622" i="12" s="1"/>
  <c r="AB622" i="12"/>
  <c r="AZ622" i="12" s="1"/>
  <c r="AC622" i="12"/>
  <c r="AD622" i="12"/>
  <c r="AE622" i="12"/>
  <c r="AF622" i="12"/>
  <c r="BD622" i="12" s="1"/>
  <c r="AG622" i="12"/>
  <c r="AH622" i="12"/>
  <c r="AI622" i="12"/>
  <c r="AJ622" i="12"/>
  <c r="BH622" i="12" s="1"/>
  <c r="AK622" i="12"/>
  <c r="AL622" i="12"/>
  <c r="AM622" i="12"/>
  <c r="AN622" i="12"/>
  <c r="BL622" i="12" s="1"/>
  <c r="AO622" i="12"/>
  <c r="AP622" i="12"/>
  <c r="AQ622" i="12"/>
  <c r="BO622" i="12" s="1"/>
  <c r="AR622" i="12"/>
  <c r="AS622" i="12"/>
  <c r="AT622" i="12"/>
  <c r="AU622" i="12"/>
  <c r="BS622" i="12" s="1"/>
  <c r="AV622" i="12"/>
  <c r="AW622" i="12"/>
  <c r="AX622" i="12"/>
  <c r="BV622" i="12" s="1"/>
  <c r="BA622" i="12"/>
  <c r="BC622" i="12"/>
  <c r="BE622" i="12"/>
  <c r="BF622" i="12"/>
  <c r="BI622" i="12"/>
  <c r="BJ622" i="12"/>
  <c r="BK622" i="12"/>
  <c r="BM622" i="12"/>
  <c r="BN622" i="12"/>
  <c r="C623" i="12"/>
  <c r="D623" i="12"/>
  <c r="E623" i="12"/>
  <c r="F623" i="12"/>
  <c r="BB623" i="12" s="1"/>
  <c r="G623" i="12"/>
  <c r="BC623" i="12" s="1"/>
  <c r="H623" i="12"/>
  <c r="I623" i="12"/>
  <c r="J623" i="12"/>
  <c r="K623" i="12"/>
  <c r="BG623" i="12" s="1"/>
  <c r="L623" i="12"/>
  <c r="M623" i="12"/>
  <c r="N623" i="12"/>
  <c r="O623" i="12"/>
  <c r="BK623" i="12" s="1"/>
  <c r="P623" i="12"/>
  <c r="Q623" i="12"/>
  <c r="BM623" i="12" s="1"/>
  <c r="R623" i="12"/>
  <c r="BN623" i="12" s="1"/>
  <c r="S623" i="12"/>
  <c r="T623" i="12"/>
  <c r="U623" i="12"/>
  <c r="V623" i="12"/>
  <c r="W623" i="12"/>
  <c r="X623" i="12"/>
  <c r="Y623" i="12"/>
  <c r="Z623" i="12"/>
  <c r="AA623" i="12"/>
  <c r="AB623" i="12"/>
  <c r="AC623" i="12"/>
  <c r="AD623" i="12"/>
  <c r="AE623" i="12"/>
  <c r="AF623" i="12"/>
  <c r="BD623" i="12" s="1"/>
  <c r="AG623" i="12"/>
  <c r="AH623" i="12"/>
  <c r="AI623" i="12"/>
  <c r="AJ623" i="12"/>
  <c r="AK623" i="12"/>
  <c r="AL623" i="12"/>
  <c r="AM623" i="12"/>
  <c r="AN623" i="12"/>
  <c r="BL623" i="12" s="1"/>
  <c r="AO623" i="12"/>
  <c r="AP623" i="12"/>
  <c r="AQ623" i="12"/>
  <c r="AR623" i="12"/>
  <c r="BP623" i="12" s="1"/>
  <c r="AS623" i="12"/>
  <c r="AT623" i="12"/>
  <c r="AU623" i="12"/>
  <c r="AV623" i="12"/>
  <c r="BT623" i="12" s="1"/>
  <c r="AW623" i="12"/>
  <c r="AX623" i="12"/>
  <c r="AY623" i="12"/>
  <c r="BA623" i="12"/>
  <c r="BE623" i="12"/>
  <c r="BF623" i="12"/>
  <c r="BI623" i="12"/>
  <c r="BJ623" i="12"/>
  <c r="BO623" i="12"/>
  <c r="BQ623" i="12"/>
  <c r="C624" i="12"/>
  <c r="D624" i="12"/>
  <c r="E624" i="12"/>
  <c r="F624" i="12"/>
  <c r="G624" i="12"/>
  <c r="H624" i="12"/>
  <c r="I624" i="12"/>
  <c r="J624" i="12"/>
  <c r="K624" i="12"/>
  <c r="L624" i="12"/>
  <c r="M624" i="12"/>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BD625" i="12" s="1"/>
  <c r="I625" i="12"/>
  <c r="BE625" i="12" s="1"/>
  <c r="J625" i="12"/>
  <c r="K625" i="12"/>
  <c r="L625" i="12"/>
  <c r="M625" i="12"/>
  <c r="BI625" i="12" s="1"/>
  <c r="N625" i="12"/>
  <c r="O625" i="12"/>
  <c r="P625" i="12"/>
  <c r="Q625" i="12"/>
  <c r="BM625" i="12" s="1"/>
  <c r="R625" i="12"/>
  <c r="S625" i="12"/>
  <c r="BO625" i="12" s="1"/>
  <c r="T625" i="12"/>
  <c r="BP625" i="12" s="1"/>
  <c r="U625" i="12"/>
  <c r="V625" i="12"/>
  <c r="W625" i="12"/>
  <c r="X625" i="12"/>
  <c r="Y625" i="12"/>
  <c r="Z625" i="12"/>
  <c r="AA625" i="12"/>
  <c r="AB625" i="12"/>
  <c r="AC625" i="12"/>
  <c r="AD625" i="12"/>
  <c r="BB625" i="12" s="1"/>
  <c r="AE625" i="12"/>
  <c r="AF625" i="12"/>
  <c r="AG625" i="12"/>
  <c r="AH625" i="12"/>
  <c r="AI625" i="12"/>
  <c r="AJ625" i="12"/>
  <c r="AK625" i="12"/>
  <c r="AL625" i="12"/>
  <c r="BJ625" i="12" s="1"/>
  <c r="AM625" i="12"/>
  <c r="AN625" i="12"/>
  <c r="AO625" i="12"/>
  <c r="AP625" i="12"/>
  <c r="AQ625" i="12"/>
  <c r="AR625" i="12"/>
  <c r="AS625" i="12"/>
  <c r="BQ625" i="12" s="1"/>
  <c r="AT625" i="12"/>
  <c r="BR625" i="12" s="1"/>
  <c r="AU625" i="12"/>
  <c r="AV625" i="12"/>
  <c r="BT625" i="12" s="1"/>
  <c r="AW625" i="12"/>
  <c r="AX625" i="12"/>
  <c r="AY625" i="12"/>
  <c r="AZ625" i="12"/>
  <c r="BA625" i="12"/>
  <c r="BC625" i="12"/>
  <c r="BG625" i="12"/>
  <c r="BH625" i="12"/>
  <c r="BK625" i="12"/>
  <c r="BL625" i="12"/>
  <c r="BS625" i="12"/>
  <c r="C626" i="12"/>
  <c r="AY626" i="12" s="1"/>
  <c r="D626" i="12"/>
  <c r="E626" i="12"/>
  <c r="F626" i="12"/>
  <c r="G626" i="12"/>
  <c r="H626" i="12"/>
  <c r="I626" i="12"/>
  <c r="J626" i="12"/>
  <c r="BF626" i="12" s="1"/>
  <c r="K626" i="12"/>
  <c r="BG626" i="12" s="1"/>
  <c r="L626" i="12"/>
  <c r="M626" i="12"/>
  <c r="N626" i="12"/>
  <c r="O626" i="12"/>
  <c r="BK626" i="12" s="1"/>
  <c r="P626" i="12"/>
  <c r="Q626" i="12"/>
  <c r="R626" i="12"/>
  <c r="S626" i="12"/>
  <c r="T626" i="12"/>
  <c r="U626" i="12"/>
  <c r="V626" i="12"/>
  <c r="W626" i="12"/>
  <c r="X626" i="12"/>
  <c r="Y626" i="12"/>
  <c r="Z626" i="12"/>
  <c r="AA626" i="12"/>
  <c r="AB626" i="12"/>
  <c r="AC626" i="12"/>
  <c r="AD626" i="12"/>
  <c r="AE626" i="12"/>
  <c r="AF626" i="12"/>
  <c r="AG626" i="12"/>
  <c r="BE626" i="12" s="1"/>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Z626" i="12"/>
  <c r="BB626" i="12"/>
  <c r="BC626" i="12"/>
  <c r="BD626" i="12"/>
  <c r="BH626" i="12"/>
  <c r="BJ626" i="12"/>
  <c r="C627" i="12"/>
  <c r="D627" i="12"/>
  <c r="E627" i="12"/>
  <c r="F627" i="12"/>
  <c r="G627" i="12"/>
  <c r="BC627" i="12" s="1"/>
  <c r="H627" i="12"/>
  <c r="I627" i="12"/>
  <c r="BE627" i="12" s="1"/>
  <c r="J627" i="12"/>
  <c r="K627" i="12"/>
  <c r="L627" i="12"/>
  <c r="M627" i="12"/>
  <c r="BI627" i="12" s="1"/>
  <c r="N627" i="12"/>
  <c r="O627" i="12"/>
  <c r="P627" i="12"/>
  <c r="Q627" i="12"/>
  <c r="BM627" i="12" s="1"/>
  <c r="R627" i="12"/>
  <c r="BN627" i="12" s="1"/>
  <c r="S627" i="12"/>
  <c r="T627" i="12"/>
  <c r="U627" i="12"/>
  <c r="V627" i="12"/>
  <c r="W627" i="12"/>
  <c r="X627" i="12"/>
  <c r="Y627" i="12"/>
  <c r="Z627" i="12"/>
  <c r="AA627" i="12"/>
  <c r="AB627" i="12"/>
  <c r="AZ627" i="12" s="1"/>
  <c r="AC627" i="12"/>
  <c r="AD627" i="12"/>
  <c r="AE627" i="12"/>
  <c r="AF627" i="12"/>
  <c r="AG627" i="12"/>
  <c r="AH627" i="12"/>
  <c r="AI627" i="12"/>
  <c r="AJ627" i="12"/>
  <c r="BH627" i="12" s="1"/>
  <c r="AK627" i="12"/>
  <c r="AL627" i="12"/>
  <c r="AM627" i="12"/>
  <c r="AN627" i="12"/>
  <c r="AO627" i="12"/>
  <c r="AP627" i="12"/>
  <c r="AQ627" i="12"/>
  <c r="BO627" i="12" s="1"/>
  <c r="AR627" i="12"/>
  <c r="BP627" i="12" s="1"/>
  <c r="AS627" i="12"/>
  <c r="AT627" i="12"/>
  <c r="AU627" i="12"/>
  <c r="BS627" i="12" s="1"/>
  <c r="AV627" i="12"/>
  <c r="AW627" i="12"/>
  <c r="AX627" i="12"/>
  <c r="AY627" i="12"/>
  <c r="BA627" i="12"/>
  <c r="BB627" i="12"/>
  <c r="BF627" i="12"/>
  <c r="BG627" i="12"/>
  <c r="BJ627" i="12"/>
  <c r="BK627" i="12"/>
  <c r="BQ627" i="12"/>
  <c r="BR627" i="12"/>
  <c r="BV627" i="12"/>
  <c r="C628" i="12"/>
  <c r="D628" i="12"/>
  <c r="AZ628" i="12" s="1"/>
  <c r="E628" i="12"/>
  <c r="F628" i="12"/>
  <c r="G628" i="12"/>
  <c r="H628" i="12"/>
  <c r="BD628" i="12" s="1"/>
  <c r="I628" i="12"/>
  <c r="BE628" i="12" s="1"/>
  <c r="J628" i="12"/>
  <c r="K628" i="12"/>
  <c r="L628" i="12"/>
  <c r="M628" i="12"/>
  <c r="N628" i="12"/>
  <c r="O628" i="12"/>
  <c r="P628" i="12"/>
  <c r="Q628" i="12"/>
  <c r="R628" i="12"/>
  <c r="BN628" i="12" s="1"/>
  <c r="S628" i="12"/>
  <c r="T628" i="12"/>
  <c r="U628" i="12"/>
  <c r="V628" i="12"/>
  <c r="W628" i="12"/>
  <c r="X628" i="12"/>
  <c r="Y628" i="12"/>
  <c r="Z628" i="12"/>
  <c r="AA628" i="12"/>
  <c r="AY628" i="12" s="1"/>
  <c r="AB628" i="12"/>
  <c r="AC628" i="12"/>
  <c r="BA628" i="12" s="1"/>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BB628" i="12"/>
  <c r="BC628" i="12"/>
  <c r="C629" i="12"/>
  <c r="D629" i="12"/>
  <c r="E629" i="12"/>
  <c r="BA629" i="12" s="1"/>
  <c r="F629" i="12"/>
  <c r="G629" i="12"/>
  <c r="H629" i="12"/>
  <c r="I629" i="12"/>
  <c r="J629" i="12"/>
  <c r="BF629" i="12" s="1"/>
  <c r="K629" i="12"/>
  <c r="L629" i="12"/>
  <c r="M629" i="12"/>
  <c r="N629" i="12"/>
  <c r="O629" i="12"/>
  <c r="P629" i="12"/>
  <c r="Q629" i="12"/>
  <c r="BM629" i="12" s="1"/>
  <c r="R629" i="12"/>
  <c r="BN629" i="12" s="1"/>
  <c r="S629" i="12"/>
  <c r="T629" i="12"/>
  <c r="U629" i="12"/>
  <c r="BQ629" i="12" s="1"/>
  <c r="V629" i="12"/>
  <c r="W629" i="12"/>
  <c r="X629" i="12"/>
  <c r="Y629" i="12"/>
  <c r="Z629" i="12"/>
  <c r="AA629" i="12"/>
  <c r="AB629" i="12"/>
  <c r="AC629" i="12"/>
  <c r="AD629" i="12"/>
  <c r="BB629" i="12" s="1"/>
  <c r="AE629" i="12"/>
  <c r="BC629" i="12" s="1"/>
  <c r="AF629" i="12"/>
  <c r="AG629" i="12"/>
  <c r="AH629" i="12"/>
  <c r="AI629" i="12"/>
  <c r="AJ629" i="12"/>
  <c r="AK629" i="12"/>
  <c r="AL629" i="12"/>
  <c r="BJ629" i="12" s="1"/>
  <c r="AM629" i="12"/>
  <c r="BK629" i="12" s="1"/>
  <c r="AN629" i="12"/>
  <c r="AO629" i="12"/>
  <c r="AP629" i="12"/>
  <c r="AQ629" i="12"/>
  <c r="AR629" i="12"/>
  <c r="AS629" i="12"/>
  <c r="AT629" i="12"/>
  <c r="BR629" i="12" s="1"/>
  <c r="AU629" i="12"/>
  <c r="AV629" i="12"/>
  <c r="AW629" i="12"/>
  <c r="AX629" i="12"/>
  <c r="BV629" i="12" s="1"/>
  <c r="AZ629" i="12"/>
  <c r="BD629" i="12"/>
  <c r="BE629" i="12"/>
  <c r="BH629" i="12"/>
  <c r="BI629" i="12"/>
  <c r="BL629" i="12"/>
  <c r="BP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BA631" i="12" s="1"/>
  <c r="F631" i="12"/>
  <c r="G631" i="12"/>
  <c r="H631" i="12"/>
  <c r="BD631" i="12" s="1"/>
  <c r="I631" i="12"/>
  <c r="J631" i="12"/>
  <c r="K631" i="12"/>
  <c r="L631" i="12"/>
  <c r="BH631" i="12" s="1"/>
  <c r="M631" i="12"/>
  <c r="BI631" i="12" s="1"/>
  <c r="N631" i="12"/>
  <c r="O631" i="12"/>
  <c r="P631" i="12"/>
  <c r="Q631" i="12"/>
  <c r="BM631" i="12" s="1"/>
  <c r="R631" i="12"/>
  <c r="S631" i="12"/>
  <c r="T631" i="12"/>
  <c r="BP631" i="12" s="1"/>
  <c r="U631" i="12"/>
  <c r="BQ631" i="12" s="1"/>
  <c r="V631" i="12"/>
  <c r="W631" i="12"/>
  <c r="X631" i="12"/>
  <c r="BT631" i="12" s="1"/>
  <c r="Y631" i="12"/>
  <c r="Z631" i="12"/>
  <c r="AA631" i="12"/>
  <c r="AB631" i="12"/>
  <c r="AZ631" i="12" s="1"/>
  <c r="AC631" i="12"/>
  <c r="AD631" i="12"/>
  <c r="AE631" i="12"/>
  <c r="AF631" i="12"/>
  <c r="AG631" i="12"/>
  <c r="AH631" i="12"/>
  <c r="AI631" i="12"/>
  <c r="BG631" i="12" s="1"/>
  <c r="AJ631" i="12"/>
  <c r="AK631" i="12"/>
  <c r="AL631" i="12"/>
  <c r="AM631" i="12"/>
  <c r="AN631" i="12"/>
  <c r="AO631" i="12"/>
  <c r="AP631" i="12"/>
  <c r="BN631" i="12" s="1"/>
  <c r="AQ631" i="12"/>
  <c r="BO631" i="12" s="1"/>
  <c r="AR631" i="12"/>
  <c r="AS631" i="12"/>
  <c r="AT631" i="12"/>
  <c r="AU631" i="12"/>
  <c r="AV631" i="12"/>
  <c r="AW631" i="12"/>
  <c r="AX631" i="12"/>
  <c r="BV631" i="12" s="1"/>
  <c r="AY631" i="12"/>
  <c r="BB631" i="12"/>
  <c r="BE631" i="12"/>
  <c r="BF631" i="12"/>
  <c r="BJ631" i="12"/>
  <c r="BL631" i="12"/>
  <c r="BR631" i="12"/>
  <c r="BU631" i="12"/>
  <c r="C632" i="12"/>
  <c r="D632" i="12"/>
  <c r="E632" i="12"/>
  <c r="F632" i="12"/>
  <c r="G632" i="12"/>
  <c r="H632" i="12"/>
  <c r="I632" i="12"/>
  <c r="J632" i="12"/>
  <c r="K632" i="12"/>
  <c r="L632" i="12"/>
  <c r="M632" i="12"/>
  <c r="N632" i="12"/>
  <c r="O632" i="12"/>
  <c r="P632" i="12"/>
  <c r="Q632" i="12"/>
  <c r="R632" i="12"/>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BA633" i="12" s="1"/>
  <c r="F633" i="12"/>
  <c r="G633" i="12"/>
  <c r="H633" i="12"/>
  <c r="I633" i="12"/>
  <c r="BE633" i="12" s="1"/>
  <c r="J633" i="12"/>
  <c r="K633" i="12"/>
  <c r="L633" i="12"/>
  <c r="M633" i="12"/>
  <c r="N633" i="12"/>
  <c r="O633" i="12"/>
  <c r="P633" i="12"/>
  <c r="BL633" i="12" s="1"/>
  <c r="Q633" i="12"/>
  <c r="R633" i="12"/>
  <c r="S633" i="12"/>
  <c r="T633" i="12"/>
  <c r="U633" i="12"/>
  <c r="V633" i="12"/>
  <c r="W633" i="12"/>
  <c r="X633" i="12"/>
  <c r="Y633" i="12"/>
  <c r="Z633" i="12"/>
  <c r="AA633" i="12"/>
  <c r="AB633" i="12"/>
  <c r="AZ633" i="12" s="1"/>
  <c r="AC633" i="12"/>
  <c r="AD633" i="12"/>
  <c r="AE633" i="12"/>
  <c r="AF633" i="12"/>
  <c r="AG633" i="12"/>
  <c r="AH633" i="12"/>
  <c r="BF633" i="12" s="1"/>
  <c r="AI633" i="12"/>
  <c r="AJ633" i="12"/>
  <c r="BH633" i="12" s="1"/>
  <c r="AK633" i="12"/>
  <c r="AL633" i="12"/>
  <c r="AM633" i="12"/>
  <c r="AN633" i="12"/>
  <c r="AO633" i="12"/>
  <c r="BM633" i="12" s="1"/>
  <c r="AP633" i="12"/>
  <c r="BN633" i="12" s="1"/>
  <c r="AQ633" i="12"/>
  <c r="AR633" i="12"/>
  <c r="BP633" i="12" s="1"/>
  <c r="AS633" i="12"/>
  <c r="BQ633" i="12" s="1"/>
  <c r="AT633" i="12"/>
  <c r="AU633" i="12"/>
  <c r="AV633" i="12"/>
  <c r="BT633" i="12" s="1"/>
  <c r="AW633" i="12"/>
  <c r="BU633" i="12" s="1"/>
  <c r="AX633" i="12"/>
  <c r="BV633" i="12" s="1"/>
  <c r="AY633" i="12"/>
  <c r="BC633" i="12"/>
  <c r="BD633" i="12"/>
  <c r="BG633" i="12"/>
  <c r="BI633" i="12"/>
  <c r="BK633" i="12"/>
  <c r="BO633" i="12"/>
  <c r="C634" i="12"/>
  <c r="D634" i="12"/>
  <c r="E634" i="12"/>
  <c r="F634" i="12"/>
  <c r="BB634" i="12" s="1"/>
  <c r="G634" i="12"/>
  <c r="BC634" i="12" s="1"/>
  <c r="H634" i="12"/>
  <c r="BD634" i="12" s="1"/>
  <c r="I634" i="12"/>
  <c r="J634" i="12"/>
  <c r="K634" i="12"/>
  <c r="BG634" i="12" s="1"/>
  <c r="L634" i="12"/>
  <c r="M634" i="12"/>
  <c r="N634" i="12"/>
  <c r="O634" i="12"/>
  <c r="P634" i="12"/>
  <c r="Q634" i="12"/>
  <c r="R634" i="12"/>
  <c r="S634" i="12"/>
  <c r="BO634" i="12" s="1"/>
  <c r="T634" i="12"/>
  <c r="U634" i="12"/>
  <c r="V634" i="12"/>
  <c r="W634" i="12"/>
  <c r="X634" i="12"/>
  <c r="Y634" i="12"/>
  <c r="Z634" i="12"/>
  <c r="AA634" i="12"/>
  <c r="AB634" i="12"/>
  <c r="AC634" i="12"/>
  <c r="AD634" i="12"/>
  <c r="AE634" i="12"/>
  <c r="AF634" i="12"/>
  <c r="AG634" i="12"/>
  <c r="AH634" i="12"/>
  <c r="BF634" i="12" s="1"/>
  <c r="AI634" i="12"/>
  <c r="AJ634" i="12"/>
  <c r="AK634" i="12"/>
  <c r="AL634" i="12"/>
  <c r="AM634" i="12"/>
  <c r="BK634" i="12" s="1"/>
  <c r="AN634" i="12"/>
  <c r="BL634" i="12" s="1"/>
  <c r="AO634" i="12"/>
  <c r="AP634" i="12"/>
  <c r="AQ634" i="12"/>
  <c r="AR634" i="12"/>
  <c r="AS634" i="12"/>
  <c r="AT634" i="12"/>
  <c r="BR634" i="12" s="1"/>
  <c r="AU634" i="12"/>
  <c r="AV634" i="12"/>
  <c r="AW634" i="12"/>
  <c r="AX634" i="12"/>
  <c r="BV634" i="12" s="1"/>
  <c r="AY634" i="12"/>
  <c r="BA634" i="12"/>
  <c r="BE634" i="12"/>
  <c r="BI634" i="12"/>
  <c r="BJ634" i="12"/>
  <c r="BM634" i="12"/>
  <c r="BQ634" i="12"/>
  <c r="C635" i="12"/>
  <c r="D635" i="12"/>
  <c r="AZ635" i="12" s="1"/>
  <c r="E635" i="12"/>
  <c r="F635" i="12"/>
  <c r="BB635" i="12" s="1"/>
  <c r="G635" i="12"/>
  <c r="H635" i="12"/>
  <c r="I635" i="12"/>
  <c r="J635" i="12"/>
  <c r="K635" i="12"/>
  <c r="BG635" i="12" s="1"/>
  <c r="L635" i="12"/>
  <c r="M635" i="12"/>
  <c r="BI635" i="12" s="1"/>
  <c r="N635" i="12"/>
  <c r="O635" i="12"/>
  <c r="P635" i="12"/>
  <c r="Q635" i="12"/>
  <c r="R635" i="12"/>
  <c r="S635" i="12"/>
  <c r="T635" i="12"/>
  <c r="U635" i="12"/>
  <c r="V635" i="12"/>
  <c r="W635" i="12"/>
  <c r="X635" i="12"/>
  <c r="Y635" i="12"/>
  <c r="Z635" i="12"/>
  <c r="AA635" i="12"/>
  <c r="AY635" i="12" s="1"/>
  <c r="AB635" i="12"/>
  <c r="AC635" i="12"/>
  <c r="BA635" i="12" s="1"/>
  <c r="AD635" i="12"/>
  <c r="AE635" i="12"/>
  <c r="BC635" i="12" s="1"/>
  <c r="AF635" i="12"/>
  <c r="AG635" i="12"/>
  <c r="AH635" i="12"/>
  <c r="AI635" i="12"/>
  <c r="AJ635" i="12"/>
  <c r="BH635" i="12" s="1"/>
  <c r="AK635" i="12"/>
  <c r="AL635" i="12"/>
  <c r="AM635" i="12"/>
  <c r="BK635" i="12" s="1"/>
  <c r="AN635" i="12"/>
  <c r="AO635" i="12"/>
  <c r="AP635" i="12"/>
  <c r="AQ635" i="12"/>
  <c r="BO635" i="12" s="1"/>
  <c r="AR635" i="12"/>
  <c r="AS635" i="12"/>
  <c r="AT635" i="12"/>
  <c r="AU635" i="12"/>
  <c r="BS635" i="12" s="1"/>
  <c r="AV635" i="12"/>
  <c r="AW635" i="12"/>
  <c r="AX635" i="12"/>
  <c r="BV635" i="12" s="1"/>
  <c r="BD635" i="12"/>
  <c r="BF635" i="12"/>
  <c r="BJ635" i="12"/>
  <c r="BL635" i="12"/>
  <c r="BN635" i="12"/>
  <c r="C636" i="12"/>
  <c r="D636" i="12"/>
  <c r="E636" i="12"/>
  <c r="BA636" i="12" s="1"/>
  <c r="F636" i="12"/>
  <c r="G636" i="12"/>
  <c r="H636" i="12"/>
  <c r="I636" i="12"/>
  <c r="BE636" i="12" s="1"/>
  <c r="J636" i="12"/>
  <c r="BF636" i="12" s="1"/>
  <c r="K636" i="12"/>
  <c r="L636" i="12"/>
  <c r="M636" i="12"/>
  <c r="BI636" i="12" s="1"/>
  <c r="N636" i="12"/>
  <c r="O636" i="12"/>
  <c r="P636" i="12"/>
  <c r="Q636" i="12"/>
  <c r="R636" i="12"/>
  <c r="BN636" i="12" s="1"/>
  <c r="S636" i="12"/>
  <c r="T636" i="12"/>
  <c r="U636" i="12"/>
  <c r="V636" i="12"/>
  <c r="W636" i="12"/>
  <c r="X636" i="12"/>
  <c r="Y636" i="12"/>
  <c r="Z636" i="12"/>
  <c r="AA636" i="12"/>
  <c r="AB636" i="12"/>
  <c r="AZ636" i="12" s="1"/>
  <c r="AC636" i="12"/>
  <c r="AD636" i="12"/>
  <c r="BB636" i="12" s="1"/>
  <c r="AE636" i="12"/>
  <c r="AF636" i="12"/>
  <c r="BD636" i="12" s="1"/>
  <c r="AG636" i="12"/>
  <c r="AH636" i="12"/>
  <c r="AI636" i="12"/>
  <c r="BG636" i="12" s="1"/>
  <c r="AJ636" i="12"/>
  <c r="BH636" i="12" s="1"/>
  <c r="AK636" i="12"/>
  <c r="AL636" i="12"/>
  <c r="BJ636" i="12" s="1"/>
  <c r="AM636" i="12"/>
  <c r="AN636" i="12"/>
  <c r="AO636" i="12"/>
  <c r="AP636" i="12"/>
  <c r="AQ636" i="12"/>
  <c r="BO636" i="12" s="1"/>
  <c r="AR636" i="12"/>
  <c r="BP636" i="12" s="1"/>
  <c r="AS636" i="12"/>
  <c r="AT636" i="12"/>
  <c r="AU636" i="12"/>
  <c r="BS636" i="12" s="1"/>
  <c r="AV636" i="12"/>
  <c r="AW636" i="12"/>
  <c r="AX636" i="12"/>
  <c r="BV636" i="12" s="1"/>
  <c r="AY636" i="12"/>
  <c r="BC636" i="12"/>
  <c r="BK636" i="12"/>
  <c r="BM636" i="12"/>
  <c r="C637" i="12"/>
  <c r="D637" i="12"/>
  <c r="E637" i="12"/>
  <c r="F637" i="12"/>
  <c r="G637" i="12"/>
  <c r="H637" i="12"/>
  <c r="I637" i="12"/>
  <c r="BE637" i="12" s="1"/>
  <c r="J637" i="12"/>
  <c r="K637" i="12"/>
  <c r="L637" i="12"/>
  <c r="M637" i="12"/>
  <c r="N637" i="12"/>
  <c r="O637" i="12"/>
  <c r="P637" i="12"/>
  <c r="Q637" i="12"/>
  <c r="R637" i="12"/>
  <c r="S637" i="12"/>
  <c r="T637" i="12"/>
  <c r="U637" i="12"/>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C638" i="12"/>
  <c r="D638" i="12"/>
  <c r="E638" i="12"/>
  <c r="F638" i="12"/>
  <c r="BB638" i="12" s="1"/>
  <c r="G638" i="12"/>
  <c r="BC638" i="12" s="1"/>
  <c r="H638" i="12"/>
  <c r="BD638" i="12" s="1"/>
  <c r="I638" i="12"/>
  <c r="J638" i="12"/>
  <c r="K638" i="12"/>
  <c r="BG638" i="12" s="1"/>
  <c r="L638" i="12"/>
  <c r="M638" i="12"/>
  <c r="N638" i="12"/>
  <c r="O638" i="12"/>
  <c r="P638" i="12"/>
  <c r="Q638" i="12"/>
  <c r="R638" i="12"/>
  <c r="S638" i="12"/>
  <c r="BO638" i="12" s="1"/>
  <c r="T638" i="12"/>
  <c r="U638" i="12"/>
  <c r="V638" i="12"/>
  <c r="W638" i="12"/>
  <c r="X638" i="12"/>
  <c r="Y638" i="12"/>
  <c r="Z638" i="12"/>
  <c r="AA638" i="12"/>
  <c r="AB638" i="12"/>
  <c r="AC638" i="12"/>
  <c r="AD638" i="12"/>
  <c r="AE638" i="12"/>
  <c r="AF638" i="12"/>
  <c r="AG638" i="12"/>
  <c r="AH638" i="12"/>
  <c r="BF638" i="12" s="1"/>
  <c r="AI638" i="12"/>
  <c r="AJ638" i="12"/>
  <c r="AK638" i="12"/>
  <c r="AL638" i="12"/>
  <c r="AM638" i="12"/>
  <c r="BK638" i="12" s="1"/>
  <c r="AN638" i="12"/>
  <c r="BL638" i="12" s="1"/>
  <c r="AO638" i="12"/>
  <c r="AP638" i="12"/>
  <c r="BN638" i="12" s="1"/>
  <c r="AQ638" i="12"/>
  <c r="AR638" i="12"/>
  <c r="AS638" i="12"/>
  <c r="AT638" i="12"/>
  <c r="AU638" i="12"/>
  <c r="BS638" i="12" s="1"/>
  <c r="AV638" i="12"/>
  <c r="BT638" i="12" s="1"/>
  <c r="AW638" i="12"/>
  <c r="AX638" i="12"/>
  <c r="BV638" i="12" s="1"/>
  <c r="AY638" i="12"/>
  <c r="BA638" i="12"/>
  <c r="BE638" i="12"/>
  <c r="BI638" i="12"/>
  <c r="BJ638" i="12"/>
  <c r="BM638" i="12"/>
  <c r="BQ638" i="12"/>
  <c r="BR638" i="12"/>
  <c r="C639" i="12"/>
  <c r="AY639" i="12" s="1"/>
  <c r="D639" i="12"/>
  <c r="E639" i="12"/>
  <c r="F639" i="12"/>
  <c r="G639" i="12"/>
  <c r="H639" i="12"/>
  <c r="I639" i="12"/>
  <c r="BE639" i="12" s="1"/>
  <c r="J639" i="12"/>
  <c r="BF639" i="12" s="1"/>
  <c r="K639" i="12"/>
  <c r="BG639" i="12" s="1"/>
  <c r="L639" i="12"/>
  <c r="M639" i="12"/>
  <c r="N639" i="12"/>
  <c r="O639" i="12"/>
  <c r="P639" i="12"/>
  <c r="Q639" i="12"/>
  <c r="R639" i="12"/>
  <c r="S639" i="12"/>
  <c r="T639" i="12"/>
  <c r="U639" i="12"/>
  <c r="V639" i="12"/>
  <c r="W639" i="12"/>
  <c r="X639" i="12"/>
  <c r="Y639" i="12"/>
  <c r="Z639" i="12"/>
  <c r="AA639" i="12"/>
  <c r="AB639" i="12"/>
  <c r="AC639" i="12"/>
  <c r="AD639" i="12"/>
  <c r="BB639" i="12" s="1"/>
  <c r="AE639" i="12"/>
  <c r="AF639" i="12"/>
  <c r="AG639" i="12"/>
  <c r="AH639" i="12"/>
  <c r="AI639" i="12"/>
  <c r="AJ639" i="12"/>
  <c r="BH639" i="12" s="1"/>
  <c r="AK639" i="12"/>
  <c r="AL639" i="12"/>
  <c r="BJ639" i="12" s="1"/>
  <c r="AM639" i="12"/>
  <c r="BK639" i="12" s="1"/>
  <c r="AN639" i="12"/>
  <c r="AO639" i="12"/>
  <c r="AP639" i="12"/>
  <c r="AQ639" i="12"/>
  <c r="AR639" i="12"/>
  <c r="AS639" i="12"/>
  <c r="AT639" i="12"/>
  <c r="AU639" i="12"/>
  <c r="BS639" i="12" s="1"/>
  <c r="AV639" i="12"/>
  <c r="AW639" i="12"/>
  <c r="AX639" i="12"/>
  <c r="BV639" i="12" s="1"/>
  <c r="AZ639" i="12"/>
  <c r="BA639" i="12"/>
  <c r="BC639" i="12"/>
  <c r="BD639" i="12"/>
  <c r="BI639" i="12"/>
  <c r="C640" i="12"/>
  <c r="D640" i="12"/>
  <c r="E640" i="12"/>
  <c r="F640" i="12"/>
  <c r="G640" i="12"/>
  <c r="H640" i="12"/>
  <c r="I640" i="12"/>
  <c r="J640" i="12"/>
  <c r="K640" i="12"/>
  <c r="L640" i="12"/>
  <c r="M640" i="12"/>
  <c r="N640" i="12"/>
  <c r="O640" i="12"/>
  <c r="P640" i="12"/>
  <c r="Q640" i="12"/>
  <c r="R640" i="12"/>
  <c r="S640" i="12"/>
  <c r="T640" i="12"/>
  <c r="U640" i="12"/>
  <c r="V640" i="12"/>
  <c r="W640" i="12"/>
  <c r="X640" i="12"/>
  <c r="Y640" i="12"/>
  <c r="Z640" i="12"/>
  <c r="AA640" i="12"/>
  <c r="AB640" i="12"/>
  <c r="AC640" i="12"/>
  <c r="AD640" i="12"/>
  <c r="AE640" i="12"/>
  <c r="AF640" i="12"/>
  <c r="AG640" i="12"/>
  <c r="BE640" i="12" s="1"/>
  <c r="AH640" i="12"/>
  <c r="AI640" i="12"/>
  <c r="AJ640" i="12"/>
  <c r="AK640" i="12"/>
  <c r="BI640" i="12" s="1"/>
  <c r="AL640" i="12"/>
  <c r="BJ640" i="12" s="1"/>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G640" i="12"/>
  <c r="BH640" i="12"/>
  <c r="BK640" i="12"/>
  <c r="C641" i="12"/>
  <c r="D641" i="12"/>
  <c r="E641" i="12"/>
  <c r="F641" i="12"/>
  <c r="G641" i="12"/>
  <c r="H641" i="12"/>
  <c r="BD641" i="12" s="1"/>
  <c r="I641" i="12"/>
  <c r="BE641" i="12" s="1"/>
  <c r="J641" i="12"/>
  <c r="K641" i="12"/>
  <c r="L641" i="12"/>
  <c r="M641" i="12"/>
  <c r="N641" i="12"/>
  <c r="O641" i="12"/>
  <c r="P641" i="12"/>
  <c r="Q641" i="12"/>
  <c r="R641" i="12"/>
  <c r="S641" i="12"/>
  <c r="T641" i="12"/>
  <c r="U641" i="12"/>
  <c r="V641" i="12"/>
  <c r="W641" i="12"/>
  <c r="X641" i="12"/>
  <c r="Y641" i="12"/>
  <c r="Z641" i="12"/>
  <c r="AA641" i="12"/>
  <c r="AY641" i="12" s="1"/>
  <c r="AB641" i="12"/>
  <c r="AC641" i="12"/>
  <c r="BA641" i="12" s="1"/>
  <c r="AD641" i="12"/>
  <c r="AE641" i="12"/>
  <c r="AF641" i="12"/>
  <c r="AG641" i="12"/>
  <c r="AH641" i="12"/>
  <c r="BF641" i="12" s="1"/>
  <c r="AI641" i="12"/>
  <c r="BG641" i="12" s="1"/>
  <c r="AJ641" i="12"/>
  <c r="AK641" i="12"/>
  <c r="AL641" i="12"/>
  <c r="AM641" i="12"/>
  <c r="BK641" i="12" s="1"/>
  <c r="AN641" i="12"/>
  <c r="AO641" i="12"/>
  <c r="AP641" i="12"/>
  <c r="AQ641" i="12"/>
  <c r="BO641" i="12" s="1"/>
  <c r="AR641" i="12"/>
  <c r="AS641" i="12"/>
  <c r="AT641" i="12"/>
  <c r="AU641" i="12"/>
  <c r="BS641" i="12" s="1"/>
  <c r="AV641" i="12"/>
  <c r="AW641" i="12"/>
  <c r="AX641" i="12"/>
  <c r="BV641" i="12" s="1"/>
  <c r="BB641" i="12"/>
  <c r="BC641" i="12"/>
  <c r="BI641" i="12"/>
  <c r="BJ641" i="12"/>
  <c r="C642" i="12"/>
  <c r="D642" i="12"/>
  <c r="E642" i="12"/>
  <c r="F642" i="12"/>
  <c r="G642" i="12"/>
  <c r="H642" i="12"/>
  <c r="I642" i="12"/>
  <c r="BE642" i="12" s="1"/>
  <c r="J642" i="12"/>
  <c r="BF642" i="12" s="1"/>
  <c r="K642" i="12"/>
  <c r="L642" i="12"/>
  <c r="M642" i="12"/>
  <c r="BI642" i="12" s="1"/>
  <c r="N642" i="12"/>
  <c r="O642" i="12"/>
  <c r="P642" i="12"/>
  <c r="Q642" i="12"/>
  <c r="R642" i="12"/>
  <c r="S642" i="12"/>
  <c r="T642" i="12"/>
  <c r="U642" i="12"/>
  <c r="V642" i="12"/>
  <c r="W642" i="12"/>
  <c r="X642" i="12"/>
  <c r="Y642" i="12"/>
  <c r="Z642" i="12"/>
  <c r="AA642" i="12"/>
  <c r="AB642" i="12"/>
  <c r="AC642" i="12"/>
  <c r="AD642" i="12"/>
  <c r="BB642" i="12" s="1"/>
  <c r="AE642" i="12"/>
  <c r="BC642" i="12" s="1"/>
  <c r="AF642" i="12"/>
  <c r="AG642" i="12"/>
  <c r="AH642" i="12"/>
  <c r="AI642" i="12"/>
  <c r="BG642" i="12" s="1"/>
  <c r="AJ642" i="12"/>
  <c r="BH642" i="12" s="1"/>
  <c r="AK642" i="12"/>
  <c r="AL642" i="12"/>
  <c r="BJ642" i="12" s="1"/>
  <c r="AM642" i="12"/>
  <c r="BK642" i="12" s="1"/>
  <c r="AN642" i="12"/>
  <c r="BL642" i="12" s="1"/>
  <c r="AO642" i="12"/>
  <c r="BM642" i="12" s="1"/>
  <c r="AP642" i="12"/>
  <c r="AQ642" i="12"/>
  <c r="AR642" i="12"/>
  <c r="BP642" i="12" s="1"/>
  <c r="AS642" i="12"/>
  <c r="AT642" i="12"/>
  <c r="BR642" i="12" s="1"/>
  <c r="AU642" i="12"/>
  <c r="AV642" i="12"/>
  <c r="AW642" i="12"/>
  <c r="AX642" i="12"/>
  <c r="BV642" i="12" s="1"/>
  <c r="AY642" i="12"/>
  <c r="AZ642" i="12"/>
  <c r="BA642" i="12"/>
  <c r="C643" i="12"/>
  <c r="D643" i="12"/>
  <c r="E643" i="12"/>
  <c r="F643" i="12"/>
  <c r="G643" i="12"/>
  <c r="H643" i="12"/>
  <c r="I643" i="12"/>
  <c r="J643" i="12"/>
  <c r="K643" i="12"/>
  <c r="L643" i="12"/>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I646" i="12"/>
  <c r="J646" i="12"/>
  <c r="K646" i="12"/>
  <c r="L646" i="12"/>
  <c r="M646" i="12"/>
  <c r="N646" i="12"/>
  <c r="O646" i="12"/>
  <c r="P646" i="12"/>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C647" i="12"/>
  <c r="AY647" i="12" s="1"/>
  <c r="D647" i="12"/>
  <c r="E647" i="12"/>
  <c r="F647" i="12"/>
  <c r="G647" i="12"/>
  <c r="H647" i="12"/>
  <c r="I647" i="12"/>
  <c r="J647" i="12"/>
  <c r="BF647" i="12" s="1"/>
  <c r="K647" i="12"/>
  <c r="BG647" i="12" s="1"/>
  <c r="L647" i="12"/>
  <c r="M647" i="12"/>
  <c r="N647" i="12"/>
  <c r="BJ647" i="12" s="1"/>
  <c r="O647" i="12"/>
  <c r="P647" i="12"/>
  <c r="Q647" i="12"/>
  <c r="R647" i="12"/>
  <c r="S647" i="12"/>
  <c r="T647" i="12"/>
  <c r="U647" i="12"/>
  <c r="V647" i="12"/>
  <c r="W647" i="12"/>
  <c r="X647" i="12"/>
  <c r="Y647" i="12"/>
  <c r="Z647" i="12"/>
  <c r="AA647" i="12"/>
  <c r="AB647" i="12"/>
  <c r="AC647" i="12"/>
  <c r="AD647" i="12"/>
  <c r="AE647" i="12"/>
  <c r="BC647" i="12" s="1"/>
  <c r="AF647" i="12"/>
  <c r="AG647" i="12"/>
  <c r="BE647" i="12" s="1"/>
  <c r="AH647" i="12"/>
  <c r="AI647" i="12"/>
  <c r="AJ647" i="12"/>
  <c r="BH647" i="12" s="1"/>
  <c r="AK647" i="12"/>
  <c r="BI647" i="12" s="1"/>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Z647" i="12"/>
  <c r="BA647" i="12"/>
  <c r="BB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BO629" i="12" l="1"/>
  <c r="BL627" i="12"/>
  <c r="BD647" i="12"/>
  <c r="BL646" i="12"/>
  <c r="BM635" i="12"/>
  <c r="BE635" i="12"/>
  <c r="BU608" i="12"/>
  <c r="BJ574" i="12"/>
  <c r="BJ573" i="12"/>
  <c r="BH558" i="12"/>
  <c r="BD546" i="12"/>
  <c r="BP638" i="12"/>
  <c r="BH638" i="12"/>
  <c r="AZ638" i="12"/>
  <c r="BQ637" i="12"/>
  <c r="BI637" i="12"/>
  <c r="BT635" i="12"/>
  <c r="BP634" i="12"/>
  <c r="BH634" i="12"/>
  <c r="AZ634" i="12"/>
  <c r="BJ633" i="12"/>
  <c r="BB633" i="12"/>
  <c r="BH623" i="12"/>
  <c r="AZ623" i="12"/>
  <c r="BI587" i="12"/>
  <c r="BT499" i="12"/>
  <c r="BD499" i="12"/>
  <c r="BH643" i="12"/>
  <c r="BH641" i="12"/>
  <c r="AZ641" i="12"/>
  <c r="BR605" i="12"/>
  <c r="BJ605" i="12"/>
  <c r="BJ561" i="12"/>
  <c r="BF640" i="12"/>
  <c r="BF625" i="12"/>
  <c r="BV604" i="12"/>
  <c r="BN634" i="12"/>
  <c r="BS631" i="12"/>
  <c r="BK631" i="12"/>
  <c r="BC631" i="12"/>
  <c r="BI626" i="12"/>
  <c r="BA626" i="12"/>
  <c r="BJ566" i="12"/>
  <c r="BT564" i="12"/>
  <c r="BM563" i="12"/>
  <c r="BN562" i="12"/>
  <c r="BF562" i="12"/>
  <c r="BM549" i="12"/>
  <c r="BG527" i="12"/>
  <c r="BT525" i="12"/>
  <c r="BD525" i="12"/>
  <c r="BH500" i="12"/>
  <c r="AY629" i="12"/>
  <c r="BV606" i="12"/>
  <c r="BI565" i="12"/>
  <c r="BA565" i="12"/>
  <c r="BL550" i="12"/>
  <c r="BE538" i="12"/>
  <c r="BN536" i="12"/>
  <c r="BF536" i="12"/>
  <c r="BN604" i="12"/>
  <c r="BL582" i="12"/>
  <c r="BC558" i="12"/>
  <c r="BA553" i="12"/>
  <c r="BD627" i="12"/>
  <c r="BK615" i="12"/>
  <c r="BK614" i="12"/>
  <c r="BK582" i="12"/>
  <c r="BQ559" i="12"/>
  <c r="BS512" i="12"/>
  <c r="BK512" i="12"/>
  <c r="BD508" i="12"/>
  <c r="BG629" i="12"/>
  <c r="BN625" i="12"/>
  <c r="BD642" i="12"/>
  <c r="BL640" i="12"/>
  <c r="BL636" i="12"/>
  <c r="BU605" i="12"/>
  <c r="BM605" i="12"/>
  <c r="BE605" i="12"/>
  <c r="BC557" i="12"/>
  <c r="BL555" i="12"/>
  <c r="BM600" i="12"/>
  <c r="BL576" i="12"/>
  <c r="BG539" i="12"/>
  <c r="BQ507" i="12"/>
  <c r="BI507" i="12"/>
  <c r="BI499" i="12"/>
  <c r="BU481" i="12"/>
  <c r="BA479" i="12"/>
  <c r="BL456" i="12"/>
  <c r="BN455" i="12"/>
  <c r="BF455" i="12"/>
  <c r="BQ453" i="12"/>
  <c r="BO448" i="12"/>
  <c r="BC439" i="12"/>
  <c r="BN435" i="12"/>
  <c r="BO429" i="12"/>
  <c r="BH426" i="12"/>
  <c r="BN423" i="12"/>
  <c r="BJ420" i="12"/>
  <c r="BV411" i="12"/>
  <c r="BV389" i="12"/>
  <c r="BD330" i="12"/>
  <c r="BP316" i="12"/>
  <c r="AZ316" i="12"/>
  <c r="BS314" i="12"/>
  <c r="BP312" i="12"/>
  <c r="BH312" i="12"/>
  <c r="BC309" i="12"/>
  <c r="BM275" i="12"/>
  <c r="BC262" i="12"/>
  <c r="BR249" i="12"/>
  <c r="BO227" i="12"/>
  <c r="BK200" i="12"/>
  <c r="BP197" i="12"/>
  <c r="BK195" i="12"/>
  <c r="BD192" i="12"/>
  <c r="BJ189" i="12"/>
  <c r="BC187" i="12"/>
  <c r="BF182" i="12"/>
  <c r="BC178" i="12"/>
  <c r="BP164" i="12"/>
  <c r="AZ164" i="12"/>
  <c r="BR599" i="12"/>
  <c r="BK577" i="12"/>
  <c r="BC577" i="12"/>
  <c r="BC567" i="12"/>
  <c r="BM565" i="12"/>
  <c r="BL558" i="12"/>
  <c r="BI549" i="12"/>
  <c r="BA543" i="12"/>
  <c r="BV539" i="12"/>
  <c r="BN539" i="12"/>
  <c r="BF539" i="12"/>
  <c r="BI538" i="12"/>
  <c r="BR536" i="12"/>
  <c r="BC535" i="12"/>
  <c r="BP499" i="12"/>
  <c r="BC472" i="12"/>
  <c r="BC457" i="12"/>
  <c r="BH452" i="12"/>
  <c r="BA446" i="12"/>
  <c r="BJ440" i="12"/>
  <c r="BK431" i="12"/>
  <c r="BT412" i="12"/>
  <c r="BS343" i="12"/>
  <c r="BK343" i="12"/>
  <c r="BC343" i="12"/>
  <c r="BD342" i="12"/>
  <c r="BE335" i="12"/>
  <c r="AZ322" i="12"/>
  <c r="BN304" i="12"/>
  <c r="BT295" i="12"/>
  <c r="BN239" i="12"/>
  <c r="BL222" i="12"/>
  <c r="BN220" i="12"/>
  <c r="BP204" i="12"/>
  <c r="AZ204" i="12"/>
  <c r="BR201" i="12"/>
  <c r="BB193" i="12"/>
  <c r="BN177" i="12"/>
  <c r="BN170" i="12"/>
  <c r="BF170" i="12"/>
  <c r="AZ538" i="12"/>
  <c r="BU521" i="12"/>
  <c r="BM521" i="12"/>
  <c r="BE521" i="12"/>
  <c r="BS516" i="12"/>
  <c r="BC516" i="12"/>
  <c r="BO508" i="12"/>
  <c r="BJ503" i="12"/>
  <c r="BH492" i="12"/>
  <c r="BM489" i="12"/>
  <c r="BE489" i="12"/>
  <c r="BR469" i="12"/>
  <c r="BM468" i="12"/>
  <c r="BN447" i="12"/>
  <c r="BU443" i="12"/>
  <c r="BE443" i="12"/>
  <c r="BM434" i="12"/>
  <c r="BE434" i="12"/>
  <c r="BK412" i="12"/>
  <c r="AZ403" i="12"/>
  <c r="BT391" i="12"/>
  <c r="BD335" i="12"/>
  <c r="BQ331" i="12"/>
  <c r="BC326" i="12"/>
  <c r="BD307" i="12"/>
  <c r="BC294" i="12"/>
  <c r="BO252" i="12"/>
  <c r="BN246" i="12"/>
  <c r="BQ231" i="12"/>
  <c r="BC221" i="12"/>
  <c r="BS212" i="12"/>
  <c r="BC212" i="12"/>
  <c r="BC211" i="12"/>
  <c r="BF197" i="12"/>
  <c r="BM170" i="12"/>
  <c r="R65" i="15"/>
  <c r="BQ576" i="12"/>
  <c r="BD574" i="12"/>
  <c r="AZ559" i="12"/>
  <c r="BD551" i="12"/>
  <c r="BC514" i="12"/>
  <c r="BU513" i="12"/>
  <c r="BE513" i="12"/>
  <c r="BV496" i="12"/>
  <c r="AZ465" i="12"/>
  <c r="BK462" i="12"/>
  <c r="BP458" i="12"/>
  <c r="BD454" i="12"/>
  <c r="BC435" i="12"/>
  <c r="BP432" i="12"/>
  <c r="BC423" i="12"/>
  <c r="BL422" i="12"/>
  <c r="BG420" i="12"/>
  <c r="BS417" i="12"/>
  <c r="BA414" i="12"/>
  <c r="BC390" i="12"/>
  <c r="BT351" i="12"/>
  <c r="BD351" i="12"/>
  <c r="BM339" i="12"/>
  <c r="BU328" i="12"/>
  <c r="BM328" i="12"/>
  <c r="BE324" i="12"/>
  <c r="BV321" i="12"/>
  <c r="BF320" i="12"/>
  <c r="BJ317" i="12"/>
  <c r="BE312" i="12"/>
  <c r="BK307" i="12"/>
  <c r="BC307" i="12"/>
  <c r="BC305" i="12"/>
  <c r="BV301" i="12"/>
  <c r="BU288" i="12"/>
  <c r="BU264" i="12"/>
  <c r="BM264" i="12"/>
  <c r="BE264" i="12"/>
  <c r="BT253" i="12"/>
  <c r="BD253" i="12"/>
  <c r="BJ241" i="12"/>
  <c r="BI229" i="12"/>
  <c r="BE219" i="12"/>
  <c r="BP203" i="12"/>
  <c r="BD190" i="12"/>
  <c r="AZ188" i="12"/>
  <c r="BC574" i="12"/>
  <c r="BC561" i="12"/>
  <c r="BM555" i="12"/>
  <c r="BC551" i="12"/>
  <c r="BO537" i="12"/>
  <c r="BC532" i="12"/>
  <c r="BK531" i="12"/>
  <c r="BM530" i="12"/>
  <c r="BO505" i="12"/>
  <c r="BC489" i="12"/>
  <c r="BE479" i="12"/>
  <c r="BV475" i="12"/>
  <c r="BH456" i="12"/>
  <c r="BM453" i="12"/>
  <c r="BE453" i="12"/>
  <c r="BC448" i="12"/>
  <c r="AZ437" i="12"/>
  <c r="BJ436" i="12"/>
  <c r="BJ435" i="12"/>
  <c r="BO432" i="12"/>
  <c r="BS429" i="12"/>
  <c r="BT426" i="12"/>
  <c r="BQ418" i="12"/>
  <c r="BR325" i="12"/>
  <c r="BM320" i="12"/>
  <c r="BG314" i="12"/>
  <c r="BL312" i="12"/>
  <c r="BI296" i="12"/>
  <c r="BR257" i="12"/>
  <c r="BM235" i="12"/>
  <c r="BN234" i="12"/>
  <c r="BS227" i="12"/>
  <c r="BC227" i="12"/>
  <c r="BU216" i="12"/>
  <c r="BU205" i="12"/>
  <c r="BD197" i="12"/>
  <c r="BC190" i="12"/>
  <c r="BN189" i="12"/>
  <c r="BU179" i="12"/>
  <c r="BE179" i="12"/>
  <c r="BD163" i="12"/>
  <c r="BP34" i="12"/>
  <c r="BH486" i="12"/>
  <c r="BD460" i="12"/>
  <c r="BS447" i="12"/>
  <c r="BU446" i="12"/>
  <c r="BM446" i="12"/>
  <c r="BE446" i="12"/>
  <c r="BS433" i="12"/>
  <c r="BN432" i="12"/>
  <c r="BD416" i="12"/>
  <c r="BD338" i="12"/>
  <c r="BC329" i="12"/>
  <c r="BE319" i="12"/>
  <c r="BD303" i="12"/>
  <c r="BC286" i="12"/>
  <c r="BC282" i="12"/>
  <c r="BJ239" i="12"/>
  <c r="BT236" i="12"/>
  <c r="BD236" i="12"/>
  <c r="BJ220" i="12"/>
  <c r="BC219" i="12"/>
  <c r="BL204" i="12"/>
  <c r="BD204" i="12"/>
  <c r="BN193" i="12"/>
  <c r="BR172" i="12"/>
  <c r="BI65" i="15"/>
  <c r="AZ582" i="12"/>
  <c r="BI573" i="12"/>
  <c r="BJ557" i="12"/>
  <c r="BC555" i="12"/>
  <c r="BT543" i="12"/>
  <c r="BD543" i="12"/>
  <c r="BQ521" i="12"/>
  <c r="BA521" i="12"/>
  <c r="BS508" i="12"/>
  <c r="BN503" i="12"/>
  <c r="BT492" i="12"/>
  <c r="BL482" i="12"/>
  <c r="BD482" i="12"/>
  <c r="BN450" i="12"/>
  <c r="BF450" i="12"/>
  <c r="BI443" i="12"/>
  <c r="BM438" i="12"/>
  <c r="BE438" i="12"/>
  <c r="BK425" i="12"/>
  <c r="BS416" i="12"/>
  <c r="BC416" i="12"/>
  <c r="BU415" i="12"/>
  <c r="BV408" i="12"/>
  <c r="BP406" i="12"/>
  <c r="BD403" i="12"/>
  <c r="BL383" i="12"/>
  <c r="BD347" i="12"/>
  <c r="BN345" i="12"/>
  <c r="BF345" i="12"/>
  <c r="BO342" i="12"/>
  <c r="BM331" i="12"/>
  <c r="BC315" i="12"/>
  <c r="BD310" i="12"/>
  <c r="BU309" i="12"/>
  <c r="BC303" i="12"/>
  <c r="BC302" i="12"/>
  <c r="BQ247" i="12"/>
  <c r="BJ246" i="12"/>
  <c r="BB246" i="12"/>
  <c r="BC235" i="12"/>
  <c r="BO212" i="12"/>
  <c r="BU187" i="12"/>
  <c r="V65" i="15"/>
  <c r="BK544" i="12"/>
  <c r="BV534" i="12"/>
  <c r="BN534" i="12"/>
  <c r="BF534" i="12"/>
  <c r="BT528" i="12"/>
  <c r="BL528" i="12"/>
  <c r="BD528" i="12"/>
  <c r="BU527" i="12"/>
  <c r="BJ519" i="12"/>
  <c r="BM517" i="12"/>
  <c r="BR506" i="12"/>
  <c r="BL505" i="12"/>
  <c r="BD505" i="12"/>
  <c r="BM491" i="12"/>
  <c r="BI466" i="12"/>
  <c r="BO462" i="12"/>
  <c r="BD445" i="12"/>
  <c r="BQ427" i="12"/>
  <c r="BS420" i="12"/>
  <c r="BK420" i="12"/>
  <c r="BO417" i="12"/>
  <c r="BG417" i="12"/>
  <c r="BC386" i="12"/>
  <c r="BC382" i="12"/>
  <c r="BC346" i="12"/>
  <c r="BE343" i="12"/>
  <c r="BQ339" i="12"/>
  <c r="BG305" i="12"/>
  <c r="BP291" i="12"/>
  <c r="AZ291" i="12"/>
  <c r="BI288" i="12"/>
  <c r="BM276" i="12"/>
  <c r="BV267" i="12"/>
  <c r="BN267" i="12"/>
  <c r="BF267" i="12"/>
  <c r="BQ264" i="12"/>
  <c r="BV259" i="12"/>
  <c r="BN259" i="12"/>
  <c r="BF259" i="12"/>
  <c r="BP253" i="12"/>
  <c r="BF241" i="12"/>
  <c r="BP228" i="12"/>
  <c r="AZ228" i="12"/>
  <c r="BL200" i="12"/>
  <c r="BO198" i="12"/>
  <c r="BT186" i="12"/>
  <c r="BT174" i="12"/>
  <c r="BL174" i="12"/>
  <c r="BD174" i="12"/>
  <c r="BQ166" i="12"/>
  <c r="BP567" i="12"/>
  <c r="BT550" i="12"/>
  <c r="BD550" i="12"/>
  <c r="BO532" i="12"/>
  <c r="BT529" i="12"/>
  <c r="BL529" i="12"/>
  <c r="BD529" i="12"/>
  <c r="BK527" i="12"/>
  <c r="BN520" i="12"/>
  <c r="BK508" i="12"/>
  <c r="BV503" i="12"/>
  <c r="BF503" i="12"/>
  <c r="BF496" i="12"/>
  <c r="BD475" i="12"/>
  <c r="BG472" i="12"/>
  <c r="BH469" i="12"/>
  <c r="BU453" i="12"/>
  <c r="BN452" i="12"/>
  <c r="BO440" i="12"/>
  <c r="BG440" i="12"/>
  <c r="BO431" i="12"/>
  <c r="BU421" i="12"/>
  <c r="BU405" i="12"/>
  <c r="BE405" i="12"/>
  <c r="BI624" i="12"/>
  <c r="BO595" i="12"/>
  <c r="BT570" i="12"/>
  <c r="BP566" i="12"/>
  <c r="BU559" i="12"/>
  <c r="BF544" i="12"/>
  <c r="BI543" i="12"/>
  <c r="BO535" i="12"/>
  <c r="BQ489" i="12"/>
  <c r="BL484" i="12"/>
  <c r="BU483" i="12"/>
  <c r="BN471" i="12"/>
  <c r="BM455" i="12"/>
  <c r="BT453" i="12"/>
  <c r="BL453" i="12"/>
  <c r="BA443" i="12"/>
  <c r="BO439" i="12"/>
  <c r="BG439" i="12"/>
  <c r="BF418" i="12"/>
  <c r="BH416" i="12"/>
  <c r="BS407" i="12"/>
  <c r="BD646" i="12"/>
  <c r="BD643" i="12"/>
  <c r="BN632" i="12"/>
  <c r="BF597" i="12"/>
  <c r="BD587" i="12"/>
  <c r="BF582" i="12"/>
  <c r="BB562" i="12"/>
  <c r="BQ560" i="12"/>
  <c r="BU556" i="12"/>
  <c r="BH551" i="12"/>
  <c r="BT545" i="12"/>
  <c r="BE544" i="12"/>
  <c r="BH543" i="12"/>
  <c r="BL536" i="12"/>
  <c r="BK533" i="12"/>
  <c r="BV528" i="12"/>
  <c r="BT526" i="12"/>
  <c r="BK507" i="12"/>
  <c r="BH478" i="12"/>
  <c r="BD473" i="12"/>
  <c r="BL458" i="12"/>
  <c r="BI450" i="12"/>
  <c r="BP438" i="12"/>
  <c r="BM433" i="12"/>
  <c r="BS370" i="12"/>
  <c r="BC370" i="12"/>
  <c r="BS642" i="12"/>
  <c r="BT616" i="12"/>
  <c r="AZ600" i="12"/>
  <c r="BH572" i="12"/>
  <c r="BL564" i="12"/>
  <c r="BK559" i="12"/>
  <c r="BS557" i="12"/>
  <c r="BP554" i="12"/>
  <c r="BR541" i="12"/>
  <c r="BR524" i="12"/>
  <c r="BK523" i="12"/>
  <c r="BJ507" i="12"/>
  <c r="BP505" i="12"/>
  <c r="BD500" i="12"/>
  <c r="BL490" i="12"/>
  <c r="BV486" i="12"/>
  <c r="BF486" i="12"/>
  <c r="BQ481" i="12"/>
  <c r="BJ467" i="12"/>
  <c r="BQ464" i="12"/>
  <c r="BH460" i="12"/>
  <c r="BJ459" i="12"/>
  <c r="BM457" i="12"/>
  <c r="BO435" i="12"/>
  <c r="BM430" i="12"/>
  <c r="BA415" i="12"/>
  <c r="BL413" i="12"/>
  <c r="BB410" i="12"/>
  <c r="BT409" i="12"/>
  <c r="BI407" i="12"/>
  <c r="BQ619" i="12"/>
  <c r="BS581" i="12"/>
  <c r="BT574" i="12"/>
  <c r="BL574" i="12"/>
  <c r="BV573" i="12"/>
  <c r="BR569" i="12"/>
  <c r="BU563" i="12"/>
  <c r="BO554" i="12"/>
  <c r="BK553" i="12"/>
  <c r="BU548" i="12"/>
  <c r="BQ546" i="12"/>
  <c r="BR523" i="12"/>
  <c r="BK516" i="12"/>
  <c r="BR503" i="12"/>
  <c r="BB503" i="12"/>
  <c r="BN488" i="12"/>
  <c r="BK472" i="12"/>
  <c r="BL457" i="12"/>
  <c r="BK440" i="12"/>
  <c r="BS436" i="12"/>
  <c r="BK436" i="12"/>
  <c r="BC436" i="12"/>
  <c r="BE400" i="12"/>
  <c r="BI392" i="12"/>
  <c r="BM376" i="12"/>
  <c r="BJ613" i="12"/>
  <c r="BP611" i="12"/>
  <c r="BS567" i="12"/>
  <c r="BT563" i="12"/>
  <c r="BD563" i="12"/>
  <c r="BT548" i="12"/>
  <c r="BR544" i="12"/>
  <c r="BJ544" i="12"/>
  <c r="BK528" i="12"/>
  <c r="BA526" i="12"/>
  <c r="BB522" i="12"/>
  <c r="BD492" i="12"/>
  <c r="BR471" i="12"/>
  <c r="BB471" i="12"/>
  <c r="AZ453" i="12"/>
  <c r="BL446" i="12"/>
  <c r="BM443" i="12"/>
  <c r="BS439" i="12"/>
  <c r="BU438" i="12"/>
  <c r="BR418" i="12"/>
  <c r="BT416" i="12"/>
  <c r="BL412" i="12"/>
  <c r="BD412" i="12"/>
  <c r="BN411" i="12"/>
  <c r="BF411" i="12"/>
  <c r="BD399" i="12"/>
  <c r="BU396" i="12"/>
  <c r="BT379" i="12"/>
  <c r="BJ597" i="12"/>
  <c r="BB597" i="12"/>
  <c r="BK566" i="12"/>
  <c r="BS561" i="12"/>
  <c r="BK561" i="12"/>
  <c r="BQ556" i="12"/>
  <c r="BT551" i="12"/>
  <c r="BL551" i="12"/>
  <c r="BV550" i="12"/>
  <c r="AZ545" i="12"/>
  <c r="BQ544" i="12"/>
  <c r="BL543" i="12"/>
  <c r="BM537" i="12"/>
  <c r="BG533" i="12"/>
  <c r="BM527" i="12"/>
  <c r="BL525" i="12"/>
  <c r="BI522" i="12"/>
  <c r="BJ518" i="12"/>
  <c r="BK514" i="12"/>
  <c r="BN480" i="12"/>
  <c r="BU476" i="12"/>
  <c r="BO474" i="12"/>
  <c r="BQ461" i="12"/>
  <c r="BU450" i="12"/>
  <c r="BM442" i="12"/>
  <c r="BD438" i="12"/>
  <c r="BR426" i="12"/>
  <c r="BB426" i="12"/>
  <c r="BO419" i="12"/>
  <c r="BC378" i="12"/>
  <c r="BF645" i="12"/>
  <c r="BT560" i="12"/>
  <c r="BD560" i="12"/>
  <c r="BK558" i="12"/>
  <c r="AZ556" i="12"/>
  <c r="BS551" i="12"/>
  <c r="BK551" i="12"/>
  <c r="BT542" i="12"/>
  <c r="BU534" i="12"/>
  <c r="BE534" i="12"/>
  <c r="BK525" i="12"/>
  <c r="BI519" i="12"/>
  <c r="BU468" i="12"/>
  <c r="BE468" i="12"/>
  <c r="BF467" i="12"/>
  <c r="BL460" i="12"/>
  <c r="BL445" i="12"/>
  <c r="BV444" i="12"/>
  <c r="BN444" i="12"/>
  <c r="BF444" i="12"/>
  <c r="BL442" i="12"/>
  <c r="BU437" i="12"/>
  <c r="BM437" i="12"/>
  <c r="BE437" i="12"/>
  <c r="BL420" i="12"/>
  <c r="BP418" i="12"/>
  <c r="BK370" i="12"/>
  <c r="BS346" i="12"/>
  <c r="BH316" i="12"/>
  <c r="BM300" i="12"/>
  <c r="BH291" i="12"/>
  <c r="BP263" i="12"/>
  <c r="AZ263" i="12"/>
  <c r="BQ256" i="12"/>
  <c r="BQ223" i="12"/>
  <c r="BS221" i="12"/>
  <c r="BK212" i="12"/>
  <c r="BL209" i="12"/>
  <c r="BA205" i="12"/>
  <c r="BG189" i="12"/>
  <c r="BM184" i="12"/>
  <c r="BT375" i="12"/>
  <c r="BT330" i="12"/>
  <c r="BR321" i="12"/>
  <c r="BJ321" i="12"/>
  <c r="BB321" i="12"/>
  <c r="BO311" i="12"/>
  <c r="BV304" i="12"/>
  <c r="BM272" i="12"/>
  <c r="BO269" i="12"/>
  <c r="BG269" i="12"/>
  <c r="BR241" i="12"/>
  <c r="BB241" i="12"/>
  <c r="BH230" i="12"/>
  <c r="BU225" i="12"/>
  <c r="BE225" i="12"/>
  <c r="BJ212" i="12"/>
  <c r="BD186" i="12"/>
  <c r="AS65" i="15"/>
  <c r="AA65" i="15"/>
  <c r="X65" i="15"/>
  <c r="W65" i="15"/>
  <c r="AP65" i="15"/>
  <c r="AB65" i="15"/>
  <c r="I65" i="15"/>
  <c r="BJ65" i="15"/>
  <c r="BE65" i="15"/>
  <c r="BI331" i="12"/>
  <c r="BH315" i="12"/>
  <c r="BE308" i="12"/>
  <c r="BU304" i="12"/>
  <c r="BM304" i="12"/>
  <c r="BS274" i="12"/>
  <c r="BN202" i="12"/>
  <c r="BU183" i="12"/>
  <c r="BO178" i="12"/>
  <c r="BG178" i="12"/>
  <c r="U65" i="15"/>
  <c r="AC65" i="15"/>
  <c r="AT65" i="15"/>
  <c r="BA65" i="15"/>
  <c r="H65" i="15"/>
  <c r="S65" i="15"/>
  <c r="BL65" i="15"/>
  <c r="L65" i="15"/>
  <c r="AI65" i="15"/>
  <c r="AF65" i="15"/>
  <c r="AL65" i="15"/>
  <c r="AZ402" i="12"/>
  <c r="BH383" i="12"/>
  <c r="BQ380" i="12"/>
  <c r="BO315" i="12"/>
  <c r="BA284" i="12"/>
  <c r="BU266" i="12"/>
  <c r="BM266" i="12"/>
  <c r="BE266" i="12"/>
  <c r="BG262" i="12"/>
  <c r="BM258" i="12"/>
  <c r="BD234" i="12"/>
  <c r="BL220" i="12"/>
  <c r="BT214" i="12"/>
  <c r="BB197" i="12"/>
  <c r="AM65" i="15"/>
  <c r="BH65" i="15"/>
  <c r="AO65" i="15"/>
  <c r="P65" i="15"/>
  <c r="AJ65" i="15"/>
  <c r="Z65" i="15"/>
  <c r="AY65" i="15"/>
  <c r="AV65" i="15"/>
  <c r="BC65" i="15"/>
  <c r="BM414" i="12"/>
  <c r="BO346" i="12"/>
  <c r="BG346" i="12"/>
  <c r="BR342" i="12"/>
  <c r="BE340" i="12"/>
  <c r="BE332" i="12"/>
  <c r="BT316" i="12"/>
  <c r="BL291" i="12"/>
  <c r="BF276" i="12"/>
  <c r="BL263" i="12"/>
  <c r="BP246" i="12"/>
  <c r="BN217" i="12"/>
  <c r="AZ65" i="15"/>
  <c r="AG65" i="15"/>
  <c r="BB65" i="15"/>
  <c r="J65" i="15"/>
  <c r="AW65" i="15"/>
  <c r="BK408" i="12"/>
  <c r="BA405" i="12"/>
  <c r="BQ396" i="12"/>
  <c r="BU384" i="12"/>
  <c r="BN306" i="12"/>
  <c r="BF306" i="12"/>
  <c r="BK269" i="12"/>
  <c r="BJ267" i="12"/>
  <c r="BL255" i="12"/>
  <c r="BV236" i="12"/>
  <c r="BN236" i="12"/>
  <c r="BU219" i="12"/>
  <c r="BO216" i="12"/>
  <c r="BS207" i="12"/>
  <c r="BH204" i="12"/>
  <c r="BB198" i="12"/>
  <c r="BD182" i="12"/>
  <c r="BU172" i="12"/>
  <c r="BE172" i="12"/>
  <c r="BF65" i="15"/>
  <c r="AE65" i="15"/>
  <c r="AK65" i="15"/>
  <c r="K65" i="15"/>
  <c r="O65" i="15"/>
  <c r="Q65" i="15"/>
  <c r="BM65" i="15"/>
  <c r="BO409" i="12"/>
  <c r="BP395" i="12"/>
  <c r="BN381" i="12"/>
  <c r="BP351" i="12"/>
  <c r="BU343" i="12"/>
  <c r="BJ341" i="12"/>
  <c r="BB341" i="12"/>
  <c r="BR333" i="12"/>
  <c r="BJ333" i="12"/>
  <c r="BB333" i="12"/>
  <c r="BS318" i="12"/>
  <c r="BK250" i="12"/>
  <c r="BR238" i="12"/>
  <c r="BJ238" i="12"/>
  <c r="BB238" i="12"/>
  <c r="BG235" i="12"/>
  <c r="BJ232" i="12"/>
  <c r="BU229" i="12"/>
  <c r="BE229" i="12"/>
  <c r="BT222" i="12"/>
  <c r="BD222" i="12"/>
  <c r="BJ207" i="12"/>
  <c r="BI198" i="12"/>
  <c r="BA183" i="12"/>
  <c r="AX65" i="15"/>
  <c r="AH65" i="15"/>
  <c r="BG65" i="15"/>
  <c r="BD65" i="15"/>
  <c r="T65" i="15"/>
  <c r="AU65" i="15"/>
  <c r="BT406" i="12"/>
  <c r="BD406" i="12"/>
  <c r="BS386" i="12"/>
  <c r="BN377" i="12"/>
  <c r="BI348" i="12"/>
  <c r="BJ332" i="12"/>
  <c r="BP319" i="12"/>
  <c r="BP308" i="12"/>
  <c r="BR297" i="12"/>
  <c r="BD295" i="12"/>
  <c r="BE275" i="12"/>
  <c r="BQ266" i="12"/>
  <c r="BA266" i="12"/>
  <c r="BV253" i="12"/>
  <c r="BQ238" i="12"/>
  <c r="BA213" i="12"/>
  <c r="BB205" i="12"/>
  <c r="BN199" i="12"/>
  <c r="BN197" i="12"/>
  <c r="BH167" i="12"/>
  <c r="AD65" i="15"/>
  <c r="M65" i="15"/>
  <c r="AR65" i="15"/>
  <c r="Y65" i="15"/>
  <c r="BK65" i="15"/>
  <c r="AQ65" i="15"/>
  <c r="AN65" i="15"/>
  <c r="C18" i="15"/>
  <c r="F20" i="15"/>
  <c r="G20" i="15" s="1"/>
  <c r="C19" i="15"/>
  <c r="F21" i="15"/>
  <c r="G21" i="15" s="1"/>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H648" i="12"/>
  <c r="C10" i="12" s="1"/>
  <c r="D648" i="12"/>
  <c r="C6" i="12" s="1"/>
  <c r="C3" i="17" s="1"/>
  <c r="AV648" i="12"/>
  <c r="D26" i="12" s="1"/>
  <c r="AR648" i="12"/>
  <c r="D22" i="12" s="1"/>
  <c r="AN648" i="12"/>
  <c r="D18" i="12" s="1"/>
  <c r="AJ648" i="12"/>
  <c r="D14" i="12" s="1"/>
  <c r="AF648" i="12"/>
  <c r="D10" i="12" s="1"/>
  <c r="AB648" i="12"/>
  <c r="D6" i="12" s="1"/>
  <c r="D3" i="17"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G648" i="12"/>
  <c r="C9" i="12" s="1"/>
  <c r="AQ648" i="12"/>
  <c r="D21" i="12" s="1"/>
  <c r="AE648" i="12"/>
  <c r="D9" i="12" s="1"/>
  <c r="V648" i="12"/>
  <c r="C24" i="12" s="1"/>
  <c r="N648" i="12"/>
  <c r="C16" i="12" s="1"/>
  <c r="AT648" i="12"/>
  <c r="D24" i="12" s="1"/>
  <c r="AL648" i="12"/>
  <c r="D16" i="12" s="1"/>
  <c r="AD648" i="12"/>
  <c r="D8" i="12" s="1"/>
  <c r="BC33" i="12"/>
  <c r="BR647" i="12"/>
  <c r="BU630" i="12"/>
  <c r="BP640" i="12"/>
  <c r="C648" i="12"/>
  <c r="C5" i="12" s="1"/>
  <c r="O648" i="12"/>
  <c r="C17" i="12" s="1"/>
  <c r="AA648" i="12"/>
  <c r="D5" i="12" s="1"/>
  <c r="D2" i="17" s="1"/>
  <c r="AM648" i="12"/>
  <c r="D17" i="12" s="1"/>
  <c r="BU643" i="12"/>
  <c r="J648" i="12"/>
  <c r="C12" i="12" s="1"/>
  <c r="AX648" i="12"/>
  <c r="D28" i="12" s="1"/>
  <c r="AP648" i="12"/>
  <c r="D20" i="12" s="1"/>
  <c r="AH648" i="12"/>
  <c r="D12" i="12" s="1"/>
  <c r="Y648" i="12"/>
  <c r="C27" i="12" s="1"/>
  <c r="U648" i="12"/>
  <c r="C23" i="12" s="1"/>
  <c r="Q648" i="12"/>
  <c r="C19" i="12" s="1"/>
  <c r="M648" i="12"/>
  <c r="C15" i="12" s="1"/>
  <c r="I648" i="12"/>
  <c r="C11" i="12" s="1"/>
  <c r="E648" i="12"/>
  <c r="C7" i="12" s="1"/>
  <c r="C4" i="17" s="1"/>
  <c r="AW648" i="12"/>
  <c r="D27" i="12" s="1"/>
  <c r="AS648" i="12"/>
  <c r="D23" i="12" s="1"/>
  <c r="AO648" i="12"/>
  <c r="D19" i="12" s="1"/>
  <c r="AK648" i="12"/>
  <c r="D15" i="12" s="1"/>
  <c r="AG648" i="12"/>
  <c r="D11" i="12" s="1"/>
  <c r="AC648" i="12"/>
  <c r="D7" i="12" s="1"/>
  <c r="D4" i="17" s="1"/>
  <c r="BO33" i="12"/>
  <c r="BS644" i="12"/>
  <c r="BV617" i="12"/>
  <c r="W648" i="12"/>
  <c r="C25" i="12" s="1"/>
  <c r="K648" i="12"/>
  <c r="C13" i="12" s="1"/>
  <c r="AU648" i="12"/>
  <c r="D25" i="12" s="1"/>
  <c r="AI648" i="12"/>
  <c r="D13" i="12" s="1"/>
  <c r="BR646" i="12"/>
  <c r="BS629" i="12"/>
  <c r="BT628" i="12"/>
  <c r="BP628" i="12"/>
  <c r="BL628" i="12"/>
  <c r="BH628" i="12"/>
  <c r="BR33" i="12"/>
  <c r="BJ33" i="12"/>
  <c r="BF33" i="12"/>
  <c r="BV645" i="12"/>
  <c r="Z648" i="12"/>
  <c r="C28" i="12" s="1"/>
  <c r="R648" i="12"/>
  <c r="C20" i="12" s="1"/>
  <c r="F648" i="12"/>
  <c r="C8" i="12" s="1"/>
  <c r="BU33" i="12"/>
  <c r="BQ33" i="12"/>
  <c r="BM33" i="12"/>
  <c r="BI33" i="12"/>
  <c r="BE33" i="12"/>
  <c r="BA33" i="12"/>
  <c r="BF628" i="12"/>
  <c r="BT33" i="12"/>
  <c r="BP33" i="12"/>
  <c r="BL33" i="12"/>
  <c r="BH33" i="12"/>
  <c r="BD33" i="12"/>
  <c r="AZ33" i="12"/>
  <c r="N55" i="3" l="1"/>
  <c r="D16" i="17"/>
  <c r="E15" i="12"/>
  <c r="E12" i="17" s="1"/>
  <c r="C12" i="17"/>
  <c r="J53" i="3"/>
  <c r="E9" i="12"/>
  <c r="E6" i="17" s="1"/>
  <c r="C6" i="17"/>
  <c r="D53" i="3"/>
  <c r="E14" i="12"/>
  <c r="E11" i="17" s="1"/>
  <c r="C11" i="17"/>
  <c r="I53" i="3"/>
  <c r="AR66" i="15"/>
  <c r="N66" i="15"/>
  <c r="AU66" i="15"/>
  <c r="K66" i="15"/>
  <c r="AC66" i="15"/>
  <c r="I66" i="15"/>
  <c r="AB66" i="15"/>
  <c r="E19" i="12"/>
  <c r="E16" i="17" s="1"/>
  <c r="N53" i="3"/>
  <c r="C16" i="17"/>
  <c r="D14" i="17"/>
  <c r="L55" i="3"/>
  <c r="D5" i="17"/>
  <c r="C55" i="3"/>
  <c r="E21" i="12"/>
  <c r="E18" i="17" s="1"/>
  <c r="C18" i="17"/>
  <c r="P53" i="3"/>
  <c r="D7" i="17"/>
  <c r="E55" i="3"/>
  <c r="M53" i="3"/>
  <c r="C15" i="17"/>
  <c r="AX66" i="15"/>
  <c r="AZ66" i="15"/>
  <c r="AO66" i="15"/>
  <c r="BE66" i="15"/>
  <c r="X66" i="15"/>
  <c r="BD66" i="15"/>
  <c r="M66" i="15"/>
  <c r="J55" i="3"/>
  <c r="D12" i="17"/>
  <c r="C20" i="17"/>
  <c r="R53" i="3"/>
  <c r="D13" i="17"/>
  <c r="K55" i="3"/>
  <c r="D11" i="17"/>
  <c r="I55" i="3"/>
  <c r="C19" i="17"/>
  <c r="Q53" i="3"/>
  <c r="Y66" i="15"/>
  <c r="AF66" i="15"/>
  <c r="AK66" i="15"/>
  <c r="AJ66" i="15"/>
  <c r="V66" i="15"/>
  <c r="BM66" i="15"/>
  <c r="Q66" i="15"/>
  <c r="BC66" i="15"/>
  <c r="AG66" i="15"/>
  <c r="U66" i="15"/>
  <c r="AT66" i="15"/>
  <c r="F55" i="3"/>
  <c r="D8" i="17"/>
  <c r="V53" i="3"/>
  <c r="C24" i="17"/>
  <c r="C14" i="17"/>
  <c r="L53" i="3"/>
  <c r="D21" i="17"/>
  <c r="S55" i="3"/>
  <c r="D15" i="17"/>
  <c r="M55" i="3"/>
  <c r="U53" i="3"/>
  <c r="C23" i="17"/>
  <c r="BL66" i="15"/>
  <c r="P66" i="15"/>
  <c r="AI66" i="15"/>
  <c r="AW66" i="15"/>
  <c r="AD66" i="15"/>
  <c r="L66" i="15"/>
  <c r="AE66" i="15"/>
  <c r="AH66" i="15"/>
  <c r="AY66" i="15"/>
  <c r="O66" i="15"/>
  <c r="AL66" i="15"/>
  <c r="BF66" i="15"/>
  <c r="AV66" i="15"/>
  <c r="AM66" i="15"/>
  <c r="E8" i="12"/>
  <c r="E5" i="17" s="1"/>
  <c r="C53" i="3"/>
  <c r="C5" i="17"/>
  <c r="R55" i="3"/>
  <c r="D20" i="17"/>
  <c r="D9" i="17"/>
  <c r="G55" i="3"/>
  <c r="E5" i="12"/>
  <c r="E2" i="17" s="1"/>
  <c r="C2" i="17"/>
  <c r="E16" i="12"/>
  <c r="E13" i="17" s="1"/>
  <c r="C13" i="17"/>
  <c r="K53" i="3"/>
  <c r="D19" i="17"/>
  <c r="Q55" i="3"/>
  <c r="R66" i="15"/>
  <c r="AN66" i="15"/>
  <c r="BJ66" i="15"/>
  <c r="W66" i="15"/>
  <c r="T66" i="15"/>
  <c r="AP66" i="15"/>
  <c r="H55" i="3"/>
  <c r="D10" i="17"/>
  <c r="E25" i="12"/>
  <c r="E22" i="17" s="1"/>
  <c r="C22" i="17"/>
  <c r="T53" i="3"/>
  <c r="V55" i="3"/>
  <c r="D24" i="17"/>
  <c r="D17" i="17"/>
  <c r="O55" i="3"/>
  <c r="E24" i="12"/>
  <c r="E21" i="17" s="1"/>
  <c r="C21" i="17"/>
  <c r="S53" i="3"/>
  <c r="D23" i="17"/>
  <c r="U55" i="3"/>
  <c r="BG66" i="15"/>
  <c r="AQ66" i="15"/>
  <c r="AS66" i="15"/>
  <c r="D22" i="17"/>
  <c r="T55" i="3"/>
  <c r="E20" i="12"/>
  <c r="E17" i="17" s="1"/>
  <c r="C17" i="17"/>
  <c r="O53" i="3"/>
  <c r="D25" i="17"/>
  <c r="W55" i="3"/>
  <c r="D6" i="17"/>
  <c r="D55" i="3"/>
  <c r="BK66" i="15"/>
  <c r="H66" i="15"/>
  <c r="BA66" i="15"/>
  <c r="BH66" i="15"/>
  <c r="S66" i="15"/>
  <c r="J66" i="15"/>
  <c r="C10" i="17"/>
  <c r="H53" i="3"/>
  <c r="E28" i="12"/>
  <c r="E25" i="17" s="1"/>
  <c r="C25" i="17"/>
  <c r="W53" i="3"/>
  <c r="F53" i="3"/>
  <c r="C8" i="17"/>
  <c r="C9" i="17"/>
  <c r="G53" i="3"/>
  <c r="P55" i="3"/>
  <c r="D18" i="17"/>
  <c r="E53" i="3"/>
  <c r="C7" i="17"/>
  <c r="BB66" i="15"/>
  <c r="AA66" i="15"/>
  <c r="BI66" i="15"/>
  <c r="Z66" i="15"/>
  <c r="C21" i="15"/>
  <c r="F23" i="15"/>
  <c r="G23" i="15" s="1"/>
  <c r="BL67" i="15" s="1"/>
  <c r="C20" i="15"/>
  <c r="F22" i="15"/>
  <c r="G22" i="15" s="1"/>
  <c r="BM648" i="12"/>
  <c r="E13" i="12"/>
  <c r="E10" i="17" s="1"/>
  <c r="E11" i="12"/>
  <c r="E8" i="17" s="1"/>
  <c r="E27" i="12"/>
  <c r="E24" i="17" s="1"/>
  <c r="E12" i="12"/>
  <c r="E9" i="17" s="1"/>
  <c r="E17" i="12"/>
  <c r="E14" i="17" s="1"/>
  <c r="E10" i="12"/>
  <c r="E7" i="17" s="1"/>
  <c r="E26" i="12"/>
  <c r="E23" i="17" s="1"/>
  <c r="C29" i="12"/>
  <c r="C26" i="17" s="1"/>
  <c r="BJ648" i="12"/>
  <c r="E18" i="12"/>
  <c r="E15" i="17" s="1"/>
  <c r="E7" i="12"/>
  <c r="E4" i="17" s="1"/>
  <c r="E23" i="12"/>
  <c r="E20" i="17" s="1"/>
  <c r="D29" i="12"/>
  <c r="D26" i="17" s="1"/>
  <c r="E6" i="12"/>
  <c r="E22" i="12"/>
  <c r="E19" i="17" s="1"/>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BM67" i="15" l="1"/>
  <c r="AU67" i="15"/>
  <c r="AF67" i="15"/>
  <c r="J67" i="15"/>
  <c r="AP67" i="15"/>
  <c r="AL67" i="15"/>
  <c r="N67" i="15"/>
  <c r="V67" i="15"/>
  <c r="AC67" i="15"/>
  <c r="AA67" i="15"/>
  <c r="K67" i="15"/>
  <c r="U67" i="15"/>
  <c r="BE67" i="15"/>
  <c r="M67" i="15"/>
  <c r="P67" i="15"/>
  <c r="BJ67" i="15"/>
  <c r="S67" i="15"/>
  <c r="L67" i="15"/>
  <c r="BI67" i="15"/>
  <c r="AQ67" i="15"/>
  <c r="BC67" i="15"/>
  <c r="X67" i="15"/>
  <c r="AJ67" i="15"/>
  <c r="AR67" i="15"/>
  <c r="AK67" i="15"/>
  <c r="BF67" i="15"/>
  <c r="AW67" i="15"/>
  <c r="H67" i="15"/>
  <c r="BB67" i="15"/>
  <c r="AY67" i="15"/>
  <c r="BD67" i="15"/>
  <c r="AT67" i="15"/>
  <c r="BH67" i="15"/>
  <c r="R67" i="15"/>
  <c r="O67" i="15"/>
  <c r="AN67" i="15"/>
  <c r="AH67" i="15"/>
  <c r="AG67" i="15"/>
  <c r="Q67" i="15"/>
  <c r="BA67" i="15"/>
  <c r="Z67" i="15"/>
  <c r="AI67" i="15"/>
  <c r="E29" i="12"/>
  <c r="E26" i="17" s="1"/>
  <c r="E3" i="17"/>
  <c r="AX67" i="15"/>
  <c r="I67" i="15"/>
  <c r="AD67" i="15"/>
  <c r="AS67" i="15"/>
  <c r="AV67" i="15"/>
  <c r="AZ67" i="15"/>
  <c r="T67" i="15"/>
  <c r="BG67" i="15"/>
  <c r="AE67" i="15"/>
  <c r="BK67" i="15"/>
  <c r="W67" i="15"/>
  <c r="AB67" i="15"/>
  <c r="AO67" i="15"/>
  <c r="Y67" i="15"/>
  <c r="BB68" i="15"/>
  <c r="AM67" i="15"/>
  <c r="C22" i="15"/>
  <c r="F24" i="15"/>
  <c r="G24" i="15" s="1"/>
  <c r="Q68" i="15" s="1"/>
  <c r="C23" i="15"/>
  <c r="F25" i="15"/>
  <c r="G25" i="15" s="1"/>
  <c r="G96" i="6"/>
  <c r="E96" i="6"/>
  <c r="G95" i="6"/>
  <c r="H95" i="6" s="1"/>
  <c r="E95" i="6"/>
  <c r="G94" i="6"/>
  <c r="E94" i="6"/>
  <c r="G93" i="6"/>
  <c r="E93" i="6"/>
  <c r="G92" i="6"/>
  <c r="E92" i="6"/>
  <c r="G91" i="6"/>
  <c r="E91" i="6"/>
  <c r="H91" i="6" s="1"/>
  <c r="G90" i="6"/>
  <c r="E90" i="6"/>
  <c r="G89" i="6"/>
  <c r="E89" i="6"/>
  <c r="G88" i="6"/>
  <c r="E88" i="6"/>
  <c r="G87" i="6"/>
  <c r="E87" i="6"/>
  <c r="G86" i="6"/>
  <c r="E86" i="6"/>
  <c r="G85" i="6"/>
  <c r="E85" i="6"/>
  <c r="AN68" i="15" l="1"/>
  <c r="H93" i="6"/>
  <c r="BL68" i="15"/>
  <c r="BM68" i="15"/>
  <c r="H94" i="6"/>
  <c r="M68" i="15"/>
  <c r="O68" i="15"/>
  <c r="H87" i="6"/>
  <c r="AZ68" i="15"/>
  <c r="L68" i="15"/>
  <c r="H92" i="6"/>
  <c r="H96" i="6"/>
  <c r="H85" i="6"/>
  <c r="S68" i="15"/>
  <c r="AA68" i="15"/>
  <c r="AY68" i="15"/>
  <c r="AO68" i="15"/>
  <c r="AT68" i="15"/>
  <c r="U68" i="15"/>
  <c r="Z68" i="15"/>
  <c r="AK68" i="15"/>
  <c r="AX68" i="15"/>
  <c r="BH68" i="15"/>
  <c r="C25" i="15"/>
  <c r="F27" i="15"/>
  <c r="G27" i="15" s="1"/>
  <c r="C24" i="15"/>
  <c r="F26" i="15"/>
  <c r="G26" i="15" s="1"/>
  <c r="H86" i="6"/>
  <c r="H88" i="6"/>
  <c r="H90" i="6"/>
  <c r="H89" i="6"/>
  <c r="AS69" i="15" l="1"/>
  <c r="C26" i="15"/>
  <c r="F28" i="15"/>
  <c r="G28" i="15" s="1"/>
  <c r="C27" i="15"/>
  <c r="F29" i="15"/>
  <c r="G29" i="15" s="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G202" i="1"/>
  <c r="G195" i="1"/>
  <c r="G179" i="1"/>
  <c r="G178" i="1"/>
  <c r="G119" i="1"/>
  <c r="G117" i="1"/>
  <c r="G97" i="1"/>
  <c r="C29" i="15" l="1"/>
  <c r="F31" i="15"/>
  <c r="G31" i="15" s="1"/>
  <c r="C28" i="15"/>
  <c r="F30" i="15"/>
  <c r="G30" i="15" s="1"/>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W9" i="4"/>
  <c r="FU9" i="4"/>
  <c r="FT9" i="4"/>
  <c r="FS9" i="4"/>
  <c r="FR9" i="4"/>
  <c r="FL9" i="4"/>
  <c r="FK9" i="4"/>
  <c r="FJ9" i="4"/>
  <c r="FI9" i="4"/>
  <c r="FH9" i="4"/>
  <c r="FG9" i="4"/>
  <c r="FF9" i="4"/>
  <c r="FE9" i="4"/>
  <c r="FD9" i="4"/>
  <c r="FC9" i="4"/>
  <c r="FB9" i="4"/>
  <c r="FA9" i="4"/>
  <c r="EE9" i="4"/>
  <c r="DI9" i="4"/>
  <c r="CM9" i="4"/>
  <c r="BQ9" i="4"/>
  <c r="AU9" i="4"/>
  <c r="Y9" i="4"/>
  <c r="C9" i="4"/>
  <c r="AOP7" i="4"/>
  <c r="ANT7" i="4"/>
  <c r="AMX7" i="4"/>
  <c r="AMB7" i="4"/>
  <c r="ALF7" i="4"/>
  <c r="AKJ7" i="4"/>
  <c r="AJN7" i="4"/>
  <c r="AIR7" i="4"/>
  <c r="AHV7" i="4"/>
  <c r="AGZ7" i="4"/>
  <c r="AGD7" i="4"/>
  <c r="AFH7" i="4"/>
  <c r="AEL7" i="4"/>
  <c r="ADP7" i="4"/>
  <c r="ACT7" i="4"/>
  <c r="ABX7" i="4"/>
  <c r="ABB7" i="4"/>
  <c r="AAF7" i="4"/>
  <c r="ZJ7" i="4"/>
  <c r="YN7" i="4"/>
  <c r="XR7" i="4"/>
  <c r="WV7" i="4"/>
  <c r="VZ7" i="4"/>
  <c r="VD7" i="4"/>
  <c r="UH7" i="4"/>
  <c r="TL7" i="4"/>
  <c r="SP7" i="4"/>
  <c r="RT7" i="4"/>
  <c r="QX7" i="4"/>
  <c r="QB7" i="4"/>
  <c r="PF7" i="4"/>
  <c r="OJ7" i="4"/>
  <c r="NN7" i="4"/>
  <c r="MR7" i="4"/>
  <c r="LV7" i="4"/>
  <c r="KZ7" i="4"/>
  <c r="KD7" i="4"/>
  <c r="JH7" i="4"/>
  <c r="IL7" i="4"/>
  <c r="HP7" i="4"/>
  <c r="GT7" i="4"/>
  <c r="FX7" i="4"/>
  <c r="FX8" i="4" s="1"/>
  <c r="FM7" i="4"/>
  <c r="EF7" i="4"/>
  <c r="DJ7" i="4"/>
  <c r="CN7" i="4"/>
  <c r="BR7" i="4"/>
  <c r="AV7" i="4"/>
  <c r="Z7" i="4"/>
  <c r="D7" i="4"/>
  <c r="AOP6" i="4"/>
  <c r="AOQ6" i="4" s="1"/>
  <c r="AOR6" i="4" s="1"/>
  <c r="AOS6" i="4" s="1"/>
  <c r="AOT6" i="4" s="1"/>
  <c r="AOU6" i="4" s="1"/>
  <c r="AOV6" i="4" s="1"/>
  <c r="AOW6" i="4" s="1"/>
  <c r="AOX6" i="4" s="1"/>
  <c r="AOY6" i="4" s="1"/>
  <c r="AOZ6" i="4" s="1"/>
  <c r="ANT6" i="4"/>
  <c r="ANU6" i="4" s="1"/>
  <c r="ANV6" i="4" s="1"/>
  <c r="ANW6" i="4" s="1"/>
  <c r="ANX6" i="4" s="1"/>
  <c r="ANY6" i="4" s="1"/>
  <c r="ANZ6" i="4" s="1"/>
  <c r="AOA6" i="4" s="1"/>
  <c r="AOB6" i="4" s="1"/>
  <c r="AOC6" i="4" s="1"/>
  <c r="AOD6" i="4" s="1"/>
  <c r="AMX6" i="4"/>
  <c r="AMY6" i="4" s="1"/>
  <c r="AMZ6" i="4" s="1"/>
  <c r="ANA6" i="4" s="1"/>
  <c r="ANB6" i="4" s="1"/>
  <c r="ANC6" i="4" s="1"/>
  <c r="AND6" i="4" s="1"/>
  <c r="ANE6" i="4" s="1"/>
  <c r="ANF6" i="4" s="1"/>
  <c r="ANG6" i="4" s="1"/>
  <c r="ANH6" i="4" s="1"/>
  <c r="AMB6" i="4"/>
  <c r="AMC6" i="4" s="1"/>
  <c r="AMD6" i="4" s="1"/>
  <c r="AME6" i="4" s="1"/>
  <c r="AMF6" i="4" s="1"/>
  <c r="AMG6" i="4" s="1"/>
  <c r="AMH6" i="4" s="1"/>
  <c r="AMI6" i="4" s="1"/>
  <c r="AMJ6" i="4" s="1"/>
  <c r="AMK6" i="4" s="1"/>
  <c r="AML6" i="4" s="1"/>
  <c r="ALF6" i="4"/>
  <c r="ALG6" i="4" s="1"/>
  <c r="ALH6" i="4" s="1"/>
  <c r="ALI6" i="4" s="1"/>
  <c r="ALJ6" i="4" s="1"/>
  <c r="ALK6" i="4" s="1"/>
  <c r="ALL6" i="4" s="1"/>
  <c r="ALM6" i="4" s="1"/>
  <c r="ALN6" i="4" s="1"/>
  <c r="ALO6" i="4" s="1"/>
  <c r="ALP6" i="4" s="1"/>
  <c r="AKJ6" i="4"/>
  <c r="AKK6" i="4" s="1"/>
  <c r="AKL6" i="4" s="1"/>
  <c r="AKM6" i="4" s="1"/>
  <c r="AKN6" i="4" s="1"/>
  <c r="AKO6" i="4" s="1"/>
  <c r="AKP6" i="4" s="1"/>
  <c r="AKQ6" i="4" s="1"/>
  <c r="AKR6" i="4" s="1"/>
  <c r="AKS6" i="4" s="1"/>
  <c r="AKT6" i="4" s="1"/>
  <c r="AKZ6" i="4" s="1"/>
  <c r="ALA6" i="4" s="1"/>
  <c r="ALB6" i="4" s="1"/>
  <c r="ALC6" i="4" s="1"/>
  <c r="AJN6" i="4"/>
  <c r="AJO6" i="4" s="1"/>
  <c r="AJP6" i="4" s="1"/>
  <c r="AJQ6" i="4" s="1"/>
  <c r="AJR6" i="4" s="1"/>
  <c r="AJS6" i="4" s="1"/>
  <c r="AJT6" i="4" s="1"/>
  <c r="AJU6" i="4" s="1"/>
  <c r="AJV6" i="4" s="1"/>
  <c r="AJW6" i="4" s="1"/>
  <c r="AJX6" i="4" s="1"/>
  <c r="AKD6" i="4" s="1"/>
  <c r="AKE6" i="4" s="1"/>
  <c r="AKF6" i="4" s="1"/>
  <c r="AKG6" i="4" s="1"/>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H6" i="4"/>
  <c r="AFI6" i="4" s="1"/>
  <c r="AFJ6" i="4" s="1"/>
  <c r="AFK6" i="4" s="1"/>
  <c r="AFL6" i="4" s="1"/>
  <c r="AFM6" i="4" s="1"/>
  <c r="AFN6" i="4" s="1"/>
  <c r="AFO6" i="4" s="1"/>
  <c r="AFP6" i="4" s="1"/>
  <c r="AFQ6" i="4" s="1"/>
  <c r="AFR6" i="4" s="1"/>
  <c r="AFX6" i="4" s="1"/>
  <c r="AFY6" i="4" s="1"/>
  <c r="AFZ6" i="4" s="1"/>
  <c r="AGA6" i="4" s="1"/>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CT6" i="4"/>
  <c r="ACU6" i="4" s="1"/>
  <c r="ACV6" i="4" s="1"/>
  <c r="ACW6" i="4" s="1"/>
  <c r="ACX6" i="4" s="1"/>
  <c r="ACY6" i="4" s="1"/>
  <c r="ACZ6" i="4" s="1"/>
  <c r="ADA6" i="4" s="1"/>
  <c r="ADB6" i="4" s="1"/>
  <c r="ADC6" i="4" s="1"/>
  <c r="ADD6" i="4" s="1"/>
  <c r="ABX6" i="4"/>
  <c r="ABY6" i="4" s="1"/>
  <c r="ABZ6" i="4" s="1"/>
  <c r="ACA6" i="4" s="1"/>
  <c r="ACB6" i="4" s="1"/>
  <c r="ACC6" i="4" s="1"/>
  <c r="ACD6" i="4" s="1"/>
  <c r="ACE6" i="4" s="1"/>
  <c r="ACF6" i="4" s="1"/>
  <c r="ACG6" i="4" s="1"/>
  <c r="ACH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T6" i="4"/>
  <c r="RU6" i="4" s="1"/>
  <c r="RV6" i="4" s="1"/>
  <c r="RW6" i="4" s="1"/>
  <c r="RX6" i="4" s="1"/>
  <c r="RY6" i="4" s="1"/>
  <c r="RZ6" i="4" s="1"/>
  <c r="SA6" i="4" s="1"/>
  <c r="SB6" i="4" s="1"/>
  <c r="SC6" i="4" s="1"/>
  <c r="SD6" i="4" s="1"/>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L6" i="4"/>
  <c r="IM6" i="4" s="1"/>
  <c r="IN6" i="4" s="1"/>
  <c r="IO6" i="4" s="1"/>
  <c r="IP6" i="4" s="1"/>
  <c r="IQ6" i="4" s="1"/>
  <c r="IR6" i="4" s="1"/>
  <c r="IS6" i="4" s="1"/>
  <c r="IT6" i="4" s="1"/>
  <c r="IU6" i="4" s="1"/>
  <c r="IV6" i="4" s="1"/>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3" i="1"/>
  <c r="G65" i="1"/>
  <c r="G66" i="1"/>
  <c r="G67" i="1"/>
  <c r="G68" i="1"/>
  <c r="G69" i="1"/>
  <c r="G72" i="1"/>
  <c r="G73" i="1"/>
  <c r="G74" i="1"/>
  <c r="G75" i="1"/>
  <c r="G76" i="1"/>
  <c r="G77" i="1"/>
  <c r="G78" i="1"/>
  <c r="G79" i="1"/>
  <c r="G80" i="1"/>
  <c r="G81" i="1"/>
  <c r="G82" i="1"/>
  <c r="G83" i="1"/>
  <c r="G84" i="1"/>
  <c r="G88" i="1"/>
  <c r="G89"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5" i="1"/>
  <c r="G286"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Z9" i="4" l="1"/>
  <c r="Z8" i="4"/>
  <c r="DJ9" i="4"/>
  <c r="DJ8" i="4"/>
  <c r="GT9" i="4"/>
  <c r="GT8" i="4"/>
  <c r="LW7" i="4"/>
  <c r="LW8" i="4" s="1"/>
  <c r="LV8" i="4"/>
  <c r="SP9" i="4"/>
  <c r="SP8" i="4"/>
  <c r="ZJ9" i="4"/>
  <c r="ZJ8" i="4"/>
  <c r="AGD9" i="4"/>
  <c r="AGD8" i="4"/>
  <c r="AMX9" i="4"/>
  <c r="AMX8" i="4"/>
  <c r="AA7" i="4"/>
  <c r="DK7" i="4"/>
  <c r="HP9" i="4"/>
  <c r="HP8" i="4"/>
  <c r="MR9" i="4"/>
  <c r="MR8" i="4"/>
  <c r="TL9" i="4"/>
  <c r="TL8" i="4"/>
  <c r="AAF9" i="4"/>
  <c r="AAF8" i="4"/>
  <c r="AGZ9" i="4"/>
  <c r="AGZ8" i="4"/>
  <c r="AMY7" i="4"/>
  <c r="AMY8" i="4" s="1"/>
  <c r="AV9" i="4"/>
  <c r="AV8" i="4"/>
  <c r="EF9" i="4"/>
  <c r="EF8" i="4"/>
  <c r="IL9" i="4"/>
  <c r="IL8" i="4"/>
  <c r="NO7" i="4"/>
  <c r="NO8" i="4" s="1"/>
  <c r="NN8" i="4"/>
  <c r="UH9" i="4"/>
  <c r="UH8" i="4"/>
  <c r="ABB9" i="4"/>
  <c r="ABB8" i="4"/>
  <c r="AHV9" i="4"/>
  <c r="AHV8" i="4"/>
  <c r="ANT9" i="4"/>
  <c r="ANT8" i="4"/>
  <c r="AW7" i="4"/>
  <c r="EG7" i="4"/>
  <c r="IM7" i="4"/>
  <c r="IN7" i="4" s="1"/>
  <c r="OJ9" i="4"/>
  <c r="OJ8" i="4"/>
  <c r="VD9" i="4"/>
  <c r="VD8" i="4"/>
  <c r="ABX9" i="4"/>
  <c r="ABX8" i="4"/>
  <c r="AIR9" i="4"/>
  <c r="AIR8" i="4"/>
  <c r="AOP9" i="4"/>
  <c r="AOP8" i="4"/>
  <c r="BR9" i="4"/>
  <c r="BR8" i="4"/>
  <c r="FM9" i="4"/>
  <c r="FM8" i="4"/>
  <c r="JH9" i="4"/>
  <c r="JH8" i="4"/>
  <c r="PF9" i="4"/>
  <c r="PF8" i="4"/>
  <c r="VZ9" i="4"/>
  <c r="VZ8" i="4"/>
  <c r="ACT9" i="4"/>
  <c r="ACT8" i="4"/>
  <c r="AJN9" i="4"/>
  <c r="AJN8" i="4"/>
  <c r="FX9" i="4"/>
  <c r="BS7" i="4"/>
  <c r="FN7" i="4"/>
  <c r="JI7" i="4"/>
  <c r="JI8" i="4" s="1"/>
  <c r="QC7" i="4"/>
  <c r="QC8" i="4" s="1"/>
  <c r="QB8" i="4"/>
  <c r="WV9" i="4"/>
  <c r="WV8" i="4"/>
  <c r="ADP9" i="4"/>
  <c r="ADP8" i="4"/>
  <c r="AKJ9" i="4"/>
  <c r="AKJ8" i="4"/>
  <c r="D9" i="4"/>
  <c r="D8" i="4"/>
  <c r="CN9" i="4"/>
  <c r="CN8" i="4"/>
  <c r="KD9" i="4"/>
  <c r="KD8" i="4"/>
  <c r="QX9" i="4"/>
  <c r="QX8" i="4"/>
  <c r="XR9" i="4"/>
  <c r="XR8" i="4"/>
  <c r="AEL9" i="4"/>
  <c r="AEL8" i="4"/>
  <c r="ALF9" i="4"/>
  <c r="ALF8" i="4"/>
  <c r="E7" i="4"/>
  <c r="CO7" i="4"/>
  <c r="FY7" i="4"/>
  <c r="FY8" i="4" s="1"/>
  <c r="KZ9" i="4"/>
  <c r="KZ8" i="4"/>
  <c r="RT9" i="4"/>
  <c r="RT8" i="4"/>
  <c r="YN9" i="4"/>
  <c r="YN8" i="4"/>
  <c r="AFH9" i="4"/>
  <c r="AFH8" i="4"/>
  <c r="AMB9" i="4"/>
  <c r="AMB8" i="4"/>
  <c r="R167" i="1"/>
  <c r="S167" i="1"/>
  <c r="R302" i="1"/>
  <c r="S302" i="1"/>
  <c r="R184" i="1"/>
  <c r="S184" i="1"/>
  <c r="S169" i="1"/>
  <c r="R169" i="1"/>
  <c r="S165" i="1"/>
  <c r="R165" i="1"/>
  <c r="C30" i="15"/>
  <c r="F32" i="15"/>
  <c r="G32" i="15" s="1"/>
  <c r="C31" i="15"/>
  <c r="F33" i="15"/>
  <c r="G33" i="15" s="1"/>
  <c r="PG7" i="4"/>
  <c r="PH7" i="4" s="1"/>
  <c r="RU7" i="4"/>
  <c r="ACU7" i="4"/>
  <c r="ACV7" i="4" s="1"/>
  <c r="ACW7" i="4" s="1"/>
  <c r="ACW8" i="4" s="1"/>
  <c r="AFI7" i="4"/>
  <c r="NN9" i="4"/>
  <c r="G329" i="1"/>
  <c r="H330" i="1" s="1"/>
  <c r="LA7" i="4"/>
  <c r="WA7" i="4"/>
  <c r="WB7" i="4" s="1"/>
  <c r="YO7" i="4"/>
  <c r="AJO7" i="4"/>
  <c r="NO9" i="4"/>
  <c r="NP7" i="4"/>
  <c r="NP8" i="4" s="1"/>
  <c r="LW9" i="4"/>
  <c r="LX7" i="4"/>
  <c r="LX8" i="4" s="1"/>
  <c r="LV9" i="4"/>
  <c r="ABM6" i="4"/>
  <c r="ABN6" i="4" s="1"/>
  <c r="ABO6" i="4" s="1"/>
  <c r="ABP6" i="4" s="1"/>
  <c r="ABQ6" i="4" s="1"/>
  <c r="F7" i="4"/>
  <c r="F8" i="4" s="1"/>
  <c r="AB7" i="4"/>
  <c r="AB8" i="4" s="1"/>
  <c r="AX7" i="4"/>
  <c r="AX8" i="4" s="1"/>
  <c r="BT7" i="4"/>
  <c r="BT8" i="4" s="1"/>
  <c r="CP7" i="4"/>
  <c r="CP8" i="4" s="1"/>
  <c r="DL7" i="4"/>
  <c r="DL8" i="4" s="1"/>
  <c r="EH7" i="4"/>
  <c r="EH8" i="4" s="1"/>
  <c r="FO7" i="4"/>
  <c r="FO8" i="4" s="1"/>
  <c r="HQ7" i="4"/>
  <c r="HQ8" i="4" s="1"/>
  <c r="KE7" i="4"/>
  <c r="KE8" i="4" s="1"/>
  <c r="MS7" i="4"/>
  <c r="MS8" i="4" s="1"/>
  <c r="QY7" i="4"/>
  <c r="QY8" i="4" s="1"/>
  <c r="TM7" i="4"/>
  <c r="TN7" i="4" s="1"/>
  <c r="TN8" i="4" s="1"/>
  <c r="XS7" i="4"/>
  <c r="XS8" i="4" s="1"/>
  <c r="AAG7" i="4"/>
  <c r="AAG8" i="4" s="1"/>
  <c r="AEM7" i="4"/>
  <c r="AEM8" i="4" s="1"/>
  <c r="AHA7" i="4"/>
  <c r="AHA8" i="4" s="1"/>
  <c r="AJP7" i="4"/>
  <c r="AJP8" i="4" s="1"/>
  <c r="ALG7" i="4"/>
  <c r="ALG9" i="4" s="1"/>
  <c r="QB9" i="4"/>
  <c r="GU7" i="4"/>
  <c r="GU8" i="4" s="1"/>
  <c r="OK7" i="4"/>
  <c r="OK8" i="4" s="1"/>
  <c r="SQ7" i="4"/>
  <c r="SQ8" i="4" s="1"/>
  <c r="VE7" i="4"/>
  <c r="ZK7" i="4"/>
  <c r="ZK8" i="4" s="1"/>
  <c r="ABY7" i="4"/>
  <c r="ABZ7" i="4" s="1"/>
  <c r="ABZ8" i="4" s="1"/>
  <c r="AGE7" i="4"/>
  <c r="AGE8" i="4" s="1"/>
  <c r="AIS7" i="4"/>
  <c r="UI7" i="4"/>
  <c r="UI8" i="4" s="1"/>
  <c r="WW7" i="4"/>
  <c r="WW8" i="4" s="1"/>
  <c r="ABC7" i="4"/>
  <c r="ABC8" i="4" s="1"/>
  <c r="ADQ7" i="4"/>
  <c r="ADQ8" i="4" s="1"/>
  <c r="AHW7" i="4"/>
  <c r="AHW8" i="4" s="1"/>
  <c r="AKK7" i="4"/>
  <c r="AKK8" i="4" s="1"/>
  <c r="AOQ7" i="4"/>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QC9" i="4"/>
  <c r="QD7" i="4"/>
  <c r="QD8" i="4" s="1"/>
  <c r="WW9" i="4"/>
  <c r="WX7" i="4"/>
  <c r="WX8" i="4" s="1"/>
  <c r="ADQ9" i="4"/>
  <c r="JI9" i="4"/>
  <c r="JJ7" i="4"/>
  <c r="JJ8" i="4" s="1"/>
  <c r="MS9" i="4"/>
  <c r="FY9" i="4"/>
  <c r="FZ7" i="4"/>
  <c r="FZ8" i="4" s="1"/>
  <c r="OK9" i="4"/>
  <c r="OL7" i="4"/>
  <c r="OL8" i="4" s="1"/>
  <c r="AAG9" i="4"/>
  <c r="AAH7" i="4"/>
  <c r="AAH8" i="4" s="1"/>
  <c r="AHA9" i="4"/>
  <c r="AHB7" i="4"/>
  <c r="AHB8" i="4" s="1"/>
  <c r="AMY9" i="4"/>
  <c r="AMZ7" i="4"/>
  <c r="AMZ8" i="4" s="1"/>
  <c r="RV7" i="4"/>
  <c r="RV8" i="4" s="1"/>
  <c r="YP7" i="4"/>
  <c r="YP8" i="4" s="1"/>
  <c r="AIT7" i="4"/>
  <c r="AIT8" i="4" s="1"/>
  <c r="AMC7" i="4"/>
  <c r="AMC8" i="4" s="1"/>
  <c r="ANU7" i="4"/>
  <c r="ANU8" i="4" s="1"/>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V56" i="3" s="1"/>
  <c r="V59" i="3" s="1"/>
  <c r="V12" i="3" s="1"/>
  <c r="U57" i="3"/>
  <c r="U54" i="3" s="1"/>
  <c r="U56" i="3" s="1"/>
  <c r="U59" i="3" s="1"/>
  <c r="U12" i="3" s="1"/>
  <c r="T57" i="3"/>
  <c r="T54" i="3" s="1"/>
  <c r="T56" i="3" s="1"/>
  <c r="T59" i="3" s="1"/>
  <c r="T12" i="3" s="1"/>
  <c r="S57" i="3"/>
  <c r="S54" i="3" s="1"/>
  <c r="S56" i="3" s="1"/>
  <c r="S59" i="3" s="1"/>
  <c r="S12" i="3" s="1"/>
  <c r="R57" i="3"/>
  <c r="R54" i="3" s="1"/>
  <c r="R56" i="3" s="1"/>
  <c r="R59" i="3" s="1"/>
  <c r="R12" i="3" s="1"/>
  <c r="Q57" i="3"/>
  <c r="Q54" i="3" s="1"/>
  <c r="Q56" i="3" s="1"/>
  <c r="Q59" i="3" s="1"/>
  <c r="Q12" i="3" s="1"/>
  <c r="P57" i="3"/>
  <c r="P54" i="3" s="1"/>
  <c r="P56" i="3" s="1"/>
  <c r="P59" i="3" s="1"/>
  <c r="P12" i="3" s="1"/>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IN8" i="4" l="1"/>
  <c r="IN9" i="4"/>
  <c r="IO7" i="4"/>
  <c r="IO8" i="4" s="1"/>
  <c r="WB8" i="4"/>
  <c r="WB9" i="4"/>
  <c r="WC7" i="4"/>
  <c r="WC8" i="4" s="1"/>
  <c r="N56" i="3"/>
  <c r="N59" i="3" s="1"/>
  <c r="N12" i="3" s="1"/>
  <c r="PH8" i="4"/>
  <c r="PH9" i="4"/>
  <c r="PI7" i="4"/>
  <c r="PI8" i="4" s="1"/>
  <c r="AFI9" i="4"/>
  <c r="AFI8" i="4"/>
  <c r="F4" i="17"/>
  <c r="F2" i="17"/>
  <c r="F3" i="17"/>
  <c r="AJQ7" i="4"/>
  <c r="AJQ8" i="4" s="1"/>
  <c r="LX9" i="4"/>
  <c r="AFJ7" i="4"/>
  <c r="AFJ8" i="4" s="1"/>
  <c r="AJP9" i="4"/>
  <c r="AKK9" i="4"/>
  <c r="NP9" i="4"/>
  <c r="AIS9" i="4"/>
  <c r="AIS8" i="4"/>
  <c r="WA9" i="4"/>
  <c r="WA8" i="4"/>
  <c r="VE9" i="4"/>
  <c r="VE8" i="4"/>
  <c r="N68" i="3"/>
  <c r="F16" i="17" s="1"/>
  <c r="MT7" i="4"/>
  <c r="MT8" i="4" s="1"/>
  <c r="ADR7" i="4"/>
  <c r="ADR8" i="4" s="1"/>
  <c r="AOR7" i="4"/>
  <c r="AOR8" i="4" s="1"/>
  <c r="AOQ8" i="4"/>
  <c r="ALH7" i="4"/>
  <c r="ALH8" i="4" s="1"/>
  <c r="ALG8" i="4"/>
  <c r="TM9" i="4"/>
  <c r="TM8" i="4"/>
  <c r="LB7" i="4"/>
  <c r="LB8" i="4" s="1"/>
  <c r="LA8" i="4"/>
  <c r="VF7" i="4"/>
  <c r="VF8" i="4" s="1"/>
  <c r="ABY9" i="4"/>
  <c r="ABY8" i="4"/>
  <c r="ACV9" i="4"/>
  <c r="ACV8" i="4"/>
  <c r="ACU9" i="4"/>
  <c r="ACU8" i="4"/>
  <c r="LY7" i="4"/>
  <c r="LY8" i="4" s="1"/>
  <c r="AJO9" i="4"/>
  <c r="AJO8" i="4"/>
  <c r="RU9" i="4"/>
  <c r="RU8" i="4"/>
  <c r="AKL7" i="4"/>
  <c r="AKL8" i="4" s="1"/>
  <c r="NQ7" i="4"/>
  <c r="NQ8" i="4" s="1"/>
  <c r="YO9" i="4"/>
  <c r="YO8" i="4"/>
  <c r="PG9" i="4"/>
  <c r="PG8" i="4"/>
  <c r="IM9" i="4"/>
  <c r="IM8" i="4"/>
  <c r="EG9" i="4"/>
  <c r="EG8" i="4"/>
  <c r="AW9" i="4"/>
  <c r="AW8" i="4"/>
  <c r="CO9" i="4"/>
  <c r="CO8" i="4"/>
  <c r="E9" i="4"/>
  <c r="E8" i="4"/>
  <c r="FN9" i="4"/>
  <c r="FN8" i="4"/>
  <c r="BS9" i="4"/>
  <c r="BS8" i="4"/>
  <c r="DK9" i="4"/>
  <c r="DK8" i="4"/>
  <c r="AA9" i="4"/>
  <c r="AA8" i="4"/>
  <c r="C33" i="15"/>
  <c r="F35" i="15"/>
  <c r="G35" i="15" s="1"/>
  <c r="C32" i="15"/>
  <c r="F34" i="15"/>
  <c r="G34" i="15" s="1"/>
  <c r="AOQ9" i="4"/>
  <c r="LA9" i="4"/>
  <c r="C56" i="3"/>
  <c r="C59" i="3" s="1"/>
  <c r="C12" i="3" s="1"/>
  <c r="QY9" i="4"/>
  <c r="QZ7" i="4"/>
  <c r="QZ8" i="4" s="1"/>
  <c r="DL9" i="4"/>
  <c r="DM7" i="4"/>
  <c r="DM8" i="4" s="1"/>
  <c r="AB9" i="4"/>
  <c r="AC7" i="4"/>
  <c r="AC8" i="4" s="1"/>
  <c r="K56" i="3"/>
  <c r="K59" i="3" s="1"/>
  <c r="K12" i="3" s="1"/>
  <c r="AHW9" i="4"/>
  <c r="AHX7" i="4"/>
  <c r="AHX8" i="4" s="1"/>
  <c r="UI9" i="4"/>
  <c r="UJ7" i="4"/>
  <c r="UJ8" i="4" s="1"/>
  <c r="ZK9" i="4"/>
  <c r="ZL7" i="4"/>
  <c r="ZL8" i="4" s="1"/>
  <c r="GU9" i="4"/>
  <c r="GV7" i="4"/>
  <c r="GV8" i="4" s="1"/>
  <c r="XS9" i="4"/>
  <c r="XT7" i="4"/>
  <c r="XT8" i="4" s="1"/>
  <c r="HQ9" i="4"/>
  <c r="HR7" i="4"/>
  <c r="HR8" i="4" s="1"/>
  <c r="CP9" i="4"/>
  <c r="CQ7" i="4"/>
  <c r="CQ8" i="4" s="1"/>
  <c r="F9" i="4"/>
  <c r="G7" i="4"/>
  <c r="G8" i="4" s="1"/>
  <c r="AEM9" i="4"/>
  <c r="AEN7" i="4"/>
  <c r="AEN8" i="4" s="1"/>
  <c r="FO9" i="4"/>
  <c r="FP7" i="4"/>
  <c r="FP8" i="4" s="1"/>
  <c r="BT9" i="4"/>
  <c r="BU7" i="4"/>
  <c r="BU8" i="4" s="1"/>
  <c r="G49" i="3"/>
  <c r="O49" i="3"/>
  <c r="W49" i="3"/>
  <c r="R38" i="3"/>
  <c r="R47" i="3" s="1"/>
  <c r="ABC9" i="4"/>
  <c r="ABD7" i="4"/>
  <c r="ABD8" i="4" s="1"/>
  <c r="AGE9" i="4"/>
  <c r="AGF7" i="4"/>
  <c r="AGF8" i="4" s="1"/>
  <c r="SQ9" i="4"/>
  <c r="SR7" i="4"/>
  <c r="SR8" i="4" s="1"/>
  <c r="KE9" i="4"/>
  <c r="KF7" i="4"/>
  <c r="KF8" i="4" s="1"/>
  <c r="EH9" i="4"/>
  <c r="EI7" i="4"/>
  <c r="EI8" i="4" s="1"/>
  <c r="AX9" i="4"/>
  <c r="AY7" i="4"/>
  <c r="AY8" i="4" s="1"/>
  <c r="AMZ9" i="4"/>
  <c r="ANA7" i="4"/>
  <c r="ANA8" i="4" s="1"/>
  <c r="FZ9" i="4"/>
  <c r="GA7" i="4"/>
  <c r="GA8" i="4" s="1"/>
  <c r="ADR9" i="4"/>
  <c r="ADS7" i="4"/>
  <c r="ADS8" i="4" s="1"/>
  <c r="QD9" i="4"/>
  <c r="QE7" i="4"/>
  <c r="QE8" i="4" s="1"/>
  <c r="ABZ9" i="4"/>
  <c r="ACA7" i="4"/>
  <c r="ACA8" i="4" s="1"/>
  <c r="OL9" i="4"/>
  <c r="OM7" i="4"/>
  <c r="OM8" i="4" s="1"/>
  <c r="MT9" i="4"/>
  <c r="AMC9" i="4"/>
  <c r="AMD7" i="4"/>
  <c r="AMD8" i="4" s="1"/>
  <c r="YP9" i="4"/>
  <c r="YQ7" i="4"/>
  <c r="YQ8" i="4" s="1"/>
  <c r="AOR9" i="4"/>
  <c r="AOS7" i="4"/>
  <c r="AOS8" i="4" s="1"/>
  <c r="AIT9" i="4"/>
  <c r="AIU7" i="4"/>
  <c r="AIU8" i="4" s="1"/>
  <c r="VF9" i="4"/>
  <c r="VG7" i="4"/>
  <c r="VG8" i="4" s="1"/>
  <c r="AJR7" i="4"/>
  <c r="AJR8" i="4" s="1"/>
  <c r="ACW9" i="4"/>
  <c r="ACX7" i="4"/>
  <c r="ACX8" i="4" s="1"/>
  <c r="WC9" i="4"/>
  <c r="WD7" i="4"/>
  <c r="WD8" i="4" s="1"/>
  <c r="PI9" i="4"/>
  <c r="PJ7" i="4"/>
  <c r="PJ8" i="4" s="1"/>
  <c r="LY9" i="4"/>
  <c r="LZ7" i="4"/>
  <c r="LZ8" i="4" s="1"/>
  <c r="AHB9" i="4"/>
  <c r="AHC7" i="4"/>
  <c r="AHC8" i="4" s="1"/>
  <c r="TN9" i="4"/>
  <c r="TO7" i="4"/>
  <c r="TO8" i="4" s="1"/>
  <c r="JJ9" i="4"/>
  <c r="JK7" i="4"/>
  <c r="JK8" i="4" s="1"/>
  <c r="AKL9" i="4"/>
  <c r="AKM7" i="4"/>
  <c r="AKM8" i="4" s="1"/>
  <c r="WX9" i="4"/>
  <c r="WY7" i="4"/>
  <c r="WY8" i="4" s="1"/>
  <c r="NQ9" i="4"/>
  <c r="NR7" i="4"/>
  <c r="NR8" i="4" s="1"/>
  <c r="ANU9" i="4"/>
  <c r="ANV7" i="4"/>
  <c r="ANV8" i="4" s="1"/>
  <c r="AAH9" i="4"/>
  <c r="AAI7" i="4"/>
  <c r="AAI8" i="4" s="1"/>
  <c r="IO9" i="4"/>
  <c r="IP7" i="4"/>
  <c r="IP8" i="4" s="1"/>
  <c r="ALI7" i="4"/>
  <c r="ALI8" i="4" s="1"/>
  <c r="ALH9" i="4"/>
  <c r="AFJ9" i="4"/>
  <c r="AFK7" i="4"/>
  <c r="AFK8" i="4" s="1"/>
  <c r="RV9" i="4"/>
  <c r="RW7" i="4"/>
  <c r="RW8" i="4" s="1"/>
  <c r="O37" i="3"/>
  <c r="O39" i="3" s="1"/>
  <c r="J38" i="3"/>
  <c r="J47" i="3" s="1"/>
  <c r="F56" i="3"/>
  <c r="N38" i="3"/>
  <c r="N49" i="3" s="1"/>
  <c r="G56" i="3"/>
  <c r="G59" i="3" s="1"/>
  <c r="G12" i="3" s="1"/>
  <c r="F38" i="3"/>
  <c r="F47" i="3" s="1"/>
  <c r="V38" i="3"/>
  <c r="V49" i="3" s="1"/>
  <c r="J39" i="3"/>
  <c r="J43" i="3"/>
  <c r="G47" i="3"/>
  <c r="O43" i="3"/>
  <c r="O47" i="3"/>
  <c r="F44" i="3"/>
  <c r="J44" i="3"/>
  <c r="R44" i="3"/>
  <c r="D47" i="3"/>
  <c r="L47" i="3"/>
  <c r="P43" i="3"/>
  <c r="C48" i="3"/>
  <c r="F45" i="3"/>
  <c r="N45" i="3"/>
  <c r="V45" i="3"/>
  <c r="G37" i="3"/>
  <c r="G39" i="3" s="1"/>
  <c r="W37" i="3"/>
  <c r="W39" i="3" s="1"/>
  <c r="R39" i="3"/>
  <c r="R43" i="3"/>
  <c r="AB49" i="3"/>
  <c r="C47" i="3"/>
  <c r="K47" i="3"/>
  <c r="S47" i="3"/>
  <c r="W47" i="3"/>
  <c r="N44" i="3"/>
  <c r="V44" i="3"/>
  <c r="E49" i="3"/>
  <c r="M49" i="3"/>
  <c r="U49" i="3"/>
  <c r="C37" i="3"/>
  <c r="C39" i="3" s="1"/>
  <c r="S37" i="3"/>
  <c r="S39" i="3" s="1"/>
  <c r="H56" i="3"/>
  <c r="AA48" i="3"/>
  <c r="H43" i="3"/>
  <c r="T47" i="3"/>
  <c r="G48" i="3"/>
  <c r="O48" i="3"/>
  <c r="K37" i="3"/>
  <c r="K39" i="3" s="1"/>
  <c r="V47" i="3"/>
  <c r="V48" i="3"/>
  <c r="D37" i="3"/>
  <c r="D39" i="3" s="1"/>
  <c r="L37" i="3"/>
  <c r="L39" i="3" s="1"/>
  <c r="T37" i="3"/>
  <c r="T39" i="3" s="1"/>
  <c r="J45" i="3"/>
  <c r="R45"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W48" i="3"/>
  <c r="E48" i="3"/>
  <c r="I48" i="3"/>
  <c r="M48" i="3"/>
  <c r="Q48" i="3"/>
  <c r="U48" i="3"/>
  <c r="D49" i="3"/>
  <c r="H45" i="3"/>
  <c r="L49" i="3"/>
  <c r="P45" i="3"/>
  <c r="T49" i="3"/>
  <c r="K48" i="3"/>
  <c r="S48" i="3"/>
  <c r="C49" i="3"/>
  <c r="K49" i="3"/>
  <c r="S49" i="3"/>
  <c r="V68" i="3" l="1"/>
  <c r="F24" i="17" s="1"/>
  <c r="N69" i="3"/>
  <c r="P49" i="3"/>
  <c r="LC7" i="4"/>
  <c r="LC8" i="4" s="1"/>
  <c r="AB50" i="3"/>
  <c r="LB9" i="4"/>
  <c r="F69" i="3"/>
  <c r="MU7" i="4"/>
  <c r="MU8" i="4" s="1"/>
  <c r="E72" i="3"/>
  <c r="E71" i="3"/>
  <c r="L72" i="3"/>
  <c r="L71" i="3"/>
  <c r="AB46" i="3"/>
  <c r="V71" i="3"/>
  <c r="V72" i="3"/>
  <c r="V69" i="3"/>
  <c r="S72" i="3"/>
  <c r="S71" i="3"/>
  <c r="R48" i="3"/>
  <c r="U72" i="3"/>
  <c r="U71" i="3"/>
  <c r="K72" i="3"/>
  <c r="K71" i="3"/>
  <c r="U167" i="1"/>
  <c r="V167" i="1"/>
  <c r="T167" i="1"/>
  <c r="T302" i="1"/>
  <c r="U302" i="1"/>
  <c r="V302" i="1"/>
  <c r="T165" i="1"/>
  <c r="V165" i="1"/>
  <c r="T184" i="1"/>
  <c r="U184" i="1"/>
  <c r="V169" i="1"/>
  <c r="T169" i="1"/>
  <c r="U169" i="1"/>
  <c r="U165" i="1"/>
  <c r="V184" i="1"/>
  <c r="N70" i="3"/>
  <c r="M72" i="3"/>
  <c r="M71" i="3"/>
  <c r="R49" i="3"/>
  <c r="AJQ9" i="4"/>
  <c r="I71" i="3"/>
  <c r="I72" i="3"/>
  <c r="T72" i="3"/>
  <c r="T71" i="3"/>
  <c r="R68" i="3"/>
  <c r="F20" i="17" s="1"/>
  <c r="R70" i="3"/>
  <c r="R69" i="3"/>
  <c r="P69" i="3"/>
  <c r="P68" i="3"/>
  <c r="F18" i="17" s="1"/>
  <c r="P70" i="3"/>
  <c r="O71" i="3"/>
  <c r="O72" i="3"/>
  <c r="F70" i="3"/>
  <c r="F68" i="3"/>
  <c r="F8" i="17" s="1"/>
  <c r="Q71" i="3"/>
  <c r="Q72" i="3"/>
  <c r="C72" i="3"/>
  <c r="C71" i="3"/>
  <c r="D72" i="3"/>
  <c r="D71" i="3"/>
  <c r="G71" i="3"/>
  <c r="G72" i="3"/>
  <c r="V70" i="3"/>
  <c r="H69" i="3"/>
  <c r="H68" i="3"/>
  <c r="F10" i="17" s="1"/>
  <c r="H70" i="3"/>
  <c r="W71" i="3"/>
  <c r="W72" i="3"/>
  <c r="F48" i="3"/>
  <c r="J68" i="3"/>
  <c r="F12" i="17" s="1"/>
  <c r="J70" i="3"/>
  <c r="J69" i="3"/>
  <c r="C34" i="15"/>
  <c r="F36" i="15"/>
  <c r="G36" i="15" s="1"/>
  <c r="C35" i="15"/>
  <c r="F37" i="15"/>
  <c r="G37" i="15" s="1"/>
  <c r="F49" i="3"/>
  <c r="H49" i="3"/>
  <c r="D43" i="3"/>
  <c r="J48" i="3"/>
  <c r="EI9" i="4"/>
  <c r="EJ7" i="4"/>
  <c r="EJ8" i="4" s="1"/>
  <c r="SS7" i="4"/>
  <c r="SS8" i="4" s="1"/>
  <c r="SR9" i="4"/>
  <c r="ABD9" i="4"/>
  <c r="ABE7" i="4"/>
  <c r="ABE8" i="4" s="1"/>
  <c r="FQ7" i="4"/>
  <c r="FP9" i="4"/>
  <c r="G9" i="4"/>
  <c r="H7" i="4"/>
  <c r="H8" i="4" s="1"/>
  <c r="HR9" i="4"/>
  <c r="HS7" i="4"/>
  <c r="HS8" i="4" s="1"/>
  <c r="GW7" i="4"/>
  <c r="GW8" i="4" s="1"/>
  <c r="GV9" i="4"/>
  <c r="UK7" i="4"/>
  <c r="UK8" i="4" s="1"/>
  <c r="UJ9" i="4"/>
  <c r="W44" i="3"/>
  <c r="L44" i="3"/>
  <c r="AD7" i="4"/>
  <c r="AD8" i="4" s="1"/>
  <c r="AC9" i="4"/>
  <c r="QZ9" i="4"/>
  <c r="RA7" i="4"/>
  <c r="RA8" i="4" s="1"/>
  <c r="DN7" i="4"/>
  <c r="DN8" i="4" s="1"/>
  <c r="DM9" i="4"/>
  <c r="W45" i="3"/>
  <c r="W43" i="3"/>
  <c r="N47" i="3"/>
  <c r="L45" i="3"/>
  <c r="D45" i="3"/>
  <c r="O44" i="3"/>
  <c r="O69" i="3" s="1"/>
  <c r="O45" i="3"/>
  <c r="T44" i="3"/>
  <c r="S44" i="3"/>
  <c r="J49" i="3"/>
  <c r="AB43" i="3"/>
  <c r="N48" i="3"/>
  <c r="AY9" i="4"/>
  <c r="AZ7" i="4"/>
  <c r="AZ8" i="4" s="1"/>
  <c r="KF9" i="4"/>
  <c r="KG7" i="4"/>
  <c r="KG8" i="4" s="1"/>
  <c r="AGG7" i="4"/>
  <c r="AGG8" i="4" s="1"/>
  <c r="AGF9" i="4"/>
  <c r="BV7" i="4"/>
  <c r="BV8" i="4" s="1"/>
  <c r="BU9" i="4"/>
  <c r="AEN9" i="4"/>
  <c r="AEO7" i="4"/>
  <c r="AEO8" i="4" s="1"/>
  <c r="CQ9" i="4"/>
  <c r="CR7" i="4"/>
  <c r="CR8" i="4" s="1"/>
  <c r="XU7" i="4"/>
  <c r="XU8" i="4" s="1"/>
  <c r="XT9" i="4"/>
  <c r="ZM7" i="4"/>
  <c r="ZM8" i="4" s="1"/>
  <c r="ZL9" i="4"/>
  <c r="AHY7" i="4"/>
  <c r="AHY8" i="4" s="1"/>
  <c r="AHX9" i="4"/>
  <c r="ALI9" i="4"/>
  <c r="ALJ7" i="4"/>
  <c r="ALJ8" i="4" s="1"/>
  <c r="IP9" i="4"/>
  <c r="IQ7" i="4"/>
  <c r="IQ8" i="4" s="1"/>
  <c r="ANV9" i="4"/>
  <c r="ANW7" i="4"/>
  <c r="ANW8" i="4" s="1"/>
  <c r="NR9" i="4"/>
  <c r="NS7" i="4"/>
  <c r="NS8" i="4" s="1"/>
  <c r="AJR9" i="4"/>
  <c r="AJS7" i="4"/>
  <c r="AJS8" i="4" s="1"/>
  <c r="YQ9" i="4"/>
  <c r="YR7" i="4"/>
  <c r="YR8" i="4" s="1"/>
  <c r="QE9" i="4"/>
  <c r="QF7" i="4"/>
  <c r="QF8" i="4" s="1"/>
  <c r="AFK9" i="4"/>
  <c r="AFL7" i="4"/>
  <c r="AFL8" i="4" s="1"/>
  <c r="AKM9" i="4"/>
  <c r="AKN7" i="4"/>
  <c r="AKN8" i="4" s="1"/>
  <c r="AHC9" i="4"/>
  <c r="AHD7" i="4"/>
  <c r="AHD8" i="4" s="1"/>
  <c r="WD9" i="4"/>
  <c r="WE7" i="4"/>
  <c r="WE8" i="4" s="1"/>
  <c r="AIU9" i="4"/>
  <c r="AIV7" i="4"/>
  <c r="AIV8" i="4" s="1"/>
  <c r="MU9" i="4"/>
  <c r="MV7" i="4"/>
  <c r="MV8" i="4" s="1"/>
  <c r="OM9" i="4"/>
  <c r="ON7" i="4"/>
  <c r="ON8" i="4" s="1"/>
  <c r="RW9" i="4"/>
  <c r="RX7" i="4"/>
  <c r="RX8" i="4" s="1"/>
  <c r="AAI9" i="4"/>
  <c r="AAJ7" i="4"/>
  <c r="AAJ8" i="4" s="1"/>
  <c r="WY9" i="4"/>
  <c r="WZ7" i="4"/>
  <c r="WZ8" i="4" s="1"/>
  <c r="JK9" i="4"/>
  <c r="JL7" i="4"/>
  <c r="JL8" i="4" s="1"/>
  <c r="TO9" i="4"/>
  <c r="TP7" i="4"/>
  <c r="TP8" i="4" s="1"/>
  <c r="LZ9" i="4"/>
  <c r="MA7" i="4"/>
  <c r="MA8" i="4" s="1"/>
  <c r="PJ9" i="4"/>
  <c r="PK7" i="4"/>
  <c r="PK8" i="4" s="1"/>
  <c r="ACX9" i="4"/>
  <c r="ACY7" i="4"/>
  <c r="ACY8" i="4" s="1"/>
  <c r="VG9" i="4"/>
  <c r="VH7" i="4"/>
  <c r="VH8" i="4" s="1"/>
  <c r="AOS9" i="4"/>
  <c r="AOT7" i="4"/>
  <c r="AOT8" i="4" s="1"/>
  <c r="AMD9" i="4"/>
  <c r="AME7" i="4"/>
  <c r="AME8" i="4" s="1"/>
  <c r="ACA9" i="4"/>
  <c r="ACB7" i="4"/>
  <c r="ACB8" i="4" s="1"/>
  <c r="LC9" i="4"/>
  <c r="LD7" i="4"/>
  <c r="LD8" i="4" s="1"/>
  <c r="ADS9" i="4"/>
  <c r="ADT7" i="4"/>
  <c r="ADT8" i="4" s="1"/>
  <c r="GA9" i="4"/>
  <c r="GB7" i="4"/>
  <c r="GB8" i="4" s="1"/>
  <c r="ANA9" i="4"/>
  <c r="ANB7" i="4"/>
  <c r="ANB8" i="4" s="1"/>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T148" i="1"/>
  <c r="F71" i="3" l="1"/>
  <c r="I69" i="3"/>
  <c r="I68" i="3"/>
  <c r="F11" i="17" s="1"/>
  <c r="I70" i="3"/>
  <c r="J72" i="3"/>
  <c r="J71" i="3"/>
  <c r="K68" i="3"/>
  <c r="F13" i="17" s="1"/>
  <c r="K70" i="3"/>
  <c r="K69" i="3"/>
  <c r="FQ9" i="4"/>
  <c r="FQ8" i="4"/>
  <c r="D68" i="3"/>
  <c r="F6" i="17" s="1"/>
  <c r="D70" i="3"/>
  <c r="D69" i="3"/>
  <c r="O70" i="3"/>
  <c r="F72" i="3"/>
  <c r="O68" i="3"/>
  <c r="F17" i="17" s="1"/>
  <c r="G69" i="3"/>
  <c r="G68" i="3"/>
  <c r="F9" i="17" s="1"/>
  <c r="G70" i="3"/>
  <c r="P71" i="3"/>
  <c r="P72" i="3"/>
  <c r="Q69" i="3"/>
  <c r="Q68" i="3"/>
  <c r="F19" i="17" s="1"/>
  <c r="Q70" i="3"/>
  <c r="H71" i="3"/>
  <c r="H72" i="3"/>
  <c r="C70" i="3"/>
  <c r="C69" i="3"/>
  <c r="C68" i="3"/>
  <c r="F5" i="17" s="1"/>
  <c r="M68" i="3"/>
  <c r="F15" i="17" s="1"/>
  <c r="M70" i="3"/>
  <c r="M69" i="3"/>
  <c r="N71" i="3"/>
  <c r="N72" i="3"/>
  <c r="N74" i="3" s="1"/>
  <c r="S68" i="3"/>
  <c r="F21" i="17" s="1"/>
  <c r="S70" i="3"/>
  <c r="S69" i="3"/>
  <c r="U68" i="3"/>
  <c r="F23" i="17" s="1"/>
  <c r="U70" i="3"/>
  <c r="U69" i="3"/>
  <c r="L68" i="3"/>
  <c r="F14" i="17" s="1"/>
  <c r="L70" i="3"/>
  <c r="L69" i="3"/>
  <c r="E68" i="3"/>
  <c r="F7" i="17" s="1"/>
  <c r="E70" i="3"/>
  <c r="E69" i="3"/>
  <c r="T68" i="3"/>
  <c r="F22" i="17" s="1"/>
  <c r="T70" i="3"/>
  <c r="T69" i="3"/>
  <c r="W69" i="3"/>
  <c r="W68" i="3"/>
  <c r="F25" i="17" s="1"/>
  <c r="W70" i="3"/>
  <c r="W167" i="1"/>
  <c r="W169" i="1"/>
  <c r="W184" i="1"/>
  <c r="W302" i="1"/>
  <c r="W165" i="1"/>
  <c r="R72" i="3"/>
  <c r="R71" i="3"/>
  <c r="F39" i="15"/>
  <c r="G39" i="15" s="1"/>
  <c r="C37" i="15"/>
  <c r="F38" i="15"/>
  <c r="G38" i="15" s="1"/>
  <c r="C36" i="15"/>
  <c r="ZM9" i="4"/>
  <c r="ZN7" i="4"/>
  <c r="ZN8" i="4" s="1"/>
  <c r="HS9" i="4"/>
  <c r="HT7" i="4"/>
  <c r="HT8" i="4" s="1"/>
  <c r="AEO9" i="4"/>
  <c r="AEP7" i="4"/>
  <c r="AEP8" i="4" s="1"/>
  <c r="BA7" i="4"/>
  <c r="BA8" i="4" s="1"/>
  <c r="AZ9" i="4"/>
  <c r="DN9" i="4"/>
  <c r="DO7" i="4"/>
  <c r="DO8" i="4" s="1"/>
  <c r="AE7" i="4"/>
  <c r="AE8" i="4" s="1"/>
  <c r="AD9" i="4"/>
  <c r="UL7" i="4"/>
  <c r="UL8" i="4" s="1"/>
  <c r="UK9" i="4"/>
  <c r="ST7" i="4"/>
  <c r="ST8" i="4" s="1"/>
  <c r="SS9" i="4"/>
  <c r="BW7" i="4"/>
  <c r="BW8" i="4" s="1"/>
  <c r="BV9" i="4"/>
  <c r="AHZ7" i="4"/>
  <c r="AHZ8" i="4" s="1"/>
  <c r="AHY9" i="4"/>
  <c r="XV7" i="4"/>
  <c r="XV8" i="4" s="1"/>
  <c r="XU9" i="4"/>
  <c r="AGG9" i="4"/>
  <c r="AGH7" i="4"/>
  <c r="AGH8" i="4" s="1"/>
  <c r="RB7" i="4"/>
  <c r="RB8" i="4" s="1"/>
  <c r="RA9" i="4"/>
  <c r="I7" i="4"/>
  <c r="I8" i="4" s="1"/>
  <c r="H9" i="4"/>
  <c r="ABF7" i="4"/>
  <c r="ABF8" i="4" s="1"/>
  <c r="ABE9" i="4"/>
  <c r="EK7" i="4"/>
  <c r="EK8" i="4" s="1"/>
  <c r="EJ9" i="4"/>
  <c r="CS7" i="4"/>
  <c r="CS8" i="4" s="1"/>
  <c r="CR9" i="4"/>
  <c r="KH7" i="4"/>
  <c r="KH8" i="4" s="1"/>
  <c r="KG9" i="4"/>
  <c r="GW9" i="4"/>
  <c r="GX7" i="4"/>
  <c r="GX8" i="4" s="1"/>
  <c r="LD9" i="4"/>
  <c r="LE7" i="4"/>
  <c r="LE8" i="4" s="1"/>
  <c r="AME9" i="4"/>
  <c r="AMF7" i="4"/>
  <c r="AMF8" i="4" s="1"/>
  <c r="TP9" i="4"/>
  <c r="TQ7" i="4"/>
  <c r="TQ8" i="4" s="1"/>
  <c r="AAJ9" i="4"/>
  <c r="AAK7" i="4"/>
  <c r="AAK8" i="4" s="1"/>
  <c r="MV9" i="4"/>
  <c r="MW7" i="4"/>
  <c r="MW8" i="4" s="1"/>
  <c r="WE9" i="4"/>
  <c r="WF7" i="4"/>
  <c r="WF8" i="4" s="1"/>
  <c r="AFL9" i="4"/>
  <c r="AFM7" i="4"/>
  <c r="AFM8" i="4" s="1"/>
  <c r="QF9" i="4"/>
  <c r="QG7" i="4"/>
  <c r="QG8" i="4" s="1"/>
  <c r="AJS9" i="4"/>
  <c r="AJT7" i="4"/>
  <c r="AJT8" i="4" s="1"/>
  <c r="IQ9" i="4"/>
  <c r="IR7" i="4"/>
  <c r="IR8" i="4" s="1"/>
  <c r="GB9" i="4"/>
  <c r="GC7" i="4"/>
  <c r="GC8" i="4" s="1"/>
  <c r="PK9" i="4"/>
  <c r="PL7" i="4"/>
  <c r="PL8" i="4" s="1"/>
  <c r="ANB9" i="4"/>
  <c r="ANC7" i="4"/>
  <c r="ANC8" i="4" s="1"/>
  <c r="ADT9" i="4"/>
  <c r="ADU7" i="4"/>
  <c r="ADU8" i="4" s="1"/>
  <c r="ACB9" i="4"/>
  <c r="ACC7" i="4"/>
  <c r="ACC8" i="4" s="1"/>
  <c r="AOT9" i="4"/>
  <c r="AOU7" i="4"/>
  <c r="AOU8" i="4" s="1"/>
  <c r="ACY9" i="4"/>
  <c r="ACZ7" i="4"/>
  <c r="ACZ8" i="4" s="1"/>
  <c r="MA9" i="4"/>
  <c r="MB7" i="4"/>
  <c r="MB8" i="4" s="1"/>
  <c r="WZ9" i="4"/>
  <c r="XA7" i="4"/>
  <c r="XA8" i="4" s="1"/>
  <c r="RX9" i="4"/>
  <c r="RY7" i="4"/>
  <c r="RY8" i="4" s="1"/>
  <c r="ON9" i="4"/>
  <c r="OO7" i="4"/>
  <c r="OO8" i="4" s="1"/>
  <c r="AIV9" i="4"/>
  <c r="AIW7" i="4"/>
  <c r="AIW8" i="4" s="1"/>
  <c r="AHD9" i="4"/>
  <c r="AHE7" i="4"/>
  <c r="AHE8" i="4" s="1"/>
  <c r="AKN9" i="4"/>
  <c r="AKO7" i="4"/>
  <c r="AKO8" i="4" s="1"/>
  <c r="YR9" i="4"/>
  <c r="YS7" i="4"/>
  <c r="YS8" i="4" s="1"/>
  <c r="NS9" i="4"/>
  <c r="NT7" i="4"/>
  <c r="NT8" i="4" s="1"/>
  <c r="ANW9" i="4"/>
  <c r="ANX7" i="4"/>
  <c r="ANX8" i="4" s="1"/>
  <c r="ALJ9" i="4"/>
  <c r="ALK7" i="4"/>
  <c r="ALK8" i="4" s="1"/>
  <c r="VH9" i="4"/>
  <c r="VI7" i="4"/>
  <c r="VI8" i="4" s="1"/>
  <c r="JL9" i="4"/>
  <c r="JM7" i="4"/>
  <c r="JM8" i="4" s="1"/>
  <c r="W148" i="1"/>
  <c r="X167" i="1" l="1"/>
  <c r="X165" i="1"/>
  <c r="X169" i="1"/>
  <c r="X302" i="1"/>
  <c r="X184" i="1"/>
  <c r="F26" i="17"/>
  <c r="F40" i="15"/>
  <c r="G40" i="15" s="1"/>
  <c r="C38" i="15"/>
  <c r="F41" i="15"/>
  <c r="G41" i="15" s="1"/>
  <c r="C39" i="15"/>
  <c r="KH9" i="4"/>
  <c r="KI7" i="4"/>
  <c r="KI8" i="4" s="1"/>
  <c r="EK9" i="4"/>
  <c r="EL7" i="4"/>
  <c r="EL8" i="4" s="1"/>
  <c r="J7" i="4"/>
  <c r="J8" i="4" s="1"/>
  <c r="I9" i="4"/>
  <c r="AHZ9" i="4"/>
  <c r="AIA7" i="4"/>
  <c r="AIA8" i="4" s="1"/>
  <c r="AF7" i="4"/>
  <c r="AF8" i="4" s="1"/>
  <c r="AE9" i="4"/>
  <c r="BA9" i="4"/>
  <c r="BB7" i="4"/>
  <c r="BB8" i="4" s="1"/>
  <c r="HT9" i="4"/>
  <c r="HU7" i="4"/>
  <c r="HU8" i="4" s="1"/>
  <c r="GY7" i="4"/>
  <c r="GY8" i="4" s="1"/>
  <c r="GX9" i="4"/>
  <c r="DO9" i="4"/>
  <c r="DP7" i="4"/>
  <c r="DP8" i="4" s="1"/>
  <c r="AEQ7" i="4"/>
  <c r="AEQ8" i="4" s="1"/>
  <c r="AEP9" i="4"/>
  <c r="SU7" i="4"/>
  <c r="SU8" i="4" s="1"/>
  <c r="ST9" i="4"/>
  <c r="CS9" i="4"/>
  <c r="CT7" i="4"/>
  <c r="CT8" i="4" s="1"/>
  <c r="ABG7" i="4"/>
  <c r="ABG8" i="4" s="1"/>
  <c r="ABF9" i="4"/>
  <c r="RB9" i="4"/>
  <c r="RC7" i="4"/>
  <c r="RC8" i="4" s="1"/>
  <c r="XV9" i="4"/>
  <c r="XW7" i="4"/>
  <c r="XW8" i="4" s="1"/>
  <c r="BX7" i="4"/>
  <c r="BX8" i="4" s="1"/>
  <c r="BW9" i="4"/>
  <c r="UM7" i="4"/>
  <c r="UM8" i="4" s="1"/>
  <c r="UL9" i="4"/>
  <c r="ZN9" i="4"/>
  <c r="ZO7" i="4"/>
  <c r="ZO8" i="4" s="1"/>
  <c r="AGI7" i="4"/>
  <c r="AGI8" i="4" s="1"/>
  <c r="AGH9" i="4"/>
  <c r="VI9" i="4"/>
  <c r="VJ7" i="4"/>
  <c r="VJ8" i="4" s="1"/>
  <c r="NT9" i="4"/>
  <c r="NU7" i="4"/>
  <c r="NU8" i="4" s="1"/>
  <c r="AKO9" i="4"/>
  <c r="AKP7" i="4"/>
  <c r="AKP8" i="4" s="1"/>
  <c r="AIW9" i="4"/>
  <c r="AIX7" i="4"/>
  <c r="AIX8" i="4" s="1"/>
  <c r="XA9" i="4"/>
  <c r="XB7" i="4"/>
  <c r="XB8" i="4" s="1"/>
  <c r="AOU9" i="4"/>
  <c r="AOV7" i="4"/>
  <c r="AOV8" i="4" s="1"/>
  <c r="ACC9" i="4"/>
  <c r="ACD7" i="4"/>
  <c r="ACD8" i="4" s="1"/>
  <c r="PL9" i="4"/>
  <c r="PM7" i="4"/>
  <c r="PM8" i="4" s="1"/>
  <c r="AFM9" i="4"/>
  <c r="AFN7" i="4"/>
  <c r="AFN8" i="4" s="1"/>
  <c r="AAK9" i="4"/>
  <c r="AAL7" i="4"/>
  <c r="AAL8" i="4" s="1"/>
  <c r="ALK9" i="4"/>
  <c r="ALL7" i="4"/>
  <c r="ALL8" i="4" s="1"/>
  <c r="YS9" i="4"/>
  <c r="YT7" i="4"/>
  <c r="YT8" i="4" s="1"/>
  <c r="RY9" i="4"/>
  <c r="RZ7" i="4"/>
  <c r="RZ8" i="4" s="1"/>
  <c r="MB9" i="4"/>
  <c r="MC7" i="4"/>
  <c r="MC8" i="4" s="1"/>
  <c r="ANC9" i="4"/>
  <c r="AND7" i="4"/>
  <c r="AND8" i="4" s="1"/>
  <c r="IR9" i="4"/>
  <c r="IS7" i="4"/>
  <c r="IS8" i="4" s="1"/>
  <c r="MW9" i="4"/>
  <c r="MX7" i="4"/>
  <c r="MX8" i="4" s="1"/>
  <c r="AMF9" i="4"/>
  <c r="AMG7" i="4"/>
  <c r="AMG8" i="4" s="1"/>
  <c r="JM9" i="4"/>
  <c r="JN7" i="4"/>
  <c r="JN8" i="4" s="1"/>
  <c r="ANX9" i="4"/>
  <c r="ANY7" i="4"/>
  <c r="ANY8" i="4" s="1"/>
  <c r="AHE9" i="4"/>
  <c r="AHF7" i="4"/>
  <c r="AHF8" i="4" s="1"/>
  <c r="OO9" i="4"/>
  <c r="OP7" i="4"/>
  <c r="OP8" i="4" s="1"/>
  <c r="ACZ9" i="4"/>
  <c r="ADA7" i="4"/>
  <c r="ADA8" i="4" s="1"/>
  <c r="ADU9" i="4"/>
  <c r="ADV7" i="4"/>
  <c r="ADV8" i="4" s="1"/>
  <c r="GC9" i="4"/>
  <c r="GD7" i="4"/>
  <c r="GD8" i="4" s="1"/>
  <c r="AJT9" i="4"/>
  <c r="AJU7" i="4"/>
  <c r="AJU8" i="4" s="1"/>
  <c r="QG9" i="4"/>
  <c r="QH7" i="4"/>
  <c r="QH8" i="4" s="1"/>
  <c r="WF9" i="4"/>
  <c r="WG7" i="4"/>
  <c r="WG8" i="4" s="1"/>
  <c r="TQ9" i="4"/>
  <c r="TR7" i="4"/>
  <c r="TR8" i="4" s="1"/>
  <c r="LE9" i="4"/>
  <c r="LF7" i="4"/>
  <c r="LF8" i="4" s="1"/>
  <c r="X148" i="1"/>
  <c r="Y169" i="1" l="1"/>
  <c r="Y167" i="1"/>
  <c r="Y302" i="1"/>
  <c r="Y165" i="1"/>
  <c r="Y184" i="1"/>
  <c r="F43" i="15"/>
  <c r="G43" i="15" s="1"/>
  <c r="C41" i="15"/>
  <c r="F42" i="15"/>
  <c r="G42" i="15" s="1"/>
  <c r="C40" i="15"/>
  <c r="CU7" i="4"/>
  <c r="CU8" i="4" s="1"/>
  <c r="CT9" i="4"/>
  <c r="BC7" i="4"/>
  <c r="BC8" i="4" s="1"/>
  <c r="BB9" i="4"/>
  <c r="EM7" i="4"/>
  <c r="EM8" i="4" s="1"/>
  <c r="EL9" i="4"/>
  <c r="BX9" i="4"/>
  <c r="BY7" i="4"/>
  <c r="BY8" i="4" s="1"/>
  <c r="AER7" i="4"/>
  <c r="AER8" i="4" s="1"/>
  <c r="AEQ9" i="4"/>
  <c r="GZ7" i="4"/>
  <c r="GZ8" i="4" s="1"/>
  <c r="GY9" i="4"/>
  <c r="ZP7" i="4"/>
  <c r="ZP8" i="4" s="1"/>
  <c r="ZO9" i="4"/>
  <c r="RC9" i="4"/>
  <c r="RD7" i="4"/>
  <c r="RD8" i="4" s="1"/>
  <c r="AIA9" i="4"/>
  <c r="AIB7" i="4"/>
  <c r="AIB8" i="4" s="1"/>
  <c r="XX7" i="4"/>
  <c r="XX8" i="4" s="1"/>
  <c r="XW9" i="4"/>
  <c r="DP9" i="4"/>
  <c r="DQ7" i="4"/>
  <c r="DQ8" i="4" s="1"/>
  <c r="HV7" i="4"/>
  <c r="HV8" i="4" s="1"/>
  <c r="HU9" i="4"/>
  <c r="KI9" i="4"/>
  <c r="KJ7" i="4"/>
  <c r="KJ8" i="4" s="1"/>
  <c r="AGJ7" i="4"/>
  <c r="AGJ8" i="4" s="1"/>
  <c r="AGI9" i="4"/>
  <c r="UM9" i="4"/>
  <c r="UN7" i="4"/>
  <c r="UN8" i="4" s="1"/>
  <c r="ABH7" i="4"/>
  <c r="ABH8" i="4" s="1"/>
  <c r="ABG9" i="4"/>
  <c r="SV7" i="4"/>
  <c r="SV8" i="4" s="1"/>
  <c r="SU9" i="4"/>
  <c r="AG7" i="4"/>
  <c r="AG8" i="4" s="1"/>
  <c r="AF9" i="4"/>
  <c r="K7" i="4"/>
  <c r="K8" i="4" s="1"/>
  <c r="J9" i="4"/>
  <c r="TR9" i="4"/>
  <c r="TS7" i="4"/>
  <c r="TS8" i="4" s="1"/>
  <c r="WG9" i="4"/>
  <c r="WH7" i="4"/>
  <c r="WH8" i="4" s="1"/>
  <c r="AJU9" i="4"/>
  <c r="AJV7" i="4"/>
  <c r="AJV8" i="4" s="1"/>
  <c r="GD9" i="4"/>
  <c r="GE7" i="4"/>
  <c r="GE8" i="4" s="1"/>
  <c r="ADA9" i="4"/>
  <c r="ADB7" i="4"/>
  <c r="ADB8" i="4" s="1"/>
  <c r="AMG9" i="4"/>
  <c r="AMH7" i="4"/>
  <c r="AMH8" i="4" s="1"/>
  <c r="IS9" i="4"/>
  <c r="IT7" i="4"/>
  <c r="IT8" i="4" s="1"/>
  <c r="ACD9" i="4"/>
  <c r="ACE7" i="4"/>
  <c r="ACE8" i="4" s="1"/>
  <c r="AKP9" i="4"/>
  <c r="AKQ7" i="4"/>
  <c r="AKQ8" i="4" s="1"/>
  <c r="ADV9" i="4"/>
  <c r="ADW7" i="4"/>
  <c r="ADW8" i="4" s="1"/>
  <c r="AHF9" i="4"/>
  <c r="AHG7" i="4"/>
  <c r="AHG8" i="4" s="1"/>
  <c r="MC9" i="4"/>
  <c r="MD7" i="4"/>
  <c r="MD8" i="4" s="1"/>
  <c r="ALL9" i="4"/>
  <c r="ALM7" i="4"/>
  <c r="ALM8" i="4" s="1"/>
  <c r="XB9" i="4"/>
  <c r="XC7" i="4"/>
  <c r="XC8" i="4" s="1"/>
  <c r="NU9" i="4"/>
  <c r="NV7" i="4"/>
  <c r="NV8" i="4" s="1"/>
  <c r="LF9" i="4"/>
  <c r="LG7" i="4"/>
  <c r="LG8" i="4" s="1"/>
  <c r="QH9" i="4"/>
  <c r="QI7" i="4"/>
  <c r="QI8" i="4" s="1"/>
  <c r="OP9" i="4"/>
  <c r="OQ7" i="4"/>
  <c r="OQ8" i="4" s="1"/>
  <c r="ANY9" i="4"/>
  <c r="ANZ7" i="4"/>
  <c r="ANZ8" i="4" s="1"/>
  <c r="JN9" i="4"/>
  <c r="JO7" i="4"/>
  <c r="JO8" i="4" s="1"/>
  <c r="MX9" i="4"/>
  <c r="MY7" i="4"/>
  <c r="MY8" i="4" s="1"/>
  <c r="AND9" i="4"/>
  <c r="ANE7" i="4"/>
  <c r="ANE8" i="4" s="1"/>
  <c r="RZ9" i="4"/>
  <c r="SA7" i="4"/>
  <c r="SA8" i="4" s="1"/>
  <c r="YT9" i="4"/>
  <c r="YU7" i="4"/>
  <c r="YU8" i="4" s="1"/>
  <c r="AAL9" i="4"/>
  <c r="AAM7" i="4"/>
  <c r="AAM8" i="4" s="1"/>
  <c r="AFN9" i="4"/>
  <c r="AFO7" i="4"/>
  <c r="AFO8" i="4" s="1"/>
  <c r="PM9" i="4"/>
  <c r="PN7" i="4"/>
  <c r="PN8" i="4" s="1"/>
  <c r="AOW7" i="4"/>
  <c r="AOW8" i="4" s="1"/>
  <c r="AOV9" i="4"/>
  <c r="AIX9" i="4"/>
  <c r="AIY7" i="4"/>
  <c r="AIY8" i="4" s="1"/>
  <c r="VJ9" i="4"/>
  <c r="VK7" i="4"/>
  <c r="VK8" i="4" s="1"/>
  <c r="Z167" i="1" l="1"/>
  <c r="Z184" i="1"/>
  <c r="Z169" i="1"/>
  <c r="Z165" i="1"/>
  <c r="Z302" i="1"/>
  <c r="F44" i="15"/>
  <c r="G44" i="15" s="1"/>
  <c r="C42" i="15"/>
  <c r="F45" i="15"/>
  <c r="G45" i="15" s="1"/>
  <c r="C43" i="15"/>
  <c r="AH7" i="4"/>
  <c r="AH8" i="4" s="1"/>
  <c r="AG9" i="4"/>
  <c r="ABI7" i="4"/>
  <c r="ABI8" i="4" s="1"/>
  <c r="ABH9" i="4"/>
  <c r="AGK7" i="4"/>
  <c r="AGK8" i="4" s="1"/>
  <c r="AGJ9" i="4"/>
  <c r="HV9" i="4"/>
  <c r="HW7" i="4"/>
  <c r="HW8" i="4" s="1"/>
  <c r="XX9" i="4"/>
  <c r="XY7" i="4"/>
  <c r="XY8" i="4" s="1"/>
  <c r="GZ9" i="4"/>
  <c r="HA7" i="4"/>
  <c r="HA8" i="4" s="1"/>
  <c r="BC9" i="4"/>
  <c r="BD7" i="4"/>
  <c r="BD8" i="4" s="1"/>
  <c r="RD9" i="4"/>
  <c r="RE7" i="4"/>
  <c r="RE8" i="4" s="1"/>
  <c r="UN9" i="4"/>
  <c r="UO7" i="4"/>
  <c r="UO8" i="4" s="1"/>
  <c r="KJ9" i="4"/>
  <c r="KK7" i="4"/>
  <c r="KK8" i="4" s="1"/>
  <c r="DR7" i="4"/>
  <c r="DR8" i="4" s="1"/>
  <c r="DQ9" i="4"/>
  <c r="AIC7" i="4"/>
  <c r="AIC8" i="4" s="1"/>
  <c r="AIB9" i="4"/>
  <c r="BY9" i="4"/>
  <c r="BZ7" i="4"/>
  <c r="BZ8" i="4" s="1"/>
  <c r="K9" i="4"/>
  <c r="L7" i="4"/>
  <c r="L8" i="4" s="1"/>
  <c r="SV9" i="4"/>
  <c r="SW7" i="4"/>
  <c r="SW8" i="4" s="1"/>
  <c r="ZQ7" i="4"/>
  <c r="ZQ8" i="4" s="1"/>
  <c r="ZP9" i="4"/>
  <c r="AER9" i="4"/>
  <c r="AES7" i="4"/>
  <c r="AES8" i="4" s="1"/>
  <c r="EM9" i="4"/>
  <c r="EN7" i="4"/>
  <c r="EN8" i="4" s="1"/>
  <c r="CV7" i="4"/>
  <c r="CV8" i="4" s="1"/>
  <c r="CU9" i="4"/>
  <c r="AFO9" i="4"/>
  <c r="AFP7" i="4"/>
  <c r="AFP8" i="4" s="1"/>
  <c r="ANE9" i="4"/>
  <c r="ANF7" i="4"/>
  <c r="ANF8" i="4" s="1"/>
  <c r="AOA7" i="4"/>
  <c r="AOA8" i="4" s="1"/>
  <c r="ANZ9" i="4"/>
  <c r="LG9" i="4"/>
  <c r="LH7" i="4"/>
  <c r="LH8" i="4" s="1"/>
  <c r="ADW9" i="4"/>
  <c r="ADX7" i="4"/>
  <c r="ADX8" i="4" s="1"/>
  <c r="AKQ9" i="4"/>
  <c r="AKR7" i="4"/>
  <c r="AKR8" i="4" s="1"/>
  <c r="IT9" i="4"/>
  <c r="IU7" i="4"/>
  <c r="IU8" i="4" s="1"/>
  <c r="GE9" i="4"/>
  <c r="GF7" i="4"/>
  <c r="GF8" i="4" s="1"/>
  <c r="YU9" i="4"/>
  <c r="YV7" i="4"/>
  <c r="YV8" i="4" s="1"/>
  <c r="MY9" i="4"/>
  <c r="MZ7" i="4"/>
  <c r="MZ8" i="4" s="1"/>
  <c r="OQ9" i="4"/>
  <c r="OR7" i="4"/>
  <c r="OR8" i="4" s="1"/>
  <c r="XC9" i="4"/>
  <c r="XD7" i="4"/>
  <c r="XD8" i="4" s="1"/>
  <c r="ALM9" i="4"/>
  <c r="ALN7" i="4"/>
  <c r="ALN8" i="4" s="1"/>
  <c r="AHG9" i="4"/>
  <c r="AHH7" i="4"/>
  <c r="AHH8" i="4" s="1"/>
  <c r="WH9" i="4"/>
  <c r="WI7" i="4"/>
  <c r="WI8" i="4" s="1"/>
  <c r="AOW9" i="4"/>
  <c r="AOX7" i="4"/>
  <c r="AOX8" i="4" s="1"/>
  <c r="VK9" i="4"/>
  <c r="VL7" i="4"/>
  <c r="VL8" i="4" s="1"/>
  <c r="AIY9" i="4"/>
  <c r="AIZ7" i="4"/>
  <c r="AIZ8" i="4" s="1"/>
  <c r="PN9" i="4"/>
  <c r="PO7" i="4"/>
  <c r="PO8" i="4" s="1"/>
  <c r="AAM9" i="4"/>
  <c r="AAN7" i="4"/>
  <c r="AAN8" i="4" s="1"/>
  <c r="SA9" i="4"/>
  <c r="SB7" i="4"/>
  <c r="SB8" i="4" s="1"/>
  <c r="JO9" i="4"/>
  <c r="JP7" i="4"/>
  <c r="JP8" i="4" s="1"/>
  <c r="QI9" i="4"/>
  <c r="QJ7" i="4"/>
  <c r="QJ8" i="4" s="1"/>
  <c r="NV9" i="4"/>
  <c r="NW7" i="4"/>
  <c r="NW8" i="4" s="1"/>
  <c r="MD9" i="4"/>
  <c r="ME7" i="4"/>
  <c r="ME8" i="4" s="1"/>
  <c r="ACE9" i="4"/>
  <c r="ACF7" i="4"/>
  <c r="ACF8" i="4" s="1"/>
  <c r="AMH9" i="4"/>
  <c r="AMI7" i="4"/>
  <c r="AMI8" i="4" s="1"/>
  <c r="ADB9" i="4"/>
  <c r="ADC7" i="4"/>
  <c r="ADC8" i="4" s="1"/>
  <c r="AJV9" i="4"/>
  <c r="AJW7" i="4"/>
  <c r="AJW8" i="4" s="1"/>
  <c r="TS9" i="4"/>
  <c r="TT7" i="4"/>
  <c r="TT8" i="4" s="1"/>
  <c r="F47" i="15" l="1"/>
  <c r="G47" i="15" s="1"/>
  <c r="C45" i="15"/>
  <c r="F46" i="15"/>
  <c r="G46" i="15" s="1"/>
  <c r="C44" i="15"/>
  <c r="EN9" i="4"/>
  <c r="EO7" i="4"/>
  <c r="EO8" i="4" s="1"/>
  <c r="M7" i="4"/>
  <c r="M8" i="4" s="1"/>
  <c r="L9" i="4"/>
  <c r="KK9" i="4"/>
  <c r="KL7" i="4"/>
  <c r="KL8" i="4" s="1"/>
  <c r="RF7" i="4"/>
  <c r="RF8" i="4" s="1"/>
  <c r="RE9" i="4"/>
  <c r="HA9" i="4"/>
  <c r="HB7" i="4"/>
  <c r="HB8" i="4" s="1"/>
  <c r="HX7" i="4"/>
  <c r="HX8" i="4" s="1"/>
  <c r="HW9" i="4"/>
  <c r="ZQ9" i="4"/>
  <c r="ZR7" i="4"/>
  <c r="ZR8" i="4" s="1"/>
  <c r="AIC9" i="4"/>
  <c r="AID7" i="4"/>
  <c r="AID8" i="4" s="1"/>
  <c r="ABI9" i="4"/>
  <c r="ABJ7" i="4"/>
  <c r="ABJ8" i="4" s="1"/>
  <c r="AET7" i="4"/>
  <c r="AET8" i="4" s="1"/>
  <c r="AES9" i="4"/>
  <c r="SX7" i="4"/>
  <c r="SX8" i="4" s="1"/>
  <c r="SW9" i="4"/>
  <c r="CA7" i="4"/>
  <c r="CA8" i="4" s="1"/>
  <c r="BZ9" i="4"/>
  <c r="UP7" i="4"/>
  <c r="UP8" i="4" s="1"/>
  <c r="UO9" i="4"/>
  <c r="BD9" i="4"/>
  <c r="BE7" i="4"/>
  <c r="BE8" i="4" s="1"/>
  <c r="XY9" i="4"/>
  <c r="XZ7" i="4"/>
  <c r="XZ8" i="4" s="1"/>
  <c r="CV9" i="4"/>
  <c r="CW7" i="4"/>
  <c r="CW8" i="4" s="1"/>
  <c r="DS7" i="4"/>
  <c r="DS8" i="4" s="1"/>
  <c r="DR9" i="4"/>
  <c r="AGL7" i="4"/>
  <c r="AGL8" i="4" s="1"/>
  <c r="AGK9" i="4"/>
  <c r="AH9" i="4"/>
  <c r="AI7" i="4"/>
  <c r="AI8" i="4" s="1"/>
  <c r="ACF9" i="4"/>
  <c r="ACG7" i="4"/>
  <c r="ACG8" i="4" s="1"/>
  <c r="JP9" i="4"/>
  <c r="JQ7" i="4"/>
  <c r="JQ8" i="4" s="1"/>
  <c r="IU9" i="4"/>
  <c r="IV7" i="4"/>
  <c r="IV8" i="4" s="1"/>
  <c r="AFP9" i="4"/>
  <c r="AFQ7" i="4"/>
  <c r="AFQ8" i="4" s="1"/>
  <c r="QJ9" i="4"/>
  <c r="QK7" i="4"/>
  <c r="QK8" i="4" s="1"/>
  <c r="TT9" i="4"/>
  <c r="TU7" i="4"/>
  <c r="TU8" i="4" s="1"/>
  <c r="PO9" i="4"/>
  <c r="PP7" i="4"/>
  <c r="PP8" i="4" s="1"/>
  <c r="ALN9" i="4"/>
  <c r="ALO7" i="4"/>
  <c r="ALO8" i="4" s="1"/>
  <c r="AOA9" i="4"/>
  <c r="AOB7" i="4"/>
  <c r="AOB8" i="4" s="1"/>
  <c r="AJW9" i="4"/>
  <c r="AJX7" i="4"/>
  <c r="AJX8" i="4" s="1"/>
  <c r="AMI9" i="4"/>
  <c r="AMJ7" i="4"/>
  <c r="AMJ8" i="4" s="1"/>
  <c r="ME9" i="4"/>
  <c r="MF7" i="4"/>
  <c r="MF8" i="4" s="1"/>
  <c r="NW9" i="4"/>
  <c r="NX7" i="4"/>
  <c r="NX8" i="4" s="1"/>
  <c r="AAN9" i="4"/>
  <c r="AAO7" i="4"/>
  <c r="AAO8" i="4" s="1"/>
  <c r="AIZ9" i="4"/>
  <c r="AJA7" i="4"/>
  <c r="AJA8" i="4" s="1"/>
  <c r="AOX9" i="4"/>
  <c r="AOY7" i="4"/>
  <c r="AOY8" i="4" s="1"/>
  <c r="WI9" i="4"/>
  <c r="WJ7" i="4"/>
  <c r="WJ8" i="4" s="1"/>
  <c r="AHH9" i="4"/>
  <c r="AHI7" i="4"/>
  <c r="AHI8" i="4" s="1"/>
  <c r="XD9" i="4"/>
  <c r="XE7" i="4"/>
  <c r="XE8" i="4" s="1"/>
  <c r="OR9" i="4"/>
  <c r="OS7" i="4"/>
  <c r="OS8" i="4" s="1"/>
  <c r="YV9" i="4"/>
  <c r="YW7" i="4"/>
  <c r="YW8" i="4" s="1"/>
  <c r="GF9" i="4"/>
  <c r="GG7" i="4"/>
  <c r="GG8" i="4" s="1"/>
  <c r="AKR9" i="4"/>
  <c r="AKS7" i="4"/>
  <c r="AKS8" i="4" s="1"/>
  <c r="LH9" i="4"/>
  <c r="LI7" i="4"/>
  <c r="LI8" i="4" s="1"/>
  <c r="ANF9" i="4"/>
  <c r="ANG7" i="4"/>
  <c r="ANG8" i="4" s="1"/>
  <c r="ADC9" i="4"/>
  <c r="ADD7" i="4"/>
  <c r="ADD8" i="4" s="1"/>
  <c r="SB9" i="4"/>
  <c r="SC7" i="4"/>
  <c r="SC8" i="4" s="1"/>
  <c r="VL9" i="4"/>
  <c r="VM7" i="4"/>
  <c r="VM8" i="4" s="1"/>
  <c r="MZ9" i="4"/>
  <c r="NA7" i="4"/>
  <c r="NA8" i="4" s="1"/>
  <c r="ADX9" i="4"/>
  <c r="ADY7" i="4"/>
  <c r="ADY8" i="4" s="1"/>
  <c r="F48" i="15" l="1"/>
  <c r="G48" i="15" s="1"/>
  <c r="C46" i="15"/>
  <c r="F49" i="15"/>
  <c r="G49" i="15" s="1"/>
  <c r="C47" i="15"/>
  <c r="AIE7" i="4"/>
  <c r="AIE8" i="4" s="1"/>
  <c r="AID9" i="4"/>
  <c r="AGM7" i="4"/>
  <c r="AGM8" i="4" s="1"/>
  <c r="AGL9" i="4"/>
  <c r="CA9" i="4"/>
  <c r="CB7" i="4"/>
  <c r="CB8" i="4" s="1"/>
  <c r="AEU7" i="4"/>
  <c r="AEU8" i="4" s="1"/>
  <c r="AET9" i="4"/>
  <c r="HY7" i="4"/>
  <c r="HY8" i="4" s="1"/>
  <c r="HX9" i="4"/>
  <c r="RG7" i="4"/>
  <c r="RG8" i="4" s="1"/>
  <c r="RF9" i="4"/>
  <c r="M9" i="4"/>
  <c r="N7" i="4"/>
  <c r="N8" i="4" s="1"/>
  <c r="BE9" i="4"/>
  <c r="BF7" i="4"/>
  <c r="BF8" i="4" s="1"/>
  <c r="AI9" i="4"/>
  <c r="AJ7" i="4"/>
  <c r="AJ8" i="4" s="1"/>
  <c r="YA7" i="4"/>
  <c r="YA8" i="4" s="1"/>
  <c r="XZ9" i="4"/>
  <c r="ABJ9" i="4"/>
  <c r="ABK7" i="4"/>
  <c r="ABK8" i="4" s="1"/>
  <c r="ZS7" i="4"/>
  <c r="ZS8" i="4" s="1"/>
  <c r="ZR9" i="4"/>
  <c r="HB9" i="4"/>
  <c r="HC7" i="4"/>
  <c r="HC8" i="4" s="1"/>
  <c r="KM7" i="4"/>
  <c r="KM8" i="4" s="1"/>
  <c r="KL9" i="4"/>
  <c r="EO9" i="4"/>
  <c r="EP7" i="4"/>
  <c r="EP8" i="4" s="1"/>
  <c r="CW9" i="4"/>
  <c r="CX7" i="4"/>
  <c r="CX8" i="4" s="1"/>
  <c r="DS9" i="4"/>
  <c r="DT7" i="4"/>
  <c r="DT8" i="4" s="1"/>
  <c r="UP9" i="4"/>
  <c r="UQ7" i="4"/>
  <c r="UQ8" i="4" s="1"/>
  <c r="SY7" i="4"/>
  <c r="SY8" i="4" s="1"/>
  <c r="SX9" i="4"/>
  <c r="SC9" i="4"/>
  <c r="SD7" i="4"/>
  <c r="SD8" i="4" s="1"/>
  <c r="ADD9" i="4"/>
  <c r="ADJ7" i="4"/>
  <c r="ADJ8" i="4" s="1"/>
  <c r="ADE7" i="4"/>
  <c r="ADE8" i="4" s="1"/>
  <c r="ANG9" i="4"/>
  <c r="ANH7" i="4"/>
  <c r="ANH8" i="4" s="1"/>
  <c r="GG9" i="4"/>
  <c r="GH7" i="4"/>
  <c r="GH8" i="4" s="1"/>
  <c r="AHI9" i="4"/>
  <c r="AHJ7" i="4"/>
  <c r="AHJ8" i="4" s="1"/>
  <c r="WJ9" i="4"/>
  <c r="WP7" i="4"/>
  <c r="WP8" i="4" s="1"/>
  <c r="WK7" i="4"/>
  <c r="WK8" i="4" s="1"/>
  <c r="ML7" i="4"/>
  <c r="ML8" i="4" s="1"/>
  <c r="MG7" i="4"/>
  <c r="MG8" i="4" s="1"/>
  <c r="MF9" i="4"/>
  <c r="JB7" i="4"/>
  <c r="JB8" i="4" s="1"/>
  <c r="IW7" i="4"/>
  <c r="IW8" i="4" s="1"/>
  <c r="IV9" i="4"/>
  <c r="VM9" i="4"/>
  <c r="VN7" i="4"/>
  <c r="VN8" i="4" s="1"/>
  <c r="AKS9" i="4"/>
  <c r="AKT7" i="4"/>
  <c r="AKT8" i="4" s="1"/>
  <c r="YW9" i="4"/>
  <c r="YX7" i="4"/>
  <c r="YX8" i="4" s="1"/>
  <c r="XE9" i="4"/>
  <c r="XF7" i="4"/>
  <c r="XF8" i="4" s="1"/>
  <c r="AOY9" i="4"/>
  <c r="AOZ7" i="4"/>
  <c r="AOZ8" i="4" s="1"/>
  <c r="AAO9" i="4"/>
  <c r="AAP7" i="4"/>
  <c r="AAP8" i="4" s="1"/>
  <c r="NX9" i="4"/>
  <c r="OD7" i="4"/>
  <c r="OD8" i="4" s="1"/>
  <c r="NY7" i="4"/>
  <c r="NY8" i="4" s="1"/>
  <c r="AJX9" i="4"/>
  <c r="AKD7" i="4"/>
  <c r="AKD8" i="4" s="1"/>
  <c r="AJY7" i="4"/>
  <c r="AJY8" i="4" s="1"/>
  <c r="AOB9" i="4"/>
  <c r="AOC7" i="4"/>
  <c r="AOC8" i="4" s="1"/>
  <c r="ALO9" i="4"/>
  <c r="ALP7" i="4"/>
  <c r="ALP8" i="4" s="1"/>
  <c r="PV7" i="4"/>
  <c r="PV8" i="4" s="1"/>
  <c r="PQ7" i="4"/>
  <c r="PQ8" i="4" s="1"/>
  <c r="PP9" i="4"/>
  <c r="QK9" i="4"/>
  <c r="QL7" i="4"/>
  <c r="QL8" i="4" s="1"/>
  <c r="ACG9" i="4"/>
  <c r="ACH7" i="4"/>
  <c r="ACH8" i="4" s="1"/>
  <c r="LI9" i="4"/>
  <c r="LJ7" i="4"/>
  <c r="LJ8" i="4" s="1"/>
  <c r="OS9" i="4"/>
  <c r="OT7" i="4"/>
  <c r="OT8" i="4" s="1"/>
  <c r="AJA9" i="4"/>
  <c r="AJB7" i="4"/>
  <c r="AJB8" i="4" s="1"/>
  <c r="AMJ9" i="4"/>
  <c r="AMK7" i="4"/>
  <c r="AMK8" i="4" s="1"/>
  <c r="TU9" i="4"/>
  <c r="TV7" i="4"/>
  <c r="TV8" i="4" s="1"/>
  <c r="JQ9" i="4"/>
  <c r="JR7" i="4"/>
  <c r="JR8" i="4" s="1"/>
  <c r="NA9" i="4"/>
  <c r="NB7" i="4"/>
  <c r="NB8" i="4" s="1"/>
  <c r="ADY9" i="4"/>
  <c r="ADZ7" i="4"/>
  <c r="ADZ8" i="4" s="1"/>
  <c r="AFQ9" i="4"/>
  <c r="AFR7" i="4"/>
  <c r="AFR8" i="4" s="1"/>
  <c r="AA73" i="15" l="1"/>
  <c r="Q78" i="15"/>
  <c r="BB75" i="15"/>
  <c r="Q74" i="15"/>
  <c r="AZ70" i="15"/>
  <c r="J79" i="15"/>
  <c r="U69" i="15"/>
  <c r="BE79" i="15"/>
  <c r="BD71" i="15"/>
  <c r="AX72" i="15"/>
  <c r="N71" i="15"/>
  <c r="P77" i="15"/>
  <c r="W80" i="15"/>
  <c r="AO71" i="15"/>
  <c r="T70" i="15"/>
  <c r="AY80" i="15"/>
  <c r="AK73" i="15"/>
  <c r="AY74" i="15"/>
  <c r="P71" i="15"/>
  <c r="K75" i="15"/>
  <c r="AA76" i="15"/>
  <c r="BJ75" i="15"/>
  <c r="BG74" i="15"/>
  <c r="BI72" i="15"/>
  <c r="X70" i="15"/>
  <c r="BB71" i="15"/>
  <c r="K76" i="15"/>
  <c r="U71" i="15"/>
  <c r="R68" i="15"/>
  <c r="AQ68" i="15"/>
  <c r="BH69" i="15"/>
  <c r="AB80" i="15"/>
  <c r="AX73" i="15"/>
  <c r="S78" i="15"/>
  <c r="M80" i="15"/>
  <c r="R73" i="15"/>
  <c r="BG75" i="15"/>
  <c r="L79" i="15"/>
  <c r="AE72" i="15"/>
  <c r="BK80" i="15"/>
  <c r="K73" i="15"/>
  <c r="BE74" i="15"/>
  <c r="BJ77" i="15"/>
  <c r="W78" i="15"/>
  <c r="V70" i="15"/>
  <c r="BD76" i="15"/>
  <c r="AD69" i="15"/>
  <c r="N77" i="15"/>
  <c r="BL79" i="15"/>
  <c r="AI78" i="15"/>
  <c r="L76" i="15"/>
  <c r="L78" i="15"/>
  <c r="O75" i="15"/>
  <c r="BC71" i="15"/>
  <c r="AH78" i="15"/>
  <c r="O78" i="15"/>
  <c r="S75" i="15"/>
  <c r="AC68" i="15"/>
  <c r="BA74" i="15"/>
  <c r="AE71" i="15"/>
  <c r="BF68" i="15"/>
  <c r="AD80" i="15"/>
  <c r="Q69" i="15"/>
  <c r="O71" i="15"/>
  <c r="AL75" i="15"/>
  <c r="AQ69" i="15"/>
  <c r="AL70" i="15"/>
  <c r="AY75" i="15"/>
  <c r="AE77" i="15"/>
  <c r="AH77" i="15"/>
  <c r="AV74" i="15"/>
  <c r="AS75" i="15"/>
  <c r="AA69" i="15"/>
  <c r="S80" i="15"/>
  <c r="R74" i="15"/>
  <c r="AM73" i="15"/>
  <c r="AD78" i="15"/>
  <c r="BI68" i="15"/>
  <c r="AE75" i="15"/>
  <c r="BI76" i="15"/>
  <c r="AP74" i="15"/>
  <c r="AV70" i="15"/>
  <c r="BJ78" i="15"/>
  <c r="AK75" i="15"/>
  <c r="U80" i="15"/>
  <c r="AR72" i="15"/>
  <c r="AK80" i="15"/>
  <c r="BE77" i="15"/>
  <c r="AM70" i="15"/>
  <c r="AR80" i="15"/>
  <c r="AD76" i="15"/>
  <c r="BF74" i="15"/>
  <c r="AJ69" i="15"/>
  <c r="AW79" i="15"/>
  <c r="AS68" i="15"/>
  <c r="AJ80" i="15"/>
  <c r="AL69" i="15"/>
  <c r="BE71" i="15"/>
  <c r="T77" i="15"/>
  <c r="BB79" i="15"/>
  <c r="AP70" i="15"/>
  <c r="N76" i="15"/>
  <c r="P80" i="15"/>
  <c r="X74" i="15"/>
  <c r="AP68" i="15"/>
  <c r="Z71" i="15"/>
  <c r="AW70" i="15"/>
  <c r="X80" i="15"/>
  <c r="T72" i="15"/>
  <c r="I77" i="15"/>
  <c r="BM70" i="15"/>
  <c r="AN69" i="15"/>
  <c r="AL73" i="15"/>
  <c r="H68" i="15"/>
  <c r="AU80" i="15"/>
  <c r="BA68" i="15"/>
  <c r="P72" i="15"/>
  <c r="AQ72" i="15"/>
  <c r="BM74" i="15"/>
  <c r="AA71" i="15"/>
  <c r="AN79" i="15"/>
  <c r="AX77" i="15"/>
  <c r="AX79" i="15"/>
  <c r="AY73" i="15"/>
  <c r="I75" i="15"/>
  <c r="K69" i="15"/>
  <c r="K79" i="15"/>
  <c r="AF69" i="15"/>
  <c r="M72" i="15"/>
  <c r="AG77" i="15"/>
  <c r="J71" i="15"/>
  <c r="AE69" i="15"/>
  <c r="AC79" i="15"/>
  <c r="AV75" i="15"/>
  <c r="AZ77" i="15"/>
  <c r="BM80" i="15"/>
  <c r="I74" i="15"/>
  <c r="BB76" i="15"/>
  <c r="R80" i="15"/>
  <c r="U75" i="15"/>
  <c r="AK70" i="15"/>
  <c r="Y71" i="15"/>
  <c r="AO76" i="15"/>
  <c r="BC79" i="15"/>
  <c r="BD72" i="15"/>
  <c r="I68" i="15"/>
  <c r="BH80" i="15"/>
  <c r="BA80" i="15"/>
  <c r="W72" i="15"/>
  <c r="R72" i="15"/>
  <c r="AD75" i="15"/>
  <c r="AR78" i="15"/>
  <c r="BA78" i="15"/>
  <c r="J76" i="15"/>
  <c r="AP79" i="15"/>
  <c r="AB68" i="15"/>
  <c r="P74" i="15"/>
  <c r="AA77" i="15"/>
  <c r="AH75" i="15"/>
  <c r="I73" i="15"/>
  <c r="AV76" i="15"/>
  <c r="H70" i="15"/>
  <c r="AL74" i="15"/>
  <c r="AW77" i="15"/>
  <c r="Y69" i="15"/>
  <c r="AI77" i="15"/>
  <c r="BK73" i="15"/>
  <c r="BD68" i="15"/>
  <c r="Z77" i="15"/>
  <c r="BH71" i="15"/>
  <c r="AV68" i="15"/>
  <c r="BI80" i="15"/>
  <c r="BB73" i="15"/>
  <c r="AT76" i="15"/>
  <c r="H78" i="15"/>
  <c r="BH77" i="15"/>
  <c r="H80" i="15"/>
  <c r="AN76" i="15"/>
  <c r="AS79" i="15"/>
  <c r="BH72" i="15"/>
  <c r="BL73" i="15"/>
  <c r="AF75" i="15"/>
  <c r="AW72" i="15"/>
  <c r="AO70" i="15"/>
  <c r="AR74" i="15"/>
  <c r="R71" i="15"/>
  <c r="Z75" i="15"/>
  <c r="AK69" i="15"/>
  <c r="P79" i="15"/>
  <c r="R70" i="15"/>
  <c r="AK77" i="15"/>
  <c r="O73" i="15"/>
  <c r="BK69" i="15"/>
  <c r="BB70" i="15"/>
  <c r="AU79" i="15"/>
  <c r="BJ71" i="15"/>
  <c r="AF72" i="15"/>
  <c r="AJ71" i="15"/>
  <c r="Z73" i="15"/>
  <c r="AM74" i="15"/>
  <c r="AY69" i="15"/>
  <c r="M74" i="15"/>
  <c r="J70" i="15"/>
  <c r="AU71" i="15"/>
  <c r="U76" i="15"/>
  <c r="BI78" i="15"/>
  <c r="P68" i="15"/>
  <c r="X77" i="15"/>
  <c r="Q70" i="15"/>
  <c r="R69" i="15"/>
  <c r="BF79" i="15"/>
  <c r="X79" i="15"/>
  <c r="AH76" i="15"/>
  <c r="BI77" i="15"/>
  <c r="BJ73" i="15"/>
  <c r="K72" i="15"/>
  <c r="S76" i="15"/>
  <c r="BK70" i="15"/>
  <c r="AL72" i="15"/>
  <c r="H72" i="15"/>
  <c r="N79" i="15"/>
  <c r="AE70" i="15"/>
  <c r="M78" i="15"/>
  <c r="AB73" i="15"/>
  <c r="AH80" i="15"/>
  <c r="BF70" i="15"/>
  <c r="BL75" i="15"/>
  <c r="W69" i="15"/>
  <c r="AI74" i="15"/>
  <c r="AM72" i="15"/>
  <c r="AQ70" i="15"/>
  <c r="M75" i="15"/>
  <c r="AZ73" i="15"/>
  <c r="AG78" i="15"/>
  <c r="T74" i="15"/>
  <c r="AI80" i="15"/>
  <c r="BD77" i="15"/>
  <c r="J68" i="15"/>
  <c r="BG80" i="15"/>
  <c r="BB80" i="15"/>
  <c r="BK79" i="15"/>
  <c r="S71" i="15"/>
  <c r="AU77" i="15"/>
  <c r="AM75" i="15"/>
  <c r="AL76" i="15"/>
  <c r="Q77" i="15"/>
  <c r="AT72" i="15"/>
  <c r="BG79" i="15"/>
  <c r="BI73" i="15"/>
  <c r="AT77" i="15"/>
  <c r="BH73" i="15"/>
  <c r="T69" i="15"/>
  <c r="AQ80" i="15"/>
  <c r="AN77" i="15"/>
  <c r="AK72" i="15"/>
  <c r="K78" i="15"/>
  <c r="S74" i="15"/>
  <c r="N78" i="15"/>
  <c r="K77" i="15"/>
  <c r="BD75" i="15"/>
  <c r="Y75" i="15"/>
  <c r="BL71" i="15"/>
  <c r="Y79" i="15"/>
  <c r="BE73" i="15"/>
  <c r="AP77" i="15"/>
  <c r="BC68" i="15"/>
  <c r="AH68" i="15"/>
  <c r="BI71" i="15"/>
  <c r="U79" i="15"/>
  <c r="J74" i="15"/>
  <c r="BM69" i="15"/>
  <c r="BG68" i="15"/>
  <c r="AB79" i="15"/>
  <c r="BL72" i="15"/>
  <c r="AK74" i="15"/>
  <c r="Z79" i="15"/>
  <c r="U72" i="15"/>
  <c r="AQ79" i="15"/>
  <c r="V80" i="15"/>
  <c r="AN80" i="15"/>
  <c r="AK78" i="15"/>
  <c r="Q73" i="15"/>
  <c r="U73" i="15"/>
  <c r="R79" i="15"/>
  <c r="V76" i="15"/>
  <c r="AB72" i="15"/>
  <c r="BF78" i="15"/>
  <c r="AX69" i="15"/>
  <c r="Y78" i="15"/>
  <c r="AB70" i="15"/>
  <c r="P69" i="15"/>
  <c r="X72" i="15"/>
  <c r="AL79" i="15"/>
  <c r="H79" i="15"/>
  <c r="BA70" i="15"/>
  <c r="O69" i="15"/>
  <c r="M71" i="15"/>
  <c r="AJ73" i="15"/>
  <c r="AU76" i="15"/>
  <c r="AS78" i="15"/>
  <c r="AI71" i="15"/>
  <c r="AS72" i="15"/>
  <c r="O76" i="15"/>
  <c r="AN74" i="15"/>
  <c r="Q76" i="15"/>
  <c r="AO78" i="15"/>
  <c r="J75" i="15"/>
  <c r="AP80" i="15"/>
  <c r="AJ74" i="15"/>
  <c r="AX74" i="15"/>
  <c r="BF76" i="15"/>
  <c r="AF77" i="15"/>
  <c r="P75" i="15"/>
  <c r="AP73" i="15"/>
  <c r="BC78" i="15"/>
  <c r="BH76" i="15"/>
  <c r="BL77" i="15"/>
  <c r="L74" i="15"/>
  <c r="U78" i="15"/>
  <c r="R76" i="15"/>
  <c r="W74" i="15"/>
  <c r="AK76" i="15"/>
  <c r="BM72" i="15"/>
  <c r="BI79" i="15"/>
  <c r="BK77" i="15"/>
  <c r="N68" i="15"/>
  <c r="BH79" i="15"/>
  <c r="BC69" i="15"/>
  <c r="T73" i="15"/>
  <c r="I80" i="15"/>
  <c r="X75" i="15"/>
  <c r="AU69" i="15"/>
  <c r="Q79" i="15"/>
  <c r="BK76" i="15"/>
  <c r="Z69" i="15"/>
  <c r="AV77" i="15"/>
  <c r="AU68" i="15"/>
  <c r="AH74" i="15"/>
  <c r="BJ79" i="15"/>
  <c r="AR79" i="15"/>
  <c r="BC80" i="15"/>
  <c r="J77" i="15"/>
  <c r="BC70" i="15"/>
  <c r="AI69" i="15"/>
  <c r="H77" i="15"/>
  <c r="BB69" i="15"/>
  <c r="AB74" i="15"/>
  <c r="AA78" i="15"/>
  <c r="BK68" i="15"/>
  <c r="AQ78" i="15"/>
  <c r="AG76" i="15"/>
  <c r="AM68" i="15"/>
  <c r="AC74" i="15"/>
  <c r="AF78" i="15"/>
  <c r="AR70" i="15"/>
  <c r="BF75" i="15"/>
  <c r="AS71" i="15"/>
  <c r="I72" i="15"/>
  <c r="AP69" i="15"/>
  <c r="Q80" i="15"/>
  <c r="BJ72" i="15"/>
  <c r="AO72" i="15"/>
  <c r="AR69" i="15"/>
  <c r="W70" i="15"/>
  <c r="L70" i="15"/>
  <c r="AZ78" i="15"/>
  <c r="BA71" i="15"/>
  <c r="AY72" i="15"/>
  <c r="AM77" i="15"/>
  <c r="I79" i="15"/>
  <c r="AE74" i="15"/>
  <c r="N73" i="15"/>
  <c r="BK78" i="15"/>
  <c r="AE78" i="15"/>
  <c r="T78" i="15"/>
  <c r="AJ79" i="15"/>
  <c r="I70" i="15"/>
  <c r="AJ72" i="15"/>
  <c r="AR75" i="15"/>
  <c r="AB78" i="15"/>
  <c r="AC72" i="15"/>
  <c r="AG80" i="15"/>
  <c r="Z70" i="15"/>
  <c r="BE76" i="15"/>
  <c r="AD74" i="15"/>
  <c r="W71" i="15"/>
  <c r="AE80" i="15"/>
  <c r="Z72" i="15"/>
  <c r="AU74" i="15"/>
  <c r="AD77" i="15"/>
  <c r="R78" i="15"/>
  <c r="AM79" i="15"/>
  <c r="AR73" i="15"/>
  <c r="AQ73" i="15"/>
  <c r="AW80" i="15"/>
  <c r="AB76" i="15"/>
  <c r="AO79" i="15"/>
  <c r="BL74" i="15"/>
  <c r="AD72" i="15"/>
  <c r="AO77" i="15"/>
  <c r="BF77" i="15"/>
  <c r="AX75" i="15"/>
  <c r="V68" i="15"/>
  <c r="M79" i="15"/>
  <c r="S77" i="15"/>
  <c r="AM71" i="15"/>
  <c r="AG74" i="15"/>
  <c r="L77" i="15"/>
  <c r="AZ79" i="15"/>
  <c r="AY71" i="15"/>
  <c r="AJ77" i="15"/>
  <c r="BI69" i="15"/>
  <c r="AU75" i="15"/>
  <c r="K68" i="15"/>
  <c r="BM79" i="15"/>
  <c r="BA72" i="15"/>
  <c r="AU70" i="15"/>
  <c r="BE78" i="15"/>
  <c r="AM69" i="15"/>
  <c r="L71" i="15"/>
  <c r="AS73" i="15"/>
  <c r="AA75" i="15"/>
  <c r="AO80" i="15"/>
  <c r="AF76" i="15"/>
  <c r="AT80" i="15"/>
  <c r="BE69" i="15"/>
  <c r="AT75" i="15"/>
  <c r="X78" i="15"/>
  <c r="O72" i="15"/>
  <c r="AD73" i="15"/>
  <c r="M77" i="15"/>
  <c r="BK74" i="15"/>
  <c r="AT79" i="15"/>
  <c r="AL68" i="15"/>
  <c r="S73" i="15"/>
  <c r="BL76" i="15"/>
  <c r="AV80" i="15"/>
  <c r="L72" i="15"/>
  <c r="Y70" i="15"/>
  <c r="V78" i="15"/>
  <c r="T68" i="15"/>
  <c r="W76" i="15"/>
  <c r="AN78" i="15"/>
  <c r="BF72" i="15"/>
  <c r="P76" i="15"/>
  <c r="AE79" i="15"/>
  <c r="J72" i="15"/>
  <c r="BC74" i="15"/>
  <c r="AB77" i="15"/>
  <c r="AI70" i="15"/>
  <c r="AP72" i="15"/>
  <c r="AT73" i="15"/>
  <c r="AL80" i="15"/>
  <c r="I71" i="15"/>
  <c r="V79" i="15"/>
  <c r="AT70" i="15"/>
  <c r="O74" i="15"/>
  <c r="J78" i="15"/>
  <c r="AD79" i="15"/>
  <c r="X68" i="15"/>
  <c r="Q75" i="15"/>
  <c r="AG72" i="15"/>
  <c r="BE75" i="15"/>
  <c r="O70" i="15"/>
  <c r="AW68" i="15"/>
  <c r="AZ80" i="15"/>
  <c r="N69" i="15"/>
  <c r="T75" i="15"/>
  <c r="P78" i="15"/>
  <c r="L69" i="15"/>
  <c r="AI73" i="15"/>
  <c r="AY78" i="15"/>
  <c r="BM78" i="15"/>
  <c r="K80" i="15"/>
  <c r="X69" i="15"/>
  <c r="AD68" i="15"/>
  <c r="V75" i="15"/>
  <c r="BH75" i="15"/>
  <c r="AU72" i="15"/>
  <c r="AH73" i="15"/>
  <c r="J69" i="15"/>
  <c r="W77" i="15"/>
  <c r="T80" i="15"/>
  <c r="V74" i="15"/>
  <c r="BE72" i="15"/>
  <c r="BH78" i="15"/>
  <c r="AC71" i="15"/>
  <c r="AE73" i="15"/>
  <c r="BC76" i="15"/>
  <c r="Y76" i="15"/>
  <c r="BD69" i="15"/>
  <c r="AC73" i="15"/>
  <c r="AQ71" i="15"/>
  <c r="V69" i="15"/>
  <c r="AI68" i="15"/>
  <c r="AC77" i="15"/>
  <c r="AI76" i="15"/>
  <c r="U74" i="15"/>
  <c r="AV72" i="15"/>
  <c r="AP78" i="15"/>
  <c r="AA74" i="15"/>
  <c r="AC78" i="15"/>
  <c r="AW76" i="15"/>
  <c r="AN71" i="15"/>
  <c r="AV71" i="15"/>
  <c r="AA70" i="15"/>
  <c r="BJ70" i="15"/>
  <c r="AU73" i="15"/>
  <c r="BA75" i="15"/>
  <c r="W68" i="15"/>
  <c r="BG72" i="15"/>
  <c r="AC75" i="15"/>
  <c r="BD79" i="15"/>
  <c r="BG71" i="15"/>
  <c r="BC72" i="15"/>
  <c r="V73" i="15"/>
  <c r="BD73" i="15"/>
  <c r="AW78" i="15"/>
  <c r="BG70" i="15"/>
  <c r="O77" i="15"/>
  <c r="BI75" i="15"/>
  <c r="AF80" i="15"/>
  <c r="U77" i="15"/>
  <c r="Z80" i="15"/>
  <c r="AO74" i="15"/>
  <c r="AW69" i="15"/>
  <c r="BL80" i="15"/>
  <c r="BD74" i="15"/>
  <c r="AR68" i="15"/>
  <c r="AC80" i="15"/>
  <c r="BE68" i="15"/>
  <c r="AS80" i="15"/>
  <c r="AG71" i="15"/>
  <c r="AR77" i="15"/>
  <c r="V72" i="15"/>
  <c r="AH72" i="15"/>
  <c r="T76" i="15"/>
  <c r="BE70" i="15"/>
  <c r="N74" i="15"/>
  <c r="AJ75" i="15"/>
  <c r="BH70" i="15"/>
  <c r="AF71" i="15"/>
  <c r="AC76" i="15"/>
  <c r="AE68" i="15"/>
  <c r="BM75" i="15"/>
  <c r="AJ76" i="15"/>
  <c r="AN75" i="15"/>
  <c r="L75" i="15"/>
  <c r="X73" i="15"/>
  <c r="BD70" i="15"/>
  <c r="AL71" i="15"/>
  <c r="AK79" i="15"/>
  <c r="AY70" i="15"/>
  <c r="AI72" i="15"/>
  <c r="N80" i="15"/>
  <c r="AG69" i="15"/>
  <c r="BL69" i="15"/>
  <c r="H73" i="15"/>
  <c r="M73" i="15"/>
  <c r="H69" i="15"/>
  <c r="AM80" i="15"/>
  <c r="AC69" i="15"/>
  <c r="AT69" i="15"/>
  <c r="AX80" i="15"/>
  <c r="N75" i="15"/>
  <c r="BG77" i="15"/>
  <c r="AJ68" i="15"/>
  <c r="AT78" i="15"/>
  <c r="I76" i="15"/>
  <c r="AB75" i="15"/>
  <c r="BJ74" i="15"/>
  <c r="AN72" i="15"/>
  <c r="BI74" i="15"/>
  <c r="K74" i="15"/>
  <c r="BA73" i="15"/>
  <c r="H75" i="15"/>
  <c r="AZ75" i="15"/>
  <c r="K71" i="15"/>
  <c r="T71" i="15"/>
  <c r="AU78" i="15"/>
  <c r="BC75" i="15"/>
  <c r="BI70" i="15"/>
  <c r="AP75" i="15"/>
  <c r="M69" i="15"/>
  <c r="AD70" i="15"/>
  <c r="Y72" i="15"/>
  <c r="H74" i="15"/>
  <c r="BF80" i="15"/>
  <c r="W75" i="15"/>
  <c r="BL78" i="15"/>
  <c r="I78" i="15"/>
  <c r="AI79" i="15"/>
  <c r="AP76" i="15"/>
  <c r="BJ76" i="15"/>
  <c r="BB77" i="15"/>
  <c r="BM76" i="15"/>
  <c r="AZ69" i="15"/>
  <c r="AE76" i="15"/>
  <c r="K70" i="15"/>
  <c r="AS74" i="15"/>
  <c r="BF73" i="15"/>
  <c r="AH71" i="15"/>
  <c r="AV79" i="15"/>
  <c r="S70" i="15"/>
  <c r="U70" i="15"/>
  <c r="BM77" i="15"/>
  <c r="X76" i="15"/>
  <c r="BA77" i="15"/>
  <c r="AY79" i="15"/>
  <c r="J80" i="15"/>
  <c r="AQ74" i="15"/>
  <c r="Y74" i="15"/>
  <c r="AG73" i="15"/>
  <c r="L80" i="15"/>
  <c r="BH74" i="15"/>
  <c r="N72" i="15"/>
  <c r="BL70" i="15"/>
  <c r="P73" i="15"/>
  <c r="P70" i="15"/>
  <c r="M70" i="15"/>
  <c r="AN70" i="15"/>
  <c r="AF68" i="15"/>
  <c r="BA79" i="15"/>
  <c r="BM73" i="15"/>
  <c r="AA79" i="15"/>
  <c r="AS70" i="15"/>
  <c r="W79" i="15"/>
  <c r="S79" i="15"/>
  <c r="AM78" i="15"/>
  <c r="BK71" i="15"/>
  <c r="AS76" i="15"/>
  <c r="BG78" i="15"/>
  <c r="BF69" i="15"/>
  <c r="BD78" i="15"/>
  <c r="AX71" i="15"/>
  <c r="H71" i="15"/>
  <c r="BG76" i="15"/>
  <c r="AH70" i="15"/>
  <c r="AQ77" i="15"/>
  <c r="AG68" i="15"/>
  <c r="BF71" i="15"/>
  <c r="Y68" i="15"/>
  <c r="AG79" i="15"/>
  <c r="AX70" i="15"/>
  <c r="AR76" i="15"/>
  <c r="BC77" i="15"/>
  <c r="AG75" i="15"/>
  <c r="AA80" i="15"/>
  <c r="AY76" i="15"/>
  <c r="Z74" i="15"/>
  <c r="AL78" i="15"/>
  <c r="AV73" i="15"/>
  <c r="AP71" i="15"/>
  <c r="AW73" i="15"/>
  <c r="AG70" i="15"/>
  <c r="BB78" i="15"/>
  <c r="BJ68" i="15"/>
  <c r="AX76" i="15"/>
  <c r="S72" i="15"/>
  <c r="AF74" i="15"/>
  <c r="AO69" i="15"/>
  <c r="V71" i="15"/>
  <c r="AZ74" i="15"/>
  <c r="BE80" i="15"/>
  <c r="AY77" i="15"/>
  <c r="BB72" i="15"/>
  <c r="AZ76" i="15"/>
  <c r="AX78" i="15"/>
  <c r="BG73" i="15"/>
  <c r="AB71" i="15"/>
  <c r="Z78" i="15"/>
  <c r="W73" i="15"/>
  <c r="BJ80" i="15"/>
  <c r="AV78" i="15"/>
  <c r="S69" i="15"/>
  <c r="AW71" i="15"/>
  <c r="T79" i="15"/>
  <c r="AI75" i="15"/>
  <c r="BC73" i="15"/>
  <c r="BM71" i="15"/>
  <c r="AB69" i="15"/>
  <c r="BG69" i="15"/>
  <c r="BD80" i="15"/>
  <c r="AF73" i="15"/>
  <c r="AK71" i="15"/>
  <c r="V77" i="15"/>
  <c r="AJ70" i="15"/>
  <c r="AL77" i="15"/>
  <c r="Y80" i="15"/>
  <c r="AT71" i="15"/>
  <c r="AF79" i="15"/>
  <c r="AJ78" i="15"/>
  <c r="AQ75" i="15"/>
  <c r="AN73" i="15"/>
  <c r="Y73" i="15"/>
  <c r="AH69" i="15"/>
  <c r="AF70" i="15"/>
  <c r="O79" i="15"/>
  <c r="AH79" i="15"/>
  <c r="BA69" i="15"/>
  <c r="AA72" i="15"/>
  <c r="O80" i="15"/>
  <c r="N70" i="15"/>
  <c r="AC70" i="15"/>
  <c r="Y77" i="15"/>
  <c r="AM76" i="15"/>
  <c r="AQ76" i="15"/>
  <c r="BA76" i="15"/>
  <c r="I69" i="15"/>
  <c r="M76" i="15"/>
  <c r="Q72" i="15"/>
  <c r="BK75" i="15"/>
  <c r="BJ69" i="15"/>
  <c r="AZ71" i="15"/>
  <c r="X71" i="15"/>
  <c r="Z76" i="15"/>
  <c r="Q71" i="15"/>
  <c r="BK72" i="15"/>
  <c r="AT74" i="15"/>
  <c r="AV69" i="15"/>
  <c r="L73" i="15"/>
  <c r="AO75" i="15"/>
  <c r="BB74" i="15"/>
  <c r="AZ72" i="15"/>
  <c r="H76" i="15"/>
  <c r="R77" i="15"/>
  <c r="AS77" i="15"/>
  <c r="AR71" i="15"/>
  <c r="R75" i="15"/>
  <c r="AD71" i="15"/>
  <c r="AO73" i="15"/>
  <c r="AW74" i="15"/>
  <c r="AW75" i="15"/>
  <c r="J73" i="15"/>
  <c r="F51" i="15"/>
  <c r="C49" i="15"/>
  <c r="F50" i="15"/>
  <c r="C48" i="15"/>
  <c r="KN7" i="4"/>
  <c r="KN8" i="4" s="1"/>
  <c r="KM9" i="4"/>
  <c r="ZT7" i="4"/>
  <c r="ZT8" i="4" s="1"/>
  <c r="ZS9" i="4"/>
  <c r="YA9" i="4"/>
  <c r="YB7" i="4"/>
  <c r="YB8" i="4" s="1"/>
  <c r="RG9" i="4"/>
  <c r="RH7" i="4"/>
  <c r="RH8" i="4" s="1"/>
  <c r="AEU9" i="4"/>
  <c r="AEV7" i="4"/>
  <c r="AEV8" i="4" s="1"/>
  <c r="AGM9" i="4"/>
  <c r="AGN7" i="4"/>
  <c r="AGN8" i="4" s="1"/>
  <c r="UR7" i="4"/>
  <c r="UR8" i="4" s="1"/>
  <c r="UQ9" i="4"/>
  <c r="DT9" i="4"/>
  <c r="DZ7" i="4"/>
  <c r="DZ8" i="4" s="1"/>
  <c r="DU7" i="4"/>
  <c r="DU8" i="4" s="1"/>
  <c r="EV7" i="4"/>
  <c r="EV8" i="4" s="1"/>
  <c r="EQ7" i="4"/>
  <c r="EQ8" i="4" s="1"/>
  <c r="EP9" i="4"/>
  <c r="HC9" i="4"/>
  <c r="HD7" i="4"/>
  <c r="HD8" i="4" s="1"/>
  <c r="ABK9" i="4"/>
  <c r="ABL7" i="4"/>
  <c r="ABL8" i="4" s="1"/>
  <c r="AP7" i="4"/>
  <c r="AP8" i="4" s="1"/>
  <c r="AK7" i="4"/>
  <c r="AK8" i="4" s="1"/>
  <c r="AJ9" i="4"/>
  <c r="T7" i="4"/>
  <c r="T8" i="4" s="1"/>
  <c r="N9" i="4"/>
  <c r="O7" i="4"/>
  <c r="O8" i="4" s="1"/>
  <c r="CC7" i="4"/>
  <c r="CC8" i="4" s="1"/>
  <c r="CB9" i="4"/>
  <c r="CH7" i="4"/>
  <c r="CH8" i="4" s="1"/>
  <c r="CX9" i="4"/>
  <c r="CY7" i="4"/>
  <c r="CY8" i="4" s="1"/>
  <c r="DD7" i="4"/>
  <c r="DD8" i="4" s="1"/>
  <c r="BF9" i="4"/>
  <c r="BL7" i="4"/>
  <c r="BL8" i="4" s="1"/>
  <c r="BG7" i="4"/>
  <c r="BG8" i="4" s="1"/>
  <c r="SY9" i="4"/>
  <c r="SZ7" i="4"/>
  <c r="SZ8" i="4" s="1"/>
  <c r="HY9" i="4"/>
  <c r="HZ7" i="4"/>
  <c r="HZ8" i="4" s="1"/>
  <c r="AIE9" i="4"/>
  <c r="AIF7" i="4"/>
  <c r="AIF8" i="4" s="1"/>
  <c r="AMK9" i="4"/>
  <c r="AML7" i="4"/>
  <c r="AML8" i="4" s="1"/>
  <c r="AJY9" i="4"/>
  <c r="AJZ7" i="4"/>
  <c r="AJZ8" i="4" s="1"/>
  <c r="JR9" i="4"/>
  <c r="JX7" i="4"/>
  <c r="JX8" i="4" s="1"/>
  <c r="JS7" i="4"/>
  <c r="JS8" i="4" s="1"/>
  <c r="LJ9" i="4"/>
  <c r="LP7" i="4"/>
  <c r="LP8" i="4" s="1"/>
  <c r="LK7" i="4"/>
  <c r="LK8" i="4" s="1"/>
  <c r="YX9" i="4"/>
  <c r="ZD7" i="4"/>
  <c r="ZD8" i="4" s="1"/>
  <c r="YY7" i="4"/>
  <c r="YY8" i="4" s="1"/>
  <c r="MG9" i="4"/>
  <c r="MH7" i="4"/>
  <c r="MH8" i="4" s="1"/>
  <c r="AHJ9" i="4"/>
  <c r="AHP7" i="4"/>
  <c r="AHP8" i="4" s="1"/>
  <c r="AHK7" i="4"/>
  <c r="AHK8" i="4" s="1"/>
  <c r="ANH9" i="4"/>
  <c r="ANI7" i="4"/>
  <c r="ANI8" i="4" s="1"/>
  <c r="ANN7" i="4"/>
  <c r="ANN8" i="4" s="1"/>
  <c r="PQ9" i="4"/>
  <c r="PR7" i="4"/>
  <c r="PR8" i="4" s="1"/>
  <c r="AOC9" i="4"/>
  <c r="AOD7" i="4"/>
  <c r="AOD8" i="4" s="1"/>
  <c r="NZ7" i="4"/>
  <c r="NZ8" i="4" s="1"/>
  <c r="NY9" i="4"/>
  <c r="AOZ9" i="4"/>
  <c r="APA7" i="4"/>
  <c r="APA8" i="4" s="1"/>
  <c r="APF7" i="4"/>
  <c r="APF8" i="4" s="1"/>
  <c r="IW9" i="4"/>
  <c r="IX7" i="4"/>
  <c r="IX8" i="4" s="1"/>
  <c r="ML9" i="4"/>
  <c r="MM7" i="4"/>
  <c r="MM8" i="4" s="1"/>
  <c r="WL7" i="4"/>
  <c r="WL8" i="4" s="1"/>
  <c r="WK9" i="4"/>
  <c r="SD9" i="4"/>
  <c r="SJ7" i="4"/>
  <c r="SJ8" i="4" s="1"/>
  <c r="SE7" i="4"/>
  <c r="SE8" i="4" s="1"/>
  <c r="QL9" i="4"/>
  <c r="QR7" i="4"/>
  <c r="QR8" i="4" s="1"/>
  <c r="QM7" i="4"/>
  <c r="QM8" i="4" s="1"/>
  <c r="ALQ7" i="4"/>
  <c r="ALQ8" i="4" s="1"/>
  <c r="ALP9" i="4"/>
  <c r="ALV7" i="4"/>
  <c r="ALV8" i="4" s="1"/>
  <c r="AAP9" i="4"/>
  <c r="AAV7" i="4"/>
  <c r="AAV8" i="4" s="1"/>
  <c r="AAQ7" i="4"/>
  <c r="AAQ8" i="4" s="1"/>
  <c r="ADJ9" i="4"/>
  <c r="ADK7" i="4"/>
  <c r="ADK8" i="4" s="1"/>
  <c r="TV9" i="4"/>
  <c r="UB7" i="4"/>
  <c r="UB8" i="4" s="1"/>
  <c r="TW7" i="4"/>
  <c r="TW8" i="4" s="1"/>
  <c r="AJB9" i="4"/>
  <c r="AJH7" i="4"/>
  <c r="AJH8" i="4" s="1"/>
  <c r="AJC7" i="4"/>
  <c r="AJC8" i="4" s="1"/>
  <c r="AKD9" i="4"/>
  <c r="AKE7" i="4"/>
  <c r="AKE8" i="4" s="1"/>
  <c r="AFR9" i="4"/>
  <c r="AFX7" i="4"/>
  <c r="AFX8" i="4" s="1"/>
  <c r="AFS7" i="4"/>
  <c r="AFS8" i="4" s="1"/>
  <c r="ADZ9" i="4"/>
  <c r="AEF7" i="4"/>
  <c r="AEF8" i="4" s="1"/>
  <c r="AEA7" i="4"/>
  <c r="AEA8" i="4" s="1"/>
  <c r="NB9" i="4"/>
  <c r="NH7" i="4"/>
  <c r="NH8" i="4" s="1"/>
  <c r="NC7" i="4"/>
  <c r="NC8" i="4" s="1"/>
  <c r="OT9" i="4"/>
  <c r="OZ7" i="4"/>
  <c r="OZ8" i="4" s="1"/>
  <c r="OU7" i="4"/>
  <c r="OU8" i="4" s="1"/>
  <c r="ACH9" i="4"/>
  <c r="ACN7" i="4"/>
  <c r="ACN8" i="4" s="1"/>
  <c r="ACI7" i="4"/>
  <c r="ACI8" i="4" s="1"/>
  <c r="PV9" i="4"/>
  <c r="PW7" i="4"/>
  <c r="PW8" i="4" s="1"/>
  <c r="OD9" i="4"/>
  <c r="OE7" i="4"/>
  <c r="OE8" i="4" s="1"/>
  <c r="XF9" i="4"/>
  <c r="XL7" i="4"/>
  <c r="XL8" i="4" s="1"/>
  <c r="XG7" i="4"/>
  <c r="XG8" i="4" s="1"/>
  <c r="AKT9" i="4"/>
  <c r="AKZ7" i="4"/>
  <c r="AKZ8" i="4" s="1"/>
  <c r="AKU7" i="4"/>
  <c r="AKU8" i="4" s="1"/>
  <c r="VN9" i="4"/>
  <c r="VT7" i="4"/>
  <c r="VT8" i="4" s="1"/>
  <c r="VO7" i="4"/>
  <c r="VO8" i="4" s="1"/>
  <c r="JB9" i="4"/>
  <c r="JC7" i="4"/>
  <c r="JC8" i="4" s="1"/>
  <c r="WP9" i="4"/>
  <c r="WQ7" i="4"/>
  <c r="WQ8" i="4" s="1"/>
  <c r="GH9" i="4"/>
  <c r="GN7" i="4"/>
  <c r="GN8" i="4" s="1"/>
  <c r="GI7" i="4"/>
  <c r="GI8" i="4" s="1"/>
  <c r="ADE9" i="4"/>
  <c r="ADF7" i="4"/>
  <c r="ADF8" i="4" s="1"/>
  <c r="F52" i="15" l="1"/>
  <c r="C50" i="15"/>
  <c r="C51" i="15"/>
  <c r="F53" i="15"/>
  <c r="DE7" i="4"/>
  <c r="DE8" i="4" s="1"/>
  <c r="DD9" i="4"/>
  <c r="T9" i="4"/>
  <c r="U7" i="4"/>
  <c r="U8" i="4" s="1"/>
  <c r="DZ9" i="4"/>
  <c r="EA7" i="4"/>
  <c r="EA8" i="4" s="1"/>
  <c r="AGN9" i="4"/>
  <c r="AGT7" i="4"/>
  <c r="AGT8" i="4" s="1"/>
  <c r="AGO7" i="4"/>
  <c r="AGO8" i="4" s="1"/>
  <c r="RN7" i="4"/>
  <c r="RN8" i="4" s="1"/>
  <c r="RI7" i="4"/>
  <c r="RI8" i="4" s="1"/>
  <c r="RH9" i="4"/>
  <c r="HZ9" i="4"/>
  <c r="IF7" i="4"/>
  <c r="IF8" i="4" s="1"/>
  <c r="IA7" i="4"/>
  <c r="IA8" i="4" s="1"/>
  <c r="BH7" i="4"/>
  <c r="BH8" i="4" s="1"/>
  <c r="BG9" i="4"/>
  <c r="CY9" i="4"/>
  <c r="CZ7" i="4"/>
  <c r="CZ8" i="4" s="1"/>
  <c r="CD7" i="4"/>
  <c r="CD8" i="4" s="1"/>
  <c r="CC9" i="4"/>
  <c r="EQ9" i="4"/>
  <c r="ER7" i="4"/>
  <c r="ER8" i="4" s="1"/>
  <c r="ZU7" i="4"/>
  <c r="ZU8" i="4" s="1"/>
  <c r="ZT9" i="4"/>
  <c r="ZZ7" i="4"/>
  <c r="ZZ8" i="4" s="1"/>
  <c r="BL9" i="4"/>
  <c r="BM7" i="4"/>
  <c r="BM8" i="4" s="1"/>
  <c r="P7" i="4"/>
  <c r="P8" i="4" s="1"/>
  <c r="O9" i="4"/>
  <c r="AL7" i="4"/>
  <c r="AL8" i="4" s="1"/>
  <c r="AK9" i="4"/>
  <c r="HE7" i="4"/>
  <c r="HE8" i="4" s="1"/>
  <c r="HD9" i="4"/>
  <c r="HJ7" i="4"/>
  <c r="HJ8" i="4" s="1"/>
  <c r="EV9" i="4"/>
  <c r="EW7" i="4"/>
  <c r="EW8" i="4" s="1"/>
  <c r="AFB7" i="4"/>
  <c r="AFB8" i="4" s="1"/>
  <c r="AEW7" i="4"/>
  <c r="AEW8" i="4" s="1"/>
  <c r="AEV9" i="4"/>
  <c r="YC7" i="4"/>
  <c r="YC8" i="4" s="1"/>
  <c r="YH7" i="4"/>
  <c r="YH8" i="4" s="1"/>
  <c r="YB9" i="4"/>
  <c r="ABL9" i="4"/>
  <c r="ABM7" i="4"/>
  <c r="ABM8" i="4" s="1"/>
  <c r="ABR7" i="4"/>
  <c r="ABR8" i="4" s="1"/>
  <c r="AIF9" i="4"/>
  <c r="AIL7" i="4"/>
  <c r="AIL8" i="4" s="1"/>
  <c r="AIG7" i="4"/>
  <c r="AIG8" i="4" s="1"/>
  <c r="SZ9" i="4"/>
  <c r="TA7" i="4"/>
  <c r="TA8" i="4" s="1"/>
  <c r="TF7" i="4"/>
  <c r="TF8" i="4" s="1"/>
  <c r="CH9" i="4"/>
  <c r="CI7" i="4"/>
  <c r="CI8" i="4" s="1"/>
  <c r="AP9" i="4"/>
  <c r="AQ7" i="4"/>
  <c r="AQ8" i="4" s="1"/>
  <c r="DV7" i="4"/>
  <c r="DV8" i="4" s="1"/>
  <c r="DU9" i="4"/>
  <c r="US7" i="4"/>
  <c r="US8" i="4" s="1"/>
  <c r="UR9" i="4"/>
  <c r="UX7" i="4"/>
  <c r="UX8" i="4" s="1"/>
  <c r="KT7" i="4"/>
  <c r="KT8" i="4" s="1"/>
  <c r="KO7" i="4"/>
  <c r="KO8" i="4" s="1"/>
  <c r="KN9" i="4"/>
  <c r="JC9" i="4"/>
  <c r="JD7" i="4"/>
  <c r="JD8" i="4" s="1"/>
  <c r="AFX9" i="4"/>
  <c r="AFY7" i="4"/>
  <c r="AFY8" i="4" s="1"/>
  <c r="AJC9" i="4"/>
  <c r="AJD7" i="4"/>
  <c r="AJD8" i="4" s="1"/>
  <c r="IX9" i="4"/>
  <c r="IY7" i="4"/>
  <c r="IY8" i="4" s="1"/>
  <c r="NZ9" i="4"/>
  <c r="OA7" i="4"/>
  <c r="OA8" i="4" s="1"/>
  <c r="ANI9" i="4"/>
  <c r="ANJ7" i="4"/>
  <c r="ANJ8" i="4" s="1"/>
  <c r="XL9" i="4"/>
  <c r="XM7" i="4"/>
  <c r="XM8" i="4" s="1"/>
  <c r="PW9" i="4"/>
  <c r="PX7" i="4"/>
  <c r="PX8" i="4" s="1"/>
  <c r="OZ9" i="4"/>
  <c r="PA7" i="4"/>
  <c r="PA8" i="4" s="1"/>
  <c r="ND7" i="4"/>
  <c r="ND8" i="4" s="1"/>
  <c r="NC9" i="4"/>
  <c r="ALQ9" i="4"/>
  <c r="ALR7" i="4"/>
  <c r="ALR8" i="4" s="1"/>
  <c r="AOD9" i="4"/>
  <c r="AOE7" i="4"/>
  <c r="AOE8" i="4" s="1"/>
  <c r="AOJ7" i="4"/>
  <c r="AOJ8" i="4" s="1"/>
  <c r="MH9" i="4"/>
  <c r="MI7" i="4"/>
  <c r="MI8" i="4" s="1"/>
  <c r="YY9" i="4"/>
  <c r="YZ7" i="4"/>
  <c r="YZ8" i="4" s="1"/>
  <c r="JT7" i="4"/>
  <c r="JT8" i="4" s="1"/>
  <c r="JS9" i="4"/>
  <c r="WQ9" i="4"/>
  <c r="WR7" i="4"/>
  <c r="WR8" i="4" s="1"/>
  <c r="VO9" i="4"/>
  <c r="VP7" i="4"/>
  <c r="VP8" i="4" s="1"/>
  <c r="AKZ9" i="4"/>
  <c r="ALA7" i="4"/>
  <c r="ALA8" i="4" s="1"/>
  <c r="ACN9" i="4"/>
  <c r="ACO7" i="4"/>
  <c r="ACO8" i="4" s="1"/>
  <c r="NH9" i="4"/>
  <c r="NI7" i="4"/>
  <c r="NI8" i="4" s="1"/>
  <c r="AEA9" i="4"/>
  <c r="AEB7" i="4"/>
  <c r="AEB8" i="4" s="1"/>
  <c r="AKE9" i="4"/>
  <c r="AKF7" i="4"/>
  <c r="AKF8" i="4" s="1"/>
  <c r="AAQ9" i="4"/>
  <c r="AAR7" i="4"/>
  <c r="AAR8" i="4" s="1"/>
  <c r="QN7" i="4"/>
  <c r="QN8" i="4" s="1"/>
  <c r="QM9" i="4"/>
  <c r="SJ9" i="4"/>
  <c r="SK7" i="4"/>
  <c r="SK8" i="4" s="1"/>
  <c r="MM9" i="4"/>
  <c r="MN7" i="4"/>
  <c r="MN8" i="4" s="1"/>
  <c r="APF9" i="4"/>
  <c r="APG7" i="4"/>
  <c r="APG8" i="4" s="1"/>
  <c r="AHK9" i="4"/>
  <c r="AHL7" i="4"/>
  <c r="AHL8" i="4" s="1"/>
  <c r="ZD9" i="4"/>
  <c r="ZE7" i="4"/>
  <c r="ZE8" i="4" s="1"/>
  <c r="LL7" i="4"/>
  <c r="LL8" i="4" s="1"/>
  <c r="LK9" i="4"/>
  <c r="JX9" i="4"/>
  <c r="JY7" i="4"/>
  <c r="JY8" i="4" s="1"/>
  <c r="AJZ9" i="4"/>
  <c r="AKA7" i="4"/>
  <c r="AKA8" i="4" s="1"/>
  <c r="GN9" i="4"/>
  <c r="GO7" i="4"/>
  <c r="GO8" i="4" s="1"/>
  <c r="XG9" i="4"/>
  <c r="XH7" i="4"/>
  <c r="XH8" i="4" s="1"/>
  <c r="OV7" i="4"/>
  <c r="OV8" i="4" s="1"/>
  <c r="OU9" i="4"/>
  <c r="UB9" i="4"/>
  <c r="UC7" i="4"/>
  <c r="UC8" i="4" s="1"/>
  <c r="ADK9" i="4"/>
  <c r="ADL7" i="4"/>
  <c r="ADL8" i="4" s="1"/>
  <c r="AML9" i="4"/>
  <c r="AMM7" i="4"/>
  <c r="AMM8" i="4" s="1"/>
  <c r="AMR7" i="4"/>
  <c r="AMR8" i="4" s="1"/>
  <c r="ADF9" i="4"/>
  <c r="ADG7" i="4"/>
  <c r="ADG8" i="4" s="1"/>
  <c r="AKU9" i="4"/>
  <c r="AKV7" i="4"/>
  <c r="AKV8" i="4" s="1"/>
  <c r="OE9" i="4"/>
  <c r="OF7" i="4"/>
  <c r="OF8" i="4" s="1"/>
  <c r="ACI9" i="4"/>
  <c r="ACJ7" i="4"/>
  <c r="ACJ8" i="4" s="1"/>
  <c r="AJH9" i="4"/>
  <c r="AJI7" i="4"/>
  <c r="AJI8" i="4" s="1"/>
  <c r="SF7" i="4"/>
  <c r="SF8" i="4" s="1"/>
  <c r="SE9" i="4"/>
  <c r="WL9" i="4"/>
  <c r="WM7" i="4"/>
  <c r="WM8" i="4" s="1"/>
  <c r="GJ7" i="4"/>
  <c r="GJ8" i="4" s="1"/>
  <c r="GI9" i="4"/>
  <c r="VT9" i="4"/>
  <c r="VU7" i="4"/>
  <c r="VU8" i="4" s="1"/>
  <c r="AEF9" i="4"/>
  <c r="AEG7" i="4"/>
  <c r="AEG8" i="4" s="1"/>
  <c r="AFS9" i="4"/>
  <c r="AFT7" i="4"/>
  <c r="AFT8" i="4" s="1"/>
  <c r="TW9" i="4"/>
  <c r="TX7" i="4"/>
  <c r="TX8" i="4" s="1"/>
  <c r="AAV9" i="4"/>
  <c r="AAW7" i="4"/>
  <c r="AAW8" i="4" s="1"/>
  <c r="ALV9" i="4"/>
  <c r="ALW7" i="4"/>
  <c r="ALW8" i="4" s="1"/>
  <c r="QR9" i="4"/>
  <c r="QS7" i="4"/>
  <c r="QS8" i="4" s="1"/>
  <c r="APA9" i="4"/>
  <c r="APB7" i="4"/>
  <c r="APB8" i="4" s="1"/>
  <c r="PR9" i="4"/>
  <c r="PS7" i="4"/>
  <c r="PS8" i="4" s="1"/>
  <c r="ANN9" i="4"/>
  <c r="ANO7" i="4"/>
  <c r="ANO8" i="4" s="1"/>
  <c r="AHP9" i="4"/>
  <c r="AHQ7" i="4"/>
  <c r="AHQ8" i="4" s="1"/>
  <c r="LP9" i="4"/>
  <c r="LQ7" i="4"/>
  <c r="LQ8" i="4" s="1"/>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R8" i="4" s="1"/>
  <c r="AQ9" i="4"/>
  <c r="TF9" i="4"/>
  <c r="TG7" i="4"/>
  <c r="TG8" i="4" s="1"/>
  <c r="AIL9" i="4"/>
  <c r="AIM7" i="4"/>
  <c r="AIM8" i="4" s="1"/>
  <c r="BM9" i="4"/>
  <c r="BN7" i="4"/>
  <c r="BN8" i="4" s="1"/>
  <c r="ZU9" i="4"/>
  <c r="ZV7" i="4"/>
  <c r="ZV8" i="4" s="1"/>
  <c r="CD9" i="4"/>
  <c r="CE7" i="4"/>
  <c r="CE8" i="4" s="1"/>
  <c r="BI7" i="4"/>
  <c r="BI8" i="4" s="1"/>
  <c r="BH9" i="4"/>
  <c r="AGU7" i="4"/>
  <c r="AGU8" i="4" s="1"/>
  <c r="AGT9" i="4"/>
  <c r="V7" i="4"/>
  <c r="V8" i="4" s="1"/>
  <c r="U9" i="4"/>
  <c r="KO9" i="4"/>
  <c r="KP7" i="4"/>
  <c r="KP8" i="4" s="1"/>
  <c r="UT7" i="4"/>
  <c r="UT8" i="4" s="1"/>
  <c r="US9" i="4"/>
  <c r="TB7" i="4"/>
  <c r="TB8" i="4" s="1"/>
  <c r="TA9" i="4"/>
  <c r="AEW9" i="4"/>
  <c r="AEX7" i="4"/>
  <c r="AEX8" i="4" s="1"/>
  <c r="HK7" i="4"/>
  <c r="HK8" i="4" s="1"/>
  <c r="HJ9" i="4"/>
  <c r="AM7" i="4"/>
  <c r="AM8" i="4" s="1"/>
  <c r="AL9" i="4"/>
  <c r="ER9" i="4"/>
  <c r="ES7" i="4"/>
  <c r="ES8" i="4" s="1"/>
  <c r="CZ9" i="4"/>
  <c r="DA7" i="4"/>
  <c r="DA8" i="4" s="1"/>
  <c r="IA9" i="4"/>
  <c r="IB7" i="4"/>
  <c r="IB8" i="4" s="1"/>
  <c r="RJ7" i="4"/>
  <c r="RJ8" i="4" s="1"/>
  <c r="RI9" i="4"/>
  <c r="KU7" i="4"/>
  <c r="KU8" i="4" s="1"/>
  <c r="KT9" i="4"/>
  <c r="CJ7" i="4"/>
  <c r="CJ8" i="4" s="1"/>
  <c r="CI9" i="4"/>
  <c r="ABR9" i="4"/>
  <c r="ABS7" i="4"/>
  <c r="ABS8" i="4" s="1"/>
  <c r="YI7" i="4"/>
  <c r="YI8" i="4" s="1"/>
  <c r="YH9" i="4"/>
  <c r="AFB9" i="4"/>
  <c r="AFC7" i="4"/>
  <c r="AFC8" i="4" s="1"/>
  <c r="ZZ9" i="4"/>
  <c r="AAA7" i="4"/>
  <c r="AAA8" i="4" s="1"/>
  <c r="IF9" i="4"/>
  <c r="IG7" i="4"/>
  <c r="IG8" i="4" s="1"/>
  <c r="RO7" i="4"/>
  <c r="RO8" i="4" s="1"/>
  <c r="RN9" i="4"/>
  <c r="EA9" i="4"/>
  <c r="EB7" i="4"/>
  <c r="EB8" i="4" s="1"/>
  <c r="UX9" i="4"/>
  <c r="UY7" i="4"/>
  <c r="UY8" i="4" s="1"/>
  <c r="DV9" i="4"/>
  <c r="DW7" i="4"/>
  <c r="DW8" i="4" s="1"/>
  <c r="AIH7" i="4"/>
  <c r="AIH8" i="4" s="1"/>
  <c r="AIG9" i="4"/>
  <c r="ABM9" i="4"/>
  <c r="ABN7" i="4"/>
  <c r="ABN8" i="4" s="1"/>
  <c r="YC9" i="4"/>
  <c r="YD7" i="4"/>
  <c r="YD8" i="4" s="1"/>
  <c r="EX7" i="4"/>
  <c r="EX8" i="4" s="1"/>
  <c r="EW9" i="4"/>
  <c r="HF7" i="4"/>
  <c r="HF8" i="4" s="1"/>
  <c r="HE9" i="4"/>
  <c r="Q7" i="4"/>
  <c r="Q8" i="4" s="1"/>
  <c r="P9" i="4"/>
  <c r="AGO9" i="4"/>
  <c r="AGP7" i="4"/>
  <c r="AGP8" i="4" s="1"/>
  <c r="DE9" i="4"/>
  <c r="DF7" i="4"/>
  <c r="DF8" i="4" s="1"/>
  <c r="ANO9" i="4"/>
  <c r="ANP7" i="4"/>
  <c r="ANP8" i="4" s="1"/>
  <c r="APB9" i="4"/>
  <c r="APC7" i="4"/>
  <c r="APC8" i="4" s="1"/>
  <c r="VU9" i="4"/>
  <c r="VV7" i="4"/>
  <c r="VV8" i="4" s="1"/>
  <c r="ADG9" i="4"/>
  <c r="ADH7" i="4"/>
  <c r="ADH8" i="4" s="1"/>
  <c r="AOE9" i="4"/>
  <c r="AOF7" i="4"/>
  <c r="AOF8" i="4" s="1"/>
  <c r="PX9" i="4"/>
  <c r="PY7" i="4"/>
  <c r="JD9" i="4"/>
  <c r="JE7" i="4"/>
  <c r="SF9" i="4"/>
  <c r="SG7" i="4"/>
  <c r="SG8" i="4" s="1"/>
  <c r="GO9" i="4"/>
  <c r="GP7" i="4"/>
  <c r="GP8" i="4" s="1"/>
  <c r="JY9" i="4"/>
  <c r="JZ7" i="4"/>
  <c r="JZ8" i="4" s="1"/>
  <c r="AAR9" i="4"/>
  <c r="AAS7" i="4"/>
  <c r="AAS8" i="4" s="1"/>
  <c r="AKF9" i="4"/>
  <c r="AKG7" i="4"/>
  <c r="ACO9" i="4"/>
  <c r="ACP7" i="4"/>
  <c r="ACP8" i="4" s="1"/>
  <c r="LQ9" i="4"/>
  <c r="LR7" i="4"/>
  <c r="LR8" i="4" s="1"/>
  <c r="AHQ9" i="4"/>
  <c r="AHR7" i="4"/>
  <c r="AHR8" i="4" s="1"/>
  <c r="PS9" i="4"/>
  <c r="PT7" i="4"/>
  <c r="PT8" i="4" s="1"/>
  <c r="QS9" i="4"/>
  <c r="QT7" i="4"/>
  <c r="QT8" i="4" s="1"/>
  <c r="AAW9" i="4"/>
  <c r="AAX7" i="4"/>
  <c r="AAX8" i="4" s="1"/>
  <c r="TX9" i="4"/>
  <c r="TY7" i="4"/>
  <c r="TY8" i="4" s="1"/>
  <c r="AEG9" i="4"/>
  <c r="AEH7" i="4"/>
  <c r="AEH8" i="4" s="1"/>
  <c r="WM9" i="4"/>
  <c r="WN7" i="4"/>
  <c r="WN8" i="4" s="1"/>
  <c r="ACJ9" i="4"/>
  <c r="ACK7" i="4"/>
  <c r="ACK8" i="4" s="1"/>
  <c r="AKV9" i="4"/>
  <c r="AKW7" i="4"/>
  <c r="AKW8" i="4" s="1"/>
  <c r="AMR9" i="4"/>
  <c r="AMS7" i="4"/>
  <c r="AMS8" i="4" s="1"/>
  <c r="OV9" i="4"/>
  <c r="OW7" i="4"/>
  <c r="OW8" i="4" s="1"/>
  <c r="JT9" i="4"/>
  <c r="JU7" i="4"/>
  <c r="JU8" i="4" s="1"/>
  <c r="ALR9" i="4"/>
  <c r="ALS7" i="4"/>
  <c r="ALS8" i="4" s="1"/>
  <c r="PA9" i="4"/>
  <c r="PB7" i="4"/>
  <c r="PB8" i="4" s="1"/>
  <c r="XM9" i="4"/>
  <c r="XN7" i="4"/>
  <c r="XN8" i="4" s="1"/>
  <c r="OA9" i="4"/>
  <c r="OB7" i="4"/>
  <c r="OB8" i="4" s="1"/>
  <c r="IY9" i="4"/>
  <c r="IZ7" i="4"/>
  <c r="IZ8" i="4" s="1"/>
  <c r="AJD9" i="4"/>
  <c r="AJE7" i="4"/>
  <c r="AJE8" i="4" s="1"/>
  <c r="ALW9" i="4"/>
  <c r="ALX7" i="4"/>
  <c r="ALX8" i="4" s="1"/>
  <c r="AFT9" i="4"/>
  <c r="AFU7" i="4"/>
  <c r="AFU8" i="4" s="1"/>
  <c r="AJI9" i="4"/>
  <c r="AJJ7" i="4"/>
  <c r="AJJ8" i="4" s="1"/>
  <c r="OF9" i="4"/>
  <c r="OG7" i="4"/>
  <c r="LL9" i="4"/>
  <c r="LM7" i="4"/>
  <c r="LM8" i="4" s="1"/>
  <c r="QN9" i="4"/>
  <c r="QO7" i="4"/>
  <c r="QO8" i="4" s="1"/>
  <c r="ANJ9" i="4"/>
  <c r="ANK7" i="4"/>
  <c r="ANK8" i="4" s="1"/>
  <c r="AFY9" i="4"/>
  <c r="AFZ7" i="4"/>
  <c r="AFZ8" i="4" s="1"/>
  <c r="ADL9" i="4"/>
  <c r="ADM7" i="4"/>
  <c r="AKA9" i="4"/>
  <c r="AKB7" i="4"/>
  <c r="AKB8" i="4" s="1"/>
  <c r="ZE9" i="4"/>
  <c r="ZF7" i="4"/>
  <c r="ZF8" i="4" s="1"/>
  <c r="APG9" i="4"/>
  <c r="APH7" i="4"/>
  <c r="APH8" i="4" s="1"/>
  <c r="SK9" i="4"/>
  <c r="SL7" i="4"/>
  <c r="SL8" i="4" s="1"/>
  <c r="AEB9" i="4"/>
  <c r="AEC7" i="4"/>
  <c r="AEC8" i="4" s="1"/>
  <c r="VP9" i="4"/>
  <c r="VQ7" i="4"/>
  <c r="VQ8" i="4" s="1"/>
  <c r="WS7" i="4"/>
  <c r="WR9" i="4"/>
  <c r="ND9" i="4"/>
  <c r="NE7" i="4"/>
  <c r="NE8" i="4" s="1"/>
  <c r="GJ9" i="4"/>
  <c r="GK7" i="4"/>
  <c r="GK8" i="4" s="1"/>
  <c r="AMM9" i="4"/>
  <c r="AMN7" i="4"/>
  <c r="AMN8" i="4" s="1"/>
  <c r="UC9" i="4"/>
  <c r="UD7" i="4"/>
  <c r="UD8" i="4" s="1"/>
  <c r="XH9" i="4"/>
  <c r="XI7" i="4"/>
  <c r="XI8" i="4" s="1"/>
  <c r="AHL9" i="4"/>
  <c r="AHM7" i="4"/>
  <c r="AHM8" i="4" s="1"/>
  <c r="MN9" i="4"/>
  <c r="MO7" i="4"/>
  <c r="NI9" i="4"/>
  <c r="NJ7" i="4"/>
  <c r="NJ8" i="4" s="1"/>
  <c r="ALA9" i="4"/>
  <c r="ALB7" i="4"/>
  <c r="ALB8" i="4" s="1"/>
  <c r="YZ9" i="4"/>
  <c r="ZA7" i="4"/>
  <c r="ZA8" i="4" s="1"/>
  <c r="MI9" i="4"/>
  <c r="MJ7" i="4"/>
  <c r="MJ8" i="4" s="1"/>
  <c r="AOJ9" i="4"/>
  <c r="AOK7" i="4"/>
  <c r="AOK8" i="4" s="1"/>
  <c r="ADM9" i="4" l="1"/>
  <c r="ADM8" i="4"/>
  <c r="OG9" i="4"/>
  <c r="OG8" i="4"/>
  <c r="AKG9" i="4"/>
  <c r="AKG8" i="4"/>
  <c r="WS9" i="4"/>
  <c r="WS8" i="4"/>
  <c r="MO9" i="4"/>
  <c r="MO8" i="4"/>
  <c r="JE9" i="4"/>
  <c r="JE8" i="4"/>
  <c r="PY9" i="4"/>
  <c r="PY8" i="4"/>
  <c r="F56" i="15"/>
  <c r="C54" i="15"/>
  <c r="C55" i="15"/>
  <c r="F57" i="15"/>
  <c r="DF9" i="4"/>
  <c r="DG7" i="4"/>
  <c r="ABO7" i="4"/>
  <c r="ABO8" i="4" s="1"/>
  <c r="ABN9" i="4"/>
  <c r="DW9" i="4"/>
  <c r="DX7" i="4"/>
  <c r="DX8" i="4" s="1"/>
  <c r="EC7" i="4"/>
  <c r="EB9" i="4"/>
  <c r="IH7" i="4"/>
  <c r="IH8" i="4" s="1"/>
  <c r="IG9" i="4"/>
  <c r="AFD7" i="4"/>
  <c r="AFD8" i="4" s="1"/>
  <c r="AFC9" i="4"/>
  <c r="ABT7" i="4"/>
  <c r="ABT8" i="4" s="1"/>
  <c r="ABS9" i="4"/>
  <c r="IB9" i="4"/>
  <c r="IC7" i="4"/>
  <c r="IC8" i="4" s="1"/>
  <c r="ES9" i="4"/>
  <c r="ET7" i="4"/>
  <c r="ET8" i="4" s="1"/>
  <c r="KQ7" i="4"/>
  <c r="KQ8" i="4" s="1"/>
  <c r="KP9" i="4"/>
  <c r="CF7" i="4"/>
  <c r="CF8" i="4" s="1"/>
  <c r="CE9" i="4"/>
  <c r="BN9" i="4"/>
  <c r="BO7" i="4"/>
  <c r="TG9" i="4"/>
  <c r="TH7" i="4"/>
  <c r="TH8" i="4" s="1"/>
  <c r="R7" i="4"/>
  <c r="R8" i="4" s="1"/>
  <c r="Q9" i="4"/>
  <c r="EX9" i="4"/>
  <c r="EY7" i="4"/>
  <c r="KU9" i="4"/>
  <c r="KV7" i="4"/>
  <c r="KV8" i="4" s="1"/>
  <c r="HK9" i="4"/>
  <c r="HL7" i="4"/>
  <c r="HL8" i="4" s="1"/>
  <c r="TC7" i="4"/>
  <c r="TC8" i="4" s="1"/>
  <c r="TB9" i="4"/>
  <c r="AGU9" i="4"/>
  <c r="AGV7" i="4"/>
  <c r="AGV8" i="4" s="1"/>
  <c r="AGP9" i="4"/>
  <c r="AGQ7" i="4"/>
  <c r="AGQ8" i="4" s="1"/>
  <c r="YE7" i="4"/>
  <c r="YE8" i="4" s="1"/>
  <c r="YD9" i="4"/>
  <c r="UZ7" i="4"/>
  <c r="UZ8" i="4" s="1"/>
  <c r="UY9" i="4"/>
  <c r="AAA9" i="4"/>
  <c r="AAB7" i="4"/>
  <c r="AAB8" i="4" s="1"/>
  <c r="DB7" i="4"/>
  <c r="DB8" i="4" s="1"/>
  <c r="DA9" i="4"/>
  <c r="AEY7" i="4"/>
  <c r="AEY8" i="4" s="1"/>
  <c r="AEX9" i="4"/>
  <c r="ZW7" i="4"/>
  <c r="ZW8" i="4" s="1"/>
  <c r="ZV9" i="4"/>
  <c r="AIN7" i="4"/>
  <c r="AIN8" i="4" s="1"/>
  <c r="AIM9" i="4"/>
  <c r="HF9" i="4"/>
  <c r="HG7" i="4"/>
  <c r="HG8" i="4" s="1"/>
  <c r="AIH9" i="4"/>
  <c r="AII7" i="4"/>
  <c r="AII8" i="4" s="1"/>
  <c r="RO9" i="4"/>
  <c r="RP7" i="4"/>
  <c r="RP8" i="4" s="1"/>
  <c r="YJ7" i="4"/>
  <c r="YJ8" i="4" s="1"/>
  <c r="YI9" i="4"/>
  <c r="CJ9" i="4"/>
  <c r="CK7" i="4"/>
  <c r="RK7" i="4"/>
  <c r="RK8" i="4" s="1"/>
  <c r="RJ9" i="4"/>
  <c r="AM9" i="4"/>
  <c r="AN7" i="4"/>
  <c r="AN8" i="4" s="1"/>
  <c r="UU7" i="4"/>
  <c r="UU8" i="4" s="1"/>
  <c r="UT9" i="4"/>
  <c r="V9" i="4"/>
  <c r="W7" i="4"/>
  <c r="BI9" i="4"/>
  <c r="BJ7" i="4"/>
  <c r="BJ8" i="4" s="1"/>
  <c r="AR9" i="4"/>
  <c r="AS7" i="4"/>
  <c r="MK7" i="4"/>
  <c r="MJ9" i="4"/>
  <c r="UD9" i="4"/>
  <c r="UE7" i="4"/>
  <c r="SL9" i="4"/>
  <c r="SM7" i="4"/>
  <c r="QO9" i="4"/>
  <c r="QP7" i="4"/>
  <c r="QP8" i="4" s="1"/>
  <c r="JA7" i="4"/>
  <c r="IZ9" i="4"/>
  <c r="ALS9" i="4"/>
  <c r="ALT7" i="4"/>
  <c r="ALT8" i="4" s="1"/>
  <c r="AKW9" i="4"/>
  <c r="AKX7" i="4"/>
  <c r="AKX8" i="4" s="1"/>
  <c r="AAX9" i="4"/>
  <c r="AAY7" i="4"/>
  <c r="AHR9" i="4"/>
  <c r="AHS7" i="4"/>
  <c r="JZ9" i="4"/>
  <c r="KA7" i="4"/>
  <c r="AOF9" i="4"/>
  <c r="AOG7" i="4"/>
  <c r="AOG8" i="4" s="1"/>
  <c r="APC9" i="4"/>
  <c r="APD7" i="4"/>
  <c r="APD8" i="4" s="1"/>
  <c r="AOK9" i="4"/>
  <c r="AOL7" i="4"/>
  <c r="AOL8" i="4" s="1"/>
  <c r="ZA9" i="4"/>
  <c r="ZB7" i="4"/>
  <c r="ZB8" i="4" s="1"/>
  <c r="ALB9" i="4"/>
  <c r="ALC7" i="4"/>
  <c r="AHM9" i="4"/>
  <c r="AHN7" i="4"/>
  <c r="AHN8" i="4" s="1"/>
  <c r="AMN9" i="4"/>
  <c r="AMO7" i="4"/>
  <c r="AMO8" i="4" s="1"/>
  <c r="NE9" i="4"/>
  <c r="NF7" i="4"/>
  <c r="NF8" i="4" s="1"/>
  <c r="VQ9" i="4"/>
  <c r="VR7" i="4"/>
  <c r="VR8" i="4" s="1"/>
  <c r="APH9" i="4"/>
  <c r="API7" i="4"/>
  <c r="ZF9" i="4"/>
  <c r="ZG7" i="4"/>
  <c r="ANK9" i="4"/>
  <c r="ANL7" i="4"/>
  <c r="ANL8" i="4" s="1"/>
  <c r="LM9" i="4"/>
  <c r="LN7" i="4"/>
  <c r="LN8" i="4" s="1"/>
  <c r="AJJ9" i="4"/>
  <c r="AJK7" i="4"/>
  <c r="ALY7" i="4"/>
  <c r="ALX9" i="4"/>
  <c r="AJE9" i="4"/>
  <c r="AJF7" i="4"/>
  <c r="AJF8" i="4" s="1"/>
  <c r="OB9" i="4"/>
  <c r="OC7" i="4"/>
  <c r="PB9" i="4"/>
  <c r="PC7" i="4"/>
  <c r="JU9" i="4"/>
  <c r="JV7" i="4"/>
  <c r="JV8" i="4" s="1"/>
  <c r="AMS9" i="4"/>
  <c r="AMT7" i="4"/>
  <c r="AMT8" i="4" s="1"/>
  <c r="ACK9" i="4"/>
  <c r="ACL7" i="4"/>
  <c r="ACL8" i="4" s="1"/>
  <c r="WN9" i="4"/>
  <c r="WO7" i="4"/>
  <c r="TY9" i="4"/>
  <c r="TZ7" i="4"/>
  <c r="TZ8" i="4" s="1"/>
  <c r="QT9" i="4"/>
  <c r="QU7" i="4"/>
  <c r="LR9" i="4"/>
  <c r="LS7" i="4"/>
  <c r="ACP9" i="4"/>
  <c r="ACQ7" i="4"/>
  <c r="AAS9" i="4"/>
  <c r="AAT7" i="4"/>
  <c r="AAT8" i="4" s="1"/>
  <c r="GP9" i="4"/>
  <c r="GQ7" i="4"/>
  <c r="SG9" i="4"/>
  <c r="SH7" i="4"/>
  <c r="SH8" i="4" s="1"/>
  <c r="ADH9" i="4"/>
  <c r="ADI7" i="4"/>
  <c r="VV9" i="4"/>
  <c r="VW7" i="4"/>
  <c r="ANP9" i="4"/>
  <c r="ANQ7" i="4"/>
  <c r="NJ9" i="4"/>
  <c r="NK7" i="4"/>
  <c r="XI9" i="4"/>
  <c r="XJ7" i="4"/>
  <c r="XJ8" i="4" s="1"/>
  <c r="GK9" i="4"/>
  <c r="GL7" i="4"/>
  <c r="GL8" i="4" s="1"/>
  <c r="AEC9" i="4"/>
  <c r="AED7" i="4"/>
  <c r="AED8" i="4" s="1"/>
  <c r="AKB9" i="4"/>
  <c r="AKC7" i="4"/>
  <c r="AFZ9" i="4"/>
  <c r="AGA7" i="4"/>
  <c r="AFU9" i="4"/>
  <c r="AFV7" i="4"/>
  <c r="AFV8" i="4" s="1"/>
  <c r="XN9" i="4"/>
  <c r="XO7" i="4"/>
  <c r="OW9" i="4"/>
  <c r="OX7" i="4"/>
  <c r="OX8" i="4" s="1"/>
  <c r="AEH9" i="4"/>
  <c r="AEI7" i="4"/>
  <c r="PU7" i="4"/>
  <c r="PT9" i="4"/>
  <c r="XO9" i="4" l="1"/>
  <c r="XO8" i="4"/>
  <c r="UE9" i="4"/>
  <c r="UE8" i="4"/>
  <c r="VW9" i="4"/>
  <c r="VW8" i="4"/>
  <c r="ZG9" i="4"/>
  <c r="ZG8" i="4"/>
  <c r="AHS9" i="4"/>
  <c r="AHS8" i="4"/>
  <c r="EY9" i="4"/>
  <c r="EY8" i="4"/>
  <c r="GQ9" i="4"/>
  <c r="GQ8" i="4"/>
  <c r="QU9" i="4"/>
  <c r="QU8" i="4"/>
  <c r="KA9" i="4"/>
  <c r="KA8" i="4"/>
  <c r="PU9" i="4"/>
  <c r="PU8" i="4"/>
  <c r="ALY9" i="4"/>
  <c r="ALY8" i="4"/>
  <c r="JA9" i="4"/>
  <c r="JA8" i="4"/>
  <c r="MK9" i="4"/>
  <c r="MK8" i="4"/>
  <c r="AGA9" i="4"/>
  <c r="AGA8" i="4"/>
  <c r="AS9" i="4"/>
  <c r="AS8" i="4"/>
  <c r="AEI9" i="4"/>
  <c r="AEI8" i="4"/>
  <c r="WO9" i="4"/>
  <c r="WO8" i="4"/>
  <c r="API9" i="4"/>
  <c r="API8" i="4"/>
  <c r="AAY9" i="4"/>
  <c r="AAY8" i="4"/>
  <c r="ADI9" i="4"/>
  <c r="ADI8" i="4"/>
  <c r="PC9" i="4"/>
  <c r="PC8" i="4"/>
  <c r="AKC9" i="4"/>
  <c r="AKC8" i="4"/>
  <c r="NK9" i="4"/>
  <c r="NK8" i="4"/>
  <c r="LS9" i="4"/>
  <c r="LS8" i="4"/>
  <c r="OC9" i="4"/>
  <c r="OC8" i="4"/>
  <c r="ALC9" i="4"/>
  <c r="ALC8" i="4"/>
  <c r="SM9" i="4"/>
  <c r="SM8" i="4"/>
  <c r="DG9" i="4"/>
  <c r="DG8" i="4"/>
  <c r="ACQ9" i="4"/>
  <c r="ACQ8" i="4"/>
  <c r="AJK9" i="4"/>
  <c r="AJK8" i="4"/>
  <c r="ANQ9" i="4"/>
  <c r="ANQ8" i="4"/>
  <c r="W9" i="4"/>
  <c r="W8" i="4"/>
  <c r="CK9" i="4"/>
  <c r="CK8" i="4"/>
  <c r="BO9" i="4"/>
  <c r="BO8" i="4"/>
  <c r="EC9" i="4"/>
  <c r="EC8" i="4"/>
  <c r="C57" i="15"/>
  <c r="F59" i="15"/>
  <c r="C59" i="15" s="1"/>
  <c r="F58" i="15"/>
  <c r="C58" i="15" s="1"/>
  <c r="C56" i="15"/>
  <c r="AGQ9" i="4"/>
  <c r="AGR7" i="4"/>
  <c r="AGR8" i="4" s="1"/>
  <c r="KV9" i="4"/>
  <c r="KW7" i="4"/>
  <c r="ZW9" i="4"/>
  <c r="ZX7" i="4"/>
  <c r="ZX8" i="4" s="1"/>
  <c r="DB9" i="4"/>
  <c r="DC7" i="4"/>
  <c r="UZ9" i="4"/>
  <c r="VA7" i="4"/>
  <c r="TC9" i="4"/>
  <c r="TD7" i="4"/>
  <c r="TD8" i="4" s="1"/>
  <c r="R9" i="4"/>
  <c r="S7" i="4"/>
  <c r="KQ9" i="4"/>
  <c r="KR7" i="4"/>
  <c r="KR8" i="4" s="1"/>
  <c r="AFD9" i="4"/>
  <c r="AFE7" i="4"/>
  <c r="ABO9" i="4"/>
  <c r="ABP7" i="4"/>
  <c r="ABP8" i="4" s="1"/>
  <c r="HG9" i="4"/>
  <c r="HH7" i="4"/>
  <c r="HH8" i="4" s="1"/>
  <c r="IC9" i="4"/>
  <c r="ID7" i="4"/>
  <c r="ID8" i="4" s="1"/>
  <c r="AII9" i="4"/>
  <c r="AIJ7" i="4"/>
  <c r="AIJ8" i="4" s="1"/>
  <c r="AAC7" i="4"/>
  <c r="AAB9" i="4"/>
  <c r="AGV9" i="4"/>
  <c r="AGW7" i="4"/>
  <c r="HL9" i="4"/>
  <c r="HM7" i="4"/>
  <c r="TH9" i="4"/>
  <c r="TI7" i="4"/>
  <c r="ET9" i="4"/>
  <c r="EU7" i="4"/>
  <c r="DX9" i="4"/>
  <c r="DY7" i="4"/>
  <c r="AN9" i="4"/>
  <c r="AO7" i="4"/>
  <c r="RP9" i="4"/>
  <c r="RQ7" i="4"/>
  <c r="BJ9" i="4"/>
  <c r="BK7" i="4"/>
  <c r="UV7" i="4"/>
  <c r="UV8" i="4" s="1"/>
  <c r="UU9" i="4"/>
  <c r="RK9" i="4"/>
  <c r="RL7" i="4"/>
  <c r="RL8" i="4" s="1"/>
  <c r="YJ9" i="4"/>
  <c r="YK7" i="4"/>
  <c r="AIN9" i="4"/>
  <c r="AIO7" i="4"/>
  <c r="AEY9" i="4"/>
  <c r="AEZ7" i="4"/>
  <c r="AEZ8" i="4" s="1"/>
  <c r="YE9" i="4"/>
  <c r="YF7" i="4"/>
  <c r="YF8" i="4" s="1"/>
  <c r="CF9" i="4"/>
  <c r="CG7" i="4"/>
  <c r="ABU7" i="4"/>
  <c r="ABT9" i="4"/>
  <c r="IH9" i="4"/>
  <c r="II7" i="4"/>
  <c r="SH9" i="4"/>
  <c r="SI7" i="4"/>
  <c r="AAT9" i="4"/>
  <c r="AAU7" i="4"/>
  <c r="TZ9" i="4"/>
  <c r="UA7" i="4"/>
  <c r="JV9" i="4"/>
  <c r="JW7" i="4"/>
  <c r="VR9" i="4"/>
  <c r="VS7" i="4"/>
  <c r="AMO9" i="4"/>
  <c r="AMP7" i="4"/>
  <c r="AMP8" i="4" s="1"/>
  <c r="ZB9" i="4"/>
  <c r="ZC7" i="4"/>
  <c r="AOG9" i="4"/>
  <c r="AOH7" i="4"/>
  <c r="AOH8" i="4" s="1"/>
  <c r="ALU7" i="4"/>
  <c r="ALT9" i="4"/>
  <c r="QP9" i="4"/>
  <c r="QQ7" i="4"/>
  <c r="AED9" i="4"/>
  <c r="AEE7" i="4"/>
  <c r="AMT9" i="4"/>
  <c r="AMU7" i="4"/>
  <c r="AJF9" i="4"/>
  <c r="AJG7" i="4"/>
  <c r="ANL9" i="4"/>
  <c r="ANM7" i="4"/>
  <c r="NF9" i="4"/>
  <c r="NG7" i="4"/>
  <c r="AHN9" i="4"/>
  <c r="AHO7" i="4"/>
  <c r="AOM7" i="4"/>
  <c r="AOL9" i="4"/>
  <c r="AKX9" i="4"/>
  <c r="AKY7" i="4"/>
  <c r="AFV9" i="4"/>
  <c r="AFW7" i="4"/>
  <c r="GL9" i="4"/>
  <c r="GM7" i="4"/>
  <c r="XJ9" i="4"/>
  <c r="XK7" i="4"/>
  <c r="ACL9" i="4"/>
  <c r="ACM7" i="4"/>
  <c r="LN9" i="4"/>
  <c r="LO7" i="4"/>
  <c r="APE7" i="4"/>
  <c r="APD9" i="4"/>
  <c r="OX9" i="4"/>
  <c r="OY7" i="4"/>
  <c r="R57" i="1" l="1"/>
  <c r="X81" i="1"/>
  <c r="AJG9" i="4"/>
  <c r="AJG8" i="4"/>
  <c r="SI9" i="4"/>
  <c r="SI8" i="4"/>
  <c r="ALU9" i="4"/>
  <c r="ALU8" i="4"/>
  <c r="GM9" i="4"/>
  <c r="GM8" i="4"/>
  <c r="AHO9" i="4"/>
  <c r="AHO8" i="4"/>
  <c r="AMU9" i="4"/>
  <c r="AMU8" i="4"/>
  <c r="JW9" i="4"/>
  <c r="JW8" i="4"/>
  <c r="II9" i="4"/>
  <c r="II8" i="4"/>
  <c r="DY9" i="4"/>
  <c r="DY8" i="4"/>
  <c r="AGW9" i="4"/>
  <c r="AGW8" i="4"/>
  <c r="S9" i="4"/>
  <c r="S8" i="4"/>
  <c r="HM9" i="4"/>
  <c r="HM8" i="4"/>
  <c r="APE9" i="4"/>
  <c r="APE8" i="4"/>
  <c r="LO9" i="4"/>
  <c r="LO8" i="4"/>
  <c r="UA9" i="4"/>
  <c r="UA8" i="4"/>
  <c r="EU9" i="4"/>
  <c r="EU8" i="4"/>
  <c r="AEE9" i="4"/>
  <c r="AEE8" i="4"/>
  <c r="AIO9" i="4"/>
  <c r="AIO8" i="4"/>
  <c r="AFW9" i="4"/>
  <c r="AFW8" i="4"/>
  <c r="ZC9" i="4"/>
  <c r="ZC8" i="4"/>
  <c r="BK9" i="4"/>
  <c r="BK8" i="4"/>
  <c r="AAC9" i="4"/>
  <c r="AAC8" i="4"/>
  <c r="ACM9" i="4"/>
  <c r="ACM8" i="4"/>
  <c r="AKY9" i="4"/>
  <c r="AKY8" i="4"/>
  <c r="ANM9" i="4"/>
  <c r="ANM8" i="4"/>
  <c r="QQ9" i="4"/>
  <c r="QQ8" i="4"/>
  <c r="AAU9" i="4"/>
  <c r="AAU8" i="4"/>
  <c r="CG9" i="4"/>
  <c r="CG8" i="4"/>
  <c r="S272" i="1" s="1"/>
  <c r="YK9" i="4"/>
  <c r="YK8" i="4"/>
  <c r="RQ9" i="4"/>
  <c r="RQ8" i="4"/>
  <c r="TI9" i="4"/>
  <c r="TI8" i="4"/>
  <c r="AFE9" i="4"/>
  <c r="AFE8" i="4"/>
  <c r="VA9" i="4"/>
  <c r="VA8" i="4"/>
  <c r="AI302" i="1"/>
  <c r="AK302" i="1"/>
  <c r="AE167" i="1"/>
  <c r="AH167" i="1"/>
  <c r="AK169" i="1"/>
  <c r="AH184" i="1"/>
  <c r="AG167" i="1"/>
  <c r="AJ167" i="1"/>
  <c r="AI167" i="1"/>
  <c r="AK167" i="1"/>
  <c r="AB167" i="1"/>
  <c r="AG302" i="1"/>
  <c r="AB165" i="1"/>
  <c r="AJ169" i="1"/>
  <c r="AD165" i="1"/>
  <c r="AF184" i="1"/>
  <c r="AK165" i="1"/>
  <c r="AD184" i="1"/>
  <c r="AL167" i="1"/>
  <c r="AK184" i="1"/>
  <c r="AL184" i="1"/>
  <c r="AF167" i="1"/>
  <c r="AE169" i="1"/>
  <c r="AJ184" i="1"/>
  <c r="AA184" i="1"/>
  <c r="AG165" i="1"/>
  <c r="AI165" i="1"/>
  <c r="AE184" i="1"/>
  <c r="AE165" i="1"/>
  <c r="AL169" i="1"/>
  <c r="AI184" i="1"/>
  <c r="AB302" i="1"/>
  <c r="AD167" i="1"/>
  <c r="AF165" i="1"/>
  <c r="AE302" i="1"/>
  <c r="AA165" i="1"/>
  <c r="AD169" i="1"/>
  <c r="AA302" i="1"/>
  <c r="AJ302" i="1"/>
  <c r="AB169" i="1"/>
  <c r="AI169" i="1"/>
  <c r="AJ165" i="1"/>
  <c r="AA169" i="1"/>
  <c r="AF302" i="1"/>
  <c r="AH165" i="1"/>
  <c r="AB184" i="1"/>
  <c r="AG169" i="1"/>
  <c r="AL165" i="1"/>
  <c r="AF169" i="1"/>
  <c r="AG184" i="1"/>
  <c r="AL302" i="1"/>
  <c r="AH302" i="1"/>
  <c r="AH169" i="1"/>
  <c r="AD302" i="1"/>
  <c r="AA167" i="1"/>
  <c r="XK9" i="4"/>
  <c r="XK8" i="4"/>
  <c r="NG9" i="4"/>
  <c r="NG8" i="4"/>
  <c r="KW9" i="4"/>
  <c r="KW8" i="4"/>
  <c r="ABU9" i="4"/>
  <c r="ABU8" i="4"/>
  <c r="OY9" i="4"/>
  <c r="OY8" i="4"/>
  <c r="VS9" i="4"/>
  <c r="VS8" i="4"/>
  <c r="AO9" i="4"/>
  <c r="AO8" i="4"/>
  <c r="DC9" i="4"/>
  <c r="DC8" i="4"/>
  <c r="AOM9" i="4"/>
  <c r="AOM8" i="4"/>
  <c r="YG7" i="4"/>
  <c r="YF9" i="4"/>
  <c r="RL9" i="4"/>
  <c r="RM7" i="4"/>
  <c r="ID9" i="4"/>
  <c r="IE7" i="4"/>
  <c r="ABP9" i="4"/>
  <c r="ABQ7" i="4"/>
  <c r="KR9" i="4"/>
  <c r="KS7" i="4"/>
  <c r="TE7" i="4"/>
  <c r="TD9" i="4"/>
  <c r="AEZ9" i="4"/>
  <c r="AFA7" i="4"/>
  <c r="AIJ9" i="4"/>
  <c r="AIK7" i="4"/>
  <c r="HH9" i="4"/>
  <c r="HI7" i="4"/>
  <c r="ZX9" i="4"/>
  <c r="ZY7" i="4"/>
  <c r="AGS7" i="4"/>
  <c r="AGR9" i="4"/>
  <c r="UV9" i="4"/>
  <c r="UW7" i="4"/>
  <c r="AOH9" i="4"/>
  <c r="AOI7" i="4"/>
  <c r="AMP9" i="4"/>
  <c r="AMQ7" i="4"/>
  <c r="AJ148" i="1"/>
  <c r="AG148" i="1"/>
  <c r="Z148" i="1"/>
  <c r="Y148" i="1"/>
  <c r="AF148" i="1"/>
  <c r="AI148" i="1"/>
  <c r="AE148" i="1"/>
  <c r="AB148" i="1"/>
  <c r="AD148" i="1"/>
  <c r="AK148" i="1"/>
  <c r="AA148" i="1"/>
  <c r="AL148" i="1"/>
  <c r="AK272" i="1" l="1"/>
  <c r="AK273" i="1"/>
  <c r="U24" i="1"/>
  <c r="AL272" i="1"/>
  <c r="Y81" i="1"/>
  <c r="V57" i="1"/>
  <c r="W272" i="1"/>
  <c r="AE272" i="1"/>
  <c r="AG24" i="1"/>
  <c r="W273" i="1"/>
  <c r="V81" i="1"/>
  <c r="AB273" i="1"/>
  <c r="AJ273" i="1"/>
  <c r="Z24" i="1"/>
  <c r="AJ24" i="1"/>
  <c r="X24" i="1"/>
  <c r="AI24" i="1"/>
  <c r="AI272" i="1"/>
  <c r="S81" i="1"/>
  <c r="T273" i="1"/>
  <c r="AI273" i="1"/>
  <c r="U272" i="1"/>
  <c r="V272" i="1"/>
  <c r="AH24" i="1"/>
  <c r="R24" i="1"/>
  <c r="X272" i="1"/>
  <c r="AG272" i="1"/>
  <c r="AL273" i="1"/>
  <c r="AE273" i="1"/>
  <c r="AK24" i="1"/>
  <c r="Z272" i="1"/>
  <c r="W24" i="1"/>
  <c r="AH273" i="1"/>
  <c r="AE24" i="1"/>
  <c r="AF24" i="1"/>
  <c r="AB272" i="1"/>
  <c r="AA273" i="1"/>
  <c r="U81" i="1"/>
  <c r="AH272" i="1"/>
  <c r="Z273" i="1"/>
  <c r="T272" i="1"/>
  <c r="R272" i="1"/>
  <c r="AJ272" i="1"/>
  <c r="S24" i="1"/>
  <c r="AA24" i="1"/>
  <c r="Y24" i="1"/>
  <c r="AD24" i="1"/>
  <c r="AB24" i="1"/>
  <c r="R81" i="1"/>
  <c r="AF272" i="1"/>
  <c r="R273" i="1"/>
  <c r="U273" i="1"/>
  <c r="AF273" i="1"/>
  <c r="S57" i="1"/>
  <c r="S273" i="1"/>
  <c r="X324" i="1"/>
  <c r="AG273" i="1"/>
  <c r="X273" i="1"/>
  <c r="V273" i="1"/>
  <c r="U57" i="1"/>
  <c r="AA272" i="1"/>
  <c r="V24" i="1"/>
  <c r="AL24" i="1"/>
  <c r="T24" i="1"/>
  <c r="AIK9" i="4"/>
  <c r="AIK8" i="4"/>
  <c r="S209" i="1"/>
  <c r="AB66" i="1"/>
  <c r="T200" i="1"/>
  <c r="AE70" i="1"/>
  <c r="AF224" i="1"/>
  <c r="AI185" i="1"/>
  <c r="AD153" i="1"/>
  <c r="X68" i="1"/>
  <c r="AJ188" i="1"/>
  <c r="AB231" i="1"/>
  <c r="AK139" i="1"/>
  <c r="AJ197" i="1"/>
  <c r="Y11" i="1"/>
  <c r="AJ180" i="1"/>
  <c r="W229" i="1"/>
  <c r="R288" i="1"/>
  <c r="AG149" i="1"/>
  <c r="U189" i="1"/>
  <c r="AG312" i="1"/>
  <c r="AG78" i="1" s="1"/>
  <c r="AK71" i="1"/>
  <c r="AA5" i="1"/>
  <c r="W224" i="1"/>
  <c r="AL57" i="1"/>
  <c r="AJ289" i="1"/>
  <c r="AB224" i="1"/>
  <c r="AE291" i="1"/>
  <c r="AL180" i="1"/>
  <c r="Y192" i="1"/>
  <c r="V168" i="1"/>
  <c r="AI82" i="1"/>
  <c r="AI278" i="1"/>
  <c r="AL190" i="1"/>
  <c r="AA189" i="1"/>
  <c r="S196" i="1"/>
  <c r="AB238" i="1"/>
  <c r="UW9" i="4"/>
  <c r="UW8" i="4"/>
  <c r="ABQ9" i="4"/>
  <c r="ABQ8" i="4"/>
  <c r="R70" i="1"/>
  <c r="AFA9" i="4"/>
  <c r="AFA8" i="4"/>
  <c r="IE9" i="4"/>
  <c r="IE8" i="4"/>
  <c r="V278" i="1"/>
  <c r="AH71" i="1"/>
  <c r="U180" i="1"/>
  <c r="T81" i="1"/>
  <c r="AE229" i="1"/>
  <c r="AK196" i="1"/>
  <c r="AA229" i="1"/>
  <c r="AK209" i="1"/>
  <c r="T77" i="1"/>
  <c r="W285" i="1"/>
  <c r="AF149" i="1"/>
  <c r="T66" i="1"/>
  <c r="AF185" i="1"/>
  <c r="V153" i="1"/>
  <c r="W312" i="1"/>
  <c r="W78" i="1" s="1"/>
  <c r="AB314" i="1"/>
  <c r="Z224" i="1"/>
  <c r="AG201" i="1"/>
  <c r="AG16" i="1"/>
  <c r="AI139" i="1"/>
  <c r="W281" i="1"/>
  <c r="R188" i="1"/>
  <c r="W180" i="1"/>
  <c r="X72" i="1"/>
  <c r="AD180" i="1"/>
  <c r="AE15" i="1"/>
  <c r="AE82" i="1"/>
  <c r="AE237" i="1"/>
  <c r="U182" i="1"/>
  <c r="V285" i="1"/>
  <c r="AL15" i="1"/>
  <c r="S190" i="1"/>
  <c r="AK82" i="1"/>
  <c r="T139" i="1"/>
  <c r="S192" i="1"/>
  <c r="AA141" i="1"/>
  <c r="AA183" i="1"/>
  <c r="AG242" i="1"/>
  <c r="W8" i="1"/>
  <c r="AI192" i="1"/>
  <c r="Y182" i="1"/>
  <c r="AK200" i="1"/>
  <c r="AD82" i="1"/>
  <c r="AF188" i="1"/>
  <c r="AA187" i="1"/>
  <c r="AI232" i="1"/>
  <c r="AI25" i="1"/>
  <c r="AA192" i="1"/>
  <c r="U192" i="1"/>
  <c r="AF196" i="1"/>
  <c r="Z238" i="1"/>
  <c r="R82" i="1"/>
  <c r="U166" i="1"/>
  <c r="R9" i="1"/>
  <c r="AI20" i="1"/>
  <c r="Y197" i="1"/>
  <c r="Z180" i="1"/>
  <c r="AL186" i="1"/>
  <c r="AH80" i="1"/>
  <c r="R67" i="1"/>
  <c r="AF314" i="1"/>
  <c r="AH191" i="1"/>
  <c r="AMQ9" i="4"/>
  <c r="AMQ8" i="4"/>
  <c r="RM9" i="4"/>
  <c r="RM8" i="4"/>
  <c r="V242" i="1"/>
  <c r="X312" i="1"/>
  <c r="X78" i="1" s="1"/>
  <c r="AH139" i="1"/>
  <c r="T141" i="1"/>
  <c r="T229" i="1"/>
  <c r="X200" i="1"/>
  <c r="V238" i="1"/>
  <c r="T140" i="1"/>
  <c r="AE153" i="1"/>
  <c r="U201" i="1"/>
  <c r="U216" i="1" s="1"/>
  <c r="AE168" i="1"/>
  <c r="AA242" i="1"/>
  <c r="V140" i="1"/>
  <c r="AD314" i="1"/>
  <c r="AH291" i="1"/>
  <c r="T224" i="1"/>
  <c r="AK5" i="1"/>
  <c r="AI183" i="1"/>
  <c r="T11" i="1"/>
  <c r="S231" i="1"/>
  <c r="AF15" i="1"/>
  <c r="U11" i="1"/>
  <c r="AK15" i="1"/>
  <c r="AE312" i="1"/>
  <c r="AE78" i="1" s="1"/>
  <c r="X9" i="1"/>
  <c r="R313" i="1"/>
  <c r="AH193" i="1"/>
  <c r="W210" i="1"/>
  <c r="AE215" i="1"/>
  <c r="AL141" i="1"/>
  <c r="S215" i="1"/>
  <c r="AB230" i="1"/>
  <c r="W310" i="1"/>
  <c r="AI168" i="1"/>
  <c r="U15" i="1"/>
  <c r="X196" i="1"/>
  <c r="X181" i="1"/>
  <c r="X190" i="1"/>
  <c r="S187" i="1"/>
  <c r="AD242" i="1"/>
  <c r="AF183" i="1"/>
  <c r="AG166" i="1"/>
  <c r="Y193" i="1"/>
  <c r="U8" i="1"/>
  <c r="Z16" i="1"/>
  <c r="AJ191" i="1"/>
  <c r="X141" i="1"/>
  <c r="U164" i="1"/>
  <c r="AG72" i="1"/>
  <c r="AJ181" i="1"/>
  <c r="AE72" i="1"/>
  <c r="AB190" i="1"/>
  <c r="W288" i="1"/>
  <c r="Z8" i="1"/>
  <c r="AF242" i="1"/>
  <c r="AJ224" i="1"/>
  <c r="AH288" i="1"/>
  <c r="AE238" i="1"/>
  <c r="R139" i="1"/>
  <c r="AF166" i="1"/>
  <c r="AD185" i="1"/>
  <c r="AG196" i="1"/>
  <c r="AD166" i="1"/>
  <c r="Z229" i="1"/>
  <c r="AL232" i="1"/>
  <c r="W313" i="1"/>
  <c r="AB315" i="1"/>
  <c r="U231" i="1"/>
  <c r="AL83" i="1"/>
  <c r="R79" i="1"/>
  <c r="AG71" i="1"/>
  <c r="R289" i="1"/>
  <c r="X209" i="1"/>
  <c r="Y151" i="1"/>
  <c r="AH164" i="1"/>
  <c r="AI281" i="1"/>
  <c r="R196" i="1"/>
  <c r="AD285" i="1"/>
  <c r="T209" i="1"/>
  <c r="AI72" i="1"/>
  <c r="X187" i="1"/>
  <c r="R71" i="1"/>
  <c r="AB71" i="1"/>
  <c r="AJ237" i="1"/>
  <c r="AK83" i="1"/>
  <c r="AF229" i="1"/>
  <c r="V190" i="1"/>
  <c r="AF9" i="1"/>
  <c r="AK67" i="1"/>
  <c r="Z186" i="1"/>
  <c r="Y312" i="1"/>
  <c r="Y78" i="1" s="1"/>
  <c r="X168" i="1"/>
  <c r="AG229" i="1"/>
  <c r="V79" i="1"/>
  <c r="V66" i="1"/>
  <c r="AI229" i="1"/>
  <c r="Y231" i="1"/>
  <c r="S186" i="1"/>
  <c r="V200" i="1"/>
  <c r="AF83" i="1"/>
  <c r="AB141" i="1"/>
  <c r="Y66" i="1"/>
  <c r="X315" i="1"/>
  <c r="Y80" i="1"/>
  <c r="Z141" i="1"/>
  <c r="W232" i="1"/>
  <c r="T186" i="1"/>
  <c r="AI182" i="1"/>
  <c r="AH281" i="1"/>
  <c r="AI231" i="1"/>
  <c r="X139" i="1"/>
  <c r="V209" i="1"/>
  <c r="AG194" i="1"/>
  <c r="X237" i="1"/>
  <c r="AA186" i="1"/>
  <c r="AL82" i="1"/>
  <c r="Y313" i="1"/>
  <c r="T5" i="1"/>
  <c r="AB168" i="1"/>
  <c r="AD238" i="1"/>
  <c r="AE5" i="1"/>
  <c r="AH185" i="1"/>
  <c r="AD79" i="1"/>
  <c r="AJ149" i="1"/>
  <c r="U79" i="1"/>
  <c r="AJ292" i="1"/>
  <c r="T25" i="1"/>
  <c r="R149" i="1"/>
  <c r="AF190" i="1"/>
  <c r="AE83" i="1"/>
  <c r="AB81" i="1"/>
  <c r="AE310" i="1"/>
  <c r="AD192" i="1"/>
  <c r="Y5" i="1"/>
  <c r="AA11" i="1"/>
  <c r="AF281" i="1"/>
  <c r="AF201" i="1"/>
  <c r="S182" i="1"/>
  <c r="AA82" i="1"/>
  <c r="AJ5" i="1"/>
  <c r="Y168" i="1"/>
  <c r="S82" i="1"/>
  <c r="AL183" i="1"/>
  <c r="AK232" i="1"/>
  <c r="AD83" i="1"/>
  <c r="AF25" i="1"/>
  <c r="AI67" i="1"/>
  <c r="Y15" i="1"/>
  <c r="R278" i="1"/>
  <c r="X8" i="1"/>
  <c r="AL149" i="1"/>
  <c r="AF8" i="1"/>
  <c r="V9" i="1"/>
  <c r="Z197" i="1"/>
  <c r="AA69" i="1"/>
  <c r="AB181" i="1"/>
  <c r="AJ194" i="1"/>
  <c r="U82" i="1"/>
  <c r="Y20" i="1"/>
  <c r="AG188" i="1"/>
  <c r="AD57" i="1"/>
  <c r="AK140" i="1"/>
  <c r="Y201" i="1"/>
  <c r="AD72" i="1"/>
  <c r="V25" i="1"/>
  <c r="V4" i="1"/>
  <c r="AE186" i="1"/>
  <c r="R183" i="1"/>
  <c r="AI69" i="1"/>
  <c r="S140" i="1"/>
  <c r="Z289" i="1"/>
  <c r="U190" i="1"/>
  <c r="AA153" i="1"/>
  <c r="AK25" i="1"/>
  <c r="AB57" i="1"/>
  <c r="AG77" i="1"/>
  <c r="R185" i="1"/>
  <c r="AL188" i="1"/>
  <c r="AL213" i="1"/>
  <c r="AL211" i="1" s="1"/>
  <c r="AE210" i="1"/>
  <c r="AF210" i="1"/>
  <c r="V210" i="1"/>
  <c r="X213" i="1"/>
  <c r="X211" i="1" s="1"/>
  <c r="AJ213" i="1"/>
  <c r="AJ211" i="1" s="1"/>
  <c r="AI213" i="1"/>
  <c r="AI211" i="1" s="1"/>
  <c r="T210" i="1"/>
  <c r="Y210" i="1"/>
  <c r="AH215" i="1"/>
  <c r="AI210" i="1"/>
  <c r="AL210" i="1"/>
  <c r="R310" i="1"/>
  <c r="AF310" i="1"/>
  <c r="AJ230" i="1"/>
  <c r="AE230" i="1"/>
  <c r="AA310" i="1"/>
  <c r="AB197" i="1"/>
  <c r="AG237" i="1"/>
  <c r="AH190" i="1"/>
  <c r="V8" i="1"/>
  <c r="AK312" i="1"/>
  <c r="AK78" i="1" s="1"/>
  <c r="S312" i="1"/>
  <c r="S78" i="1" s="1"/>
  <c r="AH66" i="1"/>
  <c r="AG141" i="1"/>
  <c r="R189" i="1"/>
  <c r="Z187" i="1"/>
  <c r="AF168" i="1"/>
  <c r="Y194" i="1"/>
  <c r="Z291" i="1"/>
  <c r="AD183" i="1"/>
  <c r="Z25" i="1"/>
  <c r="Z191" i="1"/>
  <c r="AK20" i="1"/>
  <c r="AG14" i="1"/>
  <c r="AA201" i="1"/>
  <c r="T72" i="1"/>
  <c r="AL230" i="1"/>
  <c r="AE71" i="1"/>
  <c r="AG79" i="1"/>
  <c r="R68" i="1"/>
  <c r="AK182" i="1"/>
  <c r="AD291" i="1"/>
  <c r="X164" i="1"/>
  <c r="S183" i="1"/>
  <c r="R141" i="1"/>
  <c r="AJ186" i="1"/>
  <c r="AG192" i="1"/>
  <c r="AL285" i="1"/>
  <c r="AL291" i="1"/>
  <c r="W182" i="1"/>
  <c r="U238" i="1"/>
  <c r="AD11" i="1"/>
  <c r="AK191" i="1"/>
  <c r="R200" i="1"/>
  <c r="AA57" i="1"/>
  <c r="AL187" i="1"/>
  <c r="AE200" i="1"/>
  <c r="AD224" i="1"/>
  <c r="U9" i="1"/>
  <c r="AF187" i="1"/>
  <c r="W79" i="1"/>
  <c r="AG69" i="1"/>
  <c r="AJ288" i="1"/>
  <c r="AD189" i="1"/>
  <c r="AD232" i="1"/>
  <c r="AF237" i="1"/>
  <c r="T181" i="1"/>
  <c r="R16" i="1"/>
  <c r="Z151" i="1"/>
  <c r="Y285" i="1"/>
  <c r="AE164" i="1"/>
  <c r="S288" i="1"/>
  <c r="S141" i="1"/>
  <c r="Y83" i="1"/>
  <c r="AD68" i="1"/>
  <c r="T9" i="1"/>
  <c r="AB201" i="1"/>
  <c r="AF164" i="1"/>
  <c r="W70" i="1"/>
  <c r="AE66" i="1"/>
  <c r="W181" i="1"/>
  <c r="AD182" i="1"/>
  <c r="AI71" i="1"/>
  <c r="Y315" i="1"/>
  <c r="AJ238" i="1"/>
  <c r="AH292" i="1"/>
  <c r="AH141" i="1"/>
  <c r="X288" i="1"/>
  <c r="U16" i="1"/>
  <c r="AI180" i="1"/>
  <c r="S232" i="1"/>
  <c r="Z196" i="1"/>
  <c r="AA81" i="1"/>
  <c r="AF153" i="1"/>
  <c r="AI141" i="1"/>
  <c r="X82" i="1"/>
  <c r="AA194" i="1"/>
  <c r="AB237" i="1"/>
  <c r="AF77" i="1"/>
  <c r="AL315" i="1"/>
  <c r="Z77" i="1"/>
  <c r="U200" i="1"/>
  <c r="AG66" i="1"/>
  <c r="Z81" i="1"/>
  <c r="AJ192" i="1"/>
  <c r="S66" i="1"/>
  <c r="Y183" i="1"/>
  <c r="AD5" i="1"/>
  <c r="X238" i="1"/>
  <c r="V187" i="1"/>
  <c r="AJ189" i="1"/>
  <c r="AH289" i="1"/>
  <c r="AH196" i="1"/>
  <c r="AH25" i="1"/>
  <c r="V166" i="1"/>
  <c r="V14" i="1"/>
  <c r="U80" i="1"/>
  <c r="AH229" i="1"/>
  <c r="S25" i="1"/>
  <c r="AI153" i="1"/>
  <c r="AB164" i="1"/>
  <c r="R77" i="1"/>
  <c r="T69" i="1"/>
  <c r="AK192" i="1"/>
  <c r="X69" i="1"/>
  <c r="AF79" i="1"/>
  <c r="AK4" i="1"/>
  <c r="AG189" i="1"/>
  <c r="AF292" i="1"/>
  <c r="AA72" i="1"/>
  <c r="AD20" i="1"/>
  <c r="S229" i="1"/>
  <c r="AJ77" i="1"/>
  <c r="AH5" i="1"/>
  <c r="W186" i="1"/>
  <c r="AL192" i="1"/>
  <c r="T15" i="1"/>
  <c r="AH166" i="1"/>
  <c r="Z200" i="1"/>
  <c r="AF186" i="1"/>
  <c r="R25" i="1"/>
  <c r="X281" i="1"/>
  <c r="AG292" i="1"/>
  <c r="V231" i="1"/>
  <c r="AI149" i="1"/>
  <c r="AH82" i="1"/>
  <c r="R209" i="1"/>
  <c r="V70" i="1"/>
  <c r="AG289" i="1"/>
  <c r="AD188" i="1"/>
  <c r="V180" i="1"/>
  <c r="AH197" i="1"/>
  <c r="T313" i="1"/>
  <c r="AL69" i="1"/>
  <c r="AB83" i="1"/>
  <c r="R230" i="1"/>
  <c r="X197" i="1"/>
  <c r="AD194" i="1"/>
  <c r="U14" i="1"/>
  <c r="Z215" i="1"/>
  <c r="V215" i="1"/>
  <c r="AA213" i="1"/>
  <c r="AA211" i="1" s="1"/>
  <c r="AD215" i="1"/>
  <c r="Z210" i="1"/>
  <c r="U210" i="1"/>
  <c r="Z213" i="1"/>
  <c r="Z211" i="1" s="1"/>
  <c r="T310" i="1"/>
  <c r="AA215" i="1"/>
  <c r="AH230" i="1"/>
  <c r="T230" i="1"/>
  <c r="AH168" i="1"/>
  <c r="AG190" i="1"/>
  <c r="S80" i="1"/>
  <c r="Y288" i="1"/>
  <c r="S194" i="1"/>
  <c r="AB139" i="1"/>
  <c r="AK291" i="1"/>
  <c r="V191" i="1"/>
  <c r="AJ187" i="1"/>
  <c r="R181" i="1"/>
  <c r="AA231" i="1"/>
  <c r="U72" i="1"/>
  <c r="AH200" i="1"/>
  <c r="AG281" i="1"/>
  <c r="W278" i="1"/>
  <c r="AD139" i="1"/>
  <c r="AI4" i="1"/>
  <c r="AF191" i="1"/>
  <c r="S292" i="1"/>
  <c r="AB200" i="1"/>
  <c r="AL200" i="1"/>
  <c r="AI187" i="1"/>
  <c r="U315" i="1"/>
  <c r="AL288" i="1"/>
  <c r="X193" i="1"/>
  <c r="AD66" i="1"/>
  <c r="AF70" i="1"/>
  <c r="AJ291" i="1"/>
  <c r="AK224" i="1"/>
  <c r="AB278" i="1"/>
  <c r="R140" i="1"/>
  <c r="U191" i="1"/>
  <c r="AI164" i="1"/>
  <c r="AB72" i="1"/>
  <c r="AD71" i="1"/>
  <c r="T191" i="1"/>
  <c r="W315" i="1"/>
  <c r="AI196" i="1"/>
  <c r="S4" i="1"/>
  <c r="Y8" i="1"/>
  <c r="AJ190" i="1"/>
  <c r="X229" i="1"/>
  <c r="AF230" i="1"/>
  <c r="AA238" i="1"/>
  <c r="AA288" i="1"/>
  <c r="T281" i="1"/>
  <c r="AK292" i="1"/>
  <c r="R83" i="1"/>
  <c r="AL201" i="1"/>
  <c r="R80" i="1"/>
  <c r="AL80" i="1"/>
  <c r="AA232" i="1"/>
  <c r="R186" i="1"/>
  <c r="AD186" i="1"/>
  <c r="Y68" i="1"/>
  <c r="AK70" i="1"/>
  <c r="U66" i="1"/>
  <c r="AL164" i="1"/>
  <c r="AK186" i="1"/>
  <c r="Y291" i="1"/>
  <c r="X231" i="1"/>
  <c r="AH149" i="1"/>
  <c r="AJ153" i="1"/>
  <c r="S291" i="1"/>
  <c r="U278" i="1"/>
  <c r="R187" i="1"/>
  <c r="AL229" i="1"/>
  <c r="U229" i="1"/>
  <c r="T8" i="1"/>
  <c r="X15" i="1"/>
  <c r="AE288" i="1"/>
  <c r="T192" i="1"/>
  <c r="AE4" i="1"/>
  <c r="T237" i="1"/>
  <c r="Y164" i="1"/>
  <c r="AG83" i="1"/>
  <c r="AE285" i="1"/>
  <c r="AK181" i="1"/>
  <c r="AG57" i="1"/>
  <c r="AL77" i="1"/>
  <c r="AE20" i="1"/>
  <c r="AJ79" i="1"/>
  <c r="X291" i="1"/>
  <c r="AF151" i="1"/>
  <c r="R314" i="1"/>
  <c r="AD229" i="1"/>
  <c r="AH237" i="1"/>
  <c r="W149" i="1"/>
  <c r="Z14" i="1"/>
  <c r="S180" i="1"/>
  <c r="AI188" i="1"/>
  <c r="AF289" i="1"/>
  <c r="AA139" i="1"/>
  <c r="AE25" i="1"/>
  <c r="U188" i="1"/>
  <c r="AF182" i="1"/>
  <c r="W57" i="1"/>
  <c r="AB15" i="1"/>
  <c r="AH232" i="1"/>
  <c r="T166" i="1"/>
  <c r="W292" i="1"/>
  <c r="T185" i="1"/>
  <c r="V186" i="1"/>
  <c r="AG153" i="1"/>
  <c r="AB70" i="1"/>
  <c r="AH140" i="1"/>
  <c r="Z231" i="1"/>
  <c r="AJ68" i="1"/>
  <c r="Y238" i="1"/>
  <c r="AL182" i="1"/>
  <c r="AJ151" i="1"/>
  <c r="AE69" i="1"/>
  <c r="V188" i="1"/>
  <c r="AK189" i="1"/>
  <c r="Z190" i="1"/>
  <c r="AH4" i="1"/>
  <c r="AL151" i="1"/>
  <c r="AL209" i="1"/>
  <c r="AH70" i="1"/>
  <c r="AJ15" i="1"/>
  <c r="AK231" i="1"/>
  <c r="AJ229" i="1"/>
  <c r="AD315" i="1"/>
  <c r="AK68" i="1"/>
  <c r="X242" i="1"/>
  <c r="U181" i="1"/>
  <c r="W83" i="1"/>
  <c r="AB166" i="1"/>
  <c r="U215" i="1"/>
  <c r="AF215" i="1"/>
  <c r="AH213" i="1"/>
  <c r="AH211" i="1" s="1"/>
  <c r="Y213" i="1"/>
  <c r="Y211" i="1" s="1"/>
  <c r="Z310" i="1"/>
  <c r="S310" i="1"/>
  <c r="X310" i="1"/>
  <c r="AK215" i="1"/>
  <c r="AI230" i="1"/>
  <c r="AG230" i="1"/>
  <c r="AA230" i="1"/>
  <c r="AI242" i="1"/>
  <c r="X20" i="1"/>
  <c r="Z315" i="1"/>
  <c r="X4" i="1"/>
  <c r="AG182" i="1"/>
  <c r="AL193" i="1"/>
  <c r="AK166" i="1"/>
  <c r="AL278" i="1"/>
  <c r="Y190" i="1"/>
  <c r="U77" i="1"/>
  <c r="Z285" i="1"/>
  <c r="AD141" i="1"/>
  <c r="AF278" i="1"/>
  <c r="W185" i="1"/>
  <c r="AA166" i="1"/>
  <c r="X289" i="1"/>
  <c r="Z9" i="1"/>
  <c r="AA185" i="1"/>
  <c r="T188" i="1"/>
  <c r="X5" i="1"/>
  <c r="S20" i="1"/>
  <c r="X14" i="1"/>
  <c r="AJ168" i="1"/>
  <c r="S242" i="1"/>
  <c r="AH183" i="1"/>
  <c r="Z71" i="1"/>
  <c r="U186" i="1"/>
  <c r="AI289" i="1"/>
  <c r="R291" i="1"/>
  <c r="AA224" i="1"/>
  <c r="AK229" i="1"/>
  <c r="AJ193" i="1"/>
  <c r="T278" i="1"/>
  <c r="X67" i="1"/>
  <c r="AK278" i="1"/>
  <c r="Y292" i="1"/>
  <c r="AG82" i="1"/>
  <c r="AE141" i="1"/>
  <c r="Y72" i="1"/>
  <c r="AH310" i="1"/>
  <c r="AE187" i="1"/>
  <c r="V139" i="1"/>
  <c r="T71" i="1"/>
  <c r="AK201" i="1"/>
  <c r="AE139" i="1"/>
  <c r="AL168" i="1"/>
  <c r="T242" i="1"/>
  <c r="AB79" i="1"/>
  <c r="U312" i="1"/>
  <c r="U78" i="1" s="1"/>
  <c r="AG70" i="1"/>
  <c r="T190" i="1"/>
  <c r="AL20" i="1"/>
  <c r="Z80" i="1"/>
  <c r="AI238" i="1"/>
  <c r="AD164" i="1"/>
  <c r="AH187" i="1"/>
  <c r="AG80" i="1"/>
  <c r="AE194" i="1"/>
  <c r="AD193" i="1"/>
  <c r="AJ70" i="1"/>
  <c r="X16" i="1"/>
  <c r="Z209" i="1"/>
  <c r="S168" i="1"/>
  <c r="AL313" i="1"/>
  <c r="AG315" i="1"/>
  <c r="X185" i="1"/>
  <c r="Y200" i="1"/>
  <c r="AH67" i="1"/>
  <c r="W192" i="1"/>
  <c r="AH81" i="1"/>
  <c r="R15" i="1"/>
  <c r="AI140" i="1"/>
  <c r="AL140" i="1"/>
  <c r="AI292" i="1"/>
  <c r="AB192" i="1"/>
  <c r="AG231" i="1"/>
  <c r="AF197" i="1"/>
  <c r="Z15" i="1"/>
  <c r="W25" i="1"/>
  <c r="T183" i="1"/>
  <c r="AB232" i="1"/>
  <c r="AI5" i="1"/>
  <c r="AJ231" i="1"/>
  <c r="AJ57" i="1"/>
  <c r="AA193" i="1"/>
  <c r="V224" i="1"/>
  <c r="W66" i="1"/>
  <c r="AA77" i="1"/>
  <c r="X149" i="1"/>
  <c r="AI201" i="1"/>
  <c r="T314" i="1"/>
  <c r="V141" i="1"/>
  <c r="W68" i="1"/>
  <c r="X313" i="1"/>
  <c r="AG151" i="1"/>
  <c r="R182" i="1"/>
  <c r="U197" i="1"/>
  <c r="AF200" i="1"/>
  <c r="AB11" i="1"/>
  <c r="U292" i="1"/>
  <c r="AA312" i="1"/>
  <c r="AA78" i="1" s="1"/>
  <c r="V288" i="1"/>
  <c r="T201" i="1"/>
  <c r="AK197" i="1"/>
  <c r="X201" i="1"/>
  <c r="U224" i="1"/>
  <c r="AE181" i="1"/>
  <c r="T182" i="1"/>
  <c r="S9" i="1"/>
  <c r="Z57" i="1"/>
  <c r="AF180" i="1"/>
  <c r="W291" i="1"/>
  <c r="AA8" i="1"/>
  <c r="S151" i="1"/>
  <c r="AE180" i="1"/>
  <c r="AE140" i="1"/>
  <c r="Z66" i="1"/>
  <c r="W67" i="1"/>
  <c r="AA168" i="1"/>
  <c r="AK168" i="1"/>
  <c r="T231" i="1"/>
  <c r="AH238" i="1"/>
  <c r="V314" i="1"/>
  <c r="AE193" i="1"/>
  <c r="AB209" i="1"/>
  <c r="Z11" i="1"/>
  <c r="S314" i="1"/>
  <c r="AE57" i="1"/>
  <c r="AL231" i="1"/>
  <c r="AG164" i="1"/>
  <c r="AF194" i="1"/>
  <c r="T4" i="1"/>
  <c r="AA314" i="1"/>
  <c r="AL289" i="1"/>
  <c r="Z164" i="1"/>
  <c r="Z189" i="1"/>
  <c r="AD187" i="1"/>
  <c r="Y57" i="1"/>
  <c r="AA182" i="1"/>
  <c r="AE16" i="1"/>
  <c r="Z288" i="1"/>
  <c r="AA285" i="1"/>
  <c r="T57" i="1"/>
  <c r="AL215" i="1"/>
  <c r="R215" i="1"/>
  <c r="AD210" i="1"/>
  <c r="W213" i="1"/>
  <c r="W211" i="1" s="1"/>
  <c r="AA210" i="1"/>
  <c r="AJ215" i="1"/>
  <c r="V310" i="1"/>
  <c r="Y215" i="1"/>
  <c r="AD8" i="1"/>
  <c r="AL5" i="1"/>
  <c r="Z166" i="1"/>
  <c r="T83" i="1"/>
  <c r="AA291" i="1"/>
  <c r="W71" i="1"/>
  <c r="AI70" i="1"/>
  <c r="AF238" i="1"/>
  <c r="AF66" i="1"/>
  <c r="AE190" i="1"/>
  <c r="AJ232" i="1"/>
  <c r="AD292" i="1"/>
  <c r="AI313" i="1"/>
  <c r="V315" i="1"/>
  <c r="T164" i="1"/>
  <c r="AL185" i="1"/>
  <c r="Y196" i="1"/>
  <c r="AF5" i="1"/>
  <c r="U149" i="1"/>
  <c r="W11" i="1"/>
  <c r="AI66" i="1"/>
  <c r="W5" i="1"/>
  <c r="U69" i="1"/>
  <c r="AJ8" i="1"/>
  <c r="AK289" i="1"/>
  <c r="AK69" i="1"/>
  <c r="AG9" i="1"/>
  <c r="AI80" i="1"/>
  <c r="T315" i="1"/>
  <c r="AB242" i="1"/>
  <c r="R20" i="1"/>
  <c r="AJ242" i="1"/>
  <c r="AF67" i="1"/>
  <c r="W153" i="1"/>
  <c r="AI79" i="1"/>
  <c r="S83" i="1"/>
  <c r="W20" i="1"/>
  <c r="X71" i="1"/>
  <c r="Y189" i="1"/>
  <c r="Y187" i="1"/>
  <c r="AE79" i="1"/>
  <c r="AA9" i="1"/>
  <c r="AH77" i="1"/>
  <c r="R231" i="1"/>
  <c r="AJ209" i="1"/>
  <c r="T16" i="1"/>
  <c r="S72" i="1"/>
  <c r="AL312" i="1"/>
  <c r="AL78" i="1" s="1"/>
  <c r="AA80" i="1"/>
  <c r="AK242" i="1"/>
  <c r="AL242" i="1"/>
  <c r="AD69" i="1"/>
  <c r="AJ200" i="1"/>
  <c r="X153" i="1"/>
  <c r="AD289" i="1"/>
  <c r="V281" i="1"/>
  <c r="V192" i="1"/>
  <c r="Z5" i="1"/>
  <c r="AD231" i="1"/>
  <c r="W4" i="1"/>
  <c r="T79" i="1"/>
  <c r="AB8" i="1"/>
  <c r="W196" i="1"/>
  <c r="R8" i="1"/>
  <c r="Y79" i="1"/>
  <c r="AE292" i="1"/>
  <c r="AK72" i="1"/>
  <c r="W191" i="1"/>
  <c r="Z242" i="1"/>
  <c r="AE67" i="1"/>
  <c r="Z313" i="1"/>
  <c r="AE185" i="1"/>
  <c r="AD191" i="1"/>
  <c r="AJ139" i="1"/>
  <c r="AI197" i="1"/>
  <c r="AA83" i="1"/>
  <c r="AF209" i="1"/>
  <c r="X224" i="1"/>
  <c r="R315" i="1"/>
  <c r="Y191" i="1"/>
  <c r="U281" i="1"/>
  <c r="AG11" i="1"/>
  <c r="T189" i="1"/>
  <c r="AL72" i="1"/>
  <c r="W9" i="1"/>
  <c r="AB281" i="1"/>
  <c r="AK185" i="1"/>
  <c r="V193" i="1"/>
  <c r="R292" i="1"/>
  <c r="AE242" i="1"/>
  <c r="AA278" i="1"/>
  <c r="AD190" i="1"/>
  <c r="AL25" i="1"/>
  <c r="AJ196" i="1"/>
  <c r="AH68" i="1"/>
  <c r="U153" i="1"/>
  <c r="Y186" i="1"/>
  <c r="Z140" i="1"/>
  <c r="AG67" i="1"/>
  <c r="AJ166" i="1"/>
  <c r="AG200" i="1"/>
  <c r="AI315" i="1"/>
  <c r="AA190" i="1"/>
  <c r="AH186" i="1"/>
  <c r="Y149" i="1"/>
  <c r="W190" i="1"/>
  <c r="AB186" i="1"/>
  <c r="AI186" i="1"/>
  <c r="AE77" i="1"/>
  <c r="AL8" i="1"/>
  <c r="S149" i="1"/>
  <c r="Z183" i="1"/>
  <c r="AJ25" i="1"/>
  <c r="V313" i="1"/>
  <c r="AL81" i="1"/>
  <c r="R229" i="1"/>
  <c r="V67" i="1"/>
  <c r="AF11" i="1"/>
  <c r="AF315" i="1"/>
  <c r="AI288" i="1"/>
  <c r="AB289" i="1"/>
  <c r="AF139" i="1"/>
  <c r="S153" i="1"/>
  <c r="S69" i="1"/>
  <c r="Z292" i="1"/>
  <c r="AA16" i="1"/>
  <c r="S5" i="1"/>
  <c r="AD312" i="1"/>
  <c r="AD78" i="1" s="1"/>
  <c r="AA197" i="1"/>
  <c r="R5" i="1"/>
  <c r="Y180" i="1"/>
  <c r="AE314" i="1"/>
  <c r="AB292" i="1"/>
  <c r="S313" i="1"/>
  <c r="AG209" i="1"/>
  <c r="AK8" i="1"/>
  <c r="AL314" i="1"/>
  <c r="S16" i="1"/>
  <c r="AJ285" i="1"/>
  <c r="S68" i="1"/>
  <c r="R153" i="1"/>
  <c r="AF232" i="1"/>
  <c r="S213" i="1"/>
  <c r="S211" i="1" s="1"/>
  <c r="AH210" i="1"/>
  <c r="R213" i="1"/>
  <c r="R211" i="1" s="1"/>
  <c r="S210" i="1"/>
  <c r="V213" i="1"/>
  <c r="V211" i="1" s="1"/>
  <c r="AF213" i="1"/>
  <c r="R210" i="1"/>
  <c r="X210" i="1"/>
  <c r="U310" i="1"/>
  <c r="U213" i="1"/>
  <c r="U211" i="1" s="1"/>
  <c r="S230" i="1"/>
  <c r="AG310" i="1"/>
  <c r="AL310" i="1"/>
  <c r="AI310" i="1"/>
  <c r="V230" i="1"/>
  <c r="AK210" i="1"/>
  <c r="AD230" i="1"/>
  <c r="AK230" i="1"/>
  <c r="W230" i="1"/>
  <c r="AH201" i="1"/>
  <c r="V229" i="1"/>
  <c r="AE224" i="1"/>
  <c r="AI8" i="1"/>
  <c r="AK141" i="1"/>
  <c r="U70" i="1"/>
  <c r="AG291" i="1"/>
  <c r="X66" i="1"/>
  <c r="AH242" i="1"/>
  <c r="U289" i="1"/>
  <c r="W80" i="1"/>
  <c r="U20" i="1"/>
  <c r="AA313" i="1"/>
  <c r="AE209" i="1"/>
  <c r="Y69" i="1"/>
  <c r="W200" i="1"/>
  <c r="R14" i="1"/>
  <c r="Z237" i="1"/>
  <c r="AL238" i="1"/>
  <c r="U68" i="1"/>
  <c r="W69" i="1"/>
  <c r="AI191" i="1"/>
  <c r="Z281" i="1"/>
  <c r="Z232" i="1"/>
  <c r="AL68" i="1"/>
  <c r="V68" i="1"/>
  <c r="V181" i="1"/>
  <c r="AA79" i="1"/>
  <c r="AL194" i="1"/>
  <c r="AI237" i="1"/>
  <c r="V71" i="1"/>
  <c r="AK193" i="1"/>
  <c r="R151" i="1"/>
  <c r="AB16" i="1"/>
  <c r="AG185" i="1"/>
  <c r="AB82" i="1"/>
  <c r="U237" i="1"/>
  <c r="Z72" i="1"/>
  <c r="AJ69" i="1"/>
  <c r="AH83" i="1"/>
  <c r="X285" i="1"/>
  <c r="AG8" i="1"/>
  <c r="X182" i="1"/>
  <c r="AF20" i="1"/>
  <c r="Y71" i="1"/>
  <c r="AA200" i="1"/>
  <c r="V80" i="1"/>
  <c r="AL71" i="1"/>
  <c r="AB80" i="1"/>
  <c r="Z278" i="1"/>
  <c r="AE9" i="1"/>
  <c r="V292" i="1"/>
  <c r="AE166" i="1"/>
  <c r="X191" i="1"/>
  <c r="AG191" i="1"/>
  <c r="AD278" i="1"/>
  <c r="R69" i="1"/>
  <c r="AK194" i="1"/>
  <c r="AE183" i="1"/>
  <c r="AD181" i="1"/>
  <c r="AJ20" i="1"/>
  <c r="V151" i="1"/>
  <c r="AE289" i="1"/>
  <c r="AK281" i="1"/>
  <c r="V72" i="1"/>
  <c r="R168" i="1"/>
  <c r="AH79" i="1"/>
  <c r="AH224" i="1"/>
  <c r="AA71" i="1"/>
  <c r="AA237" i="1"/>
  <c r="AF68" i="1"/>
  <c r="AH314" i="1"/>
  <c r="X83" i="1"/>
  <c r="AE231" i="1"/>
  <c r="U196" i="1"/>
  <c r="AH180" i="1"/>
  <c r="R180" i="1"/>
  <c r="AA14" i="1"/>
  <c r="AA4" i="1"/>
  <c r="S139" i="1"/>
  <c r="Y67" i="1"/>
  <c r="T153" i="1"/>
  <c r="AE192" i="1"/>
  <c r="AK285" i="1"/>
  <c r="AF313" i="1"/>
  <c r="AI285" i="1"/>
  <c r="AB229" i="1"/>
  <c r="AB4" i="1"/>
  <c r="AF312" i="1"/>
  <c r="AF78" i="1" s="1"/>
  <c r="AH151" i="1"/>
  <c r="AB312" i="1"/>
  <c r="AB78" i="1" s="1"/>
  <c r="S285" i="1"/>
  <c r="X25" i="1"/>
  <c r="X192" i="1"/>
  <c r="X232" i="1"/>
  <c r="V189" i="1"/>
  <c r="AG5" i="1"/>
  <c r="AD197" i="1"/>
  <c r="Y70" i="1"/>
  <c r="S278" i="1"/>
  <c r="AB191" i="1"/>
  <c r="AG139" i="1"/>
  <c r="AK187" i="1"/>
  <c r="AJ313" i="1"/>
  <c r="V197" i="1"/>
  <c r="AJ281" i="1"/>
  <c r="U140" i="1"/>
  <c r="AF80" i="1"/>
  <c r="AD288" i="1"/>
  <c r="X70" i="1"/>
  <c r="U71" i="1"/>
  <c r="AJ81" i="1"/>
  <c r="W238" i="1"/>
  <c r="T67" i="1"/>
  <c r="AE11" i="1"/>
  <c r="AK66" i="1"/>
  <c r="V5" i="1"/>
  <c r="AH153" i="1"/>
  <c r="AG81" i="1"/>
  <c r="Z185" i="1"/>
  <c r="W314" i="1"/>
  <c r="S185" i="1"/>
  <c r="AK81" i="1"/>
  <c r="R232" i="1"/>
  <c r="W139" i="1"/>
  <c r="AI57" i="1"/>
  <c r="Z70" i="1"/>
  <c r="AB187" i="1"/>
  <c r="S238" i="1"/>
  <c r="Y185" i="1"/>
  <c r="Z153" i="1"/>
  <c r="S201" i="1"/>
  <c r="S216" i="1" s="1"/>
  <c r="AG197" i="1"/>
  <c r="S15" i="1"/>
  <c r="Z20" i="1"/>
  <c r="AA188" i="1"/>
  <c r="AK57" i="1"/>
  <c r="AH181" i="1"/>
  <c r="AF192" i="1"/>
  <c r="Y82" i="1"/>
  <c r="AL4" i="1"/>
  <c r="R201" i="1"/>
  <c r="R216" i="1" s="1"/>
  <c r="AH313" i="1"/>
  <c r="AF181" i="1"/>
  <c r="AJ210" i="1"/>
  <c r="AI215" i="1"/>
  <c r="AD310" i="1"/>
  <c r="W215" i="1"/>
  <c r="AB213" i="1"/>
  <c r="AB211" i="1" s="1"/>
  <c r="AE80" i="1"/>
  <c r="Z230" i="1"/>
  <c r="AB210" i="1"/>
  <c r="AB310" i="1"/>
  <c r="T215" i="1"/>
  <c r="X215" i="1"/>
  <c r="AJ310" i="1"/>
  <c r="W141" i="1"/>
  <c r="T288" i="1"/>
  <c r="R224" i="1"/>
  <c r="AB182" i="1"/>
  <c r="AG15" i="1"/>
  <c r="W289" i="1"/>
  <c r="AD196" i="1"/>
  <c r="AJ185" i="1"/>
  <c r="AG25" i="1"/>
  <c r="AE68" i="1"/>
  <c r="Z69" i="1"/>
  <c r="AA292" i="1"/>
  <c r="T187" i="1"/>
  <c r="U185" i="1"/>
  <c r="AI189" i="1"/>
  <c r="R285" i="1"/>
  <c r="W72" i="1"/>
  <c r="AE8" i="1"/>
  <c r="AG193" i="1"/>
  <c r="AD16" i="1"/>
  <c r="Z67" i="1"/>
  <c r="W14" i="1"/>
  <c r="AI181" i="1"/>
  <c r="AB69" i="1"/>
  <c r="U209" i="1"/>
  <c r="AJ183" i="1"/>
  <c r="T193" i="1"/>
  <c r="AF71" i="1"/>
  <c r="S181" i="1"/>
  <c r="AF16" i="1"/>
  <c r="T312" i="1"/>
  <c r="T78" i="1" s="1"/>
  <c r="AF288" i="1"/>
  <c r="AL139" i="1"/>
  <c r="AF193" i="1"/>
  <c r="S200" i="1"/>
  <c r="S8" i="1"/>
  <c r="AG224" i="1"/>
  <c r="Z182" i="1"/>
  <c r="T14" i="1"/>
  <c r="S224" i="1"/>
  <c r="AA181" i="1"/>
  <c r="Y310" i="1"/>
  <c r="U288" i="1"/>
  <c r="T68" i="1"/>
  <c r="AA289" i="1"/>
  <c r="X292" i="1"/>
  <c r="AL292" i="1"/>
  <c r="AG238" i="1"/>
  <c r="U83" i="1"/>
  <c r="AH15" i="1"/>
  <c r="AH231" i="1"/>
  <c r="Y281" i="1"/>
  <c r="AH69" i="1"/>
  <c r="Y139" i="1"/>
  <c r="S281" i="1"/>
  <c r="AJ80" i="1"/>
  <c r="Z149" i="1"/>
  <c r="AL191" i="1"/>
  <c r="W237" i="1"/>
  <c r="AG232" i="1"/>
  <c r="U314" i="1"/>
  <c r="W231" i="1"/>
  <c r="AD168" i="1"/>
  <c r="AI200" i="1"/>
  <c r="S14" i="1"/>
  <c r="AJ141" i="1"/>
  <c r="X189" i="1"/>
  <c r="S11" i="1"/>
  <c r="W201" i="1"/>
  <c r="AE149" i="1"/>
  <c r="AB180" i="1"/>
  <c r="AE315" i="1"/>
  <c r="AF4" i="1"/>
  <c r="U67" i="1"/>
  <c r="Y25" i="1"/>
  <c r="S189" i="1"/>
  <c r="AB188" i="1"/>
  <c r="AB185" i="1"/>
  <c r="AB194" i="1"/>
  <c r="AH315" i="1"/>
  <c r="AL181" i="1"/>
  <c r="AD140" i="1"/>
  <c r="AG4" i="1"/>
  <c r="W168" i="1"/>
  <c r="V77" i="1"/>
  <c r="W77" i="1"/>
  <c r="AJ182" i="1"/>
  <c r="AB313" i="1"/>
  <c r="T238" i="1"/>
  <c r="AD15" i="1"/>
  <c r="T232" i="1"/>
  <c r="AA66" i="1"/>
  <c r="AK80" i="1"/>
  <c r="AK238" i="1"/>
  <c r="X166" i="1"/>
  <c r="Z139" i="1"/>
  <c r="AA25" i="1"/>
  <c r="S237" i="1"/>
  <c r="T151" i="1"/>
  <c r="Y314" i="1"/>
  <c r="AL67" i="1"/>
  <c r="U291" i="1"/>
  <c r="U194" i="1"/>
  <c r="U168" i="1"/>
  <c r="AK79" i="1"/>
  <c r="AB153" i="1"/>
  <c r="AJ201" i="1"/>
  <c r="T285" i="1"/>
  <c r="V232" i="1"/>
  <c r="Z314" i="1"/>
  <c r="Y232" i="1"/>
  <c r="V312" i="1"/>
  <c r="V78" i="1" s="1"/>
  <c r="V20" i="1"/>
  <c r="V201" i="1"/>
  <c r="V216" i="1" s="1"/>
  <c r="AE14" i="1"/>
  <c r="AH20" i="1"/>
  <c r="AE278" i="1"/>
  <c r="T292" i="1"/>
  <c r="AG314" i="1"/>
  <c r="AD67" i="1"/>
  <c r="R11" i="1"/>
  <c r="AI314" i="1"/>
  <c r="AD80" i="1"/>
  <c r="S70" i="1"/>
  <c r="AI312" i="1"/>
  <c r="AI78" i="1" s="1"/>
  <c r="Z82" i="1"/>
  <c r="AB140" i="1"/>
  <c r="W194" i="1"/>
  <c r="U193" i="1"/>
  <c r="AL189" i="1"/>
  <c r="T149" i="1"/>
  <c r="AI15" i="1"/>
  <c r="Y289" i="1"/>
  <c r="AF285" i="1"/>
  <c r="AD281" i="1"/>
  <c r="AL224" i="1"/>
  <c r="AK213" i="1"/>
  <c r="AK211" i="1" s="1"/>
  <c r="AB215" i="1"/>
  <c r="T213" i="1"/>
  <c r="T211" i="1" s="1"/>
  <c r="AD213" i="1"/>
  <c r="AE213" i="1"/>
  <c r="AK310" i="1"/>
  <c r="U230" i="1"/>
  <c r="X230" i="1"/>
  <c r="X278" i="1"/>
  <c r="U285" i="1"/>
  <c r="AF291" i="1"/>
  <c r="AA151" i="1"/>
  <c r="V83" i="1"/>
  <c r="Y224" i="1"/>
  <c r="AJ140" i="1"/>
  <c r="AK237" i="1"/>
  <c r="R164" i="1"/>
  <c r="AL79" i="1"/>
  <c r="Z312" i="1"/>
  <c r="Z78" i="1" s="1"/>
  <c r="AG20" i="1"/>
  <c r="AB9" i="1"/>
  <c r="T168" i="1"/>
  <c r="S191" i="1"/>
  <c r="AH278" i="1"/>
  <c r="AJ66" i="1"/>
  <c r="V183" i="1"/>
  <c r="Z68" i="1"/>
  <c r="Z188" i="1"/>
  <c r="AJ312" i="1"/>
  <c r="AJ78" i="1" s="1"/>
  <c r="AL196" i="1"/>
  <c r="W242" i="1"/>
  <c r="AJ164" i="1"/>
  <c r="AG180" i="1"/>
  <c r="AA20" i="1"/>
  <c r="Z79" i="1"/>
  <c r="AA315" i="1"/>
  <c r="AA68" i="1"/>
  <c r="AI194" i="1"/>
  <c r="AB288" i="1"/>
  <c r="AH312" i="1"/>
  <c r="AH78" i="1" s="1"/>
  <c r="AB77" i="1"/>
  <c r="T291" i="1"/>
  <c r="Y237" i="1"/>
  <c r="AE182" i="1"/>
  <c r="S164" i="1"/>
  <c r="AF72" i="1"/>
  <c r="AG187" i="1"/>
  <c r="AE196" i="1"/>
  <c r="Z193" i="1"/>
  <c r="AB151" i="1"/>
  <c r="AI193" i="1"/>
  <c r="Y4" i="1"/>
  <c r="Y278" i="1"/>
  <c r="R190" i="1"/>
  <c r="X186" i="1"/>
  <c r="AI190" i="1"/>
  <c r="AG181" i="1"/>
  <c r="AB193" i="1"/>
  <c r="AJ315" i="1"/>
  <c r="AJ278" i="1"/>
  <c r="AK288" i="1"/>
  <c r="AD200" i="1"/>
  <c r="T289" i="1"/>
  <c r="U183" i="1"/>
  <c r="X79" i="1"/>
  <c r="S315" i="1"/>
  <c r="AI209" i="1"/>
  <c r="S79" i="1"/>
  <c r="AK151" i="1"/>
  <c r="AL237" i="1"/>
  <c r="W164" i="1"/>
  <c r="Y209" i="1"/>
  <c r="AB20" i="1"/>
  <c r="AH194" i="1"/>
  <c r="AH8" i="1"/>
  <c r="R193" i="1"/>
  <c r="W193" i="1"/>
  <c r="AH182" i="1"/>
  <c r="AL281" i="1"/>
  <c r="Y229" i="1"/>
  <c r="Y230" i="1"/>
  <c r="V289" i="1"/>
  <c r="W189" i="1"/>
  <c r="AA70" i="1"/>
  <c r="AD70" i="1"/>
  <c r="AJ83" i="1"/>
  <c r="AH189" i="1"/>
  <c r="V16" i="1"/>
  <c r="AG140" i="1"/>
  <c r="V196" i="1"/>
  <c r="R4" i="1"/>
  <c r="V82" i="1"/>
  <c r="AD81" i="1"/>
  <c r="AD9" i="1"/>
  <c r="AE189" i="1"/>
  <c r="AI291" i="1"/>
  <c r="S67" i="1"/>
  <c r="Z83" i="1"/>
  <c r="V182" i="1"/>
  <c r="AH192" i="1"/>
  <c r="AG168" i="1"/>
  <c r="AI81" i="1"/>
  <c r="X151" i="1"/>
  <c r="X188" i="1"/>
  <c r="AI77" i="1"/>
  <c r="R72" i="1"/>
  <c r="AA180" i="1"/>
  <c r="W183" i="1"/>
  <c r="X57" i="1"/>
  <c r="W151" i="1"/>
  <c r="AE151" i="1"/>
  <c r="S188" i="1"/>
  <c r="U232" i="1"/>
  <c r="AL153" i="1"/>
  <c r="T194" i="1"/>
  <c r="S193" i="1"/>
  <c r="T196" i="1"/>
  <c r="AD313" i="1"/>
  <c r="AB285" i="1"/>
  <c r="R166" i="1"/>
  <c r="V164" i="1"/>
  <c r="AE232" i="1"/>
  <c r="AJ67" i="1"/>
  <c r="AK313" i="1"/>
  <c r="AJ82" i="1"/>
  <c r="V15" i="1"/>
  <c r="V237" i="1"/>
  <c r="AF81" i="1"/>
  <c r="W140" i="1"/>
  <c r="S197" i="1"/>
  <c r="W187" i="1"/>
  <c r="R66" i="1"/>
  <c r="Y77" i="1"/>
  <c r="V149" i="1"/>
  <c r="AI83" i="1"/>
  <c r="AF231" i="1"/>
  <c r="W15" i="1"/>
  <c r="AL70" i="1"/>
  <c r="R281" i="1"/>
  <c r="AF140" i="1"/>
  <c r="R44" i="1"/>
  <c r="Y153" i="1"/>
  <c r="AA281" i="1"/>
  <c r="AI68" i="1"/>
  <c r="AJ314" i="1"/>
  <c r="AD201" i="1"/>
  <c r="AD151" i="1"/>
  <c r="T82" i="1"/>
  <c r="V194" i="1"/>
  <c r="AB67" i="1"/>
  <c r="Y242" i="1"/>
  <c r="T20" i="1"/>
  <c r="Z181" i="1"/>
  <c r="Z168" i="1"/>
  <c r="S289" i="1"/>
  <c r="T180" i="1"/>
  <c r="AK183" i="1"/>
  <c r="AK149" i="1"/>
  <c r="AG288" i="1"/>
  <c r="U5" i="1"/>
  <c r="AJ4" i="1"/>
  <c r="X314" i="1"/>
  <c r="AH209" i="1"/>
  <c r="AL197" i="1"/>
  <c r="W209" i="1"/>
  <c r="AF189" i="1"/>
  <c r="Z192" i="1"/>
  <c r="AF82" i="1"/>
  <c r="Y181" i="1"/>
  <c r="W16" i="1"/>
  <c r="AD77" i="1"/>
  <c r="AD25" i="1"/>
  <c r="AD14" i="1"/>
  <c r="U4" i="1"/>
  <c r="Y166" i="1"/>
  <c r="AB5" i="1"/>
  <c r="R197" i="1"/>
  <c r="AK188" i="1"/>
  <c r="AE201" i="1"/>
  <c r="AK314" i="1"/>
  <c r="AE81" i="1"/>
  <c r="ZY9" i="4"/>
  <c r="ZY8" i="4"/>
  <c r="TE9" i="4"/>
  <c r="TE8" i="4"/>
  <c r="AOI9" i="4"/>
  <c r="AOI8" i="4"/>
  <c r="HI9" i="4"/>
  <c r="HI8" i="4"/>
  <c r="V96" i="1" s="1"/>
  <c r="KS9" i="4"/>
  <c r="KS8" i="4"/>
  <c r="U141" i="1"/>
  <c r="AH285" i="1"/>
  <c r="AF141" i="1"/>
  <c r="AA227" i="1"/>
  <c r="AK174" i="1"/>
  <c r="X80" i="1"/>
  <c r="X183" i="1"/>
  <c r="AD237" i="1"/>
  <c r="U151" i="1"/>
  <c r="Y42" i="1"/>
  <c r="AE188" i="1"/>
  <c r="X180" i="1"/>
  <c r="AI94" i="1"/>
  <c r="AK315" i="1"/>
  <c r="AK190" i="1"/>
  <c r="W197" i="1"/>
  <c r="AD290" i="1"/>
  <c r="X140" i="1"/>
  <c r="U139" i="1"/>
  <c r="U52" i="1"/>
  <c r="AJ72" i="1"/>
  <c r="AF14" i="1"/>
  <c r="AI166" i="1"/>
  <c r="U123" i="1"/>
  <c r="AG285" i="1"/>
  <c r="X133" i="1"/>
  <c r="AL206" i="1"/>
  <c r="Y188" i="1"/>
  <c r="AG278" i="1"/>
  <c r="AG12" i="1"/>
  <c r="Z194" i="1"/>
  <c r="AI177" i="1"/>
  <c r="AA140" i="1"/>
  <c r="AH57" i="1"/>
  <c r="AI253" i="1"/>
  <c r="V274" i="1"/>
  <c r="V11" i="1"/>
  <c r="R312" i="1"/>
  <c r="R78" i="1" s="1"/>
  <c r="AH290" i="1"/>
  <c r="AG186" i="1"/>
  <c r="AH188" i="1"/>
  <c r="AH244" i="1"/>
  <c r="R237" i="1"/>
  <c r="AE191" i="1"/>
  <c r="AB49" i="1"/>
  <c r="AG313" i="1"/>
  <c r="AB189" i="1"/>
  <c r="AA67" i="1"/>
  <c r="YG9" i="4"/>
  <c r="YG8" i="4"/>
  <c r="AC142" i="1" s="1"/>
  <c r="AK164" i="1"/>
  <c r="AB68" i="1"/>
  <c r="AF57" i="1"/>
  <c r="V185" i="1"/>
  <c r="AK135" i="1"/>
  <c r="AI224" i="1"/>
  <c r="S71" i="1"/>
  <c r="R242" i="1"/>
  <c r="AB149" i="1"/>
  <c r="AK9" i="1"/>
  <c r="R301" i="1"/>
  <c r="X45" i="1"/>
  <c r="X42" i="1"/>
  <c r="S128" i="1"/>
  <c r="AB173" i="1"/>
  <c r="X274" i="1"/>
  <c r="AA208" i="1"/>
  <c r="T283" i="1"/>
  <c r="AI151" i="1"/>
  <c r="AH136" i="1"/>
  <c r="AD149" i="1"/>
  <c r="AA191" i="1"/>
  <c r="T70" i="1"/>
  <c r="AD4" i="1"/>
  <c r="AK153" i="1"/>
  <c r="V56" i="1"/>
  <c r="V291" i="1"/>
  <c r="V113" i="1"/>
  <c r="AA209" i="1"/>
  <c r="X77" i="1"/>
  <c r="Z170" i="1"/>
  <c r="AK14" i="1"/>
  <c r="AA89" i="1"/>
  <c r="AH128" i="1"/>
  <c r="U313" i="1"/>
  <c r="V152" i="1"/>
  <c r="AL85" i="1"/>
  <c r="AA196" i="1"/>
  <c r="Y88" i="1"/>
  <c r="R238" i="1"/>
  <c r="AH253" i="1"/>
  <c r="AK124" i="1"/>
  <c r="U187" i="1"/>
  <c r="S166" i="1"/>
  <c r="X194" i="1"/>
  <c r="T80" i="1"/>
  <c r="AB291" i="1"/>
  <c r="AK133" i="1"/>
  <c r="AI50" i="1"/>
  <c r="AL28" i="1"/>
  <c r="AJ128" i="1"/>
  <c r="Y132" i="1"/>
  <c r="X56" i="1"/>
  <c r="AD100" i="1"/>
  <c r="AA58" i="1"/>
  <c r="Z120" i="1"/>
  <c r="Y45" i="1"/>
  <c r="X129" i="1"/>
  <c r="U136" i="1"/>
  <c r="AA164" i="1"/>
  <c r="AGS9" i="4"/>
  <c r="AGS8" i="4"/>
  <c r="R192" i="1"/>
  <c r="U242" i="1"/>
  <c r="W81" i="1"/>
  <c r="AB183" i="1"/>
  <c r="AD209" i="1"/>
  <c r="AB129" i="1"/>
  <c r="AH86" i="1"/>
  <c r="R191" i="1"/>
  <c r="AA15" i="1"/>
  <c r="AG129" i="1"/>
  <c r="W82" i="1"/>
  <c r="AE281" i="1"/>
  <c r="U300" i="1"/>
  <c r="AB25" i="1"/>
  <c r="R194" i="1"/>
  <c r="AJ84" i="1"/>
  <c r="AK13" i="1"/>
  <c r="AE197" i="1"/>
  <c r="Z4" i="1"/>
  <c r="AB94" i="1"/>
  <c r="AI114" i="1"/>
  <c r="AD95" i="1"/>
  <c r="AJ71" i="1"/>
  <c r="S44" i="1"/>
  <c r="Z201" i="1"/>
  <c r="T10" i="1"/>
  <c r="S121" i="1"/>
  <c r="AL100" i="1"/>
  <c r="AI290" i="1"/>
  <c r="Z65" i="1"/>
  <c r="AD205" i="1"/>
  <c r="Y172" i="1"/>
  <c r="AF52" i="1"/>
  <c r="AB48" i="1"/>
  <c r="U305" i="1"/>
  <c r="AE282" i="1"/>
  <c r="X11" i="1"/>
  <c r="W120" i="1"/>
  <c r="AG183" i="1"/>
  <c r="AE313" i="1"/>
  <c r="AF69" i="1"/>
  <c r="Y140" i="1"/>
  <c r="U25" i="1"/>
  <c r="AG68" i="1"/>
  <c r="AA149" i="1"/>
  <c r="AB196" i="1"/>
  <c r="V69" i="1"/>
  <c r="AH72" i="1"/>
  <c r="T197" i="1"/>
  <c r="AB14" i="1"/>
  <c r="AL166" i="1"/>
  <c r="X112" i="1"/>
  <c r="AJ126" i="1"/>
  <c r="AK282" i="1"/>
  <c r="W188" i="1"/>
  <c r="W166" i="1"/>
  <c r="S77" i="1"/>
  <c r="AK180" i="1"/>
  <c r="V206" i="1"/>
  <c r="W198" i="1"/>
  <c r="Y85" i="1"/>
  <c r="AG49" i="1"/>
  <c r="R59" i="1"/>
  <c r="AK77" i="1"/>
  <c r="X51" i="1"/>
  <c r="Z40" i="1"/>
  <c r="AL66" i="1"/>
  <c r="Y53" i="1"/>
  <c r="W92" i="1"/>
  <c r="AJ90" i="1"/>
  <c r="S62" i="1"/>
  <c r="S284" i="1"/>
  <c r="AH92" i="1"/>
  <c r="AF90" i="1"/>
  <c r="AE92" i="1"/>
  <c r="AI91" i="1"/>
  <c r="X92" i="1"/>
  <c r="AJ91" i="1"/>
  <c r="AL90" i="1"/>
  <c r="W62" i="1"/>
  <c r="V91" i="1"/>
  <c r="AB61" i="1"/>
  <c r="S90" i="1"/>
  <c r="AH90" i="1"/>
  <c r="X91" i="1"/>
  <c r="AH91" i="1"/>
  <c r="Y90" i="1"/>
  <c r="AC324" i="1" l="1"/>
  <c r="AA324" i="1"/>
  <c r="AC272" i="1"/>
  <c r="AD118" i="1"/>
  <c r="AB324" i="1"/>
  <c r="Z324" i="1"/>
  <c r="AI324" i="1"/>
  <c r="AG321" i="1"/>
  <c r="AH319" i="1"/>
  <c r="AC261" i="1"/>
  <c r="Y104" i="1"/>
  <c r="X107" i="1"/>
  <c r="Y18" i="1"/>
  <c r="AA130" i="1"/>
  <c r="AJ324" i="1"/>
  <c r="T324" i="1"/>
  <c r="S324" i="1"/>
  <c r="Y324" i="1"/>
  <c r="V144" i="1"/>
  <c r="AG35" i="1"/>
  <c r="AJ319" i="1"/>
  <c r="U228" i="1"/>
  <c r="T125" i="1"/>
  <c r="W133" i="1"/>
  <c r="R134" i="1"/>
  <c r="AE40" i="1"/>
  <c r="AA125" i="1"/>
  <c r="AI207" i="1"/>
  <c r="Z44" i="1"/>
  <c r="U207" i="1"/>
  <c r="AC24" i="1"/>
  <c r="AG324" i="1"/>
  <c r="AB39" i="1"/>
  <c r="AG38" i="1"/>
  <c r="AB317" i="1"/>
  <c r="AC290" i="1"/>
  <c r="AD158" i="1"/>
  <c r="AE17" i="1"/>
  <c r="AL298" i="1"/>
  <c r="AC194" i="1"/>
  <c r="V260" i="1"/>
  <c r="AE293" i="1"/>
  <c r="AK324" i="1"/>
  <c r="R324" i="1"/>
  <c r="AF324" i="1"/>
  <c r="Z105" i="1"/>
  <c r="AA240" i="1"/>
  <c r="R110" i="1"/>
  <c r="V324" i="1"/>
  <c r="AD324" i="1"/>
  <c r="AE324" i="1"/>
  <c r="AL324" i="1"/>
  <c r="AI130" i="1"/>
  <c r="U303" i="1"/>
  <c r="AH268" i="1"/>
  <c r="AB163" i="1"/>
  <c r="AH157" i="1"/>
  <c r="S38" i="1"/>
  <c r="AL89" i="1"/>
  <c r="AG174" i="1"/>
  <c r="AG290" i="1"/>
  <c r="Z113" i="1"/>
  <c r="W45" i="1"/>
  <c r="AI60" i="1"/>
  <c r="W324" i="1"/>
  <c r="U324" i="1"/>
  <c r="AH324" i="1"/>
  <c r="Y272" i="1"/>
  <c r="Y280" i="1"/>
  <c r="Y273" i="1"/>
  <c r="Y279" i="1"/>
  <c r="AH7" i="1"/>
  <c r="U239" i="1"/>
  <c r="AH203" i="1"/>
  <c r="W28" i="1"/>
  <c r="AC16" i="1"/>
  <c r="Z36" i="1"/>
  <c r="Z63" i="1"/>
  <c r="AA298" i="1"/>
  <c r="AC277" i="1"/>
  <c r="W277" i="1"/>
  <c r="AI143" i="1"/>
  <c r="Y158" i="1"/>
  <c r="AJ294" i="1"/>
  <c r="R259" i="1"/>
  <c r="AL35" i="1"/>
  <c r="AD137" i="1"/>
  <c r="AB259" i="1"/>
  <c r="AK7" i="1"/>
  <c r="AC27" i="1"/>
  <c r="AI154" i="1"/>
  <c r="T31" i="1"/>
  <c r="U104" i="1"/>
  <c r="Z74" i="1"/>
  <c r="R322" i="1"/>
  <c r="S158" i="1"/>
  <c r="AD17" i="1"/>
  <c r="AL255" i="1"/>
  <c r="AL120" i="1"/>
  <c r="AJ173" i="1"/>
  <c r="AI270" i="1"/>
  <c r="AI49" i="1"/>
  <c r="AD86" i="1"/>
  <c r="AJ132" i="1"/>
  <c r="AG23" i="1"/>
  <c r="AC42" i="1"/>
  <c r="V137" i="1"/>
  <c r="W21" i="1"/>
  <c r="AI41" i="1"/>
  <c r="AA132" i="1"/>
  <c r="AA162" i="1"/>
  <c r="AL256" i="1"/>
  <c r="V270" i="1"/>
  <c r="X248" i="1"/>
  <c r="AC8" i="1"/>
  <c r="T296" i="1"/>
  <c r="AB13" i="1"/>
  <c r="Z108" i="1"/>
  <c r="AH257" i="1"/>
  <c r="Y293" i="1"/>
  <c r="AH214" i="1"/>
  <c r="Y21" i="1"/>
  <c r="AF157" i="1"/>
  <c r="X293" i="1"/>
  <c r="S100" i="1"/>
  <c r="AL311" i="1"/>
  <c r="AH118" i="1"/>
  <c r="R208" i="1"/>
  <c r="AD266" i="1"/>
  <c r="R240" i="1"/>
  <c r="AI304" i="1"/>
  <c r="AA244" i="1"/>
  <c r="S88" i="1"/>
  <c r="AC131" i="1"/>
  <c r="AL38" i="1"/>
  <c r="V42" i="1"/>
  <c r="AH306" i="1"/>
  <c r="AL299" i="1"/>
  <c r="AC249" i="1"/>
  <c r="T311" i="1"/>
  <c r="U311" i="1"/>
  <c r="AF233" i="1"/>
  <c r="AI33" i="1"/>
  <c r="AK246" i="1"/>
  <c r="R235" i="1"/>
  <c r="AF117" i="1"/>
  <c r="AH250" i="1"/>
  <c r="T284" i="1"/>
  <c r="AK176" i="1"/>
  <c r="AB279" i="1"/>
  <c r="AB280" i="1" s="1"/>
  <c r="AF198" i="1"/>
  <c r="AH241" i="1"/>
  <c r="S12" i="1"/>
  <c r="AI134" i="1"/>
  <c r="AB85" i="1"/>
  <c r="AF55" i="1"/>
  <c r="AK47" i="1"/>
  <c r="Y22" i="1"/>
  <c r="AE132" i="1"/>
  <c r="AA228" i="1"/>
  <c r="U244" i="1"/>
  <c r="AI174" i="1"/>
  <c r="AK110" i="1"/>
  <c r="AC44" i="1"/>
  <c r="Z89" i="1"/>
  <c r="X125" i="1"/>
  <c r="AG54" i="1"/>
  <c r="X44" i="1"/>
  <c r="T293" i="1"/>
  <c r="AE198" i="1"/>
  <c r="AB283" i="1"/>
  <c r="T258" i="1"/>
  <c r="AB73" i="1"/>
  <c r="S265" i="1"/>
  <c r="U219" i="1"/>
  <c r="X199" i="1"/>
  <c r="AA198" i="1"/>
  <c r="V84" i="1"/>
  <c r="AH14" i="1"/>
  <c r="R207" i="1"/>
  <c r="AJ32" i="1"/>
  <c r="Y277" i="1"/>
  <c r="Y305" i="1"/>
  <c r="AG53" i="1"/>
  <c r="R177" i="1"/>
  <c r="R120" i="1"/>
  <c r="AK130" i="1"/>
  <c r="Z32" i="1"/>
  <c r="AJ162" i="1"/>
  <c r="S96" i="1"/>
  <c r="U37" i="1"/>
  <c r="AJ154" i="1"/>
  <c r="AD43" i="1"/>
  <c r="AL45" i="1"/>
  <c r="T172" i="1"/>
  <c r="AL13" i="1"/>
  <c r="V142" i="1"/>
  <c r="Z206" i="1"/>
  <c r="V300" i="1"/>
  <c r="Z267" i="1"/>
  <c r="AI198" i="1"/>
  <c r="AH133" i="1"/>
  <c r="X259" i="1"/>
  <c r="W125" i="1"/>
  <c r="AH132" i="1"/>
  <c r="X326" i="1"/>
  <c r="Y246" i="1"/>
  <c r="AC235" i="1"/>
  <c r="AA248" i="1"/>
  <c r="AJ248" i="1"/>
  <c r="V279" i="1"/>
  <c r="V280" i="1" s="1"/>
  <c r="AH119" i="1"/>
  <c r="AF61" i="1"/>
  <c r="AK62" i="1"/>
  <c r="R304" i="1"/>
  <c r="V111" i="1"/>
  <c r="AK227" i="1"/>
  <c r="AD36" i="1"/>
  <c r="T18" i="1"/>
  <c r="AH102" i="1"/>
  <c r="AH267" i="1"/>
  <c r="AD257" i="1"/>
  <c r="W132" i="1"/>
  <c r="S17" i="1"/>
  <c r="AG320" i="1"/>
  <c r="AA40" i="1"/>
  <c r="U28" i="1"/>
  <c r="AB95" i="1"/>
  <c r="T156" i="1"/>
  <c r="AE130" i="1"/>
  <c r="R17" i="1"/>
  <c r="X73" i="1"/>
  <c r="U175" i="1"/>
  <c r="AH271" i="1"/>
  <c r="AA283" i="1"/>
  <c r="V98" i="1"/>
  <c r="Z244" i="1"/>
  <c r="W208" i="1"/>
  <c r="R65" i="1"/>
  <c r="AH171" i="1"/>
  <c r="T207" i="1"/>
  <c r="X264" i="1"/>
  <c r="R163" i="1"/>
  <c r="X35" i="1"/>
  <c r="U63" i="1"/>
  <c r="AG266" i="1"/>
  <c r="AH293" i="1"/>
  <c r="Y260" i="1"/>
  <c r="AG264" i="1"/>
  <c r="Z125" i="1"/>
  <c r="V29" i="1"/>
  <c r="Y99" i="1"/>
  <c r="AD300" i="1"/>
  <c r="AK75" i="1"/>
  <c r="Z198" i="1"/>
  <c r="X76" i="1"/>
  <c r="AA276" i="1"/>
  <c r="AF222" i="1"/>
  <c r="AG84" i="1"/>
  <c r="W227" i="1"/>
  <c r="AK58" i="1"/>
  <c r="W55" i="1"/>
  <c r="Y160" i="1"/>
  <c r="AJ274" i="1"/>
  <c r="S152" i="1"/>
  <c r="AE276" i="1"/>
  <c r="U254" i="1"/>
  <c r="AB97" i="1"/>
  <c r="U245" i="1"/>
  <c r="W247" i="1"/>
  <c r="AC218" i="1"/>
  <c r="Y252" i="1"/>
  <c r="X176" i="1"/>
  <c r="T61" i="1"/>
  <c r="AK325" i="1"/>
  <c r="X62" i="1"/>
  <c r="AK84" i="1"/>
  <c r="AH98" i="1"/>
  <c r="X87" i="1"/>
  <c r="AC173" i="1"/>
  <c r="AB22" i="1"/>
  <c r="S256" i="1"/>
  <c r="AF274" i="1"/>
  <c r="U319" i="1"/>
  <c r="AC208" i="1"/>
  <c r="Z56" i="1"/>
  <c r="AB298" i="1"/>
  <c r="AI74" i="1"/>
  <c r="AB46" i="1"/>
  <c r="AC296" i="1"/>
  <c r="AF286" i="1"/>
  <c r="W308" i="1"/>
  <c r="R136" i="1"/>
  <c r="AE158" i="1"/>
  <c r="X206" i="1"/>
  <c r="S290" i="1"/>
  <c r="V174" i="1"/>
  <c r="AK49" i="1"/>
  <c r="R127" i="1"/>
  <c r="AF32" i="1"/>
  <c r="V36" i="1"/>
  <c r="AA107" i="1"/>
  <c r="AE266" i="1"/>
  <c r="T41" i="1"/>
  <c r="AC63" i="1"/>
  <c r="U318" i="1"/>
  <c r="AK214" i="1"/>
  <c r="AG98" i="1"/>
  <c r="AB54" i="1"/>
  <c r="AI300" i="1"/>
  <c r="AI170" i="1"/>
  <c r="AH16" i="1"/>
  <c r="V127" i="1"/>
  <c r="AF295" i="1"/>
  <c r="Z222" i="1"/>
  <c r="AD208" i="1"/>
  <c r="AA304" i="1"/>
  <c r="AF109" i="1"/>
  <c r="AA258" i="1"/>
  <c r="AB131" i="1"/>
  <c r="X34" i="1"/>
  <c r="S84" i="1"/>
  <c r="AH163" i="1"/>
  <c r="Y47" i="1"/>
  <c r="AG135" i="1"/>
  <c r="AI65" i="1"/>
  <c r="AC85" i="1"/>
  <c r="T308" i="1"/>
  <c r="AC155" i="1"/>
  <c r="AH259" i="1"/>
  <c r="AE295" i="1"/>
  <c r="AC303" i="1"/>
  <c r="V304" i="1"/>
  <c r="AG234" i="1"/>
  <c r="Y247" i="1"/>
  <c r="Z179" i="1"/>
  <c r="AL33" i="1"/>
  <c r="AC275" i="1"/>
  <c r="AL252" i="1"/>
  <c r="AJ202" i="1"/>
  <c r="AG217" i="1"/>
  <c r="AE97" i="1"/>
  <c r="AF327" i="1"/>
  <c r="AD212" i="1"/>
  <c r="AA284" i="1"/>
  <c r="Y325" i="1"/>
  <c r="V92" i="1"/>
  <c r="AC254" i="1"/>
  <c r="AC75" i="1"/>
  <c r="U112" i="1"/>
  <c r="AH35" i="1"/>
  <c r="AD265" i="1"/>
  <c r="V204" i="1"/>
  <c r="AG261" i="1"/>
  <c r="AB34" i="1"/>
  <c r="AI106" i="1"/>
  <c r="AE30" i="1"/>
  <c r="AC318" i="1"/>
  <c r="AF299" i="1"/>
  <c r="V93" i="1"/>
  <c r="X255" i="1"/>
  <c r="AL30" i="1"/>
  <c r="AD130" i="1"/>
  <c r="V102" i="1"/>
  <c r="T86" i="1"/>
  <c r="AF204" i="1"/>
  <c r="T84" i="1"/>
  <c r="W159" i="1"/>
  <c r="AF105" i="1"/>
  <c r="AB84" i="1"/>
  <c r="R214" i="1"/>
  <c r="U241" i="1"/>
  <c r="AC224" i="1"/>
  <c r="AK65" i="1"/>
  <c r="R300" i="1"/>
  <c r="AH198" i="1"/>
  <c r="AD174" i="1"/>
  <c r="AG95" i="1"/>
  <c r="AL322" i="1"/>
  <c r="U59" i="1"/>
  <c r="Z138" i="1"/>
  <c r="AE118" i="1"/>
  <c r="Z152" i="1"/>
  <c r="Z47" i="1"/>
  <c r="AJ14" i="1"/>
  <c r="AG299" i="1"/>
  <c r="AK304" i="1"/>
  <c r="AK108" i="1"/>
  <c r="AK261" i="1"/>
  <c r="AI219" i="1"/>
  <c r="AC74" i="1"/>
  <c r="AC312" i="1"/>
  <c r="AC78" i="1" s="1"/>
  <c r="AE106" i="1"/>
  <c r="AL276" i="1"/>
  <c r="Y48" i="1"/>
  <c r="AH227" i="1"/>
  <c r="Y308" i="1"/>
  <c r="AI38" i="1"/>
  <c r="T117" i="1"/>
  <c r="AI258" i="1"/>
  <c r="AI309" i="1"/>
  <c r="AK323" i="1"/>
  <c r="AA309" i="1"/>
  <c r="T275" i="1"/>
  <c r="AG235" i="1"/>
  <c r="AB311" i="1"/>
  <c r="S250" i="1"/>
  <c r="AG326" i="1"/>
  <c r="AC279" i="1"/>
  <c r="X131" i="1"/>
  <c r="AG93" i="1"/>
  <c r="W122" i="1"/>
  <c r="AK44" i="1"/>
  <c r="X134" i="1"/>
  <c r="AK277" i="1"/>
  <c r="AE102" i="1"/>
  <c r="W65" i="1"/>
  <c r="AE303" i="1"/>
  <c r="AC56" i="1"/>
  <c r="T17" i="1"/>
  <c r="T274" i="1"/>
  <c r="AK114" i="1"/>
  <c r="AC7" i="1"/>
  <c r="AI303" i="1"/>
  <c r="Y49" i="1"/>
  <c r="AC128" i="1"/>
  <c r="T199" i="1"/>
  <c r="AI108" i="1"/>
  <c r="U286" i="1"/>
  <c r="AA59" i="1"/>
  <c r="R58" i="1"/>
  <c r="S205" i="1"/>
  <c r="S207" i="1"/>
  <c r="AH26" i="1"/>
  <c r="V21" i="1"/>
  <c r="AA55" i="1"/>
  <c r="V47" i="1"/>
  <c r="Y266" i="1"/>
  <c r="AJ122" i="1"/>
  <c r="Z276" i="1"/>
  <c r="AC236" i="1"/>
  <c r="AF283" i="1"/>
  <c r="X32" i="1"/>
  <c r="R105" i="1"/>
  <c r="T13" i="1"/>
  <c r="AE142" i="1"/>
  <c r="AC88" i="1"/>
  <c r="AK51" i="1"/>
  <c r="W117" i="1"/>
  <c r="AC198" i="1"/>
  <c r="W131" i="1"/>
  <c r="U294" i="1"/>
  <c r="S264" i="1"/>
  <c r="AC123" i="1"/>
  <c r="AC120" i="1"/>
  <c r="Y63" i="1"/>
  <c r="AC250" i="1"/>
  <c r="Y309" i="1"/>
  <c r="S252" i="1"/>
  <c r="Z309" i="1"/>
  <c r="AK217" i="1"/>
  <c r="AC248" i="1"/>
  <c r="AB222" i="1"/>
  <c r="W254" i="1"/>
  <c r="AI176" i="1"/>
  <c r="AA61" i="1"/>
  <c r="V90" i="1"/>
  <c r="AC255" i="1"/>
  <c r="W319" i="1"/>
  <c r="Y199" i="1"/>
  <c r="AG271" i="1"/>
  <c r="Y17" i="1"/>
  <c r="AC21" i="1"/>
  <c r="AE239" i="1"/>
  <c r="AH27" i="1"/>
  <c r="AG74" i="1"/>
  <c r="AB52" i="1"/>
  <c r="AL261" i="1"/>
  <c r="AA41" i="1"/>
  <c r="W52" i="1"/>
  <c r="AJ124" i="1"/>
  <c r="W300" i="1"/>
  <c r="R42" i="1"/>
  <c r="W143" i="1"/>
  <c r="Z52" i="1"/>
  <c r="AH172" i="1"/>
  <c r="AB38" i="1"/>
  <c r="AJ22" i="1"/>
  <c r="T112" i="1"/>
  <c r="AD44" i="1"/>
  <c r="AF174" i="1"/>
  <c r="AI95" i="1"/>
  <c r="AI240" i="1"/>
  <c r="T29" i="1"/>
  <c r="V267" i="1"/>
  <c r="S75" i="1"/>
  <c r="T118" i="1"/>
  <c r="AE156" i="1"/>
  <c r="AD107" i="1"/>
  <c r="AF214" i="1"/>
  <c r="AG241" i="1"/>
  <c r="AC278" i="1"/>
  <c r="Y300" i="1"/>
  <c r="AA65" i="1"/>
  <c r="T96" i="1"/>
  <c r="AE283" i="1"/>
  <c r="AA155" i="1"/>
  <c r="AD26" i="1"/>
  <c r="U56" i="1"/>
  <c r="X266" i="1"/>
  <c r="Z293" i="1"/>
  <c r="Y301" i="1"/>
  <c r="Y52" i="1"/>
  <c r="AB227" i="1"/>
  <c r="AH43" i="1"/>
  <c r="AC117" i="1"/>
  <c r="S235" i="1"/>
  <c r="Y251" i="1"/>
  <c r="X252" i="1"/>
  <c r="U236" i="1"/>
  <c r="T309" i="1"/>
  <c r="AI222" i="1"/>
  <c r="AE243" i="1"/>
  <c r="AG327" i="1"/>
  <c r="AJ326" i="1"/>
  <c r="T92" i="1"/>
  <c r="Y320" i="1"/>
  <c r="Z172" i="1"/>
  <c r="W199" i="1"/>
  <c r="AF239" i="1"/>
  <c r="AA241" i="1"/>
  <c r="AE6" i="1"/>
  <c r="AH99" i="1"/>
  <c r="AB309" i="1"/>
  <c r="AL42" i="1"/>
  <c r="AB55" i="1"/>
  <c r="Y130" i="1"/>
  <c r="AB304" i="1"/>
  <c r="W63" i="1"/>
  <c r="AD114" i="1"/>
  <c r="AD260" i="1"/>
  <c r="Y299" i="1"/>
  <c r="AG43" i="1"/>
  <c r="AD134" i="1"/>
  <c r="V120" i="1"/>
  <c r="S179" i="1"/>
  <c r="AC189" i="1"/>
  <c r="AF297" i="1"/>
  <c r="AB26" i="1"/>
  <c r="AG40" i="1"/>
  <c r="AC282" i="1"/>
  <c r="T135" i="1"/>
  <c r="AB18" i="1"/>
  <c r="AG222" i="1"/>
  <c r="AI199" i="1"/>
  <c r="X300" i="1"/>
  <c r="Z240" i="1"/>
  <c r="T108" i="1"/>
  <c r="AK17" i="1"/>
  <c r="AJ43" i="1"/>
  <c r="R41" i="1"/>
  <c r="AK321" i="1"/>
  <c r="AD161" i="1"/>
  <c r="U214" i="1"/>
  <c r="AF269" i="1"/>
  <c r="AD13" i="1"/>
  <c r="U296" i="1"/>
  <c r="V38" i="1"/>
  <c r="AG123" i="1"/>
  <c r="V130" i="1"/>
  <c r="V107" i="1"/>
  <c r="AH122" i="1"/>
  <c r="AI9" i="1"/>
  <c r="AD76" i="1"/>
  <c r="T299" i="1"/>
  <c r="W123" i="1"/>
  <c r="Z84" i="1"/>
  <c r="AH236" i="1"/>
  <c r="AF316" i="1"/>
  <c r="AJ252" i="1"/>
  <c r="W250" i="1"/>
  <c r="AE309" i="1"/>
  <c r="AE236" i="1"/>
  <c r="Y234" i="1"/>
  <c r="W309" i="1"/>
  <c r="AE279" i="1"/>
  <c r="AE280" i="1" s="1"/>
  <c r="V327" i="1"/>
  <c r="AA92" i="1"/>
  <c r="Z90" i="1"/>
  <c r="R31" i="1"/>
  <c r="AJ21" i="1"/>
  <c r="AE304" i="1"/>
  <c r="AG19" i="1"/>
  <c r="AG319" i="1"/>
  <c r="AB160" i="1"/>
  <c r="V157" i="1"/>
  <c r="AC308" i="1"/>
  <c r="AC260" i="1"/>
  <c r="X46" i="1"/>
  <c r="AE203" i="1"/>
  <c r="W162" i="1"/>
  <c r="Y75" i="1"/>
  <c r="U161" i="1"/>
  <c r="AH113" i="1"/>
  <c r="AE214" i="1"/>
  <c r="AC136" i="1"/>
  <c r="AD87" i="1"/>
  <c r="S89" i="1"/>
  <c r="AH52" i="1"/>
  <c r="AB44" i="1"/>
  <c r="R56" i="1"/>
  <c r="AH158" i="1"/>
  <c r="V225" i="1"/>
  <c r="AJ258" i="1"/>
  <c r="AG257" i="1"/>
  <c r="U108" i="1"/>
  <c r="X307" i="1"/>
  <c r="AL26" i="1"/>
  <c r="AG47" i="1"/>
  <c r="T60" i="1"/>
  <c r="AE39" i="1"/>
  <c r="AE37" i="1"/>
  <c r="Z94" i="1"/>
  <c r="AK136" i="1"/>
  <c r="AC258" i="1"/>
  <c r="AI34" i="1"/>
  <c r="R27" i="1"/>
  <c r="AF23" i="1"/>
  <c r="AG158" i="1"/>
  <c r="S319" i="1"/>
  <c r="AK21" i="1"/>
  <c r="AB32" i="1"/>
  <c r="AH34" i="1"/>
  <c r="S305" i="1"/>
  <c r="AB108" i="1"/>
  <c r="T225" i="1"/>
  <c r="AA27" i="1"/>
  <c r="AC285" i="1"/>
  <c r="X111" i="1"/>
  <c r="W305" i="1"/>
  <c r="S86" i="1"/>
  <c r="AB115" i="1"/>
  <c r="X89" i="1"/>
  <c r="V12" i="1"/>
  <c r="U130" i="1"/>
  <c r="AI307" i="1"/>
  <c r="AF319" i="1"/>
  <c r="T161" i="1"/>
  <c r="AC175" i="1"/>
  <c r="AL144" i="1"/>
  <c r="T268" i="1"/>
  <c r="AD37" i="1"/>
  <c r="V88" i="1"/>
  <c r="AA85" i="1"/>
  <c r="Y40" i="1"/>
  <c r="R264" i="1"/>
  <c r="AC127" i="1"/>
  <c r="AB156" i="1"/>
  <c r="AL157" i="1"/>
  <c r="R157" i="1"/>
  <c r="T204" i="1"/>
  <c r="AD319" i="1"/>
  <c r="W34" i="1"/>
  <c r="AH74" i="1"/>
  <c r="AK123" i="1"/>
  <c r="Y126" i="1"/>
  <c r="AD56" i="1"/>
  <c r="U45" i="1"/>
  <c r="AD133" i="1"/>
  <c r="AG228" i="1"/>
  <c r="AC98" i="1"/>
  <c r="AD30" i="1"/>
  <c r="S7" i="1"/>
  <c r="AG203" i="1"/>
  <c r="V172" i="1"/>
  <c r="U107" i="1"/>
  <c r="AL115" i="1"/>
  <c r="U124" i="1"/>
  <c r="AI58" i="1"/>
  <c r="W27" i="1"/>
  <c r="AH283" i="1"/>
  <c r="U265" i="1"/>
  <c r="AK109" i="1"/>
  <c r="Y214" i="1"/>
  <c r="AD301" i="1"/>
  <c r="U19" i="1"/>
  <c r="W43" i="1"/>
  <c r="S240" i="1"/>
  <c r="R227" i="1"/>
  <c r="AF96" i="1"/>
  <c r="T107" i="1"/>
  <c r="AJ267" i="1"/>
  <c r="AD268" i="1"/>
  <c r="AA170" i="1"/>
  <c r="T28" i="1"/>
  <c r="U163" i="1"/>
  <c r="AC186" i="1"/>
  <c r="AE115" i="1"/>
  <c r="AL217" i="1"/>
  <c r="R171" i="1"/>
  <c r="AF51" i="1"/>
  <c r="R28" i="1"/>
  <c r="Z109" i="1"/>
  <c r="AA118" i="1"/>
  <c r="AK236" i="1"/>
  <c r="AJ175" i="1"/>
  <c r="Y127" i="1"/>
  <c r="R162" i="1"/>
  <c r="X144" i="1"/>
  <c r="Y228" i="1"/>
  <c r="X145" i="1"/>
  <c r="R254" i="1"/>
  <c r="AF218" i="1"/>
  <c r="AH254" i="1"/>
  <c r="U247" i="1"/>
  <c r="AI249" i="1"/>
  <c r="Y275" i="1"/>
  <c r="AB248" i="1"/>
  <c r="X222" i="1"/>
  <c r="Z202" i="1"/>
  <c r="AC61" i="1"/>
  <c r="AE284" i="1"/>
  <c r="Y327" i="1"/>
  <c r="S39" i="1"/>
  <c r="AJ244" i="1"/>
  <c r="S222" i="1"/>
  <c r="X239" i="1"/>
  <c r="S111" i="1"/>
  <c r="T163" i="1"/>
  <c r="V122" i="1"/>
  <c r="R244" i="1"/>
  <c r="AI132" i="1"/>
  <c r="AE253" i="1"/>
  <c r="R206" i="1"/>
  <c r="AE19" i="1"/>
  <c r="AA60" i="1"/>
  <c r="AD293" i="1"/>
  <c r="AD6" i="1"/>
  <c r="AD239" i="1"/>
  <c r="AB158" i="1"/>
  <c r="Y267" i="1"/>
  <c r="U262" i="1"/>
  <c r="S23" i="1"/>
  <c r="Z162" i="1"/>
  <c r="Y240" i="1"/>
  <c r="W293" i="1"/>
  <c r="AK255" i="1"/>
  <c r="AL99" i="1"/>
  <c r="AE114" i="1"/>
  <c r="AK198" i="1"/>
  <c r="S234" i="1"/>
  <c r="AC170" i="1"/>
  <c r="AG63" i="1"/>
  <c r="AK46" i="1"/>
  <c r="AA271" i="1"/>
  <c r="AH127" i="1"/>
  <c r="Y113" i="1"/>
  <c r="AE162" i="1"/>
  <c r="AF86" i="1"/>
  <c r="AJ112" i="1"/>
  <c r="V112" i="1"/>
  <c r="T122" i="1"/>
  <c r="AH76" i="1"/>
  <c r="X37" i="1"/>
  <c r="AA121" i="1"/>
  <c r="Z207" i="1"/>
  <c r="AC268" i="1"/>
  <c r="AD227" i="1"/>
  <c r="AI244" i="1"/>
  <c r="AH218" i="1"/>
  <c r="AC106" i="1"/>
  <c r="AB137" i="1"/>
  <c r="AC227" i="1"/>
  <c r="Z263" i="1"/>
  <c r="R319" i="1"/>
  <c r="T294" i="1"/>
  <c r="Y204" i="1"/>
  <c r="AH307" i="1"/>
  <c r="AG295" i="1"/>
  <c r="S236" i="1"/>
  <c r="AK202" i="1"/>
  <c r="AH217" i="1"/>
  <c r="R246" i="1"/>
  <c r="AI179" i="1"/>
  <c r="AB33" i="1"/>
  <c r="AA212" i="1"/>
  <c r="AD217" i="1"/>
  <c r="X325" i="1"/>
  <c r="Z62" i="1"/>
  <c r="AB91" i="1"/>
  <c r="AL36" i="1"/>
  <c r="AH6" i="1"/>
  <c r="U89" i="1"/>
  <c r="AK161" i="1"/>
  <c r="AB264" i="1"/>
  <c r="X93" i="1"/>
  <c r="AG253" i="1"/>
  <c r="AG225" i="1"/>
  <c r="S65" i="1"/>
  <c r="AK125" i="1"/>
  <c r="S31" i="1"/>
  <c r="Y55" i="1"/>
  <c r="R290" i="1"/>
  <c r="Y19" i="1"/>
  <c r="AC203" i="1"/>
  <c r="AL306" i="1"/>
  <c r="U271" i="1"/>
  <c r="AK52" i="1"/>
  <c r="V162" i="1"/>
  <c r="AL253" i="1"/>
  <c r="R175" i="1"/>
  <c r="S118" i="1"/>
  <c r="V53" i="1"/>
  <c r="AJ241" i="1"/>
  <c r="W102" i="1"/>
  <c r="AB111" i="1"/>
  <c r="AE108" i="1"/>
  <c r="AK129" i="1"/>
  <c r="AC190" i="1"/>
  <c r="Y86" i="1"/>
  <c r="AF163" i="1"/>
  <c r="S269" i="1"/>
  <c r="AL131" i="1"/>
  <c r="AF138" i="1"/>
  <c r="AI84" i="1"/>
  <c r="V320" i="1"/>
  <c r="AL198" i="1"/>
  <c r="AA260" i="1"/>
  <c r="AJ316" i="1"/>
  <c r="AJ270" i="1"/>
  <c r="R271" i="1"/>
  <c r="T257" i="1"/>
  <c r="AK118" i="1"/>
  <c r="AL270" i="1"/>
  <c r="W282" i="1"/>
  <c r="Y137" i="1"/>
  <c r="W130" i="1"/>
  <c r="S55" i="1"/>
  <c r="AG309" i="1"/>
  <c r="AC325" i="1"/>
  <c r="U62" i="1"/>
  <c r="AL275" i="1"/>
  <c r="AE216" i="1"/>
  <c r="V97" i="1"/>
  <c r="AA117" i="1"/>
  <c r="AK245" i="1"/>
  <c r="AB216" i="1"/>
  <c r="AG62" i="1"/>
  <c r="AG325" i="1"/>
  <c r="AE61" i="1"/>
  <c r="W90" i="1"/>
  <c r="AA214" i="1"/>
  <c r="AK35" i="1"/>
  <c r="T43" i="1"/>
  <c r="AD99" i="1"/>
  <c r="AA7" i="1"/>
  <c r="AC4" i="1"/>
  <c r="AC143" i="1"/>
  <c r="AA56" i="1"/>
  <c r="AC71" i="1"/>
  <c r="R37" i="1"/>
  <c r="Y245" i="1"/>
  <c r="AB241" i="1"/>
  <c r="Y268" i="1"/>
  <c r="Z268" i="1"/>
  <c r="AD175" i="1"/>
  <c r="AD50" i="1"/>
  <c r="R225" i="1"/>
  <c r="AL283" i="1"/>
  <c r="AH145" i="1"/>
  <c r="X154" i="1"/>
  <c r="AK19" i="1"/>
  <c r="AA322" i="1"/>
  <c r="AI125" i="1"/>
  <c r="AE301" i="1"/>
  <c r="Y105" i="1"/>
  <c r="AJ41" i="1"/>
  <c r="AJ104" i="1"/>
  <c r="AG269" i="1"/>
  <c r="AH321" i="1"/>
  <c r="AD51" i="1"/>
  <c r="AB277" i="1"/>
  <c r="AH266" i="1"/>
  <c r="W144" i="1"/>
  <c r="AI163" i="1"/>
  <c r="AB321" i="1"/>
  <c r="S198" i="1"/>
  <c r="AB159" i="1"/>
  <c r="AD321" i="1"/>
  <c r="AA123" i="1"/>
  <c r="R55" i="1"/>
  <c r="AC35" i="1"/>
  <c r="AK162" i="1"/>
  <c r="AI23" i="1"/>
  <c r="AG30" i="1"/>
  <c r="AH296" i="1"/>
  <c r="T227" i="1"/>
  <c r="AI268" i="1"/>
  <c r="Y263" i="1"/>
  <c r="R243" i="1"/>
  <c r="Y249" i="1"/>
  <c r="AB236" i="1"/>
  <c r="AE212" i="1"/>
  <c r="T119" i="1"/>
  <c r="W249" i="1"/>
  <c r="X236" i="1"/>
  <c r="AF217" i="1"/>
  <c r="AK222" i="1"/>
  <c r="AG61" i="1"/>
  <c r="AG92" i="1"/>
  <c r="W48" i="1"/>
  <c r="AC263" i="1"/>
  <c r="AK158" i="1"/>
  <c r="AG56" i="1"/>
  <c r="AB59" i="1"/>
  <c r="AD274" i="1"/>
  <c r="T133" i="1"/>
  <c r="AJ74" i="1"/>
  <c r="AJ58" i="1"/>
  <c r="AJ296" i="1"/>
  <c r="AE7" i="1"/>
  <c r="AF63" i="1"/>
  <c r="Y125" i="1"/>
  <c r="V40" i="1"/>
  <c r="R274" i="1"/>
  <c r="AI107" i="1"/>
  <c r="Y261" i="1"/>
  <c r="Z33" i="1"/>
  <c r="AL124" i="1"/>
  <c r="AI102" i="1"/>
  <c r="W251" i="1"/>
  <c r="AG227" i="1"/>
  <c r="AL34" i="1"/>
  <c r="Y317" i="1"/>
  <c r="AD128" i="1"/>
  <c r="AD39" i="1"/>
  <c r="AG107" i="1"/>
  <c r="AG45" i="1"/>
  <c r="X297" i="1"/>
  <c r="U106" i="1"/>
  <c r="W126" i="1"/>
  <c r="T297" i="1"/>
  <c r="AH32" i="1"/>
  <c r="U113" i="1"/>
  <c r="AH120" i="1"/>
  <c r="AK96" i="1"/>
  <c r="AC154" i="1"/>
  <c r="AJ42" i="1"/>
  <c r="AD60" i="1"/>
  <c r="AH305" i="1"/>
  <c r="Y31" i="1"/>
  <c r="AA49" i="1"/>
  <c r="AG10" i="1"/>
  <c r="AF118" i="1"/>
  <c r="AB98" i="1"/>
  <c r="W271" i="1"/>
  <c r="AC39" i="1"/>
  <c r="S270" i="1"/>
  <c r="AB107" i="1"/>
  <c r="Y97" i="1"/>
  <c r="V275" i="1"/>
  <c r="AG249" i="1"/>
  <c r="U250" i="1"/>
  <c r="AI276" i="1"/>
  <c r="AE119" i="1"/>
  <c r="AL248" i="1"/>
  <c r="AG179" i="1"/>
  <c r="AL279" i="1"/>
  <c r="AL280" i="1" s="1"/>
  <c r="AC326" i="1"/>
  <c r="AG212" i="1"/>
  <c r="W173" i="1"/>
  <c r="AJ87" i="1"/>
  <c r="AJ227" i="1"/>
  <c r="U17" i="1"/>
  <c r="Y96" i="1"/>
  <c r="AF36" i="1"/>
  <c r="AC84" i="1"/>
  <c r="AH274" i="1"/>
  <c r="AC301" i="1"/>
  <c r="AD177" i="1"/>
  <c r="W47" i="1"/>
  <c r="AG99" i="1"/>
  <c r="AA113" i="1"/>
  <c r="AD121" i="1"/>
  <c r="AI263" i="1"/>
  <c r="W255" i="1"/>
  <c r="W240" i="1"/>
  <c r="AB293" i="1"/>
  <c r="AK253" i="1"/>
  <c r="S263" i="1"/>
  <c r="S21" i="1"/>
  <c r="AE265" i="1"/>
  <c r="AL14" i="1"/>
  <c r="AH37" i="1"/>
  <c r="AA158" i="1"/>
  <c r="AF320" i="1"/>
  <c r="U307" i="1"/>
  <c r="U173" i="1"/>
  <c r="AL266" i="1"/>
  <c r="AA299" i="1"/>
  <c r="AC205" i="1"/>
  <c r="Y205" i="1"/>
  <c r="AK259" i="1"/>
  <c r="W18" i="1"/>
  <c r="T255" i="1"/>
  <c r="AL214" i="1"/>
  <c r="AI266" i="1"/>
  <c r="AD317" i="1"/>
  <c r="V163" i="1"/>
  <c r="AB290" i="1"/>
  <c r="S32" i="1"/>
  <c r="Z39" i="1"/>
  <c r="S266" i="1"/>
  <c r="S255" i="1"/>
  <c r="AL205" i="1"/>
  <c r="AH108" i="1"/>
  <c r="AD112" i="1"/>
  <c r="X39" i="1"/>
  <c r="U144" i="1"/>
  <c r="AJ323" i="1"/>
  <c r="AD125" i="1"/>
  <c r="AC191" i="1"/>
  <c r="AH38" i="1"/>
  <c r="AD263" i="1"/>
  <c r="AC316" i="1"/>
  <c r="Y326" i="1"/>
  <c r="AA243" i="1"/>
  <c r="AD235" i="1"/>
  <c r="AF246" i="1"/>
  <c r="AB247" i="1"/>
  <c r="AD248" i="1"/>
  <c r="AL316" i="1"/>
  <c r="AG323" i="1"/>
  <c r="AK254" i="1"/>
  <c r="U61" i="1"/>
  <c r="V212" i="1"/>
  <c r="Z61" i="1"/>
  <c r="AK92" i="1"/>
  <c r="Z241" i="1"/>
  <c r="W134" i="1"/>
  <c r="R228" i="1"/>
  <c r="AE52" i="1"/>
  <c r="Y50" i="1"/>
  <c r="AE122" i="1"/>
  <c r="AD10" i="1"/>
  <c r="Z219" i="1"/>
  <c r="Y159" i="1"/>
  <c r="AI162" i="1"/>
  <c r="AF120" i="1"/>
  <c r="W58" i="1"/>
  <c r="U7" i="1"/>
  <c r="Y219" i="1"/>
  <c r="Y121" i="1"/>
  <c r="Y73" i="1"/>
  <c r="AF144" i="1"/>
  <c r="AB258" i="1"/>
  <c r="W171" i="1"/>
  <c r="U126" i="1"/>
  <c r="Z58" i="1"/>
  <c r="AC206" i="1"/>
  <c r="AJ127" i="1"/>
  <c r="V261" i="1"/>
  <c r="AD85" i="1"/>
  <c r="V262" i="1"/>
  <c r="Z158" i="1"/>
  <c r="AE51" i="1"/>
  <c r="AK11" i="1"/>
  <c r="AK301" i="1"/>
  <c r="AK121" i="1"/>
  <c r="AK241" i="1"/>
  <c r="S124" i="1"/>
  <c r="AG301" i="1"/>
  <c r="AG39" i="1"/>
  <c r="T198" i="1"/>
  <c r="V26" i="1"/>
  <c r="AL86" i="1"/>
  <c r="AD163" i="1"/>
  <c r="AI297" i="1"/>
  <c r="AI256" i="1"/>
  <c r="AF177" i="1"/>
  <c r="T110" i="1"/>
  <c r="AA6" i="1"/>
  <c r="T267" i="1"/>
  <c r="S106" i="1"/>
  <c r="W74" i="1"/>
  <c r="AL111" i="1"/>
  <c r="W264" i="1"/>
  <c r="AB303" i="1"/>
  <c r="AF113" i="1"/>
  <c r="AG160" i="1"/>
  <c r="AK93" i="1"/>
  <c r="AL53" i="1"/>
  <c r="AB123" i="1"/>
  <c r="R173" i="1"/>
  <c r="AB133" i="1"/>
  <c r="AL246" i="1"/>
  <c r="W316" i="1"/>
  <c r="AI202" i="1"/>
  <c r="X234" i="1"/>
  <c r="W246" i="1"/>
  <c r="AH275" i="1"/>
  <c r="AA247" i="1"/>
  <c r="AE249" i="1"/>
  <c r="AE245" i="1"/>
  <c r="X279" i="1"/>
  <c r="X280" i="1" s="1"/>
  <c r="U91" i="1"/>
  <c r="T63" i="1"/>
  <c r="U298" i="1"/>
  <c r="Y134" i="1"/>
  <c r="AA262" i="1"/>
  <c r="AB10" i="1"/>
  <c r="AI294" i="1"/>
  <c r="S43" i="1"/>
  <c r="AK262" i="1"/>
  <c r="W108" i="1"/>
  <c r="AK258" i="1"/>
  <c r="AA206" i="1"/>
  <c r="AL323" i="1"/>
  <c r="AE225" i="1"/>
  <c r="U120" i="1"/>
  <c r="AA50" i="1"/>
  <c r="AL173" i="1"/>
  <c r="V132" i="1"/>
  <c r="AJ271" i="1"/>
  <c r="AJ219" i="1"/>
  <c r="AF73" i="1"/>
  <c r="AA270" i="1"/>
  <c r="S204" i="1"/>
  <c r="AC294" i="1"/>
  <c r="AL208" i="1"/>
  <c r="W84" i="1"/>
  <c r="Y203" i="1"/>
  <c r="V124" i="1"/>
  <c r="AD298" i="1"/>
  <c r="AH111" i="1"/>
  <c r="X268" i="1"/>
  <c r="AB114" i="1"/>
  <c r="AG219" i="1"/>
  <c r="AL239" i="1"/>
  <c r="AL32" i="1"/>
  <c r="AB260" i="1"/>
  <c r="R123" i="1"/>
  <c r="AE58" i="1"/>
  <c r="AF265" i="1"/>
  <c r="S170" i="1"/>
  <c r="AB172" i="1"/>
  <c r="AF27" i="1"/>
  <c r="X216" i="1"/>
  <c r="AD135" i="1"/>
  <c r="R317" i="1"/>
  <c r="AJ9" i="1"/>
  <c r="V264" i="1"/>
  <c r="AJ299" i="1"/>
  <c r="AK134" i="1"/>
  <c r="AE163" i="1"/>
  <c r="AI115" i="1"/>
  <c r="AL233" i="1"/>
  <c r="AA252" i="1"/>
  <c r="W234" i="1"/>
  <c r="AI236" i="1"/>
  <c r="S247" i="1"/>
  <c r="AC323" i="1"/>
  <c r="AH246" i="1"/>
  <c r="AA251" i="1"/>
  <c r="AK212" i="1"/>
  <c r="T327" i="1"/>
  <c r="AI326" i="1"/>
  <c r="AE90" i="1"/>
  <c r="S295" i="1"/>
  <c r="AF136" i="1"/>
  <c r="AK54" i="1"/>
  <c r="T124" i="1"/>
  <c r="AK271" i="1"/>
  <c r="AA128" i="1"/>
  <c r="Y295" i="1"/>
  <c r="U29" i="1"/>
  <c r="AL87" i="1"/>
  <c r="AF159" i="1"/>
  <c r="AL274" i="1"/>
  <c r="AH270" i="1"/>
  <c r="T121" i="1"/>
  <c r="T144" i="1"/>
  <c r="AC94" i="1"/>
  <c r="W172" i="1"/>
  <c r="AA13" i="1"/>
  <c r="W307" i="1"/>
  <c r="AC45" i="1"/>
  <c r="Y123" i="1"/>
  <c r="V74" i="1"/>
  <c r="AD89" i="1"/>
  <c r="AB239" i="1"/>
  <c r="AJ17" i="1"/>
  <c r="Y297" i="1"/>
  <c r="S133" i="1"/>
  <c r="AG274" i="1"/>
  <c r="Z76" i="1"/>
  <c r="AK89" i="1"/>
  <c r="AG120" i="1"/>
  <c r="AH42" i="1"/>
  <c r="AF290" i="1"/>
  <c r="U297" i="1"/>
  <c r="AH304" i="1"/>
  <c r="AK111" i="1"/>
  <c r="AI121" i="1"/>
  <c r="AC68" i="1"/>
  <c r="AB7" i="1"/>
  <c r="W262" i="1"/>
  <c r="V321" i="1"/>
  <c r="W7" i="1"/>
  <c r="AC100" i="1"/>
  <c r="Y253" i="1"/>
  <c r="R203" i="1"/>
  <c r="W259" i="1"/>
  <c r="AH286" i="1"/>
  <c r="Y142" i="1"/>
  <c r="X109" i="1"/>
  <c r="X319" i="1"/>
  <c r="AE28" i="1"/>
  <c r="U154" i="1"/>
  <c r="AL235" i="1"/>
  <c r="W296" i="1"/>
  <c r="AD28" i="1"/>
  <c r="AE109" i="1"/>
  <c r="T21" i="1"/>
  <c r="AA36" i="1"/>
  <c r="AE219" i="1"/>
  <c r="AA296" i="1"/>
  <c r="W303" i="1"/>
  <c r="S129" i="1"/>
  <c r="W286" i="1"/>
  <c r="V299" i="1"/>
  <c r="AH63" i="1"/>
  <c r="AI104" i="1"/>
  <c r="U88" i="1"/>
  <c r="AF206" i="1"/>
  <c r="AC46" i="1"/>
  <c r="T175" i="1"/>
  <c r="Y41" i="1"/>
  <c r="AE134" i="1"/>
  <c r="Y269" i="1"/>
  <c r="AE31" i="1"/>
  <c r="AE84" i="1"/>
  <c r="AG138" i="1"/>
  <c r="AC48" i="1"/>
  <c r="AJ239" i="1"/>
  <c r="S322" i="1"/>
  <c r="AC138" i="1"/>
  <c r="X6" i="1"/>
  <c r="AD320" i="1"/>
  <c r="X225" i="1"/>
  <c r="AI124" i="1"/>
  <c r="AE318" i="1"/>
  <c r="R143" i="1"/>
  <c r="AC159" i="1"/>
  <c r="W258" i="1"/>
  <c r="AK318" i="1"/>
  <c r="AG106" i="1"/>
  <c r="T277" i="1"/>
  <c r="S115" i="1"/>
  <c r="AL290" i="1"/>
  <c r="AB263" i="1"/>
  <c r="T126" i="1"/>
  <c r="AK137" i="1"/>
  <c r="AH75" i="1"/>
  <c r="AJ259" i="1"/>
  <c r="AE95" i="1"/>
  <c r="AL177" i="1"/>
  <c r="AL130" i="1"/>
  <c r="U10" i="1"/>
  <c r="AJ305" i="1"/>
  <c r="U39" i="1"/>
  <c r="U94" i="1"/>
  <c r="V114" i="1"/>
  <c r="AC152" i="1"/>
  <c r="S52" i="1"/>
  <c r="V308" i="1"/>
  <c r="AC160" i="1"/>
  <c r="AK199" i="1"/>
  <c r="AD102" i="1"/>
  <c r="AC76" i="1"/>
  <c r="AK160" i="1"/>
  <c r="AB121" i="1"/>
  <c r="X94" i="1"/>
  <c r="AA19" i="1"/>
  <c r="X218" i="1"/>
  <c r="V125" i="1"/>
  <c r="U258" i="1"/>
  <c r="R30" i="1"/>
  <c r="AG248" i="1"/>
  <c r="R323" i="1"/>
  <c r="U212" i="1"/>
  <c r="Z254" i="1"/>
  <c r="V248" i="1"/>
  <c r="AA245" i="1"/>
  <c r="U248" i="1"/>
  <c r="AJ284" i="1"/>
  <c r="T326" i="1"/>
  <c r="AL326" i="1"/>
  <c r="S98" i="1"/>
  <c r="R256" i="1"/>
  <c r="AB104" i="1"/>
  <c r="AC31" i="1"/>
  <c r="S46" i="1"/>
  <c r="S156" i="1"/>
  <c r="AI96" i="1"/>
  <c r="Z173" i="1"/>
  <c r="AC165" i="1"/>
  <c r="AE63" i="1"/>
  <c r="AJ111" i="1"/>
  <c r="V50" i="1"/>
  <c r="AB262" i="1"/>
  <c r="AL6" i="1"/>
  <c r="AJ40" i="1"/>
  <c r="U23" i="1"/>
  <c r="AE286" i="1"/>
  <c r="Z305" i="1"/>
  <c r="R298" i="1"/>
  <c r="AD120" i="1"/>
  <c r="AF172" i="1"/>
  <c r="Y6" i="1"/>
  <c r="X113" i="1"/>
  <c r="AB102" i="1"/>
  <c r="AB207" i="1"/>
  <c r="R34" i="1"/>
  <c r="AJ56" i="1"/>
  <c r="AK239" i="1"/>
  <c r="AC80" i="1"/>
  <c r="AF135" i="1"/>
  <c r="AB138" i="1"/>
  <c r="T95" i="1"/>
  <c r="Z142" i="1"/>
  <c r="Z175" i="1"/>
  <c r="AF296" i="1"/>
  <c r="Y76" i="1"/>
  <c r="V297" i="1"/>
  <c r="W266" i="1"/>
  <c r="AG48" i="1"/>
  <c r="W241" i="1"/>
  <c r="Y32" i="1"/>
  <c r="V234" i="1"/>
  <c r="AK76" i="1"/>
  <c r="AG243" i="1"/>
  <c r="AE204" i="1"/>
  <c r="AC273" i="1"/>
  <c r="AE271" i="1"/>
  <c r="AE87" i="1"/>
  <c r="AD244" i="1"/>
  <c r="AE174" i="1"/>
  <c r="U98" i="1"/>
  <c r="AJ308" i="1"/>
  <c r="AI155" i="1"/>
  <c r="Y257" i="1"/>
  <c r="Z243" i="1"/>
  <c r="AA179" i="1"/>
  <c r="AG251" i="1"/>
  <c r="AA218" i="1"/>
  <c r="X316" i="1"/>
  <c r="AB217" i="1"/>
  <c r="X254" i="1"/>
  <c r="AG236" i="1"/>
  <c r="W279" i="1"/>
  <c r="W280" i="1" s="1"/>
  <c r="AB120" i="1"/>
  <c r="AE23" i="1"/>
  <c r="AJ207" i="1"/>
  <c r="AI113" i="1"/>
  <c r="AG18" i="1"/>
  <c r="R268" i="1"/>
  <c r="T58" i="1"/>
  <c r="AF271" i="1"/>
  <c r="Z46" i="1"/>
  <c r="R296" i="1"/>
  <c r="AH155" i="1"/>
  <c r="AA294" i="1"/>
  <c r="AK249" i="1"/>
  <c r="T264" i="1"/>
  <c r="AD303" i="1"/>
  <c r="AA253" i="1"/>
  <c r="AF84" i="1"/>
  <c r="AF38" i="1"/>
  <c r="AC49" i="1"/>
  <c r="AD206" i="1"/>
  <c r="R261" i="1"/>
  <c r="W31" i="1"/>
  <c r="AG282" i="1"/>
  <c r="W86" i="1"/>
  <c r="AK307" i="1"/>
  <c r="X84" i="1"/>
  <c r="AD46" i="1"/>
  <c r="AA145" i="1"/>
  <c r="V75" i="1"/>
  <c r="AB134" i="1"/>
  <c r="AE260" i="1"/>
  <c r="R126" i="1"/>
  <c r="X126" i="1"/>
  <c r="AJ49" i="1"/>
  <c r="V295" i="1"/>
  <c r="AF155" i="1"/>
  <c r="Y46" i="1"/>
  <c r="Y115" i="1"/>
  <c r="AJ225" i="1"/>
  <c r="AC25" i="1"/>
  <c r="AI86" i="1"/>
  <c r="AC163" i="1"/>
  <c r="W96" i="1"/>
  <c r="AB162" i="1"/>
  <c r="AF228" i="1"/>
  <c r="AE73" i="1"/>
  <c r="S214" i="1"/>
  <c r="AF22" i="1"/>
  <c r="V160" i="1"/>
  <c r="AI52" i="1"/>
  <c r="AK37" i="1"/>
  <c r="AB255" i="1"/>
  <c r="AF112" i="1"/>
  <c r="AE264" i="1"/>
  <c r="AD249" i="1"/>
  <c r="AF212" i="1"/>
  <c r="T233" i="1"/>
  <c r="W248" i="1"/>
  <c r="AH222" i="1"/>
  <c r="AF234" i="1"/>
  <c r="S33" i="1"/>
  <c r="X117" i="1"/>
  <c r="R176" i="1"/>
  <c r="AL62" i="1"/>
  <c r="S92" i="1"/>
  <c r="T142" i="1"/>
  <c r="S257" i="1"/>
  <c r="AH60" i="1"/>
  <c r="Z34" i="1"/>
  <c r="X137" i="1"/>
  <c r="W19" i="1"/>
  <c r="Z265" i="1"/>
  <c r="AD307" i="1"/>
  <c r="AJ98" i="1"/>
  <c r="V307" i="1"/>
  <c r="R299" i="1"/>
  <c r="AJ159" i="1"/>
  <c r="AD283" i="1"/>
  <c r="AI42" i="1"/>
  <c r="AK269" i="1"/>
  <c r="Z132" i="1"/>
  <c r="T114" i="1"/>
  <c r="Z17" i="1"/>
  <c r="R40" i="1"/>
  <c r="R12" i="1"/>
  <c r="AF35" i="1"/>
  <c r="V19" i="1"/>
  <c r="R161" i="1"/>
  <c r="AK143" i="1"/>
  <c r="Y100" i="1"/>
  <c r="AC87" i="1"/>
  <c r="AH179" i="1"/>
  <c r="W128" i="1"/>
  <c r="T245" i="1"/>
  <c r="Z261" i="1"/>
  <c r="W158" i="1"/>
  <c r="AH162" i="1"/>
  <c r="AB122" i="1"/>
  <c r="AF137" i="1"/>
  <c r="AE207" i="1"/>
  <c r="AL295" i="1"/>
  <c r="AF47" i="1"/>
  <c r="AE308" i="1"/>
  <c r="V293" i="1"/>
  <c r="X258" i="1"/>
  <c r="U118" i="1"/>
  <c r="T244" i="1"/>
  <c r="Z50" i="1"/>
  <c r="AA32" i="1"/>
  <c r="AC193" i="1"/>
  <c r="T65" i="1"/>
  <c r="AG255" i="1"/>
  <c r="AG127" i="1"/>
  <c r="AL293" i="1"/>
  <c r="W270" i="1"/>
  <c r="AD245" i="1"/>
  <c r="V235" i="1"/>
  <c r="U243" i="1"/>
  <c r="AA119" i="1"/>
  <c r="AC252" i="1"/>
  <c r="Z236" i="1"/>
  <c r="AD246" i="1"/>
  <c r="AJ309" i="1"/>
  <c r="AI117" i="1"/>
  <c r="AG210" i="1"/>
  <c r="U90" i="1"/>
  <c r="AG42" i="1"/>
  <c r="X263" i="1"/>
  <c r="AF133" i="1"/>
  <c r="AF114" i="1"/>
  <c r="AL54" i="1"/>
  <c r="AC18" i="1"/>
  <c r="S262" i="1"/>
  <c r="Z104" i="1"/>
  <c r="AK122" i="1"/>
  <c r="AJ45" i="1"/>
  <c r="U170" i="1"/>
  <c r="U58" i="1"/>
  <c r="X136" i="1"/>
  <c r="V268" i="1"/>
  <c r="AI158" i="1"/>
  <c r="AJ125" i="1"/>
  <c r="AG155" i="1"/>
  <c r="AB130" i="1"/>
  <c r="X75" i="1"/>
  <c r="T282" i="1"/>
  <c r="AC314" i="1"/>
  <c r="AC93" i="1"/>
  <c r="AJ110" i="1"/>
  <c r="Z157" i="1"/>
  <c r="AA154" i="1"/>
  <c r="Z45" i="1"/>
  <c r="AC126" i="1"/>
  <c r="AC320" i="1"/>
  <c r="AC109" i="1"/>
  <c r="AJ203" i="1"/>
  <c r="AF207" i="1"/>
  <c r="AD109" i="1"/>
  <c r="AJ13" i="1"/>
  <c r="AG94" i="1"/>
  <c r="AD131" i="1"/>
  <c r="W317" i="1"/>
  <c r="Y28" i="1"/>
  <c r="Y321" i="1"/>
  <c r="T157" i="1"/>
  <c r="Y35" i="1"/>
  <c r="AK18" i="1"/>
  <c r="AD23" i="1"/>
  <c r="AJ240" i="1"/>
  <c r="V123" i="1"/>
  <c r="AH22" i="1"/>
  <c r="U115" i="1"/>
  <c r="R321" i="1"/>
  <c r="AJ177" i="1"/>
  <c r="AI275" i="1"/>
  <c r="U199" i="1"/>
  <c r="AJ283" i="1"/>
  <c r="AL65" i="1"/>
  <c r="AI299" i="1"/>
  <c r="S145" i="1"/>
  <c r="V179" i="1"/>
  <c r="AH97" i="1"/>
  <c r="U233" i="1"/>
  <c r="AF119" i="1"/>
  <c r="U33" i="1"/>
  <c r="X245" i="1"/>
  <c r="AJ311" i="1"/>
  <c r="AL218" i="1"/>
  <c r="AF326" i="1"/>
  <c r="AH284" i="1"/>
  <c r="AB327" i="1"/>
  <c r="AA133" i="1"/>
  <c r="R115" i="1"/>
  <c r="Z93" i="1"/>
  <c r="W42" i="1"/>
  <c r="AD45" i="1"/>
  <c r="AE256" i="1"/>
  <c r="U73" i="1"/>
  <c r="AL102" i="1"/>
  <c r="AI203" i="1"/>
  <c r="AB307" i="1"/>
  <c r="U27" i="1"/>
  <c r="S6" i="1"/>
  <c r="AB87" i="1"/>
  <c r="AF6" i="1"/>
  <c r="AB206" i="1"/>
  <c r="U54" i="1"/>
  <c r="AB60" i="1"/>
  <c r="AF211" i="1"/>
  <c r="Z51" i="1"/>
  <c r="X208" i="1"/>
  <c r="S298" i="1"/>
  <c r="AI89" i="1"/>
  <c r="AC264" i="1"/>
  <c r="U46" i="1"/>
  <c r="AD124" i="1"/>
  <c r="AB161" i="1"/>
  <c r="AE263" i="1"/>
  <c r="AJ142" i="1"/>
  <c r="Z26" i="1"/>
  <c r="AB110" i="1"/>
  <c r="AG260" i="1"/>
  <c r="U6" i="1"/>
  <c r="V317" i="1"/>
  <c r="AI31" i="1"/>
  <c r="AL227" i="1"/>
  <c r="W142" i="1"/>
  <c r="Z264" i="1"/>
  <c r="W129" i="1"/>
  <c r="AE255" i="1"/>
  <c r="AG96" i="1"/>
  <c r="AA63" i="1"/>
  <c r="W301" i="1"/>
  <c r="W252" i="1"/>
  <c r="AD253" i="1"/>
  <c r="AI216" i="1"/>
  <c r="AC256" i="1"/>
  <c r="AL174" i="1"/>
  <c r="R33" i="1"/>
  <c r="AC305" i="1"/>
  <c r="AE129" i="1"/>
  <c r="V118" i="1"/>
  <c r="AB143" i="1"/>
  <c r="T173" i="1"/>
  <c r="Y316" i="1"/>
  <c r="U252" i="1"/>
  <c r="AB275" i="1"/>
  <c r="R279" i="1"/>
  <c r="R280" i="1" s="1"/>
  <c r="AG252" i="1"/>
  <c r="AJ249" i="1"/>
  <c r="AI252" i="1"/>
  <c r="AD323" i="1"/>
  <c r="W243" i="1"/>
  <c r="S325" i="1"/>
  <c r="S327" i="1"/>
  <c r="AI212" i="1"/>
  <c r="AF91" i="1"/>
  <c r="AI76" i="1"/>
  <c r="AA48" i="1"/>
  <c r="S114" i="1"/>
  <c r="AA217" i="1"/>
  <c r="AJ282" i="1"/>
  <c r="Z98" i="1"/>
  <c r="S27" i="1"/>
  <c r="AA163" i="1"/>
  <c r="AA112" i="1"/>
  <c r="AH295" i="1"/>
  <c r="AL318" i="1"/>
  <c r="S74" i="1"/>
  <c r="AI320" i="1"/>
  <c r="V241" i="1"/>
  <c r="AF19" i="1"/>
  <c r="AF7" i="1"/>
  <c r="AF12" i="1"/>
  <c r="AL59" i="1"/>
  <c r="V22" i="1"/>
  <c r="AH105" i="1"/>
  <c r="U203" i="1"/>
  <c r="AD173" i="1"/>
  <c r="R13" i="1"/>
  <c r="AE53" i="1"/>
  <c r="T160" i="1"/>
  <c r="AC180" i="1"/>
  <c r="AF300" i="1"/>
  <c r="AA157" i="1"/>
  <c r="W110" i="1"/>
  <c r="X26" i="1"/>
  <c r="V208" i="1"/>
  <c r="AH28" i="1"/>
  <c r="AE127" i="1"/>
  <c r="X294" i="1"/>
  <c r="AB270" i="1"/>
  <c r="AD162" i="1"/>
  <c r="AF243" i="1"/>
  <c r="AE154" i="1"/>
  <c r="Y54" i="1"/>
  <c r="AG207" i="1"/>
  <c r="X304" i="1"/>
  <c r="S244" i="1"/>
  <c r="U117" i="1"/>
  <c r="AC28" i="1"/>
  <c r="AJ317" i="1"/>
  <c r="X170" i="1"/>
  <c r="U145" i="1"/>
  <c r="AA138" i="1"/>
  <c r="AI45" i="1"/>
  <c r="Z300" i="1"/>
  <c r="AI118" i="1"/>
  <c r="W95" i="1"/>
  <c r="W54" i="1"/>
  <c r="AF99" i="1"/>
  <c r="T75" i="1"/>
  <c r="AD264" i="1"/>
  <c r="AG258" i="1"/>
  <c r="S22" i="1"/>
  <c r="W218" i="1"/>
  <c r="W217" i="1"/>
  <c r="U234" i="1"/>
  <c r="R179" i="1"/>
  <c r="R222" i="1"/>
  <c r="AJ233" i="1"/>
  <c r="AA249" i="1"/>
  <c r="T316" i="1"/>
  <c r="AK279" i="1"/>
  <c r="AK280" i="1" s="1"/>
  <c r="S212" i="1"/>
  <c r="AD284" i="1"/>
  <c r="Y92" i="1"/>
  <c r="R47" i="1"/>
  <c r="R283" i="1"/>
  <c r="AF107" i="1"/>
  <c r="T253" i="1"/>
  <c r="AK22" i="1"/>
  <c r="AF34" i="1"/>
  <c r="T47" i="1"/>
  <c r="X171" i="1"/>
  <c r="AD159" i="1"/>
  <c r="R257" i="1"/>
  <c r="U131" i="1"/>
  <c r="AI239" i="1"/>
  <c r="AJ265" i="1"/>
  <c r="V255" i="1"/>
  <c r="W23" i="1"/>
  <c r="AE124" i="1"/>
  <c r="AJ95" i="1"/>
  <c r="R94" i="1"/>
  <c r="AC188" i="1"/>
  <c r="AC288" i="1"/>
  <c r="Y110" i="1"/>
  <c r="U114" i="1"/>
  <c r="AI112" i="1"/>
  <c r="AL228" i="1"/>
  <c r="T54" i="1"/>
  <c r="Z23" i="1"/>
  <c r="AH138" i="1"/>
  <c r="U293" i="1"/>
  <c r="AH95" i="1"/>
  <c r="AC242" i="1"/>
  <c r="X283" i="1"/>
  <c r="AJ152" i="1"/>
  <c r="AB295" i="1"/>
  <c r="U109" i="1"/>
  <c r="AB128" i="1"/>
  <c r="AF253" i="1"/>
  <c r="V33" i="1"/>
  <c r="Y323" i="1"/>
  <c r="U129" i="1"/>
  <c r="V305" i="1"/>
  <c r="Y87" i="1"/>
  <c r="Z126" i="1"/>
  <c r="AK300" i="1"/>
  <c r="Z177" i="1"/>
  <c r="AA204" i="1"/>
  <c r="AA177" i="1"/>
  <c r="AK128" i="1"/>
  <c r="AE76" i="1"/>
  <c r="AD236" i="1"/>
  <c r="AA84" i="1"/>
  <c r="W138" i="1"/>
  <c r="AC43" i="1"/>
  <c r="Z75" i="1"/>
  <c r="Z88" i="1"/>
  <c r="T19" i="1"/>
  <c r="AK311" i="1"/>
  <c r="Z217" i="1"/>
  <c r="AL216" i="1"/>
  <c r="Z316" i="1"/>
  <c r="U275" i="1"/>
  <c r="AF323" i="1"/>
  <c r="AE246" i="1"/>
  <c r="AH252" i="1"/>
  <c r="W327" i="1"/>
  <c r="AL284" i="1"/>
  <c r="S91" i="1"/>
  <c r="AI265" i="1"/>
  <c r="U306" i="1"/>
  <c r="U31" i="1"/>
  <c r="W29" i="1"/>
  <c r="AK56" i="1"/>
  <c r="Y109" i="1"/>
  <c r="R239" i="1"/>
  <c r="AJ300" i="1"/>
  <c r="R129" i="1"/>
  <c r="AH9" i="1"/>
  <c r="R91" i="1"/>
  <c r="AE259" i="1"/>
  <c r="AF258" i="1"/>
  <c r="R60" i="1"/>
  <c r="AE262" i="1"/>
  <c r="AD203" i="1"/>
  <c r="W283" i="1"/>
  <c r="AF110" i="1"/>
  <c r="T240" i="1"/>
  <c r="AG173" i="1"/>
  <c r="W205" i="1"/>
  <c r="AB204" i="1"/>
  <c r="U55" i="1"/>
  <c r="V63" i="1"/>
  <c r="Y124" i="1"/>
  <c r="AC114" i="1"/>
  <c r="Y145" i="1"/>
  <c r="AJ171" i="1"/>
  <c r="AE222" i="1"/>
  <c r="AH29" i="1"/>
  <c r="R49" i="1"/>
  <c r="AF29" i="1"/>
  <c r="T102" i="1"/>
  <c r="AH65" i="1"/>
  <c r="AA263" i="1"/>
  <c r="S219" i="1"/>
  <c r="AL104" i="1"/>
  <c r="AA267" i="1"/>
  <c r="U317" i="1"/>
  <c r="AD305" i="1"/>
  <c r="AC289" i="1"/>
  <c r="AA115" i="1"/>
  <c r="AK74" i="1"/>
  <c r="AG267" i="1"/>
  <c r="AB286" i="1"/>
  <c r="AG239" i="1"/>
  <c r="W115" i="1"/>
  <c r="AD256" i="1"/>
  <c r="AI36" i="1"/>
  <c r="AF49" i="1"/>
  <c r="AL43" i="1"/>
  <c r="AA173" i="1"/>
  <c r="AL22" i="1"/>
  <c r="V318" i="1"/>
  <c r="T6" i="1"/>
  <c r="AF42" i="1"/>
  <c r="AC153" i="1"/>
  <c r="AF162" i="1"/>
  <c r="AA106" i="1"/>
  <c r="Z143" i="1"/>
  <c r="R63" i="1"/>
  <c r="AF128" i="1"/>
  <c r="AC60" i="1"/>
  <c r="AK319" i="1"/>
  <c r="AA110" i="1"/>
  <c r="AC95" i="1"/>
  <c r="W145" i="1"/>
  <c r="AC169" i="1"/>
  <c r="V173" i="1"/>
  <c r="U122" i="1"/>
  <c r="S73" i="1"/>
  <c r="R156" i="1"/>
  <c r="AL170" i="1"/>
  <c r="Y98" i="1"/>
  <c r="AD22" i="1"/>
  <c r="AL47" i="1"/>
  <c r="Y74" i="1"/>
  <c r="AE54" i="1"/>
  <c r="AJ65" i="1"/>
  <c r="R199" i="1"/>
  <c r="AA74" i="1"/>
  <c r="U174" i="1"/>
  <c r="AE12" i="1"/>
  <c r="AI323" i="1"/>
  <c r="X23" i="1"/>
  <c r="AF241" i="1"/>
  <c r="AG13" i="1"/>
  <c r="W99" i="1"/>
  <c r="Y265" i="1"/>
  <c r="AI152" i="1"/>
  <c r="AF129" i="1"/>
  <c r="AD171" i="1"/>
  <c r="AB152" i="1"/>
  <c r="AD308" i="1"/>
  <c r="AH318" i="1"/>
  <c r="AA105" i="1"/>
  <c r="AF205" i="1"/>
  <c r="AI301" i="1"/>
  <c r="AC200" i="1"/>
  <c r="T113" i="1"/>
  <c r="U86" i="1"/>
  <c r="V143" i="1"/>
  <c r="X123" i="1"/>
  <c r="T286" i="1"/>
  <c r="X217" i="1"/>
  <c r="R295" i="1"/>
  <c r="W94" i="1"/>
  <c r="W275" i="1"/>
  <c r="W257" i="1"/>
  <c r="AJ255" i="1"/>
  <c r="R111" i="1"/>
  <c r="AK88" i="1"/>
  <c r="Y176" i="1"/>
  <c r="Y254" i="1"/>
  <c r="AH316" i="1"/>
  <c r="AE316" i="1"/>
  <c r="AD243" i="1"/>
  <c r="AJ218" i="1"/>
  <c r="Z246" i="1"/>
  <c r="Y119" i="1"/>
  <c r="AB325" i="1"/>
  <c r="X284" i="1"/>
  <c r="AF62" i="1"/>
  <c r="U128" i="1"/>
  <c r="X299" i="1"/>
  <c r="X160" i="1"/>
  <c r="AA102" i="1"/>
  <c r="R121" i="1"/>
  <c r="AB244" i="1"/>
  <c r="U227" i="1"/>
  <c r="S175" i="1"/>
  <c r="AH240" i="1"/>
  <c r="AF102" i="1"/>
  <c r="AA286" i="1"/>
  <c r="AL254" i="1"/>
  <c r="AH144" i="1"/>
  <c r="T247" i="1"/>
  <c r="Z59" i="1"/>
  <c r="AD75" i="1"/>
  <c r="AK159" i="1"/>
  <c r="X48" i="1"/>
  <c r="X159" i="1"/>
  <c r="R51" i="1"/>
  <c r="T93" i="1"/>
  <c r="R286" i="1"/>
  <c r="AI44" i="1"/>
  <c r="U267" i="1"/>
  <c r="AA264" i="1"/>
  <c r="U95" i="1"/>
  <c r="R155" i="1"/>
  <c r="AC12" i="1"/>
  <c r="AJ75" i="1"/>
  <c r="T131" i="1"/>
  <c r="S171" i="1"/>
  <c r="AH142" i="1"/>
  <c r="AH73" i="1"/>
  <c r="AG113" i="1"/>
  <c r="AB155" i="1"/>
  <c r="AJ131" i="1"/>
  <c r="AC209" i="1"/>
  <c r="AH131" i="1"/>
  <c r="AF225" i="1"/>
  <c r="AF152" i="1"/>
  <c r="Y154" i="1"/>
  <c r="W161" i="1"/>
  <c r="AK42" i="1"/>
  <c r="AH154" i="1"/>
  <c r="V133" i="1"/>
  <c r="X95" i="1"/>
  <c r="W174" i="1"/>
  <c r="AH175" i="1"/>
  <c r="R86" i="1"/>
  <c r="AD228" i="1"/>
  <c r="V227" i="1"/>
  <c r="Z106" i="1"/>
  <c r="X233" i="1"/>
  <c r="AD33" i="1"/>
  <c r="AE235" i="1"/>
  <c r="S245" i="1"/>
  <c r="AH323" i="1"/>
  <c r="AL325" i="1"/>
  <c r="T222" i="1"/>
  <c r="AI311" i="1"/>
  <c r="V246" i="1"/>
  <c r="AJ325" i="1"/>
  <c r="AB212" i="1"/>
  <c r="U326" i="1"/>
  <c r="AE44" i="1"/>
  <c r="AL304" i="1"/>
  <c r="S174" i="1"/>
  <c r="Z99" i="1"/>
  <c r="AK203" i="1"/>
  <c r="S318" i="1"/>
  <c r="Y286" i="1"/>
  <c r="R130" i="1"/>
  <c r="Z308" i="1"/>
  <c r="AG306" i="1"/>
  <c r="X115" i="1"/>
  <c r="AB132" i="1"/>
  <c r="AE244" i="1"/>
  <c r="AI282" i="1"/>
  <c r="R318" i="1"/>
  <c r="AG89" i="1"/>
  <c r="Z203" i="1"/>
  <c r="AG75" i="1"/>
  <c r="AC139" i="1"/>
  <c r="V316" i="1"/>
  <c r="AJ322" i="1"/>
  <c r="U50" i="1"/>
  <c r="AE43" i="1"/>
  <c r="AL19" i="1"/>
  <c r="AG316" i="1"/>
  <c r="T128" i="1"/>
  <c r="AL52" i="1"/>
  <c r="AE297" i="1"/>
  <c r="V207" i="1"/>
  <c r="Z307" i="1"/>
  <c r="AI295" i="1"/>
  <c r="AJ118" i="1"/>
  <c r="X267" i="1"/>
  <c r="W109" i="1"/>
  <c r="AG256" i="1"/>
  <c r="AD35" i="1"/>
  <c r="S53" i="1"/>
  <c r="X311" i="1"/>
  <c r="T127" i="1"/>
  <c r="AF322" i="1"/>
  <c r="AA23" i="1"/>
  <c r="AL56" i="1"/>
  <c r="AL10" i="1"/>
  <c r="AL199" i="1"/>
  <c r="AL243" i="1"/>
  <c r="Y107" i="1"/>
  <c r="AE89" i="1"/>
  <c r="Y135" i="1"/>
  <c r="AI6" i="1"/>
  <c r="AC38" i="1"/>
  <c r="AF45" i="1"/>
  <c r="AJ50" i="1"/>
  <c r="AE135" i="1"/>
  <c r="W53" i="1"/>
  <c r="W179" i="1"/>
  <c r="AB323" i="1"/>
  <c r="AJ250" i="1"/>
  <c r="AI251" i="1"/>
  <c r="Y202" i="1"/>
  <c r="AD61" i="1"/>
  <c r="AH202" i="1"/>
  <c r="AC176" i="1"/>
  <c r="AJ176" i="1"/>
  <c r="T212" i="1"/>
  <c r="AL176" i="1"/>
  <c r="R90" i="1"/>
  <c r="AB28" i="1"/>
  <c r="AB75" i="1"/>
  <c r="AI27" i="1"/>
  <c r="AC51" i="1"/>
  <c r="AF74" i="1"/>
  <c r="R172" i="1"/>
  <c r="Z259" i="1"/>
  <c r="AJ19" i="1"/>
  <c r="AI145" i="1"/>
  <c r="Y156" i="1"/>
  <c r="AE240" i="1"/>
  <c r="R98" i="1"/>
  <c r="AC232" i="1"/>
  <c r="AL39" i="1"/>
  <c r="AL156" i="1"/>
  <c r="AB21" i="1"/>
  <c r="U259" i="1"/>
  <c r="S138" i="1"/>
  <c r="T73" i="1"/>
  <c r="T34" i="1"/>
  <c r="AE267" i="1"/>
  <c r="V303" i="1"/>
  <c r="AD27" i="1"/>
  <c r="AD84" i="1"/>
  <c r="W12" i="1"/>
  <c r="T206" i="1"/>
  <c r="AE296" i="1"/>
  <c r="U253" i="1"/>
  <c r="Z318" i="1"/>
  <c r="Z129" i="1"/>
  <c r="Y43" i="1"/>
  <c r="AD122" i="1"/>
  <c r="X124" i="1"/>
  <c r="U290" i="1"/>
  <c r="X30" i="1"/>
  <c r="AA265" i="1"/>
  <c r="AL154" i="1"/>
  <c r="AB254" i="1"/>
  <c r="AH159" i="1"/>
  <c r="AK206" i="1"/>
  <c r="AK260" i="1"/>
  <c r="U255" i="1"/>
  <c r="AK30" i="1"/>
  <c r="AF95" i="1"/>
  <c r="AL240" i="1"/>
  <c r="AF171" i="1"/>
  <c r="AI111" i="1"/>
  <c r="S160" i="1"/>
  <c r="S18" i="1"/>
  <c r="AK100" i="1"/>
  <c r="S317" i="1"/>
  <c r="AK41" i="1"/>
  <c r="Z137" i="1"/>
  <c r="AH88" i="1"/>
  <c r="AA311" i="1"/>
  <c r="AF245" i="1"/>
  <c r="AI248" i="1"/>
  <c r="AC247" i="1"/>
  <c r="AK117" i="1"/>
  <c r="AD251" i="1"/>
  <c r="S309" i="1"/>
  <c r="T218" i="1"/>
  <c r="R234" i="1"/>
  <c r="AH176" i="1"/>
  <c r="AB90" i="1"/>
  <c r="R62" i="1"/>
  <c r="AE157" i="1"/>
  <c r="AK205" i="1"/>
  <c r="W244" i="1"/>
  <c r="Z216" i="1"/>
  <c r="AA31" i="1"/>
  <c r="AC307" i="1"/>
  <c r="T39" i="1"/>
  <c r="AJ12" i="1"/>
  <c r="Z163" i="1"/>
  <c r="AK296" i="1"/>
  <c r="Y206" i="1"/>
  <c r="R135" i="1"/>
  <c r="AG125" i="1"/>
  <c r="R132" i="1"/>
  <c r="AB50" i="1"/>
  <c r="AL126" i="1"/>
  <c r="AG85" i="1"/>
  <c r="AB250" i="1"/>
  <c r="AF26" i="1"/>
  <c r="R131" i="1"/>
  <c r="U96" i="1"/>
  <c r="W207" i="1"/>
  <c r="AL163" i="1"/>
  <c r="Z29" i="1"/>
  <c r="W6" i="1"/>
  <c r="Z124" i="1"/>
  <c r="AA319" i="1"/>
  <c r="V136" i="1"/>
  <c r="T304" i="1"/>
  <c r="S48" i="1"/>
  <c r="AH40" i="1"/>
  <c r="AH100" i="1"/>
  <c r="AA255" i="1"/>
  <c r="U240" i="1"/>
  <c r="R309" i="1"/>
  <c r="AA156" i="1"/>
  <c r="S172" i="1"/>
  <c r="AJ113" i="1"/>
  <c r="AE26" i="1"/>
  <c r="W170" i="1"/>
  <c r="X205" i="1"/>
  <c r="R84" i="1"/>
  <c r="AC167" i="1"/>
  <c r="AJ266" i="1"/>
  <c r="S60" i="1"/>
  <c r="T36" i="1"/>
  <c r="AK34" i="1"/>
  <c r="AE126" i="1"/>
  <c r="Z171" i="1"/>
  <c r="AE155" i="1"/>
  <c r="AI260" i="1"/>
  <c r="T136" i="1"/>
  <c r="Y29" i="1"/>
  <c r="V155" i="1"/>
  <c r="R96" i="1"/>
  <c r="T216" i="1"/>
  <c r="R202" i="1"/>
  <c r="AI235" i="1"/>
  <c r="X251" i="1"/>
  <c r="AF216" i="1"/>
  <c r="AA235" i="1"/>
  <c r="AE117" i="1"/>
  <c r="AA325" i="1"/>
  <c r="U282" i="1"/>
  <c r="Z55" i="1"/>
  <c r="U299" i="1"/>
  <c r="AK106" i="1"/>
  <c r="Z35" i="1"/>
  <c r="X138" i="1"/>
  <c r="W154" i="1"/>
  <c r="Z22" i="1"/>
  <c r="AI99" i="1"/>
  <c r="V265" i="1"/>
  <c r="R320" i="1"/>
  <c r="AF318" i="1"/>
  <c r="AJ161" i="1"/>
  <c r="T7" i="1"/>
  <c r="AF40" i="1"/>
  <c r="AD129" i="1"/>
  <c r="AA44" i="1"/>
  <c r="AD294" i="1"/>
  <c r="AL145" i="1"/>
  <c r="R32" i="1"/>
  <c r="S306" i="1"/>
  <c r="Z298" i="1"/>
  <c r="V32" i="1"/>
  <c r="AD170" i="1"/>
  <c r="Z253" i="1"/>
  <c r="AL260" i="1"/>
  <c r="U206" i="1"/>
  <c r="AA75" i="1"/>
  <c r="T115" i="1"/>
  <c r="R277" i="1"/>
  <c r="AA47" i="1"/>
  <c r="AF121" i="1"/>
  <c r="R43" i="1"/>
  <c r="AC89" i="1"/>
  <c r="AD74" i="1"/>
  <c r="AC183" i="1"/>
  <c r="R138" i="1"/>
  <c r="AC259" i="1"/>
  <c r="AA266" i="1"/>
  <c r="R113" i="1"/>
  <c r="V115" i="1"/>
  <c r="V263" i="1"/>
  <c r="U51" i="1"/>
  <c r="AJ297" i="1"/>
  <c r="AL296" i="1"/>
  <c r="AK16" i="1"/>
  <c r="AE131" i="1"/>
  <c r="AA39" i="1"/>
  <c r="X106" i="1"/>
  <c r="AD143" i="1"/>
  <c r="AJ293" i="1"/>
  <c r="S122" i="1"/>
  <c r="AF122" i="1"/>
  <c r="R154" i="1"/>
  <c r="AE32" i="1"/>
  <c r="AI55" i="1"/>
  <c r="Y207" i="1"/>
  <c r="W152" i="1"/>
  <c r="AJ35" i="1"/>
  <c r="AE275" i="1"/>
  <c r="T234" i="1"/>
  <c r="AH245" i="1"/>
  <c r="AF276" i="1"/>
  <c r="AD179" i="1"/>
  <c r="AL234" i="1"/>
  <c r="AL250" i="1"/>
  <c r="AG245" i="1"/>
  <c r="S248" i="1"/>
  <c r="Z284" i="1"/>
  <c r="X212" i="1"/>
  <c r="AG91" i="1"/>
  <c r="T12" i="1"/>
  <c r="AB23" i="1"/>
  <c r="AJ44" i="1"/>
  <c r="U270" i="1"/>
  <c r="AD42" i="1"/>
  <c r="AD34" i="1"/>
  <c r="AK102" i="1"/>
  <c r="AH55" i="1"/>
  <c r="R38" i="1"/>
  <c r="AH48" i="1"/>
  <c r="V52" i="1"/>
  <c r="AL44" i="1"/>
  <c r="AG60" i="1"/>
  <c r="AB253" i="1"/>
  <c r="T22" i="1"/>
  <c r="AH228" i="1"/>
  <c r="AH13" i="1"/>
  <c r="X306" i="1"/>
  <c r="Y94" i="1"/>
  <c r="V175" i="1"/>
  <c r="AI32" i="1"/>
  <c r="W41" i="1"/>
  <c r="AC300" i="1"/>
  <c r="AE85" i="1"/>
  <c r="AD48" i="1"/>
  <c r="AJ114" i="1"/>
  <c r="AL269" i="1"/>
  <c r="AD155" i="1"/>
  <c r="R266" i="1"/>
  <c r="T48" i="1"/>
  <c r="T32" i="1"/>
  <c r="AK104" i="1"/>
  <c r="AE59" i="1"/>
  <c r="S233" i="1"/>
  <c r="AK59" i="1"/>
  <c r="Z159" i="1"/>
  <c r="AH137" i="1"/>
  <c r="U179" i="1"/>
  <c r="AC240" i="1"/>
  <c r="Y33" i="1"/>
  <c r="AL95" i="1"/>
  <c r="AK179" i="1"/>
  <c r="AF268" i="1"/>
  <c r="AD7" i="1"/>
  <c r="X135" i="1"/>
  <c r="AC10" i="1"/>
  <c r="Y58" i="1"/>
  <c r="AJ11" i="1"/>
  <c r="AI250" i="1"/>
  <c r="AH233" i="1"/>
  <c r="AL179" i="1"/>
  <c r="AH247" i="1"/>
  <c r="X97" i="1"/>
  <c r="AK33" i="1"/>
  <c r="V254" i="1"/>
  <c r="AA323" i="1"/>
  <c r="T90" i="1"/>
  <c r="T91" i="1"/>
  <c r="S36" i="1"/>
  <c r="AD12" i="1"/>
  <c r="W267" i="1"/>
  <c r="AI171" i="1"/>
  <c r="S297" i="1"/>
  <c r="AB124" i="1"/>
  <c r="AE319" i="1"/>
  <c r="AF127" i="1"/>
  <c r="AE38" i="1"/>
  <c r="AC207" i="1"/>
  <c r="AB175" i="1"/>
  <c r="AG27" i="1"/>
  <c r="U159" i="1"/>
  <c r="Z133" i="1"/>
  <c r="AA76" i="1"/>
  <c r="AC6" i="1"/>
  <c r="X88" i="1"/>
  <c r="AB76" i="1"/>
  <c r="AA321" i="1"/>
  <c r="AC322" i="1"/>
  <c r="AH239" i="1"/>
  <c r="X228" i="1"/>
  <c r="AE311" i="1"/>
  <c r="AG214" i="1"/>
  <c r="AJ26" i="1"/>
  <c r="AL129" i="1"/>
  <c r="Z320" i="1"/>
  <c r="AE137" i="1"/>
  <c r="AK63" i="1"/>
  <c r="AG32" i="1"/>
  <c r="T59" i="1"/>
  <c r="AG270" i="1"/>
  <c r="AL225" i="1"/>
  <c r="AJ214" i="1"/>
  <c r="X28" i="1"/>
  <c r="Z18" i="1"/>
  <c r="AD259" i="1"/>
  <c r="V301" i="1"/>
  <c r="AB118" i="1"/>
  <c r="V89" i="1"/>
  <c r="U205" i="1"/>
  <c r="AC266" i="1"/>
  <c r="AG46" i="1"/>
  <c r="Z208" i="1"/>
  <c r="X86" i="1"/>
  <c r="Y258" i="1"/>
  <c r="U32" i="1"/>
  <c r="AJ321" i="1"/>
  <c r="W104" i="1"/>
  <c r="AB119" i="1"/>
  <c r="W37" i="1"/>
  <c r="W38" i="1"/>
  <c r="AB30" i="1"/>
  <c r="T179" i="1"/>
  <c r="AH248" i="1"/>
  <c r="W235" i="1"/>
  <c r="U222" i="1"/>
  <c r="V236" i="1"/>
  <c r="AD250" i="1"/>
  <c r="S217" i="1"/>
  <c r="AG33" i="1"/>
  <c r="S202" i="1"/>
  <c r="AD279" i="1"/>
  <c r="AD280" i="1" s="1"/>
  <c r="AF92" i="1"/>
  <c r="R327" i="1"/>
  <c r="AD90" i="1"/>
  <c r="AI37" i="1"/>
  <c r="S294" i="1"/>
  <c r="AB322" i="1"/>
  <c r="AI54" i="1"/>
  <c r="AG240" i="1"/>
  <c r="AF132" i="1"/>
  <c r="AF321" i="1"/>
  <c r="Y259" i="1"/>
  <c r="V65" i="1"/>
  <c r="AD297" i="1"/>
  <c r="V60" i="1"/>
  <c r="AC118" i="1"/>
  <c r="AJ48" i="1"/>
  <c r="AD262" i="1"/>
  <c r="AH93" i="1"/>
  <c r="AB56" i="1"/>
  <c r="AI40" i="1"/>
  <c r="AE34" i="1"/>
  <c r="AL7" i="1"/>
  <c r="AG137" i="1"/>
  <c r="AF53" i="1"/>
  <c r="AG303" i="1"/>
  <c r="T300" i="1"/>
  <c r="AJ73" i="1"/>
  <c r="AL98" i="1"/>
  <c r="Z214" i="1"/>
  <c r="X128" i="1"/>
  <c r="AL105" i="1"/>
  <c r="AC225" i="1"/>
  <c r="AB135" i="1"/>
  <c r="AH177" i="1"/>
  <c r="AJ170" i="1"/>
  <c r="AC13" i="1"/>
  <c r="AA46" i="1"/>
  <c r="R39" i="1"/>
  <c r="AK156" i="1"/>
  <c r="X58" i="1"/>
  <c r="AB294" i="1"/>
  <c r="X29" i="1"/>
  <c r="Y173" i="1"/>
  <c r="Z118" i="1"/>
  <c r="AK175" i="1"/>
  <c r="AI305" i="1"/>
  <c r="AJ137" i="1"/>
  <c r="X157" i="1"/>
  <c r="AA73" i="1"/>
  <c r="AC105" i="1"/>
  <c r="AG163" i="1"/>
  <c r="AK264" i="1"/>
  <c r="AJ36" i="1"/>
  <c r="AB37" i="1"/>
  <c r="T266" i="1"/>
  <c r="AA137" i="1"/>
  <c r="AJ235" i="1"/>
  <c r="U143" i="1"/>
  <c r="T259" i="1"/>
  <c r="AH135" i="1"/>
  <c r="AD318" i="1"/>
  <c r="W298" i="1"/>
  <c r="AC50" i="1"/>
  <c r="AB261" i="1"/>
  <c r="AL112" i="1"/>
  <c r="U127" i="1"/>
  <c r="Z107" i="1"/>
  <c r="AL109" i="1"/>
  <c r="AF266" i="1"/>
  <c r="AC257" i="1"/>
  <c r="S259" i="1"/>
  <c r="V290" i="1"/>
  <c r="X219" i="1"/>
  <c r="AA100" i="1"/>
  <c r="X207" i="1"/>
  <c r="AC265" i="1"/>
  <c r="R89" i="1"/>
  <c r="AB136" i="1"/>
  <c r="S109" i="1"/>
  <c r="AC132" i="1"/>
  <c r="AA26" i="1"/>
  <c r="AK60" i="1"/>
  <c r="V30" i="1"/>
  <c r="AB249" i="1"/>
  <c r="S135" i="1"/>
  <c r="AL308" i="1"/>
  <c r="AJ261" i="1"/>
  <c r="T270" i="1"/>
  <c r="U157" i="1"/>
  <c r="AL29" i="1"/>
  <c r="AE41" i="1"/>
  <c r="Y298" i="1"/>
  <c r="U49" i="1"/>
  <c r="V296" i="1"/>
  <c r="AF65" i="1"/>
  <c r="W112" i="1"/>
  <c r="AG305" i="1"/>
  <c r="R99" i="1"/>
  <c r="AI308" i="1"/>
  <c r="T26" i="1"/>
  <c r="X40" i="1"/>
  <c r="AH121" i="1"/>
  <c r="AK317" i="1"/>
  <c r="U295" i="1"/>
  <c r="U93" i="1"/>
  <c r="AA28" i="1"/>
  <c r="AI175" i="1"/>
  <c r="T158" i="1"/>
  <c r="AH107" i="1"/>
  <c r="Y122" i="1"/>
  <c r="W75" i="1"/>
  <c r="R205" i="1"/>
  <c r="AB266" i="1"/>
  <c r="AA175" i="1"/>
  <c r="AB219" i="1"/>
  <c r="Z102" i="1"/>
  <c r="AJ205" i="1"/>
  <c r="V145" i="1"/>
  <c r="AI327" i="1"/>
  <c r="Z252" i="1"/>
  <c r="W33" i="1"/>
  <c r="U218" i="1"/>
  <c r="AB245" i="1"/>
  <c r="T62" i="1"/>
  <c r="AC216" i="1"/>
  <c r="V243" i="1"/>
  <c r="AJ216" i="1"/>
  <c r="AE62" i="1"/>
  <c r="AB62" i="1"/>
  <c r="T269" i="1"/>
  <c r="S161" i="1"/>
  <c r="AI133" i="1"/>
  <c r="AK85" i="1"/>
  <c r="V95" i="1"/>
  <c r="AE145" i="1"/>
  <c r="AB228" i="1"/>
  <c r="U85" i="1"/>
  <c r="AJ138" i="1"/>
  <c r="X269" i="1"/>
  <c r="T228" i="1"/>
  <c r="AG171" i="1"/>
  <c r="Y143" i="1"/>
  <c r="R174" i="1"/>
  <c r="W98" i="1"/>
  <c r="U36" i="1"/>
  <c r="U138" i="1"/>
  <c r="S320" i="1"/>
  <c r="AE48" i="1"/>
  <c r="AC164" i="1"/>
  <c r="T106" i="1"/>
  <c r="AJ16" i="1"/>
  <c r="AC251" i="1"/>
  <c r="AB41" i="1"/>
  <c r="AB88" i="1"/>
  <c r="AK267" i="1"/>
  <c r="Y255" i="1"/>
  <c r="Y12" i="1"/>
  <c r="X277" i="1"/>
  <c r="AI51" i="1"/>
  <c r="AI43" i="1"/>
  <c r="AF255" i="1"/>
  <c r="AG218" i="1"/>
  <c r="Z27" i="1"/>
  <c r="AH251" i="1"/>
  <c r="Z42" i="1"/>
  <c r="S283" i="1"/>
  <c r="AH124" i="1"/>
  <c r="AF244" i="1"/>
  <c r="AG87" i="1"/>
  <c r="AD18" i="1"/>
  <c r="AJ247" i="1"/>
  <c r="V158" i="1"/>
  <c r="S41" i="1"/>
  <c r="Z30" i="1"/>
  <c r="W239" i="1"/>
  <c r="Z271" i="1"/>
  <c r="AA282" i="1"/>
  <c r="Y177" i="1"/>
  <c r="AE133" i="1"/>
  <c r="W137" i="1"/>
  <c r="AH94" i="1"/>
  <c r="AE173" i="1"/>
  <c r="W233" i="1"/>
  <c r="U97" i="1"/>
  <c r="AJ117" i="1"/>
  <c r="U249" i="1"/>
  <c r="AD247" i="1"/>
  <c r="AH311" i="1"/>
  <c r="AD309" i="1"/>
  <c r="AA97" i="1"/>
  <c r="AL212" i="1"/>
  <c r="AG284" i="1"/>
  <c r="AJ327" i="1"/>
  <c r="AE325" i="1"/>
  <c r="AC65" i="1"/>
  <c r="T177" i="1"/>
  <c r="AA120" i="1"/>
  <c r="AC274" i="1"/>
  <c r="X235" i="1"/>
  <c r="AA122" i="1"/>
  <c r="U321" i="1"/>
  <c r="AG128" i="1"/>
  <c r="AL93" i="1"/>
  <c r="AK298" i="1"/>
  <c r="U204" i="1"/>
  <c r="W39" i="1"/>
  <c r="AA225" i="1"/>
  <c r="AK265" i="1"/>
  <c r="U274" i="1"/>
  <c r="AH301" i="1"/>
  <c r="AB126" i="1"/>
  <c r="AG21" i="1"/>
  <c r="AL294" i="1"/>
  <c r="Z48" i="1"/>
  <c r="T205" i="1"/>
  <c r="AA318" i="1"/>
  <c r="V17" i="1"/>
  <c r="AF145" i="1"/>
  <c r="AB308" i="1"/>
  <c r="AF43" i="1"/>
  <c r="AI131" i="1"/>
  <c r="AF115" i="1"/>
  <c r="AI122" i="1"/>
  <c r="AE320" i="1"/>
  <c r="AC168" i="1"/>
  <c r="AF156" i="1"/>
  <c r="Z115" i="1"/>
  <c r="S37" i="1"/>
  <c r="AL106" i="1"/>
  <c r="AK320" i="1"/>
  <c r="Y44" i="1"/>
  <c r="AI283" i="1"/>
  <c r="X10" i="1"/>
  <c r="Z156" i="1"/>
  <c r="Z121" i="1"/>
  <c r="AC321" i="1"/>
  <c r="AG126" i="1"/>
  <c r="AK142" i="1"/>
  <c r="V258" i="1"/>
  <c r="AK99" i="1"/>
  <c r="X298" i="1"/>
  <c r="X60" i="1"/>
  <c r="AG300" i="1"/>
  <c r="AB171" i="1"/>
  <c r="Z160" i="1"/>
  <c r="AH117" i="1"/>
  <c r="V117" i="1"/>
  <c r="AK326" i="1"/>
  <c r="S97" i="1"/>
  <c r="S117" i="1"/>
  <c r="AB218" i="1"/>
  <c r="AC119" i="1"/>
  <c r="V326" i="1"/>
  <c r="R326" i="1"/>
  <c r="AI62" i="1"/>
  <c r="AH225" i="1"/>
  <c r="AJ301" i="1"/>
  <c r="X119" i="1"/>
  <c r="AG136" i="1"/>
  <c r="AF260" i="1"/>
  <c r="AL31" i="1"/>
  <c r="AB40" i="1"/>
  <c r="AB274" i="1"/>
  <c r="AC135" i="1"/>
  <c r="AB53" i="1"/>
  <c r="V44" i="1"/>
  <c r="AA135" i="1"/>
  <c r="Z54" i="1"/>
  <c r="S274" i="1"/>
  <c r="AA96" i="1"/>
  <c r="W261" i="1"/>
  <c r="S261" i="1"/>
  <c r="Y208" i="1"/>
  <c r="Z128" i="1"/>
  <c r="AB51" i="1"/>
  <c r="AE128" i="1"/>
  <c r="R117" i="1"/>
  <c r="AD267" i="1"/>
  <c r="AE307" i="1"/>
  <c r="AH54" i="1"/>
  <c r="R102" i="1"/>
  <c r="Z283" i="1"/>
  <c r="AB93" i="1"/>
  <c r="AG133" i="1"/>
  <c r="V177" i="1"/>
  <c r="S30" i="1"/>
  <c r="S173" i="1"/>
  <c r="AD40" i="1"/>
  <c r="AG58" i="1"/>
  <c r="AG22" i="1"/>
  <c r="X108" i="1"/>
  <c r="AC73" i="1"/>
  <c r="AJ85" i="1"/>
  <c r="T250" i="1"/>
  <c r="AH46" i="1"/>
  <c r="AA293" i="1"/>
  <c r="AK10" i="1"/>
  <c r="AA94" i="1"/>
  <c r="R260" i="1"/>
  <c r="U87" i="1"/>
  <c r="Y133" i="1"/>
  <c r="AK228" i="1"/>
  <c r="AF125" i="1"/>
  <c r="AG156" i="1"/>
  <c r="AC239" i="1"/>
  <c r="W321" i="1"/>
  <c r="AI16" i="1"/>
  <c r="AH134" i="1"/>
  <c r="AK225" i="1"/>
  <c r="AC204" i="1"/>
  <c r="AA161" i="1"/>
  <c r="V43" i="1"/>
  <c r="AI243" i="1"/>
  <c r="W222" i="1"/>
  <c r="AL236" i="1"/>
  <c r="R316" i="1"/>
  <c r="W311" i="1"/>
  <c r="AA222" i="1"/>
  <c r="T33" i="1"/>
  <c r="X250" i="1"/>
  <c r="AI279" i="1"/>
  <c r="AI280" i="1" s="1"/>
  <c r="U176" i="1"/>
  <c r="R92" i="1"/>
  <c r="AA108" i="1"/>
  <c r="X262" i="1"/>
  <c r="AG6" i="1"/>
  <c r="AC112" i="1"/>
  <c r="AH53" i="1"/>
  <c r="AF154" i="1"/>
  <c r="AJ318" i="1"/>
  <c r="AK155" i="1"/>
  <c r="AI322" i="1"/>
  <c r="AK73" i="1"/>
  <c r="X13" i="1"/>
  <c r="AL48" i="1"/>
  <c r="Y108" i="1"/>
  <c r="X174" i="1"/>
  <c r="W59" i="1"/>
  <c r="AK53" i="1"/>
  <c r="Y36" i="1"/>
  <c r="T120" i="1"/>
  <c r="Z136" i="1"/>
  <c r="AJ51" i="1"/>
  <c r="AE159" i="1"/>
  <c r="AJ320" i="1"/>
  <c r="AH39" i="1"/>
  <c r="Y38" i="1"/>
  <c r="Y7" i="1"/>
  <c r="X100" i="1"/>
  <c r="S137" i="1"/>
  <c r="AG208" i="1"/>
  <c r="AC241" i="1"/>
  <c r="AC317" i="1"/>
  <c r="T94" i="1"/>
  <c r="AG51" i="1"/>
  <c r="AG247" i="1"/>
  <c r="AD172" i="1"/>
  <c r="AJ46" i="1"/>
  <c r="AK171" i="1"/>
  <c r="X43" i="1"/>
  <c r="AF89" i="1"/>
  <c r="AF277" i="1"/>
  <c r="S134" i="1"/>
  <c r="W304" i="1"/>
  <c r="AD258" i="1"/>
  <c r="U155" i="1"/>
  <c r="R112" i="1"/>
  <c r="V271" i="1"/>
  <c r="X47" i="1"/>
  <c r="AJ198" i="1"/>
  <c r="AG286" i="1"/>
  <c r="AC151" i="1"/>
  <c r="U208" i="1"/>
  <c r="AE247" i="1"/>
  <c r="AD311" i="1"/>
  <c r="AK233" i="1"/>
  <c r="W323" i="1"/>
  <c r="AA33" i="1"/>
  <c r="AD176" i="1"/>
  <c r="AK234" i="1"/>
  <c r="Y217" i="1"/>
  <c r="AC246" i="1"/>
  <c r="AF176" i="1"/>
  <c r="AG216" i="1"/>
  <c r="V325" i="1"/>
  <c r="AF279" i="1"/>
  <c r="AF280" i="1" s="1"/>
  <c r="AD88" i="1"/>
  <c r="AH234" i="1"/>
  <c r="X114" i="1"/>
  <c r="AF309" i="1"/>
  <c r="AH112" i="1"/>
  <c r="W175" i="1"/>
  <c r="AJ106" i="1"/>
  <c r="AG296" i="1"/>
  <c r="X265" i="1"/>
  <c r="X172" i="1"/>
  <c r="AE300" i="1"/>
  <c r="AJ119" i="1"/>
  <c r="AK204" i="1"/>
  <c r="AK270" i="1"/>
  <c r="AJ262" i="1"/>
  <c r="AB154" i="1"/>
  <c r="AG318" i="1"/>
  <c r="AB106" i="1"/>
  <c r="V135" i="1"/>
  <c r="U263" i="1"/>
  <c r="AC269" i="1"/>
  <c r="AJ99" i="1"/>
  <c r="AC108" i="1"/>
  <c r="AC40" i="1"/>
  <c r="R109" i="1"/>
  <c r="R23" i="1"/>
  <c r="T44" i="1"/>
  <c r="AI228" i="1"/>
  <c r="V59" i="1"/>
  <c r="U217" i="1"/>
  <c r="AB74" i="1"/>
  <c r="AG26" i="1"/>
  <c r="S10" i="1"/>
  <c r="S125" i="1"/>
  <c r="AK138" i="1"/>
  <c r="Y170" i="1"/>
  <c r="S241" i="1"/>
  <c r="V49" i="1"/>
  <c r="AJ88" i="1"/>
  <c r="W51" i="1"/>
  <c r="AH23" i="1"/>
  <c r="Y111" i="1"/>
  <c r="AB86" i="1"/>
  <c r="AD156" i="1"/>
  <c r="U100" i="1"/>
  <c r="T208" i="1"/>
  <c r="T37" i="1"/>
  <c r="AB177" i="1"/>
  <c r="AC113" i="1"/>
  <c r="Z294" i="1"/>
  <c r="R249" i="1"/>
  <c r="AC37" i="1"/>
  <c r="AA256" i="1"/>
  <c r="AC110" i="1"/>
  <c r="Y311" i="1"/>
  <c r="AB316" i="1"/>
  <c r="AL245" i="1"/>
  <c r="AE252" i="1"/>
  <c r="V233" i="1"/>
  <c r="AD216" i="1"/>
  <c r="T254" i="1"/>
  <c r="AF284" i="1"/>
  <c r="R269" i="1"/>
  <c r="AC121" i="1"/>
  <c r="R50" i="1"/>
  <c r="V34" i="1"/>
  <c r="AF46" i="1"/>
  <c r="AG145" i="1"/>
  <c r="Y51" i="1"/>
  <c r="AJ303" i="1"/>
  <c r="Z6" i="1"/>
  <c r="AL317" i="1"/>
  <c r="AF56" i="1"/>
  <c r="Z303" i="1"/>
  <c r="S308" i="1"/>
  <c r="AG17" i="1"/>
  <c r="AD152" i="1"/>
  <c r="W118" i="1"/>
  <c r="AL128" i="1"/>
  <c r="R307" i="1"/>
  <c r="AJ290" i="1"/>
  <c r="AG172" i="1"/>
  <c r="AG283" i="1"/>
  <c r="AI63" i="1"/>
  <c r="AJ269" i="1"/>
  <c r="AI267" i="1"/>
  <c r="AB301" i="1"/>
  <c r="R262" i="1"/>
  <c r="Y23" i="1"/>
  <c r="AJ47" i="1"/>
  <c r="AL155" i="1"/>
  <c r="W318" i="1"/>
  <c r="Z227" i="1"/>
  <c r="S113" i="1"/>
  <c r="AF28" i="1"/>
  <c r="U171" i="1"/>
  <c r="T152" i="1"/>
  <c r="Y271" i="1"/>
  <c r="S127" i="1"/>
  <c r="Z301" i="1"/>
  <c r="Y56" i="1"/>
  <c r="Z321" i="1"/>
  <c r="AG198" i="1"/>
  <c r="W135" i="1"/>
  <c r="AG154" i="1"/>
  <c r="T100" i="1"/>
  <c r="S268" i="1"/>
  <c r="U152" i="1"/>
  <c r="AJ123" i="1"/>
  <c r="R93" i="1"/>
  <c r="U74" i="1"/>
  <c r="AK219" i="1"/>
  <c r="AB125" i="1"/>
  <c r="AG105" i="1"/>
  <c r="Y129" i="1"/>
  <c r="W22" i="1"/>
  <c r="AF254" i="1"/>
  <c r="AG88" i="1"/>
  <c r="AL282" i="1"/>
  <c r="AF33" i="1"/>
  <c r="AF252" i="1"/>
  <c r="AH243" i="1"/>
  <c r="S316" i="1"/>
  <c r="AG202" i="1"/>
  <c r="T248" i="1"/>
  <c r="X276" i="1"/>
  <c r="AC62" i="1"/>
  <c r="T176" i="1"/>
  <c r="AK91" i="1"/>
  <c r="AK38" i="1"/>
  <c r="V73" i="1"/>
  <c r="AD138" i="1"/>
  <c r="AD211" i="1"/>
  <c r="AL265" i="1"/>
  <c r="U35" i="1"/>
  <c r="AC122" i="1"/>
  <c r="U13" i="1"/>
  <c r="X305" i="1"/>
  <c r="R75" i="1"/>
  <c r="AA295" i="1"/>
  <c r="W225" i="1"/>
  <c r="AK306" i="1"/>
  <c r="AH174" i="1"/>
  <c r="AH125" i="1"/>
  <c r="AL204" i="1"/>
  <c r="AE18" i="1"/>
  <c r="W56" i="1"/>
  <c r="AD132" i="1"/>
  <c r="S126" i="1"/>
  <c r="AG36" i="1"/>
  <c r="AB35" i="1"/>
  <c r="U84" i="1"/>
  <c r="AH152" i="1" s="1"/>
  <c r="V85" i="1"/>
  <c r="R250" i="1"/>
  <c r="X155" i="1"/>
  <c r="V294" i="1"/>
  <c r="Y114" i="1"/>
  <c r="AI73" i="1"/>
  <c r="X118" i="1"/>
  <c r="X36" i="1"/>
  <c r="AK43" i="1"/>
  <c r="T35" i="1"/>
  <c r="T249" i="1"/>
  <c r="AC187" i="1"/>
  <c r="AF179" i="1"/>
  <c r="Y256" i="1"/>
  <c r="S119" i="1"/>
  <c r="Y157" i="1"/>
  <c r="S299" i="1"/>
  <c r="AB299" i="1"/>
  <c r="AJ264" i="1"/>
  <c r="V259" i="1"/>
  <c r="X253" i="1"/>
  <c r="AC20" i="1"/>
  <c r="Y248" i="1"/>
  <c r="AA52" i="1"/>
  <c r="AK283" i="1"/>
  <c r="AK293" i="1"/>
  <c r="T241" i="1"/>
  <c r="X257" i="1"/>
  <c r="AE113" i="1"/>
  <c r="AJ55" i="1"/>
  <c r="AJ134" i="1"/>
  <c r="AF248" i="1"/>
  <c r="AC243" i="1"/>
  <c r="AK251" i="1"/>
  <c r="AJ222" i="1"/>
  <c r="AC309" i="1"/>
  <c r="AG117" i="1"/>
  <c r="R248" i="1"/>
  <c r="AG246" i="1"/>
  <c r="T276" i="1"/>
  <c r="AL61" i="1"/>
  <c r="AA62" i="1"/>
  <c r="AJ61" i="1"/>
  <c r="AL92" i="1"/>
  <c r="X49" i="1"/>
  <c r="AL94" i="1"/>
  <c r="U202" i="1"/>
  <c r="AC70" i="1"/>
  <c r="AK290" i="1"/>
  <c r="AK131" i="1"/>
  <c r="AA269" i="1"/>
  <c r="U40" i="1"/>
  <c r="T203" i="1"/>
  <c r="Z53" i="1"/>
  <c r="X85" i="1"/>
  <c r="AL16" i="1"/>
  <c r="AI13" i="1"/>
  <c r="AH114" i="1"/>
  <c r="AK274" i="1"/>
  <c r="AC111" i="1"/>
  <c r="AG293" i="1"/>
  <c r="AB27" i="1"/>
  <c r="AH261" i="1"/>
  <c r="AH49" i="1"/>
  <c r="AH300" i="1"/>
  <c r="X161" i="1"/>
  <c r="AJ298" i="1"/>
  <c r="W107" i="1"/>
  <c r="AK45" i="1"/>
  <c r="AJ286" i="1"/>
  <c r="AG37" i="1"/>
  <c r="U269" i="1"/>
  <c r="AL46" i="1"/>
  <c r="AK132" i="1"/>
  <c r="AK322" i="1"/>
  <c r="S239" i="1"/>
  <c r="AD47" i="1"/>
  <c r="AJ158" i="1"/>
  <c r="T260" i="1"/>
  <c r="AC26" i="1"/>
  <c r="X31" i="1"/>
  <c r="AK145" i="1"/>
  <c r="Z154" i="1"/>
  <c r="W265" i="1"/>
  <c r="V266" i="1"/>
  <c r="AB300" i="1"/>
  <c r="Z31" i="1"/>
  <c r="Y296" i="1"/>
  <c r="AL40" i="1"/>
  <c r="AD157" i="1"/>
  <c r="AI85" i="1"/>
  <c r="AL319" i="1"/>
  <c r="AK297" i="1"/>
  <c r="AI105" i="1"/>
  <c r="AH10" i="1"/>
  <c r="AG170" i="1"/>
  <c r="S58" i="1"/>
  <c r="X290" i="1"/>
  <c r="AG59" i="1"/>
  <c r="AG157" i="1"/>
  <c r="AH143" i="1"/>
  <c r="S45" i="1"/>
  <c r="AJ7" i="1"/>
  <c r="AF54" i="1"/>
  <c r="AH256" i="1"/>
  <c r="AC253" i="1"/>
  <c r="S326" i="1"/>
  <c r="Z95" i="1"/>
  <c r="U60" i="1"/>
  <c r="AD255" i="1"/>
  <c r="R255" i="1"/>
  <c r="X318" i="1"/>
  <c r="AJ199" i="1"/>
  <c r="R46" i="1"/>
  <c r="W40" i="1"/>
  <c r="AE228" i="1"/>
  <c r="AE125" i="1"/>
  <c r="AC69" i="1"/>
  <c r="AF123" i="1"/>
  <c r="S144" i="1"/>
  <c r="Y89" i="1"/>
  <c r="AA142" i="1"/>
  <c r="AG104" i="1"/>
  <c r="W121" i="1"/>
  <c r="AB17" i="1"/>
  <c r="AE42" i="1"/>
  <c r="AA316" i="1"/>
  <c r="AK170" i="1"/>
  <c r="W87" i="1"/>
  <c r="AF160" i="1"/>
  <c r="AC107" i="1"/>
  <c r="AK127" i="1"/>
  <c r="AF304" i="1"/>
  <c r="AD96" i="1"/>
  <c r="AE270" i="1"/>
  <c r="R142" i="1"/>
  <c r="AG143" i="1"/>
  <c r="S260" i="1"/>
  <c r="X320" i="1"/>
  <c r="AE104" i="1"/>
  <c r="AF41" i="1"/>
  <c r="Z37" i="1"/>
  <c r="S76" i="1"/>
  <c r="X296" i="1"/>
  <c r="Z218" i="1"/>
  <c r="AE123" i="1"/>
  <c r="AF208" i="1"/>
  <c r="Y162" i="1"/>
  <c r="AC171" i="1"/>
  <c r="AA199" i="1"/>
  <c r="W88" i="1"/>
  <c r="U177" i="1"/>
  <c r="U308" i="1"/>
  <c r="X204" i="1"/>
  <c r="V134" i="1"/>
  <c r="S228" i="1"/>
  <c r="AB176" i="1"/>
  <c r="AF251" i="1"/>
  <c r="T323" i="1"/>
  <c r="AH276" i="1"/>
  <c r="AD275" i="1"/>
  <c r="AL117" i="1"/>
  <c r="R97" i="1"/>
  <c r="AJ243" i="1"/>
  <c r="W236" i="1"/>
  <c r="AD325" i="1"/>
  <c r="AJ92" i="1"/>
  <c r="V126" i="1"/>
  <c r="AI137" i="1"/>
  <c r="S112" i="1"/>
  <c r="AE75" i="1"/>
  <c r="AL262" i="1"/>
  <c r="AI144" i="1"/>
  <c r="Y319" i="1"/>
  <c r="AF48" i="1"/>
  <c r="V257" i="1"/>
  <c r="Z233" i="1"/>
  <c r="T111" i="1"/>
  <c r="AJ52" i="1"/>
  <c r="AL122" i="1"/>
  <c r="V41" i="1"/>
  <c r="AH260" i="1"/>
  <c r="AJ174" i="1"/>
  <c r="AB319" i="1"/>
  <c r="AB144" i="1"/>
  <c r="S132" i="1"/>
  <c r="Z204" i="1"/>
  <c r="U160" i="1"/>
  <c r="AL259" i="1"/>
  <c r="R144" i="1"/>
  <c r="X241" i="1"/>
  <c r="AE100" i="1"/>
  <c r="W36" i="1"/>
  <c r="T159" i="1"/>
  <c r="AJ120" i="1"/>
  <c r="AK173" i="1"/>
  <c r="AG134" i="1"/>
  <c r="AE27" i="1"/>
  <c r="AD322" i="1"/>
  <c r="AH123" i="1"/>
  <c r="AK157" i="1"/>
  <c r="U65" i="1"/>
  <c r="AD49" i="1"/>
  <c r="AJ63" i="1"/>
  <c r="AE88" i="1"/>
  <c r="AK172" i="1"/>
  <c r="AL60" i="1"/>
  <c r="W299" i="1"/>
  <c r="AA51" i="1"/>
  <c r="T30" i="1"/>
  <c r="AH12" i="1"/>
  <c r="X53" i="1"/>
  <c r="R108" i="1"/>
  <c r="Z87" i="1"/>
  <c r="AL37" i="1"/>
  <c r="AF130" i="1"/>
  <c r="AH262" i="1"/>
  <c r="AE177" i="1"/>
  <c r="S104" i="1"/>
  <c r="AJ28" i="1"/>
  <c r="Y152" i="1"/>
  <c r="Z295" i="1"/>
  <c r="AA259" i="1"/>
  <c r="AE94" i="1"/>
  <c r="AK97" i="1"/>
  <c r="Z235" i="1"/>
  <c r="AH235" i="1"/>
  <c r="X275" i="1"/>
  <c r="X179" i="1"/>
  <c r="T202" i="1"/>
  <c r="T236" i="1"/>
  <c r="AB179" i="1"/>
  <c r="AE326" i="1"/>
  <c r="AH327" i="1"/>
  <c r="S176" i="1"/>
  <c r="AL91" i="1"/>
  <c r="AK252" i="1"/>
  <c r="Y163" i="1"/>
  <c r="V161" i="1"/>
  <c r="Y306" i="1"/>
  <c r="AH45" i="1"/>
  <c r="AE21" i="1"/>
  <c r="AG109" i="1"/>
  <c r="AE299" i="1"/>
  <c r="U44" i="1"/>
  <c r="AC29" i="1"/>
  <c r="AE105" i="1"/>
  <c r="U42" i="1"/>
  <c r="AJ304" i="1"/>
  <c r="AH110" i="1"/>
  <c r="AI14" i="1"/>
  <c r="AD58" i="1"/>
  <c r="Y120" i="1"/>
  <c r="Z7" i="1"/>
  <c r="W93" i="1"/>
  <c r="AB113" i="1"/>
  <c r="AE218" i="1"/>
  <c r="AI7" i="1"/>
  <c r="AF282" i="1"/>
  <c r="AB174" i="1"/>
  <c r="Z49" i="1"/>
  <c r="AD214" i="1"/>
  <c r="AC130" i="1"/>
  <c r="AL118" i="1"/>
  <c r="AC115" i="1"/>
  <c r="AK55" i="1"/>
  <c r="Z297" i="1"/>
  <c r="AJ277" i="1"/>
  <c r="AK240" i="1"/>
  <c r="AF308" i="1"/>
  <c r="W32" i="1"/>
  <c r="AK32" i="1"/>
  <c r="AJ268" i="1"/>
  <c r="Z131" i="1"/>
  <c r="R128" i="1"/>
  <c r="AK152" i="1"/>
  <c r="AC59" i="1"/>
  <c r="AD199" i="1"/>
  <c r="AF317" i="1"/>
  <c r="X322" i="1"/>
  <c r="AH320" i="1"/>
  <c r="AB112" i="1"/>
  <c r="Z262" i="1"/>
  <c r="AI129" i="1"/>
  <c r="AE322" i="1"/>
  <c r="T105" i="1"/>
  <c r="AC53" i="1"/>
  <c r="W202" i="1"/>
  <c r="Y179" i="1"/>
  <c r="U279" i="1"/>
  <c r="U280" i="1" s="1"/>
  <c r="AH216" i="1"/>
  <c r="AK316" i="1"/>
  <c r="AL251" i="1"/>
  <c r="AK243" i="1"/>
  <c r="AA326" i="1"/>
  <c r="AD92" i="1"/>
  <c r="AI26" i="1"/>
  <c r="U198" i="1"/>
  <c r="Z199" i="1"/>
  <c r="V269" i="1"/>
  <c r="AF294" i="1"/>
  <c r="AL110" i="1"/>
  <c r="AG44" i="1"/>
  <c r="AJ31" i="1"/>
  <c r="AF259" i="1"/>
  <c r="AD52" i="1"/>
  <c r="Z161" i="1"/>
  <c r="AI46" i="1"/>
  <c r="W89" i="1"/>
  <c r="AG100" i="1"/>
  <c r="AE144" i="1"/>
  <c r="AA275" i="1"/>
  <c r="AJ160" i="1"/>
  <c r="T23" i="1"/>
  <c r="AJ96" i="1"/>
  <c r="AJ257" i="1"/>
  <c r="T239" i="1"/>
  <c r="V51" i="1"/>
  <c r="AI87" i="1"/>
  <c r="AL17" i="1"/>
  <c r="R293" i="1"/>
  <c r="AA22" i="1"/>
  <c r="AG124" i="1"/>
  <c r="V322" i="1"/>
  <c r="V245" i="1"/>
  <c r="AF219" i="1"/>
  <c r="AG41" i="1"/>
  <c r="U268" i="1"/>
  <c r="X122" i="1"/>
  <c r="Z21" i="1"/>
  <c r="AC162" i="1"/>
  <c r="AI293" i="1"/>
  <c r="AD271" i="1"/>
  <c r="W113" i="1"/>
  <c r="U225" i="1"/>
  <c r="S34" i="1"/>
  <c r="AH156" i="1"/>
  <c r="AG28" i="1"/>
  <c r="AA307" i="1"/>
  <c r="AC124" i="1"/>
  <c r="AK39" i="1"/>
  <c r="AG161" i="1"/>
  <c r="AL320" i="1"/>
  <c r="AF257" i="1"/>
  <c r="W177" i="1"/>
  <c r="S51" i="1"/>
  <c r="R270" i="1"/>
  <c r="AA219" i="1"/>
  <c r="Z127" i="1"/>
  <c r="AK40" i="1"/>
  <c r="AC217" i="1"/>
  <c r="S249" i="1"/>
  <c r="T235" i="1"/>
  <c r="V323" i="1"/>
  <c r="AF97" i="1"/>
  <c r="AJ179" i="1"/>
  <c r="AJ251" i="1"/>
  <c r="AH33" i="1"/>
  <c r="AD218" i="1"/>
  <c r="AF325" i="1"/>
  <c r="Z327" i="1"/>
  <c r="Y91" i="1"/>
  <c r="AK247" i="1"/>
  <c r="AK244" i="1"/>
  <c r="AE47" i="1"/>
  <c r="AB19" i="1"/>
  <c r="T243" i="1"/>
  <c r="AK207" i="1"/>
  <c r="AC174" i="1"/>
  <c r="R282" i="1"/>
  <c r="V171" i="1"/>
  <c r="AL18" i="1"/>
  <c r="AD136" i="1"/>
  <c r="AJ144" i="1"/>
  <c r="AG114" i="1"/>
  <c r="R159" i="1"/>
  <c r="Z228" i="1"/>
  <c r="Y270" i="1"/>
  <c r="AH104" i="1"/>
  <c r="R133" i="1"/>
  <c r="AH126" i="1"/>
  <c r="AK163" i="1"/>
  <c r="Y106" i="1"/>
  <c r="AL257" i="1"/>
  <c r="AF104" i="1"/>
  <c r="AG175" i="1"/>
  <c r="U277" i="1"/>
  <c r="W253" i="1"/>
  <c r="AC184" i="1"/>
  <c r="T27" i="1"/>
  <c r="W111" i="1"/>
  <c r="Y93" i="1"/>
  <c r="W85" i="1"/>
  <c r="AI317" i="1"/>
  <c r="X99" i="1"/>
  <c r="S108" i="1"/>
  <c r="AB269" i="1"/>
  <c r="AD299" i="1"/>
  <c r="AE55" i="1"/>
  <c r="AH206" i="1"/>
  <c r="T256" i="1"/>
  <c r="AB170" i="1"/>
  <c r="Z255" i="1"/>
  <c r="AE60" i="1"/>
  <c r="AG122" i="1"/>
  <c r="AC14" i="1"/>
  <c r="S163" i="1"/>
  <c r="X321" i="1"/>
  <c r="S227" i="1"/>
  <c r="T129" i="1"/>
  <c r="AG118" i="1"/>
  <c r="AF203" i="1"/>
  <c r="AJ27" i="1"/>
  <c r="AE50" i="1"/>
  <c r="U261" i="1"/>
  <c r="V108" i="1"/>
  <c r="AF17" i="1"/>
  <c r="AD63" i="1"/>
  <c r="AI156" i="1"/>
  <c r="X249" i="1"/>
  <c r="AJ254" i="1"/>
  <c r="AD234" i="1"/>
  <c r="AG176" i="1"/>
  <c r="AC311" i="1"/>
  <c r="T251" i="1"/>
  <c r="AG215" i="1"/>
  <c r="AC222" i="1"/>
  <c r="R252" i="1"/>
  <c r="Z176" i="1"/>
  <c r="V176" i="1"/>
  <c r="W325" i="1"/>
  <c r="W91" i="1"/>
  <c r="AC156" i="1"/>
  <c r="AC166" i="1"/>
  <c r="S19" i="1"/>
  <c r="AE74" i="1"/>
  <c r="AJ263" i="1"/>
  <c r="Y155" i="1"/>
  <c r="R303" i="1"/>
  <c r="S225" i="1"/>
  <c r="AI11" i="1"/>
  <c r="X50" i="1"/>
  <c r="AB306" i="1"/>
  <c r="Y294" i="1"/>
  <c r="S199" i="1"/>
  <c r="Y198" i="1"/>
  <c r="V18" i="1"/>
  <c r="Y307" i="1"/>
  <c r="AA172" i="1"/>
  <c r="T214" i="1"/>
  <c r="S130" i="1"/>
  <c r="U134" i="1"/>
  <c r="W163" i="1"/>
  <c r="AI157" i="1"/>
  <c r="AJ145" i="1"/>
  <c r="R294" i="1"/>
  <c r="U158" i="1"/>
  <c r="Z319" i="1"/>
  <c r="R308" i="1"/>
  <c r="T53" i="1"/>
  <c r="AK113" i="1"/>
  <c r="AI241" i="1"/>
  <c r="S267" i="1"/>
  <c r="V286" i="1"/>
  <c r="X301" i="1"/>
  <c r="AH115" i="1"/>
  <c r="AL171" i="1"/>
  <c r="R160" i="1"/>
  <c r="AJ163" i="1"/>
  <c r="AJ34" i="1"/>
  <c r="R6" i="1"/>
  <c r="AJ108" i="1"/>
  <c r="AI120" i="1"/>
  <c r="AD160" i="1"/>
  <c r="AC304" i="1"/>
  <c r="AL113" i="1"/>
  <c r="AK120" i="1"/>
  <c r="AF75" i="1"/>
  <c r="AJ94" i="1"/>
  <c r="AH96" i="1"/>
  <c r="AH59" i="1"/>
  <c r="S99" i="1"/>
  <c r="AD115" i="1"/>
  <c r="X74" i="1"/>
  <c r="AC276" i="1"/>
  <c r="AK61" i="1"/>
  <c r="AK218" i="1"/>
  <c r="AJ33" i="1"/>
  <c r="AG97" i="1"/>
  <c r="AD117" i="1"/>
  <c r="V119" i="1"/>
  <c r="Y218" i="1"/>
  <c r="S254" i="1"/>
  <c r="AD144" i="1"/>
  <c r="AC182" i="1"/>
  <c r="U12" i="1"/>
  <c r="S136" i="1"/>
  <c r="AC67" i="1"/>
  <c r="AG277" i="1"/>
  <c r="AE110" i="1"/>
  <c r="S271" i="1"/>
  <c r="AH173" i="1"/>
  <c r="AE258" i="1"/>
  <c r="AL125" i="1"/>
  <c r="AD93" i="1"/>
  <c r="AB31" i="1"/>
  <c r="AB100" i="1"/>
  <c r="AE199" i="1"/>
  <c r="AL175" i="1"/>
  <c r="V110" i="1"/>
  <c r="R54" i="1"/>
  <c r="AB29" i="1"/>
  <c r="AJ115" i="1"/>
  <c r="AJ206" i="1"/>
  <c r="R119" i="1"/>
  <c r="AE161" i="1"/>
  <c r="S301" i="1"/>
  <c r="AE268" i="1"/>
  <c r="AE277" i="1"/>
  <c r="AH263" i="1"/>
  <c r="W263" i="1"/>
  <c r="V86" i="1"/>
  <c r="AD142" i="1"/>
  <c r="U110" i="1"/>
  <c r="T219" i="1"/>
  <c r="AB282" i="1"/>
  <c r="AF126" i="1"/>
  <c r="V198" i="1"/>
  <c r="Z28" i="1"/>
  <c r="AI259" i="1"/>
  <c r="T45" i="1"/>
  <c r="AH50" i="1"/>
  <c r="AC262" i="1"/>
  <c r="AJ100" i="1"/>
  <c r="AE121" i="1"/>
  <c r="AF88" i="1"/>
  <c r="T97" i="1"/>
  <c r="AF236" i="1"/>
  <c r="S28" i="1"/>
  <c r="U260" i="1"/>
  <c r="X240" i="1"/>
  <c r="T319" i="1"/>
  <c r="AF134" i="1"/>
  <c r="AI217" i="1"/>
  <c r="Z250" i="1"/>
  <c r="AD254" i="1"/>
  <c r="U309" i="1"/>
  <c r="V218" i="1"/>
  <c r="AI119" i="1"/>
  <c r="T246" i="1"/>
  <c r="V309" i="1"/>
  <c r="Y222" i="1"/>
  <c r="V276" i="1"/>
  <c r="U325" i="1"/>
  <c r="AI90" i="1"/>
  <c r="T263" i="1"/>
  <c r="R7" i="1"/>
  <c r="Z225" i="1"/>
  <c r="S296" i="1"/>
  <c r="S59" i="1"/>
  <c r="AJ60" i="1"/>
  <c r="Z274" i="1"/>
  <c r="AE29" i="1"/>
  <c r="AC286" i="1"/>
  <c r="R253" i="1"/>
  <c r="AC102" i="1"/>
  <c r="T40" i="1"/>
  <c r="S275" i="1"/>
  <c r="AH258" i="1"/>
  <c r="AE65" i="1"/>
  <c r="Z43" i="1"/>
  <c r="AA274" i="1"/>
  <c r="AA10" i="1"/>
  <c r="U38" i="1"/>
  <c r="X110" i="1"/>
  <c r="AE93" i="1"/>
  <c r="R19" i="1"/>
  <c r="AJ29" i="1"/>
  <c r="AD145" i="1"/>
  <c r="AF124" i="1"/>
  <c r="AI204" i="1"/>
  <c r="S123" i="1"/>
  <c r="AK23" i="1"/>
  <c r="Z306" i="1"/>
  <c r="AA37" i="1"/>
  <c r="AD65" i="1"/>
  <c r="AF111" i="1"/>
  <c r="AB127" i="1"/>
  <c r="AI97" i="1"/>
  <c r="AI225" i="1"/>
  <c r="AC185" i="1"/>
  <c r="AA95" i="1"/>
  <c r="AK115" i="1"/>
  <c r="AF264" i="1"/>
  <c r="S286" i="1"/>
  <c r="R74" i="1"/>
  <c r="AA305" i="1"/>
  <c r="AA250" i="1"/>
  <c r="X18" i="1"/>
  <c r="AG297" i="1"/>
  <c r="AB199" i="1"/>
  <c r="U21" i="1"/>
  <c r="W13" i="1"/>
  <c r="AG55" i="1"/>
  <c r="AI306" i="1"/>
  <c r="AL286" i="1"/>
  <c r="AB276" i="1"/>
  <c r="AL249" i="1"/>
  <c r="AK216" i="1"/>
  <c r="AC33" i="1"/>
  <c r="AI247" i="1"/>
  <c r="Y216" i="1"/>
  <c r="R276" i="1"/>
  <c r="AA202" i="1"/>
  <c r="V311" i="1"/>
  <c r="AK284" i="1"/>
  <c r="Z212" i="1"/>
  <c r="R325" i="1"/>
  <c r="AK90" i="1"/>
  <c r="Y39" i="1"/>
  <c r="V13" i="1"/>
  <c r="AI296" i="1"/>
  <c r="AL50" i="1"/>
  <c r="Z60" i="1"/>
  <c r="Z38" i="1"/>
  <c r="AL303" i="1"/>
  <c r="Y318" i="1"/>
  <c r="AG7" i="1"/>
  <c r="R45" i="1"/>
  <c r="T134" i="1"/>
  <c r="AA111" i="1"/>
  <c r="AG159" i="1"/>
  <c r="AJ253" i="1"/>
  <c r="Z96" i="1"/>
  <c r="AE56" i="1"/>
  <c r="AA129" i="1"/>
  <c r="AA127" i="1"/>
  <c r="AF44" i="1"/>
  <c r="R297" i="1"/>
  <c r="T98" i="1"/>
  <c r="Z290" i="1"/>
  <c r="W114" i="1"/>
  <c r="U30" i="1"/>
  <c r="AD304" i="1"/>
  <c r="Y26" i="1"/>
  <c r="AL161" i="1"/>
  <c r="AG52" i="1"/>
  <c r="AI172" i="1"/>
  <c r="R265" i="1"/>
  <c r="T85" i="1"/>
  <c r="AI316" i="1"/>
  <c r="AG115" i="1"/>
  <c r="T145" i="1"/>
  <c r="AJ10" i="1"/>
  <c r="AH161" i="1"/>
  <c r="AC11" i="1"/>
  <c r="AL88" i="1"/>
  <c r="W73" i="1"/>
  <c r="AJ6" i="1"/>
  <c r="AD29" i="1"/>
  <c r="AD110" i="1"/>
  <c r="AH303" i="1"/>
  <c r="AD111" i="1"/>
  <c r="X162" i="1"/>
  <c r="AC315" i="1"/>
  <c r="T143" i="1"/>
  <c r="T320" i="1"/>
  <c r="AB36" i="1"/>
  <c r="AC137" i="1"/>
  <c r="AK256" i="1"/>
  <c r="U137" i="1"/>
  <c r="AL301" i="1"/>
  <c r="AC291" i="1"/>
  <c r="AJ89" i="1"/>
  <c r="V55" i="1"/>
  <c r="R125" i="1"/>
  <c r="AD269" i="1"/>
  <c r="AB203" i="1"/>
  <c r="AG268" i="1"/>
  <c r="R100" i="1"/>
  <c r="Z258" i="1"/>
  <c r="AC270" i="1"/>
  <c r="X7" i="1"/>
  <c r="AJ38" i="1"/>
  <c r="R29" i="1"/>
  <c r="AJ37" i="1"/>
  <c r="S131" i="1"/>
  <c r="AG29" i="1"/>
  <c r="AK295" i="1"/>
  <c r="AL300" i="1"/>
  <c r="AG108" i="1"/>
  <c r="S56" i="1"/>
  <c r="AF305" i="1"/>
  <c r="S49" i="1"/>
  <c r="AK154" i="1"/>
  <c r="AI262" i="1"/>
  <c r="AC197" i="1"/>
  <c r="AD306" i="1"/>
  <c r="AH44" i="1"/>
  <c r="U22" i="1"/>
  <c r="AG121" i="1"/>
  <c r="AC238" i="1"/>
  <c r="AG177" i="1"/>
  <c r="AH106" i="1"/>
  <c r="S35" i="1"/>
  <c r="AL321" i="1"/>
  <c r="AC158" i="1"/>
  <c r="R204" i="1"/>
  <c r="AL207" i="1"/>
  <c r="AH204" i="1"/>
  <c r="AK107" i="1"/>
  <c r="Y239" i="1"/>
  <c r="T76" i="1"/>
  <c r="AF158" i="1"/>
  <c r="AK144" i="1"/>
  <c r="AB268" i="1"/>
  <c r="U320" i="1"/>
  <c r="AA29" i="1"/>
  <c r="AE171" i="1"/>
  <c r="AC219" i="1"/>
  <c r="Y136" i="1"/>
  <c r="AB96" i="1"/>
  <c r="W260" i="1"/>
  <c r="T138" i="1"/>
  <c r="AH282" i="1"/>
  <c r="AA159" i="1"/>
  <c r="Y175" i="1"/>
  <c r="AE160" i="1"/>
  <c r="AL21" i="1"/>
  <c r="AI22" i="1"/>
  <c r="AL219" i="1"/>
  <c r="V45" i="1"/>
  <c r="AA45" i="1"/>
  <c r="AD222" i="1"/>
  <c r="AH18" i="1"/>
  <c r="V94" i="1"/>
  <c r="AC86" i="1"/>
  <c r="AD273" i="1"/>
  <c r="AC313" i="1"/>
  <c r="T217" i="1"/>
  <c r="X202" i="1"/>
  <c r="X247" i="1"/>
  <c r="R275" i="1"/>
  <c r="AI233" i="1"/>
  <c r="Y236" i="1"/>
  <c r="Z326" i="1"/>
  <c r="AC202" i="1"/>
  <c r="X327" i="1"/>
  <c r="Z92" i="1"/>
  <c r="R219" i="1"/>
  <c r="U99" i="1"/>
  <c r="AK208" i="1"/>
  <c r="AK86" i="1"/>
  <c r="Y30" i="1"/>
  <c r="AI173" i="1"/>
  <c r="AJ228" i="1"/>
  <c r="T74" i="1"/>
  <c r="W157" i="1"/>
  <c r="AL138" i="1"/>
  <c r="AI29" i="1"/>
  <c r="X127" i="1"/>
  <c r="AJ93" i="1"/>
  <c r="AH31" i="1"/>
  <c r="AI35" i="1"/>
  <c r="Z111" i="1"/>
  <c r="AH89" i="1"/>
  <c r="X41" i="1"/>
  <c r="AA136" i="1"/>
  <c r="AJ76" i="1"/>
  <c r="AH208" i="1"/>
  <c r="T123" i="1"/>
  <c r="AC19" i="1"/>
  <c r="S303" i="1"/>
  <c r="AF98" i="1"/>
  <c r="AI274" i="1"/>
  <c r="X96" i="1"/>
  <c r="AJ295" i="1"/>
  <c r="AA30" i="1"/>
  <c r="AA93" i="1"/>
  <c r="Z260" i="1"/>
  <c r="AG162" i="1"/>
  <c r="AK50" i="1"/>
  <c r="AG308" i="1"/>
  <c r="AK95" i="1"/>
  <c r="R36" i="1"/>
  <c r="AG76" i="1"/>
  <c r="AL162" i="1"/>
  <c r="AK303" i="1"/>
  <c r="V277" i="1"/>
  <c r="W204" i="1"/>
  <c r="Z299" i="1"/>
  <c r="AF240" i="1"/>
  <c r="X152" i="1"/>
  <c r="Z205" i="1"/>
  <c r="AL75" i="1"/>
  <c r="AF59" i="1"/>
  <c r="AC66" i="1"/>
  <c r="AL119" i="1"/>
  <c r="AG119" i="1"/>
  <c r="AF202" i="1"/>
  <c r="AK276" i="1"/>
  <c r="AA236" i="1"/>
  <c r="AE217" i="1"/>
  <c r="AJ217" i="1"/>
  <c r="AE91" i="1"/>
  <c r="R212" i="1"/>
  <c r="W61" i="1"/>
  <c r="V244" i="1"/>
  <c r="AL51" i="1"/>
  <c r="AA216" i="1"/>
  <c r="AB42" i="1"/>
  <c r="AC157" i="1"/>
  <c r="AG50" i="1"/>
  <c r="AK98" i="1"/>
  <c r="X282" i="1"/>
  <c r="AL136" i="1"/>
  <c r="AI47" i="1"/>
  <c r="AC161" i="1"/>
  <c r="Z112" i="1"/>
  <c r="Z286" i="1"/>
  <c r="AC17" i="1"/>
  <c r="Z130" i="1"/>
  <c r="T89" i="1"/>
  <c r="X98" i="1"/>
  <c r="R258" i="1"/>
  <c r="AK268" i="1"/>
  <c r="W160" i="1"/>
  <c r="AL134" i="1"/>
  <c r="AG298" i="1"/>
  <c r="AL202" i="1"/>
  <c r="Y131" i="1"/>
  <c r="AH219" i="1"/>
  <c r="T51" i="1"/>
  <c r="AA104" i="1"/>
  <c r="V27" i="1"/>
  <c r="AC133" i="1"/>
  <c r="AC144" i="1"/>
  <c r="S293" i="1"/>
  <c r="AB297" i="1"/>
  <c r="W268" i="1"/>
  <c r="AI28" i="1"/>
  <c r="AE202" i="1"/>
  <c r="S142" i="1"/>
  <c r="U301" i="1"/>
  <c r="AA38" i="1"/>
  <c r="T307" i="1"/>
  <c r="X177" i="1"/>
  <c r="AE257" i="1"/>
  <c r="AH160" i="1"/>
  <c r="S208" i="1"/>
  <c r="V156" i="1"/>
  <c r="T52" i="1"/>
  <c r="AC30" i="1"/>
  <c r="AE248" i="1"/>
  <c r="AK308" i="1"/>
  <c r="AC297" i="1"/>
  <c r="U41" i="1"/>
  <c r="AH84" i="1"/>
  <c r="AK248" i="1"/>
  <c r="AD38" i="1"/>
  <c r="AI53" i="1"/>
  <c r="AI98" i="1"/>
  <c r="AF37" i="1"/>
  <c r="AC55" i="1"/>
  <c r="X143" i="1"/>
  <c r="R88" i="1"/>
  <c r="S311" i="1"/>
  <c r="V217" i="1"/>
  <c r="S276" i="1"/>
  <c r="U246" i="1"/>
  <c r="Y250" i="1"/>
  <c r="X323" i="1"/>
  <c r="AB202" i="1"/>
  <c r="S251" i="1"/>
  <c r="AA91" i="1"/>
  <c r="V121" i="1"/>
  <c r="AD154" i="1"/>
  <c r="AA303" i="1"/>
  <c r="Z73" i="1"/>
  <c r="AG132" i="1"/>
  <c r="AI257" i="1"/>
  <c r="V23" i="1"/>
  <c r="AB246" i="1"/>
  <c r="AL123" i="1"/>
  <c r="AD207" i="1"/>
  <c r="AE112" i="1"/>
  <c r="AH19" i="1"/>
  <c r="AF50" i="1"/>
  <c r="AJ307" i="1"/>
  <c r="R95" i="1"/>
  <c r="V39" i="1"/>
  <c r="T290" i="1"/>
  <c r="AJ246" i="1"/>
  <c r="S94" i="1"/>
  <c r="AC177" i="1"/>
  <c r="S29" i="1"/>
  <c r="T306" i="1"/>
  <c r="AI128" i="1"/>
  <c r="AD225" i="1"/>
  <c r="S154" i="1"/>
  <c r="W274" i="1"/>
  <c r="AE172" i="1"/>
  <c r="AA297" i="1"/>
  <c r="AL9" i="1"/>
  <c r="R114" i="1"/>
  <c r="AI160" i="1"/>
  <c r="AC5" i="1"/>
  <c r="W214" i="1"/>
  <c r="S105" i="1"/>
  <c r="U135" i="1"/>
  <c r="AK29" i="1"/>
  <c r="T261" i="1"/>
  <c r="X227" i="1"/>
  <c r="Z174" i="1"/>
  <c r="AI298" i="1"/>
  <c r="S323" i="1"/>
  <c r="V319" i="1"/>
  <c r="W76" i="1"/>
  <c r="AA246" i="1"/>
  <c r="U53" i="1"/>
  <c r="AF170" i="1"/>
  <c r="AL27" i="1"/>
  <c r="AE45" i="1"/>
  <c r="AG205" i="1"/>
  <c r="AF307" i="1"/>
  <c r="S159" i="1"/>
  <c r="AG307" i="1"/>
  <c r="S246" i="1"/>
  <c r="Z234" i="1"/>
  <c r="R217" i="1"/>
  <c r="AK235" i="1"/>
  <c r="W119" i="1"/>
  <c r="V252" i="1"/>
  <c r="AB117" i="1"/>
  <c r="Z275" i="1"/>
  <c r="AJ279" i="1"/>
  <c r="AJ280" i="1" s="1"/>
  <c r="S279" i="1"/>
  <c r="S280" i="1" s="1"/>
  <c r="W176" i="1"/>
  <c r="AD327" i="1"/>
  <c r="AI92" i="1"/>
  <c r="W44" i="1"/>
  <c r="AI123" i="1"/>
  <c r="AB65" i="1"/>
  <c r="S42" i="1"/>
  <c r="AC72" i="1"/>
  <c r="T46" i="1"/>
  <c r="AL74" i="1"/>
  <c r="AD41" i="1"/>
  <c r="AF39" i="1"/>
  <c r="AH51" i="1"/>
  <c r="X286" i="1"/>
  <c r="AA301" i="1"/>
  <c r="T49" i="1"/>
  <c r="AD105" i="1"/>
  <c r="V228" i="1"/>
  <c r="T132" i="1"/>
  <c r="AL297" i="1"/>
  <c r="AI39" i="1"/>
  <c r="AE274" i="1"/>
  <c r="AD104" i="1"/>
  <c r="Y304" i="1"/>
  <c r="AH297" i="1"/>
  <c r="AI56" i="1"/>
  <c r="U75" i="1"/>
  <c r="X261" i="1"/>
  <c r="AE305" i="1"/>
  <c r="V138" i="1"/>
  <c r="X175" i="1"/>
  <c r="S95" i="1"/>
  <c r="AA88" i="1"/>
  <c r="S253" i="1"/>
  <c r="U266" i="1"/>
  <c r="T301" i="1"/>
  <c r="AB305" i="1"/>
  <c r="R106" i="1"/>
  <c r="Z145" i="1"/>
  <c r="AB320" i="1"/>
  <c r="V109" i="1"/>
  <c r="AI318" i="1"/>
  <c r="AC244" i="1"/>
  <c r="AL159" i="1"/>
  <c r="AI271" i="1"/>
  <c r="W269" i="1"/>
  <c r="V203" i="1"/>
  <c r="AI218" i="1"/>
  <c r="AI245" i="1"/>
  <c r="R311" i="1"/>
  <c r="AA327" i="1"/>
  <c r="AD252" i="1"/>
  <c r="AL97" i="1"/>
  <c r="S218" i="1"/>
  <c r="AC245" i="1"/>
  <c r="U284" i="1"/>
  <c r="AE327" i="1"/>
  <c r="AE176" i="1"/>
  <c r="S61" i="1"/>
  <c r="AI206" i="1"/>
  <c r="AI286" i="1"/>
  <c r="AE227" i="1"/>
  <c r="AL96" i="1"/>
  <c r="AJ102" i="1"/>
  <c r="AK294" i="1"/>
  <c r="AG131" i="1"/>
  <c r="AF303" i="1"/>
  <c r="AH56" i="1"/>
  <c r="AF227" i="1"/>
  <c r="AA98" i="1"/>
  <c r="X271" i="1"/>
  <c r="AA21" i="1"/>
  <c r="AC125" i="1"/>
  <c r="AH265" i="1"/>
  <c r="AG73" i="1"/>
  <c r="AG31" i="1"/>
  <c r="U156" i="1"/>
  <c r="V31" i="1"/>
  <c r="Y290" i="1"/>
  <c r="AC47" i="1"/>
  <c r="AB214" i="1"/>
  <c r="AB205" i="1"/>
  <c r="AF58" i="1"/>
  <c r="Y118" i="1"/>
  <c r="V240" i="1"/>
  <c r="AK112" i="1"/>
  <c r="AB267" i="1"/>
  <c r="AI277" i="1"/>
  <c r="AH255" i="1"/>
  <c r="Z270" i="1"/>
  <c r="AA109" i="1"/>
  <c r="AF143" i="1"/>
  <c r="AL41" i="1"/>
  <c r="AJ121" i="1"/>
  <c r="AC298" i="1"/>
  <c r="Y102" i="1"/>
  <c r="W127" i="1"/>
  <c r="X130" i="1"/>
  <c r="AE317" i="1"/>
  <c r="AB142" i="1"/>
  <c r="X214" i="1"/>
  <c r="S307" i="1"/>
  <c r="AK6" i="1"/>
  <c r="AB109" i="1"/>
  <c r="AD282" i="1"/>
  <c r="AC32" i="1"/>
  <c r="R26" i="1"/>
  <c r="AK305" i="1"/>
  <c r="Y264" i="1"/>
  <c r="AC97" i="1"/>
  <c r="AA143" i="1"/>
  <c r="X22" i="1"/>
  <c r="AE143" i="1"/>
  <c r="AC96" i="1"/>
  <c r="R10" i="1"/>
  <c r="AB63" i="1"/>
  <c r="V249" i="1"/>
  <c r="AE233" i="1"/>
  <c r="AE33" i="1"/>
  <c r="AC233" i="1"/>
  <c r="R233" i="1"/>
  <c r="W216" i="1"/>
  <c r="U235" i="1"/>
  <c r="AK119" i="1"/>
  <c r="AC310" i="1"/>
  <c r="AD62" i="1"/>
  <c r="AK327" i="1"/>
  <c r="T325" i="1"/>
  <c r="AB284" i="1"/>
  <c r="X38" i="1"/>
  <c r="AC299" i="1"/>
  <c r="V253" i="1"/>
  <c r="AG142" i="1"/>
  <c r="AL277" i="1"/>
  <c r="U48" i="1"/>
  <c r="AG322" i="1"/>
  <c r="AA124" i="1"/>
  <c r="W46" i="1"/>
  <c r="AE211" i="1"/>
  <c r="AB256" i="1"/>
  <c r="Y262" i="1"/>
  <c r="AC82" i="1"/>
  <c r="V298" i="1"/>
  <c r="AJ275" i="1"/>
  <c r="AJ260" i="1"/>
  <c r="AF31" i="1"/>
  <c r="W306" i="1"/>
  <c r="AF85" i="1"/>
  <c r="U133" i="1"/>
  <c r="AB99" i="1"/>
  <c r="Z122" i="1"/>
  <c r="AJ129" i="1"/>
  <c r="W17" i="1"/>
  <c r="AC15" i="1"/>
  <c r="AC237" i="1"/>
  <c r="AF10" i="1"/>
  <c r="AH299" i="1"/>
  <c r="AH294" i="1"/>
  <c r="AE175" i="1"/>
  <c r="AA12" i="1"/>
  <c r="X104" i="1"/>
  <c r="AL258" i="1"/>
  <c r="AF261" i="1"/>
  <c r="AA134" i="1"/>
  <c r="Z13" i="1"/>
  <c r="AC172" i="1"/>
  <c r="AK28" i="1"/>
  <c r="Z134" i="1"/>
  <c r="Y95" i="1"/>
  <c r="AA131" i="1"/>
  <c r="AD272" i="1"/>
  <c r="AA320" i="1"/>
  <c r="Z123" i="1"/>
  <c r="AI12" i="1"/>
  <c r="U121" i="1"/>
  <c r="AJ157" i="1"/>
  <c r="AK126" i="1"/>
  <c r="X270" i="1"/>
  <c r="AD241" i="1"/>
  <c r="AL142" i="1"/>
  <c r="V283" i="1"/>
  <c r="X63" i="1"/>
  <c r="AG250" i="1"/>
  <c r="X309" i="1"/>
  <c r="AA279" i="1"/>
  <c r="AA280" i="1" s="1"/>
  <c r="U251" i="1"/>
  <c r="AG233" i="1"/>
  <c r="AB243" i="1"/>
  <c r="AG213" i="1"/>
  <c r="AG211" i="1" s="1"/>
  <c r="W97" i="1"/>
  <c r="AH61" i="1"/>
  <c r="X90" i="1"/>
  <c r="AH212" i="1"/>
  <c r="AH62" i="1"/>
  <c r="AD32" i="1"/>
  <c r="AG86" i="1"/>
  <c r="T171" i="1"/>
  <c r="X12" i="1"/>
  <c r="V37" i="1"/>
  <c r="T137" i="1"/>
  <c r="AI18" i="1"/>
  <c r="AC319" i="1"/>
  <c r="Y13" i="1"/>
  <c r="V100" i="1"/>
  <c r="AB43" i="1"/>
  <c r="AL143" i="1"/>
  <c r="AF30" i="1"/>
  <c r="AJ59" i="1"/>
  <c r="AI269" i="1"/>
  <c r="W322" i="1"/>
  <c r="AI75" i="1"/>
  <c r="AC283" i="1"/>
  <c r="U172" i="1"/>
  <c r="AF161" i="1"/>
  <c r="AE46" i="1"/>
  <c r="X19" i="1"/>
  <c r="U102" i="1"/>
  <c r="Z304" i="1"/>
  <c r="AG65" i="1"/>
  <c r="S110" i="1"/>
  <c r="AL23" i="1"/>
  <c r="AC181" i="1"/>
  <c r="AH85" i="1"/>
  <c r="AF175" i="1"/>
  <c r="AL11" i="1"/>
  <c r="U283" i="1"/>
  <c r="AI321" i="1"/>
  <c r="U105" i="1"/>
  <c r="X260" i="1"/>
  <c r="AF263" i="1"/>
  <c r="AL271" i="1"/>
  <c r="AD73" i="1"/>
  <c r="Y59" i="1"/>
  <c r="AA261" i="1"/>
  <c r="AK177" i="1"/>
  <c r="Y227" i="1"/>
  <c r="AC129" i="1"/>
  <c r="AC281" i="1"/>
  <c r="W256" i="1"/>
  <c r="AE269" i="1"/>
  <c r="V159" i="1"/>
  <c r="T295" i="1"/>
  <c r="AI214" i="1"/>
  <c r="AC228" i="1"/>
  <c r="AC99" i="1"/>
  <c r="AE107" i="1"/>
  <c r="Y60" i="1"/>
  <c r="AJ97" i="1"/>
  <c r="Z117" i="1"/>
  <c r="AD202" i="1"/>
  <c r="AF250" i="1"/>
  <c r="AL222" i="1"/>
  <c r="V202" i="1"/>
  <c r="V247" i="1"/>
  <c r="X246" i="1"/>
  <c r="U327" i="1"/>
  <c r="Z279" i="1"/>
  <c r="Z280" i="1" s="1"/>
  <c r="AI284" i="1"/>
  <c r="AD91" i="1"/>
  <c r="AH298" i="1"/>
  <c r="AE306" i="1"/>
  <c r="AK286" i="1"/>
  <c r="AD106" i="1"/>
  <c r="AH264" i="1"/>
  <c r="AI264" i="1"/>
  <c r="AE96" i="1"/>
  <c r="AH17" i="1"/>
  <c r="U257" i="1"/>
  <c r="AK266" i="1"/>
  <c r="AG259" i="1"/>
  <c r="X52" i="1"/>
  <c r="T104" i="1"/>
  <c r="T99" i="1"/>
  <c r="AJ54" i="1"/>
  <c r="AI21" i="1"/>
  <c r="Y128" i="1"/>
  <c r="AJ133" i="1"/>
  <c r="AF13" i="1"/>
  <c r="S13" i="1"/>
  <c r="W100" i="1"/>
  <c r="AF267" i="1"/>
  <c r="AJ109" i="1"/>
  <c r="AK31" i="1"/>
  <c r="AE120" i="1"/>
  <c r="W60" i="1"/>
  <c r="Z269" i="1"/>
  <c r="AG110" i="1"/>
  <c r="AF262" i="1"/>
  <c r="T56" i="1"/>
  <c r="AG317" i="1"/>
  <c r="AD31" i="1"/>
  <c r="R158" i="1"/>
  <c r="R306" i="1"/>
  <c r="AA17" i="1"/>
  <c r="AB318" i="1"/>
  <c r="AA317" i="1"/>
  <c r="AL264" i="1"/>
  <c r="AJ136" i="1"/>
  <c r="AJ143" i="1"/>
  <c r="AE35" i="1"/>
  <c r="AG263" i="1"/>
  <c r="AI19" i="1"/>
  <c r="V106" i="1"/>
  <c r="AB145" i="1"/>
  <c r="Z155" i="1"/>
  <c r="Z110" i="1"/>
  <c r="AC229" i="1"/>
  <c r="AL263" i="1"/>
  <c r="W106" i="1"/>
  <c r="AL241" i="1"/>
  <c r="T162" i="1"/>
  <c r="AC58" i="1"/>
  <c r="X163" i="1"/>
  <c r="S304" i="1"/>
  <c r="AG111" i="1"/>
  <c r="Y322" i="1"/>
  <c r="AF298" i="1"/>
  <c r="AI100" i="1"/>
  <c r="AG199" i="1"/>
  <c r="AK36" i="1"/>
  <c r="AL84" i="1"/>
  <c r="AA306" i="1"/>
  <c r="AI319" i="1"/>
  <c r="AD94" i="1"/>
  <c r="V306" i="1"/>
  <c r="AC295" i="1"/>
  <c r="T321" i="1"/>
  <c r="AJ107" i="1"/>
  <c r="AA87" i="1"/>
  <c r="AE321" i="1"/>
  <c r="X308" i="1"/>
  <c r="U76" i="1"/>
  <c r="AE205" i="1"/>
  <c r="AF100" i="1"/>
  <c r="R267" i="1"/>
  <c r="S120" i="1"/>
  <c r="AL49" i="1"/>
  <c r="AH109" i="1"/>
  <c r="V99" i="1"/>
  <c r="AJ23" i="1"/>
  <c r="V35" i="1"/>
  <c r="AH317" i="1"/>
  <c r="AA99" i="1"/>
  <c r="AI227" i="1"/>
  <c r="Z239" i="1"/>
  <c r="W105" i="1"/>
  <c r="AI261" i="1"/>
  <c r="Z114" i="1"/>
  <c r="R48" i="1"/>
  <c r="AC302" i="1"/>
  <c r="V6" i="1"/>
  <c r="T154" i="1"/>
  <c r="W294" i="1"/>
  <c r="AH87" i="1"/>
  <c r="AH41" i="1"/>
  <c r="AC199" i="1"/>
  <c r="Y233" i="1"/>
  <c r="AI205" i="1"/>
  <c r="AB157" i="1"/>
  <c r="AH308" i="1"/>
  <c r="U18" i="1"/>
  <c r="U26" i="1"/>
  <c r="R137" i="1"/>
  <c r="Y283" i="1"/>
  <c r="S258" i="1"/>
  <c r="AD127" i="1"/>
  <c r="AK105" i="1"/>
  <c r="X244" i="1"/>
  <c r="T322" i="1"/>
  <c r="AD204" i="1"/>
  <c r="AA207" i="1"/>
  <c r="AJ172" i="1"/>
  <c r="Z100" i="1"/>
  <c r="V222" i="1"/>
  <c r="AB252" i="1"/>
  <c r="AC327" i="1"/>
  <c r="AB234" i="1"/>
  <c r="U119" i="1"/>
  <c r="AF275" i="1"/>
  <c r="AK309" i="1"/>
  <c r="U276" i="1"/>
  <c r="W276" i="1"/>
  <c r="W212" i="1"/>
  <c r="AI325" i="1"/>
  <c r="S26" i="1"/>
  <c r="AK12" i="1"/>
  <c r="AI161" i="1"/>
  <c r="AH322" i="1"/>
  <c r="AK250" i="1"/>
  <c r="T303" i="1"/>
  <c r="W10" i="1"/>
  <c r="AE138" i="1"/>
  <c r="AF87" i="1"/>
  <c r="AC230" i="1"/>
  <c r="S40" i="1"/>
  <c r="AI17" i="1"/>
  <c r="AI48" i="1"/>
  <c r="S87" i="1"/>
  <c r="AB12" i="1"/>
  <c r="V58" i="1"/>
  <c r="S206" i="1"/>
  <c r="AE36" i="1"/>
  <c r="AF173" i="1"/>
  <c r="T298" i="1"/>
  <c r="AK87" i="1"/>
  <c r="AB225" i="1"/>
  <c r="Y34" i="1"/>
  <c r="AL152" i="1"/>
  <c r="T55" i="1"/>
  <c r="AL244" i="1"/>
  <c r="AF199" i="1"/>
  <c r="T155" i="1"/>
  <c r="AC293" i="1"/>
  <c r="AK94" i="1"/>
  <c r="AJ135" i="1"/>
  <c r="AJ155" i="1"/>
  <c r="AJ130" i="1"/>
  <c r="X121" i="1"/>
  <c r="X102" i="1"/>
  <c r="W155" i="1"/>
  <c r="S47" i="1"/>
  <c r="S203" i="1"/>
  <c r="X132" i="1"/>
  <c r="AB233" i="1"/>
  <c r="AH170" i="1"/>
  <c r="Z249" i="1"/>
  <c r="AA268" i="1"/>
  <c r="AB257" i="1"/>
  <c r="AC201" i="1"/>
  <c r="AF270" i="1"/>
  <c r="AG130" i="1"/>
  <c r="W136" i="1"/>
  <c r="R52" i="1"/>
  <c r="AF311" i="1"/>
  <c r="AC234" i="1"/>
  <c r="AB251" i="1"/>
  <c r="Z251" i="1"/>
  <c r="X243" i="1"/>
  <c r="AE251" i="1"/>
  <c r="AD97" i="1"/>
  <c r="AF249" i="1"/>
  <c r="AE250" i="1"/>
  <c r="AH325" i="1"/>
  <c r="AL327" i="1"/>
  <c r="X61" i="1"/>
  <c r="AA239" i="1"/>
  <c r="AE49" i="1"/>
  <c r="V170" i="1"/>
  <c r="S321" i="1"/>
  <c r="AE206" i="1"/>
  <c r="AA43" i="1"/>
  <c r="R18" i="1"/>
  <c r="W124" i="1"/>
  <c r="AA174" i="1"/>
  <c r="R76" i="1"/>
  <c r="AC79" i="1"/>
  <c r="T88" i="1"/>
  <c r="AL172" i="1"/>
  <c r="R145" i="1"/>
  <c r="AA114" i="1"/>
  <c r="AE10" i="1"/>
  <c r="AL160" i="1"/>
  <c r="AH277" i="1"/>
  <c r="AC36" i="1"/>
  <c r="T262" i="1"/>
  <c r="AC292" i="1"/>
  <c r="AC271" i="1"/>
  <c r="AI110" i="1"/>
  <c r="X303" i="1"/>
  <c r="AC41" i="1"/>
  <c r="AA18" i="1"/>
  <c r="AJ204" i="1"/>
  <c r="U125" i="1"/>
  <c r="Z135" i="1"/>
  <c r="T130" i="1"/>
  <c r="Z10" i="1"/>
  <c r="AL267" i="1"/>
  <c r="T42" i="1"/>
  <c r="W156" i="1"/>
  <c r="AI30" i="1"/>
  <c r="S107" i="1"/>
  <c r="AA300" i="1"/>
  <c r="AH30" i="1"/>
  <c r="AE111" i="1"/>
  <c r="X158" i="1"/>
  <c r="R122" i="1"/>
  <c r="AF94" i="1"/>
  <c r="AC22" i="1"/>
  <c r="V239" i="1"/>
  <c r="Z277" i="1"/>
  <c r="X21" i="1"/>
  <c r="W50" i="1"/>
  <c r="AL76" i="1"/>
  <c r="AL268" i="1"/>
  <c r="AF293" i="1"/>
  <c r="AA171" i="1"/>
  <c r="T87" i="1"/>
  <c r="S282" i="1"/>
  <c r="R152" i="1"/>
  <c r="AJ306" i="1"/>
  <c r="AD119" i="1"/>
  <c r="AC179" i="1"/>
  <c r="R218" i="1"/>
  <c r="AL309" i="1"/>
  <c r="S243" i="1"/>
  <c r="Z119" i="1"/>
  <c r="AB326" i="1"/>
  <c r="W284" i="1"/>
  <c r="Z91" i="1"/>
  <c r="AI61" i="1"/>
  <c r="AE294" i="1"/>
  <c r="AD277" i="1"/>
  <c r="AL108" i="1"/>
  <c r="S85" i="1"/>
  <c r="Y174" i="1"/>
  <c r="R21" i="1"/>
  <c r="V256" i="1"/>
  <c r="V128" i="1"/>
  <c r="AD219" i="1"/>
  <c r="AG265" i="1"/>
  <c r="W203" i="1"/>
  <c r="AG102" i="1"/>
  <c r="AB271" i="1"/>
  <c r="AD126" i="1"/>
  <c r="AI88" i="1"/>
  <c r="U34" i="1"/>
  <c r="T38" i="1"/>
  <c r="AE152" i="1"/>
  <c r="AF301" i="1"/>
  <c r="Y274" i="1"/>
  <c r="X17" i="1"/>
  <c r="R73" i="1"/>
  <c r="V214" i="1"/>
  <c r="AD261" i="1"/>
  <c r="AG275" i="1"/>
  <c r="AD240" i="1"/>
  <c r="Z266" i="1"/>
  <c r="AL133" i="1"/>
  <c r="AG152" i="1"/>
  <c r="AF93" i="1"/>
  <c r="AL137" i="1"/>
  <c r="AL63" i="1"/>
  <c r="Z282" i="1"/>
  <c r="V154" i="1"/>
  <c r="AG206" i="1"/>
  <c r="R236" i="1"/>
  <c r="AH269" i="1"/>
  <c r="AD59" i="1"/>
  <c r="AC306" i="1"/>
  <c r="AD123" i="1"/>
  <c r="X203" i="1"/>
  <c r="AG204" i="1"/>
  <c r="R107" i="1"/>
  <c r="AI109" i="1"/>
  <c r="Y241" i="1"/>
  <c r="AG304" i="1"/>
  <c r="AD233" i="1"/>
  <c r="AE323" i="1"/>
  <c r="AI246" i="1"/>
  <c r="AH309" i="1"/>
  <c r="R251" i="1"/>
  <c r="AI234" i="1"/>
  <c r="AG276" i="1"/>
  <c r="AH249" i="1"/>
  <c r="Y212" i="1"/>
  <c r="R61" i="1"/>
  <c r="U92" i="1"/>
  <c r="AB92" i="1"/>
  <c r="AF256" i="1"/>
  <c r="AC77" i="1"/>
  <c r="Z19" i="1"/>
  <c r="X173" i="1"/>
  <c r="AL203" i="1"/>
  <c r="W49" i="1"/>
  <c r="X156" i="1"/>
  <c r="AA160" i="1"/>
  <c r="AG34" i="1"/>
  <c r="AI93" i="1"/>
  <c r="Y225" i="1"/>
  <c r="Z257" i="1"/>
  <c r="AI135" i="1"/>
  <c r="AK27" i="1"/>
  <c r="AL12" i="1"/>
  <c r="AD113" i="1"/>
  <c r="U47" i="1"/>
  <c r="AE136" i="1"/>
  <c r="T317" i="1"/>
  <c r="AD296" i="1"/>
  <c r="W35" i="1"/>
  <c r="R241" i="1"/>
  <c r="AA53" i="1"/>
  <c r="AB235" i="1"/>
  <c r="W297" i="1"/>
  <c r="AB208" i="1"/>
  <c r="AB198" i="1"/>
  <c r="AA308" i="1"/>
  <c r="AJ39" i="1"/>
  <c r="AI127" i="1"/>
  <c r="AA126" i="1"/>
  <c r="AJ156" i="1"/>
  <c r="X198" i="1"/>
  <c r="V219" i="1"/>
  <c r="Y37" i="1"/>
  <c r="AK257" i="1"/>
  <c r="AI255" i="1"/>
  <c r="W295" i="1"/>
  <c r="AC54" i="1"/>
  <c r="R22" i="1"/>
  <c r="AG112" i="1"/>
  <c r="X317" i="1"/>
  <c r="AC145" i="1"/>
  <c r="R263" i="1"/>
  <c r="AH129" i="1"/>
  <c r="V129" i="1"/>
  <c r="T271" i="1"/>
  <c r="AK26" i="1"/>
  <c r="Z245" i="1"/>
  <c r="AJ236" i="1"/>
  <c r="AJ276" i="1"/>
  <c r="AD276" i="1"/>
  <c r="AD316" i="1"/>
  <c r="Z248" i="1"/>
  <c r="Y276" i="1"/>
  <c r="AG279" i="1"/>
  <c r="AG280" i="1" s="1"/>
  <c r="AG90" i="1"/>
  <c r="AD98" i="1"/>
  <c r="AG294" i="1"/>
  <c r="AC149" i="1"/>
  <c r="Y282" i="1"/>
  <c r="T265" i="1"/>
  <c r="Y161" i="1"/>
  <c r="AC81" i="1"/>
  <c r="Y303" i="1"/>
  <c r="AH58" i="1"/>
  <c r="S102" i="1"/>
  <c r="R124" i="1"/>
  <c r="AJ256" i="1"/>
  <c r="AD21" i="1"/>
  <c r="Z144" i="1"/>
  <c r="T174" i="1"/>
  <c r="S277" i="1"/>
  <c r="Y65" i="1"/>
  <c r="AI10" i="1"/>
  <c r="AD286" i="1"/>
  <c r="AC140" i="1"/>
  <c r="AA257" i="1"/>
  <c r="AI126" i="1"/>
  <c r="V76" i="1"/>
  <c r="AH47" i="1"/>
  <c r="Y144" i="1"/>
  <c r="S50" i="1"/>
  <c r="AL55" i="1"/>
  <c r="AK263" i="1"/>
  <c r="Y138" i="1"/>
  <c r="AJ208" i="1"/>
  <c r="U111" i="1"/>
  <c r="AA290" i="1"/>
  <c r="AC134" i="1"/>
  <c r="AC57" i="1"/>
  <c r="X256" i="1"/>
  <c r="AD54" i="1"/>
  <c r="AE241" i="1"/>
  <c r="AC196" i="1"/>
  <c r="U132" i="1"/>
  <c r="R85" i="1"/>
  <c r="AF131" i="1"/>
  <c r="W219" i="1"/>
  <c r="X65" i="1"/>
  <c r="X105" i="1"/>
  <c r="AD55" i="1"/>
  <c r="AC34" i="1"/>
  <c r="S162" i="1"/>
  <c r="U256" i="1"/>
  <c r="U43" i="1"/>
  <c r="AD270" i="1"/>
  <c r="Z247" i="1"/>
  <c r="AA277" i="1"/>
  <c r="AB6" i="1"/>
  <c r="AH199" i="1"/>
  <c r="Y84" i="1"/>
  <c r="V282" i="1"/>
  <c r="Z322" i="1"/>
  <c r="AL127" i="1"/>
  <c r="Y243" i="1"/>
  <c r="X33" i="1"/>
  <c r="AJ234" i="1"/>
  <c r="V250" i="1"/>
  <c r="Y117" i="1"/>
  <c r="AJ245" i="1"/>
  <c r="U316" i="1"/>
  <c r="R245" i="1"/>
  <c r="Z325" i="1"/>
  <c r="T279" i="1"/>
  <c r="T280" i="1" s="1"/>
  <c r="AJ212" i="1"/>
  <c r="AD326" i="1"/>
  <c r="AL307" i="1"/>
  <c r="AD53" i="1"/>
  <c r="AH207" i="1"/>
  <c r="AA42" i="1"/>
  <c r="Z12" i="1"/>
  <c r="AA203" i="1"/>
  <c r="R104" i="1"/>
  <c r="AE290" i="1"/>
  <c r="AC104" i="1"/>
  <c r="S157" i="1"/>
  <c r="W30" i="1"/>
  <c r="AB58" i="1"/>
  <c r="AF106" i="1"/>
  <c r="AF18" i="1"/>
  <c r="U322" i="1"/>
  <c r="R87" i="1"/>
  <c r="AL132" i="1"/>
  <c r="AJ18" i="1"/>
  <c r="AL158" i="1"/>
  <c r="Z317" i="1"/>
  <c r="AL73" i="1"/>
  <c r="S300" i="1"/>
  <c r="Z296" i="1"/>
  <c r="T252" i="1"/>
  <c r="AB265" i="1"/>
  <c r="V28" i="1"/>
  <c r="T109" i="1"/>
  <c r="AI136" i="1"/>
  <c r="AG144" i="1"/>
  <c r="AI254" i="1"/>
  <c r="Y244" i="1"/>
  <c r="U162" i="1"/>
  <c r="AK299" i="1"/>
  <c r="AB47" i="1"/>
  <c r="AG311" i="1"/>
  <c r="AB45" i="1"/>
  <c r="AA152" i="1"/>
  <c r="S177" i="1"/>
  <c r="W206" i="1"/>
  <c r="AC192" i="1"/>
  <c r="R198" i="1"/>
  <c r="V87" i="1"/>
  <c r="W320" i="1"/>
  <c r="V105" i="1"/>
  <c r="T305" i="1"/>
  <c r="AD198" i="1"/>
  <c r="V251" i="1"/>
  <c r="AJ86" i="1"/>
  <c r="AD108" i="1"/>
  <c r="AH130" i="1"/>
  <c r="R118" i="1"/>
  <c r="AF76" i="1"/>
  <c r="Z97" i="1"/>
  <c r="AA233" i="1"/>
  <c r="AL247" i="1"/>
  <c r="AF235" i="1"/>
  <c r="AE179" i="1"/>
  <c r="AA254" i="1"/>
  <c r="R247" i="1"/>
  <c r="AE254" i="1"/>
  <c r="Z323" i="1"/>
  <c r="R284" i="1"/>
  <c r="AA176" i="1"/>
  <c r="AA90" i="1"/>
  <c r="AE99" i="1"/>
  <c r="AA35" i="1"/>
  <c r="AH21" i="1"/>
  <c r="AE86" i="1"/>
  <c r="AH36" i="1"/>
  <c r="X59" i="1"/>
  <c r="AA205" i="1"/>
  <c r="AE298" i="1"/>
  <c r="U142" i="1"/>
  <c r="Y112" i="1"/>
  <c r="AD19" i="1"/>
  <c r="V48" i="1"/>
  <c r="AA34" i="1"/>
  <c r="V54" i="1"/>
  <c r="AG244" i="1"/>
  <c r="AJ105" i="1"/>
  <c r="AC83" i="1"/>
  <c r="X120" i="1"/>
  <c r="AC23" i="1"/>
  <c r="X27" i="1"/>
  <c r="AB89" i="1"/>
  <c r="S143" i="1"/>
  <c r="AE22" i="1"/>
  <c r="R170" i="1"/>
  <c r="AE208" i="1"/>
  <c r="AL58" i="1"/>
  <c r="V104" i="1"/>
  <c r="V7" i="1"/>
  <c r="Z41" i="1"/>
  <c r="AL107" i="1"/>
  <c r="Z256" i="1"/>
  <c r="U264" i="1"/>
  <c r="T170" i="1"/>
  <c r="AL305" i="1"/>
  <c r="AC141" i="1"/>
  <c r="R53" i="1"/>
  <c r="S63" i="1"/>
  <c r="AA234" i="1"/>
  <c r="AI142" i="1"/>
  <c r="AI138" i="1"/>
  <c r="AE170" i="1"/>
  <c r="AI208" i="1"/>
  <c r="AL135" i="1"/>
  <c r="X55" i="1"/>
  <c r="AL121" i="1"/>
  <c r="Y171" i="1"/>
  <c r="S93" i="1"/>
  <c r="AB105" i="1"/>
  <c r="AB296" i="1"/>
  <c r="W26" i="1"/>
  <c r="AC267" i="1"/>
  <c r="W228" i="1"/>
  <c r="Y235" i="1"/>
  <c r="Z311" i="1"/>
  <c r="AE234" i="1"/>
  <c r="AK275" i="1"/>
  <c r="W245" i="1"/>
  <c r="AG254" i="1"/>
  <c r="U323" i="1"/>
  <c r="AF247" i="1"/>
  <c r="AH279" i="1"/>
  <c r="AH280" i="1" s="1"/>
  <c r="W326" i="1"/>
  <c r="AH326" i="1"/>
  <c r="AJ62" i="1"/>
  <c r="AF306" i="1"/>
  <c r="W290" i="1"/>
  <c r="AA86" i="1"/>
  <c r="AB240" i="1"/>
  <c r="AI59" i="1"/>
  <c r="AE13" i="1"/>
  <c r="AE98" i="1"/>
  <c r="AL114" i="1"/>
  <c r="AJ53" i="1"/>
  <c r="V131" i="1"/>
  <c r="AH205" i="1"/>
  <c r="V199" i="1"/>
  <c r="X295" i="1"/>
  <c r="AK48" i="1"/>
  <c r="AG262" i="1"/>
  <c r="R305" i="1"/>
  <c r="AI159" i="1"/>
  <c r="X142" i="1"/>
  <c r="U304" i="1"/>
  <c r="S155" i="1"/>
  <c r="AF60" i="1"/>
  <c r="Z86" i="1"/>
  <c r="AC52" i="1"/>
  <c r="AA54" i="1"/>
  <c r="AF108" i="1"/>
  <c r="Z85" i="1"/>
  <c r="AF142" i="1"/>
  <c r="T318" i="1"/>
  <c r="AH11" i="1"/>
  <c r="AJ30" i="1"/>
  <c r="AE261" i="1"/>
  <c r="V46" i="1"/>
  <c r="AD295" i="1"/>
  <c r="T50" i="1"/>
  <c r="X54" i="1"/>
  <c r="AA144" i="1"/>
  <c r="R35" i="1"/>
  <c r="AC231" i="1"/>
  <c r="AF21" i="1"/>
  <c r="V205" i="1"/>
  <c r="S54" i="1"/>
  <c r="AC148" i="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<sst xmlns="http://schemas.openxmlformats.org/spreadsheetml/2006/main" count="9065" uniqueCount="2089">
  <si>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</si>
  <si>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</si>
  <si>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</si>
  <si>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</si>
  <si>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</si>
  <si>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</si>
  <si>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</si>
  <si>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</si>
  <si>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</si>
  <si>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</si>
  <si>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</si>
  <si>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</si>
  <si>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</si>
  <si>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</si>
  <si>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</si>
  <si>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</si>
  <si>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</si>
  <si>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</si>
  <si>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</si>
  <si>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</si>
  <si>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</si>
  <si>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</si>
  <si>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</si>
  <si>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</si>
  <si>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</si>
  <si>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</si>
  <si>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</si>
  <si>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</si>
  <si>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</si>
  <si>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</si>
  <si>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</si>
  <si>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</si>
  <si>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</si>
  <si>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</si>
  <si>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</si>
  <si>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</si>
  <si>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</si>
  <si>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</si>
  <si>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</si>
  <si>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</si>
  <si>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</si>
  <si>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</si>
  <si>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</si>
  <si>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</si>
  <si>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</si>
  <si>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</si>
  <si>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</si>
  <si>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</si>
  <si>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</si>
  <si>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</si>
  <si>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</si>
  <si>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</si>
  <si>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</si>
  <si>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</si>
  <si>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</si>
  <si>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</si>
  <si>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</si>
  <si>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</si>
  <si>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</si>
  <si>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</si>
  <si>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</si>
  <si>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</si>
  <si>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</si>
  <si>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</si>
  <si>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</si>
  <si>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</si>
  <si>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</si>
  <si>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</si>
  <si>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</si>
  <si>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</si>
  <si>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</si>
  <si>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</si>
  <si>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</si>
  <si>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</si>
  <si>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</si>
  <si>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</si>
  <si>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</si>
  <si>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</si>
  <si>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</si>
  <si>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</si>
  <si>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</si>
  <si>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</si>
  <si>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</si>
  <si>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</si>
  <si>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</si>
  <si>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</si>
  <si>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</si>
  <si>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</si>
  <si>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</si>
  <si>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</si>
  <si>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</si>
  <si>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</si>
  <si>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</si>
  <si>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</si>
  <si>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</si>
  <si>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</si>
  <si>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</si>
  <si>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</si>
  <si>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</si>
  <si>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</si>
  <si>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</si>
  <si>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</si>
  <si>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</si>
  <si>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</si>
  <si>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</si>
  <si>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</si>
  <si>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</si>
  <si>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</si>
  <si>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</si>
  <si>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</si>
  <si>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</si>
  <si>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</si>
  <si>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</si>
  <si>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</si>
  <si>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</si>
  <si>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</si>
  <si>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</si>
  <si>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</si>
  <si>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</si>
  <si>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</si>
  <si>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</si>
  <si>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</si>
  <si>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</si>
  <si>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</si>
  <si>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</si>
  <si>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</si>
  <si>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</si>
  <si>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</si>
  <si>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</si>
  <si>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</si>
  <si>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</si>
  <si>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</si>
  <si>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</si>
  <si>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</si>
  <si>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</si>
  <si>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</si>
  <si>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</si>
  <si>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</si>
  <si>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</si>
  <si>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</si>
  <si>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</si>
  <si>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</si>
  <si>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</si>
  <si>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</si>
  <si>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</si>
  <si>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</si>
  <si>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</si>
  <si>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</si>
  <si>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</si>
  <si>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</si>
  <si>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</si>
  <si>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</si>
  <si>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</si>
  <si>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</si>
  <si>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</si>
  <si>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</si>
  <si>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</si>
  <si>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</si>
  <si>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</si>
  <si>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</si>
  <si>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</si>
  <si>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</si>
  <si>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</si>
  <si>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</si>
  <si>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</si>
  <si>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</si>
  <si>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</si>
  <si>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</si>
  <si>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</si>
  <si>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</si>
  <si>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</si>
  <si>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</si>
  <si>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</si>
  <si>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</si>
  <si>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</si>
  <si>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</si>
  <si>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</si>
  <si>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</si>
  <si>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</si>
  <si>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</si>
  <si>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</si>
  <si>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</si>
  <si>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</si>
  <si>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</si>
  <si>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</si>
  <si>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</si>
  <si>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</si>
  <si>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</si>
  <si>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</si>
  <si>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</si>
  <si>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</si>
  <si>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</si>
  <si>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</si>
  <si>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</si>
  <si>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</si>
  <si>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</si>
  <si>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</si>
  <si>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</si>
  <si>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</si>
  <si>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</si>
  <si>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</si>
  <si>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</si>
  <si>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</si>
  <si>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</si>
  <si>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</si>
  <si>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</si>
  <si>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</si>
  <si>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</si>
  <si>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</si>
  <si>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</si>
  <si>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</si>
  <si>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</si>
  <si>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</si>
  <si>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</si>
  <si>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</si>
  <si>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</si>
  <si>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</si>
  <si>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</si>
  <si>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</si>
  <si>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</si>
  <si>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</si>
  <si>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</si>
  <si>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</si>
  <si>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</si>
  <si>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</si>
  <si>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</si>
  <si>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</si>
  <si>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</si>
  <si>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</si>
  <si>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</si>
  <si>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</si>
  <si>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</si>
  <si>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</si>
  <si>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</si>
  <si>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</si>
  <si>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</si>
  <si>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</si>
  <si>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</si>
  <si>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</si>
  <si>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</si>
  <si>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</si>
  <si>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</si>
  <si>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</si>
  <si>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</si>
  <si>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</si>
  <si>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</si>
  <si>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</si>
  <si>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</si>
  <si>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</si>
  <si>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</si>
  <si>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</si>
  <si>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</si>
  <si>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</si>
  <si>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</si>
  <si>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</si>
  <si>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</si>
  <si>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</si>
  <si>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</si>
  <si>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</si>
  <si>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</si>
  <si>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</si>
  <si>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</si>
  <si>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</si>
  <si>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</si>
  <si>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</si>
  <si>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</si>
  <si>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</si>
  <si>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</si>
  <si>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</si>
  <si>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</si>
  <si>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</si>
  <si>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</si>
  <si>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</si>
  <si>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</si>
  <si>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</si>
  <si>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</si>
  <si>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</si>
  <si>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</si>
  <si>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</si>
  <si>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</si>
  <si>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</si>
  <si>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</si>
  <si>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</si>
  <si>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</si>
  <si>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</si>
  <si>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</si>
  <si>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</si>
  <si>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</si>
  <si>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</si>
  <si>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</si>
  <si>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</si>
  <si>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</si>
  <si>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</si>
  <si>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</si>
  <si>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</si>
  <si>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</si>
  <si>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</si>
  <si>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</si>
  <si>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</si>
  <si>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</si>
  <si>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</si>
  <si>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</si>
  <si>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</si>
  <si>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</si>
  <si>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</si>
  <si>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</si>
  <si>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</si>
  <si>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</si>
  <si>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</si>
  <si>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</si>
  <si>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</si>
  <si>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</si>
  <si>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</si>
  <si>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</si>
  <si>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</si>
  <si>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</si>
  <si>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</si>
  <si>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</si>
  <si>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</si>
  <si>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</si>
  <si>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</si>
  <si>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</si>
  <si>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</si>
  <si>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</si>
  <si>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</si>
  <si>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</si>
  <si>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</si>
  <si>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</si>
  <si>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</si>
  <si>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</si>
  <si>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</si>
  <si>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</si>
  <si>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</si>
  <si>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</si>
  <si>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</si>
  <si>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</si>
  <si>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</si>
  <si>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</si>
  <si>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</si>
  <si>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</si>
  <si>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</si>
  <si>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</si>
  <si>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</si>
  <si>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</si>
  <si>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</si>
  <si>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</si>
  <si>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</si>
  <si>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</si>
  <si>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</si>
  <si>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</si>
  <si>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</si>
  <si>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</si>
  <si>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</si>
  <si>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</si>
  <si>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</si>
  <si>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</si>
  <si>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</si>
  <si>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</si>
  <si>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</si>
  <si>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</si>
  <si>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</si>
  <si>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</si>
  <si>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</si>
  <si>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</si>
  <si>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</si>
  <si>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</si>
  <si>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</si>
  <si>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</si>
  <si>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</si>
  <si>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</si>
  <si>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</si>
  <si>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</si>
  <si>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</si>
  <si>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</si>
  <si>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</si>
  <si>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</si>
  <si>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</si>
  <si>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</si>
  <si>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</si>
  <si>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</si>
  <si>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</si>
  <si>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</si>
  <si>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</si>
  <si>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</si>
  <si>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</si>
  <si>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</si>
  <si>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</si>
  <si>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</si>
  <si>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</si>
  <si>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</si>
  <si>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</si>
  <si>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</si>
  <si>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</si>
  <si>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</si>
  <si>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</si>
  <si>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</si>
  <si>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105</t>
  </si>
  <si>
    <t>106</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</si>
  <si>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</si>
  <si>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</si>
  <si>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</si>
  <si>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</si>
  <si>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</si>
  <si>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</si>
  <si>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</si>
  <si>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</si>
  <si>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</si>
  <si>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</si>
  <si>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</si>
  <si>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</si>
  <si>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</si>
  <si>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</si>
  <si>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</si>
  <si>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</si>
  <si>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</si>
  <si>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</si>
  <si>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</si>
  <si>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</si>
  <si>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</si>
  <si>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</si>
  <si>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</si>
  <si>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</si>
  <si>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</si>
  <si>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</si>
  <si>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</si>
  <si>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</si>
  <si>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</si>
  <si>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</si>
  <si>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</si>
  <si>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</si>
  <si>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</si>
  <si>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</si>
  <si>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</si>
  <si>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</si>
  <si>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</si>
  <si>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</si>
  <si>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</si>
  <si>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</si>
  <si>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</si>
  <si>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</si>
  <si>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</si>
  <si>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</si>
  <si>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</si>
  <si>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</si>
  <si>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</si>
  <si>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</si>
  <si>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</si>
  <si>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</si>
  <si>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</si>
  <si>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</si>
  <si>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</si>
  <si>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</si>
  <si>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</si>
  <si>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</si>
  <si>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</si>
  <si>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</si>
  <si>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</si>
  <si>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</si>
  <si>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</si>
  <si>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</si>
  <si>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</si>
  <si>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</si>
  <si>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</si>
  <si>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</si>
  <si>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</si>
  <si>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</si>
  <si>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</si>
  <si>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</si>
  <si>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</si>
  <si>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</si>
  <si>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</si>
  <si>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</si>
  <si>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</si>
  <si>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</si>
  <si>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</si>
  <si>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</si>
  <si>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</si>
  <si>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</si>
  <si>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</si>
  <si>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</si>
  <si>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</si>
  <si>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</si>
  <si>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</si>
  <si>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</si>
  <si>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</si>
  <si>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</si>
  <si>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</si>
  <si>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</si>
  <si>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</si>
  <si>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</si>
  <si>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</si>
  <si>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</si>
  <si>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</si>
  <si>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</si>
  <si>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</si>
  <si>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</si>
  <si>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</si>
  <si>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</si>
  <si>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</si>
  <si>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</si>
  <si>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</si>
  <si>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</si>
  <si>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</si>
  <si>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</si>
  <si>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</si>
  <si>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</si>
  <si>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</si>
  <si>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</si>
  <si>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</si>
  <si>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</si>
  <si>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</si>
  <si>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</si>
  <si>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</si>
  <si>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</si>
  <si>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</si>
  <si>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</si>
  <si>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</si>
  <si>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</si>
  <si>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</si>
  <si>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</si>
  <si>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</si>
  <si>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</si>
  <si>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</si>
  <si>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</si>
  <si>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</si>
  <si>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</si>
  <si>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</si>
  <si>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</si>
  <si>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</si>
  <si>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</si>
  <si>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</si>
  <si>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</si>
  <si>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</si>
  <si>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</si>
  <si>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</si>
  <si>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</si>
  <si>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</si>
  <si>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</si>
  <si>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</si>
  <si>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</si>
  <si>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</si>
  <si>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</si>
  <si>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</si>
  <si>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</si>
  <si>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</si>
  <si>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</si>
  <si>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</si>
  <si>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</si>
  <si>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</si>
  <si>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</si>
  <si>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</si>
  <si>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</si>
  <si>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</si>
  <si>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</si>
  <si>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</si>
  <si>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</si>
  <si>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</si>
  <si>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</si>
  <si>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</si>
  <si>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</si>
  <si>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</si>
  <si>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</si>
  <si>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</si>
  <si>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</si>
  <si>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</si>
  <si>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</si>
  <si>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</si>
  <si>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</si>
  <si>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</si>
  <si>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</si>
  <si>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</si>
  <si>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</si>
  <si>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</si>
  <si>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</si>
  <si>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</si>
  <si>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</si>
  <si>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</si>
  <si>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</si>
  <si>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</si>
  <si>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</si>
  <si>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</si>
  <si>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</si>
  <si>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</si>
  <si>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</si>
  <si>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</si>
  <si>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</si>
  <si>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</si>
  <si>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</si>
  <si>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</si>
  <si>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</si>
  <si>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</si>
  <si>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</si>
  <si>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</si>
  <si>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</si>
  <si>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</si>
  <si>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</si>
  <si>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</si>
  <si>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</si>
  <si>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</si>
  <si>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</si>
  <si>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</si>
  <si>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</si>
  <si>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</si>
  <si>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</si>
  <si>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</si>
  <si>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</si>
  <si>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</si>
  <si>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</si>
  <si>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</si>
  <si>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</si>
  <si>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</si>
  <si>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</si>
  <si>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</si>
  <si>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</si>
  <si>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</si>
  <si>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</si>
  <si>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</si>
  <si>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</si>
  <si>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</si>
  <si>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</si>
  <si>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</si>
  <si>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</si>
  <si>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</si>
  <si>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</si>
  <si>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</si>
  <si>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</si>
  <si>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</si>
  <si>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</si>
  <si>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</si>
  <si>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</si>
  <si>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</si>
  <si>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</si>
  <si>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</si>
  <si>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</si>
  <si>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</si>
  <si>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</si>
  <si>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</si>
  <si>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</si>
  <si>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</si>
  <si>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</si>
  <si>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</si>
  <si>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</si>
  <si>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</si>
  <si>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</si>
  <si>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</si>
  <si>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</si>
  <si>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</si>
  <si>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</si>
  <si>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</si>
  <si>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</si>
  <si>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</si>
  <si>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</si>
  <si>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</si>
  <si>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</si>
  <si>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</si>
  <si>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</si>
  <si>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</si>
  <si>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</si>
  <si>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</si>
  <si>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</si>
  <si>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</si>
  <si>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</si>
  <si>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</si>
  <si>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</si>
  <si>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</si>
  <si>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</si>
  <si>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</si>
  <si>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</si>
  <si>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</si>
  <si>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</si>
  <si>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</si>
  <si>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</si>
  <si>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</si>
  <si>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</si>
  <si>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</si>
  <si>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</si>
  <si>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</si>
  <si>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</si>
  <si>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</si>
  <si>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</si>
  <si>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</si>
  <si>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</si>
  <si>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</si>
  <si>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</si>
  <si>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</si>
  <si>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</si>
  <si>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</si>
  <si>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</si>
  <si>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</si>
  <si>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</si>
  <si>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</si>
  <si>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</si>
  <si>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</si>
  <si>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</si>
  <si>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</si>
  <si>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</si>
  <si>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</si>
  <si>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</si>
  <si>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</si>
  <si>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</si>
  <si>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</si>
  <si>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</si>
  <si>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</si>
  <si>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</si>
  <si>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</si>
  <si>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</si>
  <si>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</si>
  <si>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</si>
  <si>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</si>
  <si>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</si>
  <si>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</si>
  <si>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</si>
  <si>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</si>
  <si>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</si>
  <si>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</si>
  <si>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</si>
  <si>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</si>
  <si>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</si>
  <si>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</si>
  <si>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</si>
  <si>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</si>
  <si>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</si>
  <si>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</si>
  <si>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</si>
  <si>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</si>
  <si>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</si>
  <si>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</si>
  <si>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</si>
  <si>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</si>
  <si>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</si>
  <si>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</si>
  <si>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</si>
  <si>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</si>
  <si>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</si>
  <si>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</si>
  <si>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</si>
  <si>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</si>
  <si>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</si>
  <si>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</si>
  <si>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</si>
  <si>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</si>
  <si>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</si>
  <si>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</si>
  <si>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</si>
  <si>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</si>
  <si>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</si>
  <si>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</si>
  <si>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</si>
  <si>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</si>
  <si>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</si>
  <si>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</si>
  <si>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</si>
  <si>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</si>
  <si>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</si>
  <si>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</si>
  <si>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</si>
  <si>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</si>
  <si>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</si>
  <si>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</si>
  <si>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</si>
  <si>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</si>
  <si>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</si>
  <si>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</si>
  <si>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</si>
  <si>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</si>
  <si>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</si>
  <si>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</si>
  <si>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</si>
  <si>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</si>
  <si>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</si>
  <si>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</si>
  <si>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</si>
  <si>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</si>
  <si>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</si>
  <si>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</si>
  <si>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</si>
  <si>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</si>
  <si>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</si>
  <si>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</si>
  <si>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</si>
  <si>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</si>
  <si>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</si>
  <si>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</si>
  <si>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</si>
  <si>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</si>
  <si>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</si>
  <si>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</si>
  <si>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</si>
  <si>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</si>
  <si>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</si>
  <si>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</si>
  <si>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</si>
  <si>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</si>
  <si>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</si>
  <si>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</si>
  <si>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</si>
  <si>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</si>
  <si>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</si>
  <si>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</si>
  <si>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</si>
  <si>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</si>
  <si>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</si>
  <si>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</si>
  <si>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</si>
  <si>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</si>
  <si>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</si>
  <si>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</si>
  <si>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</si>
  <si>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</si>
  <si>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</si>
  <si>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</si>
  <si>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</si>
  <si>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</si>
  <si>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</si>
  <si>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</si>
  <si>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</si>
  <si>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</si>
  <si>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</si>
  <si>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</si>
  <si>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</si>
  <si>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</si>
  <si>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</si>
  <si>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</si>
  <si>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</si>
  <si>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</si>
  <si>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</si>
  <si>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</si>
  <si>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</si>
  <si>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</si>
  <si>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</si>
  <si>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</si>
  <si>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</si>
  <si>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</si>
  <si>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</si>
  <si>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</si>
  <si>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</si>
  <si>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</si>
  <si>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</si>
  <si>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</si>
  <si>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</si>
  <si>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</si>
  <si>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</si>
  <si>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</si>
  <si>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</si>
  <si>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</si>
  <si>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</si>
  <si>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</si>
  <si>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</si>
  <si>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</si>
  <si>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</si>
  <si>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</si>
  <si>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</si>
  <si>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</si>
  <si>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</si>
  <si>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</si>
  <si>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</si>
  <si>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</si>
  <si>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</si>
  <si>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</si>
  <si>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</si>
  <si>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</si>
  <si>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</si>
  <si>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</si>
  <si>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</si>
  <si>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</si>
  <si>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</si>
  <si>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</si>
  <si>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</si>
  <si>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</si>
  <si>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</si>
  <si>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</si>
  <si>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</si>
  <si>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</si>
  <si>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</si>
  <si>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</si>
  <si>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</si>
  <si>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</si>
  <si>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</si>
  <si>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</si>
  <si>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</si>
  <si>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</si>
  <si>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</si>
  <si>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</si>
  <si>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</si>
  <si>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</si>
  <si>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</si>
  <si>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</si>
  <si>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</si>
  <si>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</si>
  <si>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</si>
  <si>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</si>
  <si>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</si>
  <si>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</si>
  <si>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</si>
  <si>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</si>
  <si>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</si>
  <si>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</si>
  <si>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</si>
  <si>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</si>
  <si>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</si>
  <si>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</si>
  <si>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</si>
  <si>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</si>
  <si>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</si>
  <si>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</si>
  <si>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</si>
  <si>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</si>
  <si>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</si>
  <si>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</si>
  <si>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</si>
  <si>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</si>
  <si>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</si>
  <si>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</si>
  <si>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</si>
  <si>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</si>
  <si>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</si>
  <si>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</si>
  <si>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</si>
  <si>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</si>
  <si>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</si>
  <si>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</si>
  <si>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</si>
  <si>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</si>
  <si>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</si>
  <si>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</si>
  <si>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</si>
  <si>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</si>
  <si>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</si>
  <si>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</si>
  <si>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</si>
  <si>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</si>
  <si>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</si>
  <si>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</si>
  <si>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</si>
  <si>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</si>
  <si>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</si>
  <si>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</si>
  <si>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</si>
  <si>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</si>
  <si>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</si>
  <si>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</si>
  <si>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</si>
  <si>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</si>
  <si>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</si>
  <si>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</si>
  <si>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</si>
  <si>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</si>
  <si>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</si>
  <si>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</si>
  <si>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</si>
  <si>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</si>
  <si>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</si>
  <si>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</si>
  <si>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</si>
  <si>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</si>
  <si>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</si>
  <si>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</si>
  <si>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</si>
  <si>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</si>
  <si>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</si>
  <si>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</si>
  <si>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</si>
  <si>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</si>
  <si>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</si>
  <si>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</si>
  <si>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</si>
  <si>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</si>
  <si>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</si>
  <si>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</si>
  <si>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</si>
  <si>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</si>
  <si>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</si>
  <si>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</si>
  <si>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</si>
  <si>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</si>
  <si>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</si>
  <si>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</si>
  <si>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</si>
  <si>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</si>
  <si>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</si>
  <si>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</si>
  <si>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</si>
  <si>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</si>
  <si>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</si>
  <si>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</si>
  <si>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</si>
  <si>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</si>
  <si>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</si>
  <si>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</si>
  <si>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</si>
  <si>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</si>
  <si>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</si>
  <si>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</si>
  <si>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</si>
  <si>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</si>
  <si>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</si>
  <si>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</si>
  <si>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</si>
  <si>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</si>
  <si>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</si>
  <si>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</si>
  <si>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</si>
  <si>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</si>
  <si>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</si>
  <si>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</si>
  <si>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</si>
  <si>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</si>
  <si>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</si>
  <si>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</si>
  <si>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</si>
  <si>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</si>
  <si>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</si>
  <si>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</si>
  <si>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</si>
  <si>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</si>
  <si>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</si>
  <si>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</si>
  <si>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</si>
  <si>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</si>
  <si>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</si>
  <si>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</si>
  <si>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</si>
  <si>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</si>
  <si>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</si>
  <si>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</si>
  <si>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</si>
  <si>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</si>
  <si>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</si>
  <si>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</si>
  <si>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</si>
  <si>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</si>
  <si>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</si>
  <si>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</si>
  <si>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</si>
  <si>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</si>
  <si>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</si>
  <si>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</si>
  <si>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</si>
  <si>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</si>
  <si>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</si>
  <si>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</si>
  <si>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</si>
  <si>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</si>
  <si>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</si>
  <si>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</si>
  <si>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</si>
  <si>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</si>
  <si>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</si>
  <si>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</si>
  <si>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</si>
  <si>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</si>
  <si>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</si>
  <si>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</si>
  <si>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</si>
  <si>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</si>
  <si>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</si>
  <si>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</si>
  <si>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</si>
  <si>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</si>
  <si>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</si>
  <si>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</si>
  <si>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</si>
  <si>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</si>
  <si>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</si>
  <si>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</si>
  <si>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</si>
  <si>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</si>
  <si>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</si>
  <si>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</si>
  <si>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</si>
  <si>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</si>
  <si>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</si>
  <si>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</si>
  <si>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</si>
  <si>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</si>
  <si>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</si>
  <si>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</si>
  <si>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</si>
  <si>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</si>
  <si>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</si>
  <si>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</si>
  <si>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</si>
  <si>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</si>
  <si>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</si>
  <si>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</si>
  <si>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</si>
  <si>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</si>
  <si>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</si>
  <si>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</si>
  <si>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</si>
  <si>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</si>
  <si>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</si>
  <si>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</si>
  <si>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</si>
  <si>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</si>
  <si>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</si>
  <si>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</si>
  <si>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</si>
  <si>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</si>
  <si>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</si>
  <si>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</si>
  <si>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</si>
  <si>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</si>
  <si>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</si>
  <si>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</si>
  <si>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</si>
  <si>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</si>
  <si>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</si>
  <si>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</si>
  <si>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</si>
  <si>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</si>
  <si>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</si>
  <si>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</si>
  <si>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</si>
  <si>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</si>
  <si>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</si>
  <si>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</si>
  <si>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</si>
  <si>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</si>
  <si>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</si>
  <si>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</si>
  <si>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</si>
  <si>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</si>
  <si>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</si>
  <si>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</si>
  <si>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</si>
  <si>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</si>
  <si>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</si>
  <si>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</si>
  <si>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</si>
  <si>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</si>
  <si>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</si>
  <si>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</si>
  <si>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</si>
  <si>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</si>
  <si>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</si>
  <si>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</si>
  <si>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</si>
  <si>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</si>
  <si>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</si>
  <si>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</si>
  <si>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</si>
  <si>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</si>
  <si>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</si>
  <si>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</si>
  <si>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</si>
  <si>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</si>
  <si>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</si>
  <si>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</si>
  <si>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</si>
  <si>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</si>
  <si>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</si>
  <si>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</si>
  <si>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</si>
  <si>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</si>
  <si>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</si>
  <si>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</si>
  <si>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</si>
  <si>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</si>
  <si>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</si>
  <si>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</si>
  <si>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</si>
  <si>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</si>
  <si>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</si>
  <si>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</si>
  <si>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</si>
  <si>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</si>
  <si>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</si>
  <si>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</si>
  <si>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</si>
  <si>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</si>
  <si>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</si>
  <si>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</si>
  <si>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</si>
  <si>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</si>
  <si>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</si>
  <si>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</si>
  <si>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</si>
  <si>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</si>
  <si>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</si>
  <si>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</si>
  <si>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</si>
  <si>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</si>
  <si>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</si>
  <si>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</si>
  <si>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</si>
  <si>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</si>
  <si>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</si>
  <si>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</si>
  <si>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</si>
  <si>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</si>
  <si>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</si>
  <si>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</si>
  <si>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</si>
  <si>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</si>
  <si>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</si>
  <si>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</si>
  <si>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</si>
  <si>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</si>
  <si>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</si>
  <si>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</si>
  <si>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</si>
  <si>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</si>
  <si>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</si>
  <si>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</si>
  <si>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</si>
  <si>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</si>
  <si>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</si>
  <si>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</si>
  <si>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</si>
  <si>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</si>
  <si>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</si>
  <si>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</si>
  <si>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</si>
  <si>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</si>
  <si>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</si>
  <si>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</si>
  <si>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</si>
  <si>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</si>
  <si>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</si>
  <si>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</si>
  <si>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</si>
  <si>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</si>
  <si>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</si>
  <si>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</si>
  <si>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</si>
  <si>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</si>
  <si>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</si>
  <si>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</si>
  <si>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</si>
  <si>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</si>
  <si>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</si>
  <si>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</si>
  <si>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</si>
  <si>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</si>
  <si>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</si>
  <si>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</si>
  <si>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</si>
  <si>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</si>
  <si>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</si>
  <si>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</si>
  <si>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</si>
  <si>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</si>
  <si>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</si>
  <si>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</si>
  <si>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</si>
  <si>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</si>
  <si>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</si>
  <si>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</si>
  <si>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</si>
  <si>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</si>
  <si>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</si>
  <si>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</si>
  <si>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</si>
  <si>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</si>
  <si>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</si>
  <si>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</si>
  <si>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</si>
  <si>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</si>
  <si>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</si>
  <si>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</si>
  <si>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</si>
  <si>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</si>
  <si>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</si>
  <si>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</si>
  <si>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</si>
  <si>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</si>
  <si>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</si>
  <si>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</si>
  <si>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</si>
  <si>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</si>
  <si>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</si>
  <si>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</si>
  <si>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</si>
  <si>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</si>
  <si>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</si>
  <si>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</si>
  <si>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</si>
  <si>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</si>
  <si>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</si>
  <si>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</si>
  <si>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</si>
  <si>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</si>
  <si>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</si>
  <si>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</si>
  <si>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</si>
  <si>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</si>
  <si>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</si>
  <si>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</si>
  <si>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</si>
  <si>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</si>
  <si>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</si>
  <si>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</si>
  <si>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</si>
  <si>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</si>
  <si>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</si>
  <si>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</si>
  <si>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</si>
  <si>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</si>
  <si>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</si>
  <si>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</si>
  <si>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</si>
  <si>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</si>
  <si>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</si>
  <si>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</si>
  <si>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</si>
  <si>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</si>
  <si>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</si>
  <si>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</si>
  <si>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</si>
  <si>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</si>
  <si>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</si>
  <si>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</si>
  <si>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</si>
  <si>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</si>
  <si>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</si>
  <si>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</si>
  <si>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</si>
  <si>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</si>
  <si>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</si>
  <si>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</si>
  <si>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</si>
  <si>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</si>
  <si>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</si>
  <si>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</si>
  <si>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</si>
  <si>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</si>
  <si>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</si>
  <si>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</si>
  <si>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</si>
  <si>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</si>
  <si>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</si>
  <si>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</si>
  <si>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</si>
  <si>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</si>
  <si>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</si>
  <si>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</si>
  <si>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</si>
  <si>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</si>
  <si>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</si>
  <si>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</si>
  <si>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</si>
  <si>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</si>
  <si>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</si>
  <si>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</si>
  <si>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</si>
  <si>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</si>
  <si>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</si>
  <si>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</si>
  <si>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</si>
  <si>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</si>
  <si>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</si>
  <si>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</si>
  <si>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</si>
  <si>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</si>
  <si>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</si>
  <si>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</si>
  <si>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</si>
  <si>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</si>
  <si>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</si>
  <si>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</si>
  <si>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</si>
  <si>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</si>
  <si>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</si>
  <si>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</si>
  <si>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</si>
  <si>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</si>
  <si>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</si>
  <si>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</si>
  <si>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</si>
  <si>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</si>
  <si>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</si>
  <si>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</si>
  <si>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</si>
  <si>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</si>
  <si>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</si>
  <si>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</si>
  <si>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</si>
  <si>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</si>
  <si>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</si>
  <si>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</si>
  <si>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</si>
  <si>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</si>
  <si>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</si>
  <si>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</si>
  <si>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</si>
  <si>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</si>
  <si>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</si>
  <si>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</si>
  <si>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</si>
  <si>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</si>
  <si>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</si>
  <si>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</si>
  <si>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</si>
  <si>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</si>
  <si>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</si>
  <si>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</si>
  <si>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</si>
  <si>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</si>
  <si>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</si>
  <si>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</si>
  <si>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</si>
  <si>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</si>
  <si>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</si>
  <si>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</si>
  <si>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</si>
  <si>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</si>
  <si>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</si>
  <si>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</si>
  <si>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</si>
  <si>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</si>
  <si>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</si>
  <si>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</si>
  <si>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</si>
  <si>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</si>
  <si>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</si>
  <si>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</si>
  <si>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</si>
  <si>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</si>
  <si>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</si>
  <si>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</si>
  <si>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</si>
  <si>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</si>
  <si>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</si>
  <si>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</si>
  <si>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</si>
  <si>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</si>
  <si>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</si>
  <si>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</si>
  <si>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</si>
  <si>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</si>
  <si>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</si>
  <si>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</si>
  <si>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</si>
  <si>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</si>
  <si>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</si>
  <si>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</si>
  <si>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</si>
  <si>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</si>
  <si>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</si>
  <si>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</si>
  <si>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</si>
  <si>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</si>
  <si>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</si>
  <si>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</si>
  <si>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</si>
  <si>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</si>
  <si>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</si>
  <si>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</si>
  <si>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</si>
  <si>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</si>
  <si>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</si>
  <si>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</si>
  <si>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</si>
  <si>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</si>
  <si>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</si>
  <si>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</si>
  <si>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</si>
  <si>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</si>
  <si>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</si>
  <si>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</si>
  <si>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</si>
  <si>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</si>
  <si>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</si>
  <si>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</si>
  <si>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</si>
  <si>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</si>
  <si>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</si>
  <si>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</si>
  <si>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</si>
  <si>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</si>
  <si>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</si>
  <si>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</si>
  <si>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</si>
  <si>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</si>
  <si>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</si>
  <si>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</si>
  <si>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</si>
  <si>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</si>
  <si>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</si>
  <si>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</si>
  <si>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</si>
  <si>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</si>
  <si>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</si>
  <si>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</si>
  <si>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</si>
  <si>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</si>
  <si>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</si>
  <si>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</si>
  <si>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</si>
  <si>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</si>
  <si>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</si>
  <si>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</si>
  <si>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</si>
  <si>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</si>
  <si>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</si>
  <si>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</si>
  <si>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</si>
  <si>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</si>
  <si>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</si>
  <si>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</si>
  <si>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</si>
  <si>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</si>
  <si>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</si>
  <si>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</si>
  <si>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</si>
  <si>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</si>
  <si>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</si>
  <si>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</si>
  <si>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</si>
  <si>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</si>
  <si>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</si>
  <si>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</si>
  <si>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</si>
  <si>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</si>
  <si>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</si>
  <si>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</si>
  <si>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</si>
  <si>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</si>
  <si>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</si>
  <si>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</si>
  <si>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</si>
  <si>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</si>
  <si>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</si>
  <si>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</si>
  <si>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</si>
  <si>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</si>
  <si>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</si>
  <si>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</si>
  <si>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</si>
  <si>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</si>
  <si>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</si>
  <si>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</si>
  <si>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</si>
  <si>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</si>
  <si>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</si>
  <si>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</si>
  <si>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</si>
  <si>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</si>
  <si>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</si>
  <si>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</si>
  <si>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</si>
  <si>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</si>
  <si>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</si>
  <si>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</si>
  <si>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</si>
  <si>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</si>
  <si>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</si>
  <si>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</si>
  <si>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</si>
  <si>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</si>
  <si>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</si>
  <si>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</si>
  <si>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</si>
  <si>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</si>
  <si>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</si>
  <si>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</si>
  <si>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</si>
  <si>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</si>
  <si>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</si>
  <si>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</si>
  <si>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</si>
  <si>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</si>
  <si>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</si>
  <si>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</si>
  <si>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</si>
  <si>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</si>
  <si>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</si>
  <si>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</si>
  <si>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</si>
  <si>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</si>
  <si>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</si>
  <si>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</si>
  <si>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</si>
  <si>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</si>
  <si>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</si>
  <si>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</si>
  <si>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</si>
  <si>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</si>
  <si>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</si>
  <si>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</si>
  <si>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</si>
  <si>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</si>
  <si>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</si>
  <si>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</si>
  <si>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</si>
  <si>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</si>
  <si>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</si>
  <si>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</si>
  <si>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</si>
  <si>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</si>
  <si>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</si>
  <si>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</si>
  <si>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</si>
  <si>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</si>
  <si>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</si>
  <si>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</si>
  <si>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</si>
  <si>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</si>
  <si>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</si>
  <si>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</si>
  <si>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</si>
  <si>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</si>
  <si>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</si>
  <si>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</si>
  <si>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</si>
  <si>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</si>
  <si>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</si>
  <si>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</si>
  <si>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</si>
  <si>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</si>
  <si>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</si>
  <si>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</si>
  <si>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</si>
  <si>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</si>
  <si>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</si>
  <si>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</si>
  <si>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</si>
  <si>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</si>
  <si>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</si>
  <si>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</si>
  <si>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</si>
  <si>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</si>
  <si>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</si>
  <si>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</si>
  <si>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</si>
  <si>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</si>
  <si>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</si>
  <si>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</si>
  <si>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</si>
  <si>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</si>
  <si>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</si>
  <si>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</si>
  <si>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</si>
  <si>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</si>
  <si>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</si>
  <si>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</si>
  <si>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</si>
  <si>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</si>
  <si>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</si>
  <si>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</si>
  <si>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</si>
  <si>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</si>
  <si>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</si>
  <si>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</si>
  <si>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</si>
  <si>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</si>
  <si>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</si>
  <si>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</si>
  <si>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</si>
  <si>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</si>
  <si>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</si>
  <si>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</si>
  <si>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</si>
  <si>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</si>
  <si>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</si>
  <si>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</si>
  <si>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</si>
  <si>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</si>
  <si>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</si>
  <si>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</si>
  <si>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</si>
  <si>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</si>
  <si>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</si>
  <si>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</si>
  <si>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</si>
  <si>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</si>
  <si>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</si>
  <si>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</si>
  <si>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</si>
  <si>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</si>
  <si>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</si>
  <si>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</si>
  <si>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</si>
  <si>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</si>
  <si>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</si>
  <si>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</si>
  <si>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</si>
  <si>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</si>
  <si>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</si>
  <si>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</si>
  <si>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</si>
  <si>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</si>
  <si>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</si>
  <si>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</si>
  <si>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</si>
  <si>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</si>
  <si>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</si>
  <si>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</si>
  <si>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</si>
  <si>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</si>
  <si>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</si>
  <si>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</si>
  <si>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</si>
  <si>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</si>
  <si>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</si>
  <si>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</si>
  <si>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</si>
  <si>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</si>
  <si>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</si>
  <si>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</si>
  <si>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</si>
  <si>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</si>
  <si>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</si>
  <si>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</si>
  <si>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</si>
  <si>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</si>
  <si>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</si>
  <si>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</si>
  <si>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</si>
  <si>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</si>
  <si>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</si>
  <si>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</si>
  <si>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</si>
  <si>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</si>
  <si>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</si>
  <si>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</si>
  <si>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</si>
  <si>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</si>
  <si>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</si>
  <si>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</si>
  <si>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</si>
  <si>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</si>
  <si>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</si>
  <si>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</si>
  <si>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</si>
  <si>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</si>
  <si>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</si>
  <si>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</si>
  <si>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</si>
  <si>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</si>
  <si>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</si>
  <si>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</si>
  <si>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</si>
  <si>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</si>
  <si>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</si>
  <si>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</si>
  <si>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</si>
  <si>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</si>
  <si>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</si>
  <si>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</si>
  <si>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</si>
  <si>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</si>
  <si>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</si>
  <si>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</si>
  <si>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</si>
  <si>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</si>
  <si>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</si>
  <si>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</si>
  <si>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</si>
  <si>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</si>
  <si>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</si>
  <si>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</si>
  <si>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</si>
  <si>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</si>
  <si>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</si>
  <si>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</si>
  <si>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</si>
  <si>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</si>
  <si>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</si>
  <si>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</si>
  <si>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</si>
  <si>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</si>
  <si>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</si>
  <si>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</si>
  <si>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</si>
  <si>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</si>
  <si>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</si>
  <si>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</si>
  <si>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</si>
  <si>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</si>
  <si>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</si>
  <si>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</si>
  <si>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</si>
  <si>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</si>
  <si>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</si>
  <si>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</si>
  <si>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</si>
  <si>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</si>
  <si>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</si>
  <si>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</si>
  <si>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</si>
  <si>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</si>
  <si>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</si>
  <si>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</si>
  <si>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</si>
  <si>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</si>
  <si>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</si>
  <si>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</si>
  <si>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</si>
  <si>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</si>
  <si>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</si>
  <si>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</si>
  <si>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</si>
  <si>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</si>
  <si>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</si>
  <si>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</si>
  <si>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</si>
  <si>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</si>
  <si>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</si>
  <si>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</si>
  <si>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</si>
  <si>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</si>
  <si>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</si>
  <si>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</si>
  <si>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</si>
  <si>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</si>
  <si>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</si>
  <si>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</si>
  <si>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</si>
  <si>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</si>
  <si>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</si>
  <si>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</si>
  <si>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</si>
  <si>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</si>
  <si>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</si>
  <si>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</si>
  <si>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</si>
  <si>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</si>
  <si>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</si>
  <si>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</si>
  <si>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</si>
  <si>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</si>
  <si>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</si>
  <si>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</si>
  <si>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</si>
  <si>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</si>
  <si>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</si>
  <si>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</si>
  <si>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</si>
  <si>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</si>
  <si>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</si>
  <si>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</si>
  <si>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</si>
  <si>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</si>
  <si>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</si>
  <si>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</si>
  <si>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</si>
  <si>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</si>
  <si>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</si>
  <si>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</si>
  <si>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</si>
  <si>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</si>
  <si>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</si>
  <si>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</si>
  <si>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</si>
  <si>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</si>
  <si>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</si>
  <si>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</si>
  <si>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</si>
  <si>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</si>
  <si>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</si>
  <si>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</si>
  <si>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</si>
  <si>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</si>
  <si>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</si>
  <si>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</si>
  <si>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</si>
  <si>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</si>
  <si>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</si>
  <si>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</si>
  <si>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</si>
  <si>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</si>
  <si>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</si>
  <si>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</si>
  <si>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</si>
  <si>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</si>
  <si>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</si>
  <si>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</si>
  <si>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</si>
  <si>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</si>
  <si>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</si>
  <si>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</si>
  <si>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</si>
  <si>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</si>
  <si>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</si>
  <si>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</si>
  <si>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</si>
  <si>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</si>
  <si>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</si>
  <si>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</si>
  <si>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</si>
  <si>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</si>
  <si>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</si>
  <si>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</si>
  <si>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</si>
  <si>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</si>
  <si>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</si>
  <si>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</si>
  <si>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</si>
  <si>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</si>
  <si>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</si>
  <si>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</si>
  <si>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</si>
  <si>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</si>
  <si>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</si>
  <si>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</si>
  <si>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</si>
  <si>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</si>
  <si>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</si>
  <si>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</si>
  <si>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</si>
  <si>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</si>
  <si>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</si>
  <si>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</si>
  <si>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</si>
  <si>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</si>
  <si>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</si>
  <si>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</si>
  <si>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</si>
  <si>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</si>
  <si>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</si>
  <si>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</si>
  <si>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</si>
  <si>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</si>
  <si>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</si>
  <si>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</si>
  <si>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</si>
  <si>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</si>
  <si>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</si>
  <si>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</si>
  <si>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</si>
  <si>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</si>
  <si>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</si>
  <si>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</si>
  <si>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</si>
  <si>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</si>
  <si>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</si>
  <si>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</si>
  <si>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</si>
  <si>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</si>
  <si>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</si>
  <si>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</si>
  <si>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</si>
  <si>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</si>
  <si>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</si>
  <si>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</si>
  <si>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</si>
  <si>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</si>
  <si>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</si>
  <si>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</si>
  <si>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</si>
  <si>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</si>
  <si>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</si>
  <si>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</si>
  <si>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</si>
  <si>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</si>
  <si>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</si>
  <si>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</si>
  <si>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</si>
  <si>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</si>
  <si>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</si>
  <si>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</si>
  <si>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</si>
  <si>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</si>
  <si>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</si>
  <si>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</si>
  <si>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</si>
  <si>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</si>
  <si>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</si>
  <si>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</si>
  <si>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</si>
  <si>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</si>
  <si>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</si>
  <si>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</si>
  <si>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</si>
  <si>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</si>
  <si>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</si>
  <si>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</si>
  <si>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</si>
  <si>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</si>
  <si>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</si>
  <si>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</si>
  <si>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</si>
  <si>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</si>
  <si>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</si>
  <si>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</si>
  <si>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</si>
  <si>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</si>
  <si>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</si>
  <si>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</si>
  <si>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</si>
  <si>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</si>
  <si>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</si>
  <si>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</si>
  <si>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</si>
  <si>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</si>
  <si>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</si>
  <si>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</si>
  <si>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</si>
  <si>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</si>
  <si>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</si>
  <si>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</si>
  <si>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</si>
  <si>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</si>
  <si>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</si>
  <si>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</si>
  <si>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</si>
  <si>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</si>
  <si>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</si>
  <si>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</si>
  <si>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</si>
  <si>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</si>
  <si>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</si>
  <si>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</si>
  <si>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</si>
  <si>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</si>
  <si>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</si>
  <si>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</si>
  <si>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</si>
  <si>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</si>
  <si>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</si>
  <si>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</si>
  <si>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</si>
  <si>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</si>
  <si>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</si>
  <si>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</si>
  <si>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</si>
  <si>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</si>
  <si>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</si>
  <si>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</si>
  <si>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</si>
  <si>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</si>
  <si>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</si>
  <si>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</si>
  <si>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</si>
  <si>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</si>
  <si>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</si>
  <si>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</si>
  <si>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</si>
  <si>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</si>
  <si>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</si>
  <si>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</si>
  <si>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</si>
  <si>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</si>
  <si>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</si>
  <si>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</si>
  <si>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</si>
  <si>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</si>
  <si>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</si>
  <si>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</si>
  <si>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</si>
  <si>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</si>
  <si>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</si>
  <si>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</si>
  <si>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</si>
  <si>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</si>
  <si>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</si>
  <si>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</si>
  <si>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</si>
  <si>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</si>
  <si>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</si>
  <si>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</si>
  <si>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</si>
  <si>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</si>
  <si>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</si>
  <si>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</si>
  <si>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</si>
  <si>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</si>
  <si>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</si>
  <si>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</si>
  <si>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Number of expected visits</t>
  </si>
  <si>
    <t>350</t>
  </si>
  <si>
    <t>351</t>
  </si>
  <si>
    <t>352</t>
  </si>
  <si>
    <t>353</t>
  </si>
  <si>
    <t>354</t>
  </si>
  <si>
    <t>Minimal DOTS (smear positive cases)</t>
  </si>
  <si>
    <t>Full DOTS (smear negative and extrapulmonary cases)</t>
  </si>
  <si>
    <t>Full combination DOTS  (MDR cases)</t>
  </si>
  <si>
    <t>(40 visits for smear positive cases, 28 for smear negative, 450 for MDR)</t>
  </si>
  <si>
    <t>confirm number of visits</t>
  </si>
  <si>
    <t>custom</t>
  </si>
  <si>
    <t>confirm HR time</t>
  </si>
  <si>
    <t>2 visits (1 follow up after 6 weeks) - assume that IUD takes twice the amount of time needed for implant (300) - hence 3 visits</t>
  </si>
  <si>
    <t>Doctor and nurse time multiplied by 2 times the General OPD visit duration</t>
  </si>
  <si>
    <t>Twice the amount of time taken for regular under 5 OPD</t>
  </si>
  <si>
    <t>N/A</t>
  </si>
  <si>
    <t>Median counselling visits = 10 as per this study - https://www.ncbi.nlm.nih.gov/pmc/articles/PMC4191829/</t>
  </si>
  <si>
    <t>Median counselling visits = 10 as per this study - https://www.ncbi.nlm.nih.gov/pmc/articles/PMC4191829/. This paper suggests that PreP could continue for 12 months - https://www.ncbi.nlm.nih.gov/pmc/articles/PMC6948023/</t>
  </si>
  <si>
    <t>During an open reduction, orthopedic surgeons reposition the pieces of your fractured bone surgically so that your bones are back in their proper alignment. In a closed reduction, a doctor physically moves the bones back into place without surgically exposing the bone. Internal fixation refers to the method of physically reconnecting the bones. This method uses special screws, plates, wires, or nails to align the bones correctly. This prevents the bones from healing abnormally. The entire operation usually takes place while you are asleep under general anesthesia. https://www.hopkinsmedicine.org/health/treatment-tests-and-therapies/arm-fracture-open-reduction-and-internal-fixation</t>
  </si>
  <si>
    <t>Assumed 4 days of admission based on the control arm of this trial - https://www.dovepress.com/copd-exacerbation-care-bundle-improves-standard-of-care-length-of-stay-peer-reviewed-fulltext-article-COPD</t>
  </si>
  <si>
    <t>4 days of inpatient days as per CE paper - https://www.ncbi.nlm.nih.gov/pmc/articles/PMC4422135/</t>
  </si>
  <si>
    <t>Updated to Health center/Community hospital time requirement</t>
  </si>
  <si>
    <t>updated to community hospital time requirements</t>
  </si>
  <si>
    <t>assumed to be the same as EPI because doctor tim eis not needed and this can be given as part of routine immunisation - Conteh et al. (2010) https://pubmed.ncbi.nlm.nih.gov/20559558/</t>
  </si>
  <si>
    <t>Assume 4 visits. Note that 1 minute of pharmacist time has been added for each visit for complementary interventions - 007, 059, 061, 303</t>
  </si>
  <si>
    <t>Pharmacist time moved to Basic ANC</t>
  </si>
  <si>
    <t>Pharmacist time moved to Basic ANC; Assume 4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</si>
</sst>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7">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xf numFmtId="166" fontId="0" fillId="33" borderId="1" xfId="0" applyNumberFormat="1" applyFill="1" applyBorder="1"/>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4" tint="-0.499984740745262"/>
  </sheetPr>
  <dimension ref="A1:AQ330"/>
  <sheetViews>
    <sheetView tabSelected="1" zoomScale="80" zoomScaleNormal="80" workbookViewId="0">
      <pane xSplit="4" ySplit="3" topLeftCell="AH9" activePane="bottomRight" state="frozen"/>
      <selection pane="topRight" activeCell="E1" sqref="E1"/>
      <selection pane="bottomLeft" activeCell="A4" sqref="A4"/>
      <selection pane="bottomRight" activeCell="AH334" sqref="AH334"/>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14.625" customWidth="1"/>
    <col min="9" max="16" width="6.5" hidden="1" customWidth="1"/>
    <col min="17" max="17" width="16.875" customWidth="1"/>
    <col min="18" max="18" width="15.625" customWidth="1"/>
    <col min="42" max="42" width="31.375" customWidth="1"/>
  </cols>
  <sheetData>
    <row r="1" spans="1:43">
      <c r="R1" s="302" t="s">
        <v>1062</v>
      </c>
      <c r="S1" s="303"/>
      <c r="T1" s="303"/>
      <c r="U1" s="303"/>
      <c r="V1" s="303"/>
      <c r="W1" s="303"/>
      <c r="X1" s="303"/>
      <c r="Y1" s="303"/>
      <c r="Z1" s="303"/>
      <c r="AA1" s="303"/>
      <c r="AB1" s="303"/>
      <c r="AC1" s="303"/>
      <c r="AD1" s="303"/>
      <c r="AE1" s="303"/>
      <c r="AF1" s="303"/>
      <c r="AG1" s="303"/>
      <c r="AH1" s="303"/>
      <c r="AI1" s="303"/>
      <c r="AJ1" s="303"/>
      <c r="AK1" s="303"/>
      <c r="AL1" s="304"/>
    </row>
    <row r="2" spans="1:43">
      <c r="I2" s="305" t="s">
        <v>1070</v>
      </c>
      <c r="J2" s="306"/>
      <c r="K2" s="306"/>
      <c r="L2" s="306"/>
      <c r="M2" s="306"/>
      <c r="N2" s="306"/>
      <c r="O2" s="306"/>
      <c r="P2" s="306"/>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43" ht="78.75">
      <c r="A3" s="105" t="s">
        <v>912</v>
      </c>
      <c r="B3" s="105" t="s">
        <v>217</v>
      </c>
      <c r="C3" s="105" t="s">
        <v>218</v>
      </c>
      <c r="D3" s="105" t="s">
        <v>219</v>
      </c>
      <c r="E3" s="105" t="s">
        <v>869</v>
      </c>
      <c r="F3" s="105" t="s">
        <v>870</v>
      </c>
      <c r="G3" s="105" t="s">
        <v>871</v>
      </c>
      <c r="H3" s="105" t="s">
        <v>1059</v>
      </c>
      <c r="I3" s="206" t="s">
        <v>1063</v>
      </c>
      <c r="J3" s="206" t="s">
        <v>1064</v>
      </c>
      <c r="K3" s="206" t="s">
        <v>1065</v>
      </c>
      <c r="L3" s="206" t="s">
        <v>1066</v>
      </c>
      <c r="M3" s="206" t="s">
        <v>1067</v>
      </c>
      <c r="N3" s="206" t="s">
        <v>1068</v>
      </c>
      <c r="O3" s="206" t="s">
        <v>1069</v>
      </c>
      <c r="P3" s="206" t="s">
        <v>198</v>
      </c>
      <c r="Q3" s="105" t="s">
        <v>872</v>
      </c>
      <c r="R3" s="5" t="s">
        <v>5</v>
      </c>
      <c r="S3" s="5" t="s">
        <v>7</v>
      </c>
      <c r="T3" s="5" t="s">
        <v>12</v>
      </c>
      <c r="U3" s="6" t="s">
        <v>16</v>
      </c>
      <c r="V3" s="6" t="s">
        <v>20</v>
      </c>
      <c r="W3" s="7" t="s">
        <v>24</v>
      </c>
      <c r="X3" s="7" t="s">
        <v>29</v>
      </c>
      <c r="Y3" s="7" t="s">
        <v>33</v>
      </c>
      <c r="Z3" s="8" t="s">
        <v>37</v>
      </c>
      <c r="AA3" s="8" t="s">
        <v>41</v>
      </c>
      <c r="AB3" s="8" t="s">
        <v>45</v>
      </c>
      <c r="AC3" s="9" t="s">
        <v>873</v>
      </c>
      <c r="AD3" s="10" t="s">
        <v>51</v>
      </c>
      <c r="AE3" s="10" t="s">
        <v>54</v>
      </c>
      <c r="AF3" s="10" t="s">
        <v>59</v>
      </c>
      <c r="AG3" s="11" t="s">
        <v>63</v>
      </c>
      <c r="AH3" s="12" t="s">
        <v>67</v>
      </c>
      <c r="AI3" s="13" t="s">
        <v>71</v>
      </c>
      <c r="AJ3" s="13" t="s">
        <v>75</v>
      </c>
      <c r="AK3" s="13" t="s">
        <v>80</v>
      </c>
      <c r="AL3" s="13" t="s">
        <v>84</v>
      </c>
      <c r="AM3" s="293" t="s">
        <v>1059</v>
      </c>
      <c r="AN3" s="293" t="s">
        <v>2061</v>
      </c>
    </row>
    <row r="4" spans="1:43" hidden="1">
      <c r="A4" s="106" t="s">
        <v>913</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1947</v>
      </c>
      <c r="R4" s="122">
        <f>IFERROR(
$AN4 * INDEX('WFOM - Time_Base'!$A$4:$API$29, MATCH("CenHos", 'WFOM - Time_Base'!$B$4:$B$29,0), MATCH(CONCATENATE($G4,R$2),'WFOM - Time_Base'!$A$8:$API$8,0)) *
INDEX('WFOM - Time_Base'!$A$4:$API$29, MATCH("CenHos_Per", 'WFOM - Time_Base'!$B$4:$B$29,0), MATCH(CONCATENATE($G4,R$2),'WFOM - Time_Base'!$A$8:$API$8,0)),
IFERROR($AN4 * INDEX('Inputs from Uganda staff'!$E$61:$BM$80,MATCH('HRH Need estimation'!R$2,'Inputs from Uganda staff'!$E$61:$E$80,0),MATCH('HRH Need estimation'!$D4,'Inputs from Uganda staff'!$E$6:$BM$6,0)),
""))</f>
        <v>22.5</v>
      </c>
      <c r="S4" s="122">
        <f>IFERROR(
$AN4 * INDEX('WFOM - Time_Base'!$A$4:$API$29, MATCH("CenHos", 'WFOM - Time_Base'!$B$4:$B$29,0), MATCH(CONCATENATE($G4,S$2),'WFOM - Time_Base'!$A$8:$API$8,0)) *
INDEX('WFOM - Time_Base'!$A$4:$API$29, MATCH("CenHos_Per", 'WFOM - Time_Base'!$B$4:$B$29,0), MATCH(CONCATENATE($G4,S$2),'WFOM - Time_Base'!$A$8:$API$8,0)),
IFERROR($AN4 * INDEX('Inputs from Uganda staff'!$E$61:$BM$80,MATCH('HRH Need estimation'!S$2,'Inputs from Uganda staff'!$E$61:$E$80,0),MATCH('HRH Need estimation'!$D4,'Inputs from Uganda staff'!$E$6:$BM$6,0)),
""))</f>
        <v>22.5</v>
      </c>
      <c r="T4" s="122">
        <f>IFERROR(
$AN4 * INDEX('WFOM - Time_Base'!$A$4:$API$29, MATCH("CenHos", 'WFOM - Time_Base'!$B$4:$B$29,0), MATCH(CONCATENATE($G4,T$2),'WFOM - Time_Base'!$A$8:$API$8,0)) *
INDEX('WFOM - Time_Base'!$A$4:$API$29, MATCH("CenHos_Per", 'WFOM - Time_Base'!$B$4:$B$29,0), MATCH(CONCATENATE($G4,T$2),'WFOM - Time_Base'!$A$8:$API$8,0)),
IFERROR($AN4 * INDEX('Inputs from Uganda staff'!$E$61:$BM$80,MATCH('HRH Need estimation'!T$2,'Inputs from Uganda staff'!$E$61:$E$80,0),MATCH('HRH Need estimation'!$D4,'Inputs from Uganda staff'!$E$6:$BM$6,0)),
""))</f>
        <v>0</v>
      </c>
      <c r="U4" s="122">
        <f>IFERROR(
$AN4 * INDEX('WFOM - Time_Base'!$A$4:$API$29, MATCH("CenHos", 'WFOM - Time_Base'!$B$4:$B$29,0), MATCH(CONCATENATE($G4,U$2),'WFOM - Time_Base'!$A$8:$API$8,0)) *
INDEX('WFOM - Time_Base'!$A$4:$API$29, MATCH("CenHos_Per", 'WFOM - Time_Base'!$B$4:$B$29,0), MATCH(CONCATENATE($G4,U$2),'WFOM - Time_Base'!$A$8:$API$8,0)),
IFERROR($AN4 * INDEX('Inputs from Uganda staff'!$E$61:$BM$80,MATCH('HRH Need estimation'!U$2,'Inputs from Uganda staff'!$E$61:$E$80,0),MATCH('HRH Need estimation'!$D4,'Inputs from Uganda staff'!$E$6:$BM$6,0)),
""))</f>
        <v>50</v>
      </c>
      <c r="V4" s="122">
        <f>IFERROR(
$AN4 * INDEX('WFOM - Time_Base'!$A$4:$API$29, MATCH("CenHos", 'WFOM - Time_Base'!$B$4:$B$29,0), MATCH(CONCATENATE($G4,V$2),'WFOM - Time_Base'!$A$8:$API$8,0)) *
INDEX('WFOM - Time_Base'!$A$4:$API$29, MATCH("CenHos_Per", 'WFOM - Time_Base'!$B$4:$B$29,0), MATCH(CONCATENATE($G4,V$2),'WFOM - Time_Base'!$A$8:$API$8,0)),
IFERROR($AN4 * INDEX('Inputs from Uganda staff'!$E$61:$BM$80,MATCH('HRH Need estimation'!V$2,'Inputs from Uganda staff'!$E$61:$E$80,0),MATCH('HRH Need estimation'!$D4,'Inputs from Uganda staff'!$E$6:$BM$6,0)),
""))</f>
        <v>50</v>
      </c>
      <c r="W4" s="122">
        <f>IFERROR(
$AN4 * INDEX('WFOM - Time_Base'!$A$4:$API$29, MATCH("CenHos", 'WFOM - Time_Base'!$B$4:$B$29,0), MATCH(CONCATENATE($G4,W$2),'WFOM - Time_Base'!$A$8:$API$8,0)) *
INDEX('WFOM - Time_Base'!$A$4:$API$29, MATCH("CenHos_Per", 'WFOM - Time_Base'!$B$4:$B$29,0), MATCH(CONCATENATE($G4,W$2),'WFOM - Time_Base'!$A$8:$API$8,0)),
IFERROR($AN4 * INDEX('Inputs from Uganda staff'!$E$61:$BM$80,MATCH('HRH Need estimation'!W$2,'Inputs from Uganda staff'!$E$61:$E$80,0),MATCH('HRH Need estimation'!$D4,'Inputs from Uganda staff'!$E$6:$BM$6,0)),
""))</f>
        <v>5</v>
      </c>
      <c r="X4" s="122">
        <f>IFERROR(
$AN4 * INDEX('WFOM - Time_Base'!$A$4:$API$29, MATCH("CenHos", 'WFOM - Time_Base'!$B$4:$B$29,0), MATCH(CONCATENATE($G4,X$2),'WFOM - Time_Base'!$A$8:$API$8,0)) *
INDEX('WFOM - Time_Base'!$A$4:$API$29, MATCH("CenHos_Per", 'WFOM - Time_Base'!$B$4:$B$29,0), MATCH(CONCATENATE($G4,X$2),'WFOM - Time_Base'!$A$8:$API$8,0)),
IFERROR($AN4 * INDEX('Inputs from Uganda staff'!$E$61:$BM$80,MATCH('HRH Need estimation'!X$2,'Inputs from Uganda staff'!$E$61:$E$80,0),MATCH('HRH Need estimation'!$D4,'Inputs from Uganda staff'!$E$6:$BM$6,0)),
""))</f>
        <v>5</v>
      </c>
      <c r="Y4" s="122">
        <f>IFERROR(
$AN4 * INDEX('WFOM - Time_Base'!$A$4:$API$29, MATCH("CenHos", 'WFOM - Time_Base'!$B$4:$B$29,0), MATCH(CONCATENATE($G4,Y$2),'WFOM - Time_Base'!$A$8:$API$8,0)) *
INDEX('WFOM - Time_Base'!$A$4:$API$29, MATCH("CenHos_Per", 'WFOM - Time_Base'!$B$4:$B$29,0), MATCH(CONCATENATE($G4,Y$2),'WFOM - Time_Base'!$A$8:$API$8,0)),
IFERROR($AN4 * INDEX('Inputs from Uganda staff'!$E$61:$BM$80,MATCH('HRH Need estimation'!Y$2,'Inputs from Uganda staff'!$E$61:$E$80,0),MATCH('HRH Need estimation'!$D4,'Inputs from Uganda staff'!$E$6:$BM$6,0)),
""))</f>
        <v>0</v>
      </c>
      <c r="Z4" s="122">
        <f>IFERROR(
$AN4 * INDEX('WFOM - Time_Base'!$A$4:$API$29, MATCH("CenHos", 'WFOM - Time_Base'!$B$4:$B$29,0), MATCH(CONCATENATE($G4,Z$2),'WFOM - Time_Base'!$A$8:$API$8,0)) *
INDEX('WFOM - Time_Base'!$A$4:$API$29, MATCH("CenHos_Per", 'WFOM - Time_Base'!$B$4:$B$29,0), MATCH(CONCATENATE($G4,Z$2),'WFOM - Time_Base'!$A$8:$API$8,0)),
IFERROR($AN4 * INDEX('Inputs from Uganda staff'!$E$61:$BM$80,MATCH('HRH Need estimation'!Z$2,'Inputs from Uganda staff'!$E$61:$E$80,0),MATCH('HRH Need estimation'!$D4,'Inputs from Uganda staff'!$E$6:$BM$6,0)),
""))</f>
        <v>0</v>
      </c>
      <c r="AA4" s="122">
        <f>IFERROR(
$AN4 * INDEX('WFOM - Time_Base'!$A$4:$API$29, MATCH("CenHos", 'WFOM - Time_Base'!$B$4:$B$29,0), MATCH(CONCATENATE($G4,AA$2),'WFOM - Time_Base'!$A$8:$API$8,0)) *
INDEX('WFOM - Time_Base'!$A$4:$API$29, MATCH("CenHos_Per", 'WFOM - Time_Base'!$B$4:$B$29,0), MATCH(CONCATENATE($G4,AA$2),'WFOM - Time_Base'!$A$8:$API$8,0)),
IFERROR($AN4 * INDEX('Inputs from Uganda staff'!$E$61:$BM$80,MATCH('HRH Need estimation'!AA$2,'Inputs from Uganda staff'!$E$61:$E$80,0),MATCH('HRH Need estimation'!$D4,'Inputs from Uganda staff'!$E$6:$BM$6,0)),
""))</f>
        <v>0</v>
      </c>
      <c r="AB4" s="122">
        <f>IFERROR(
$AN4 * INDEX('WFOM - Time_Base'!$A$4:$API$29, MATCH("CenHos", 'WFOM - Time_Base'!$B$4:$B$29,0), MATCH(CONCATENATE($G4,AB$2),'WFOM - Time_Base'!$A$8:$API$8,0)) *
INDEX('WFOM - Time_Base'!$A$4:$API$29, MATCH("CenHos_Per", 'WFOM - Time_Base'!$B$4:$B$29,0), MATCH(CONCATENATE($G4,AB$2),'WFOM - Time_Base'!$A$8:$API$8,0)),
IFERROR($AN4 * INDEX('Inputs from Uganda staff'!$E$61:$BM$80,MATCH('HRH Need estimation'!AB$2,'Inputs from Uganda staff'!$E$61:$E$80,0),MATCH('HRH Need estimation'!$D4,'Inputs from Uganda staff'!$E$6:$BM$6,0)),
""))</f>
        <v>0</v>
      </c>
      <c r="AC4" s="122" t="str">
        <f>IFERROR(
$AN4 * INDEX('WFOM - Time_Base'!$A$4:$API$29, MATCH("CenHos", 'WFOM - Time_Base'!$B$4:$B$29,0), MATCH(CONCATENATE($G4,AC$2),'WFOM - Time_Base'!$A$8:$API$8,0)) *
INDEX('WFOM - Time_Base'!$A$4:$API$29, MATCH("CenHos_Per", 'WFOM - Time_Base'!$B$4:$B$29,0), MATCH(CONCATENATE($G4,AC$2),'WFOM - Time_Base'!$A$8:$API$8,0)),
IFERROR($AN4 * INDEX('Inputs from Uganda staff'!$E$61:$BM$80,MATCH('HRH Need estimation'!AC$2,'Inputs from Uganda staff'!$E$61:$E$80,0),MATCH('HRH Need estimation'!$D4,'Inputs from Uganda staff'!$E$6:$BM$6,0)),
""))</f>
        <v/>
      </c>
      <c r="AD4" s="122">
        <f>IFERROR(
$AN4 * INDEX('WFOM - Time_Base'!$A$4:$API$29, MATCH("CenHos", 'WFOM - Time_Base'!$B$4:$B$29,0), MATCH(CONCATENATE($G4,AD$2),'WFOM - Time_Base'!$A$8:$API$8,0)) *
INDEX('WFOM - Time_Base'!$A$4:$API$29, MATCH("CenHos_Per", 'WFOM - Time_Base'!$B$4:$B$29,0), MATCH(CONCATENATE($G4,AD$2),'WFOM - Time_Base'!$A$8:$API$8,0)),
IFERROR($AN4 * INDEX('Inputs from Uganda staff'!$E$61:$BM$80,MATCH('HRH Need estimation'!AD$2,'Inputs from Uganda staff'!$E$61:$E$80,0),MATCH('HRH Need estimation'!$D4,'Inputs from Uganda staff'!$E$6:$BM$6,0)),
""))</f>
        <v>0</v>
      </c>
      <c r="AE4" s="122">
        <f>IFERROR(
$AN4 * INDEX('WFOM - Time_Base'!$A$4:$API$29, MATCH("CenHos", 'WFOM - Time_Base'!$B$4:$B$29,0), MATCH(CONCATENATE($G4,AE$2),'WFOM - Time_Base'!$A$8:$API$8,0)) *
INDEX('WFOM - Time_Base'!$A$4:$API$29, MATCH("CenHos_Per", 'WFOM - Time_Base'!$B$4:$B$29,0), MATCH(CONCATENATE($G4,AE$2),'WFOM - Time_Base'!$A$8:$API$8,0)),
IFERROR($AN4 * INDEX('Inputs from Uganda staff'!$E$61:$BM$80,MATCH('HRH Need estimation'!AE$2,'Inputs from Uganda staff'!$E$61:$E$80,0),MATCH('HRH Need estimation'!$D4,'Inputs from Uganda staff'!$E$6:$BM$6,0)),
""))</f>
        <v>0</v>
      </c>
      <c r="AF4" s="122">
        <f>IFERROR(
$AN4 * INDEX('WFOM - Time_Base'!$A$4:$API$29, MATCH("CenHos", 'WFOM - Time_Base'!$B$4:$B$29,0), MATCH(CONCATENATE($G4,AF$2),'WFOM - Time_Base'!$A$8:$API$8,0)) *
INDEX('WFOM - Time_Base'!$A$4:$API$29, MATCH("CenHos_Per", 'WFOM - Time_Base'!$B$4:$B$29,0), MATCH(CONCATENATE($G4,AF$2),'WFOM - Time_Base'!$A$8:$API$8,0)),
IFERROR($AN4 * INDEX('Inputs from Uganda staff'!$E$61:$BM$80,MATCH('HRH Need estimation'!AF$2,'Inputs from Uganda staff'!$E$61:$E$80,0),MATCH('HRH Need estimation'!$D4,'Inputs from Uganda staff'!$E$6:$BM$6,0)),
""))</f>
        <v>0</v>
      </c>
      <c r="AG4" s="122">
        <f>IFERROR(
$AN4 * INDEX('WFOM - Time_Base'!$A$4:$API$29, MATCH("CenHos", 'WFOM - Time_Base'!$B$4:$B$29,0), MATCH(CONCATENATE($G4,AG$2),'WFOM - Time_Base'!$A$8:$API$8,0)) *
INDEX('WFOM - Time_Base'!$A$4:$API$29, MATCH("CenHos_Per", 'WFOM - Time_Base'!$B$4:$B$29,0), MATCH(CONCATENATE($G4,AG$2),'WFOM - Time_Base'!$A$8:$API$8,0)),
IFERROR($AN4 * INDEX('Inputs from Uganda staff'!$E$61:$BM$80,MATCH('HRH Need estimation'!AG$2,'Inputs from Uganda staff'!$E$61:$E$80,0),MATCH('HRH Need estimation'!$D4,'Inputs from Uganda staff'!$E$6:$BM$6,0)),
""))</f>
        <v>0</v>
      </c>
      <c r="AH4" s="122">
        <f>IFERROR(
$AN4 * INDEX('WFOM - Time_Base'!$A$4:$API$29, MATCH("CenHos", 'WFOM - Time_Base'!$B$4:$B$29,0), MATCH(CONCATENATE($G4,AH$2),'WFOM - Time_Base'!$A$8:$API$8,0)) *
INDEX('WFOM - Time_Base'!$A$4:$API$29, MATCH("CenHos_Per", 'WFOM - Time_Base'!$B$4:$B$29,0), MATCH(CONCATENATE($G4,AH$2),'WFOM - Time_Base'!$A$8:$API$8,0)),
IFERROR($AN4 * INDEX('Inputs from Uganda staff'!$E$61:$BM$80,MATCH('HRH Need estimation'!AH$2,'Inputs from Uganda staff'!$E$61:$E$80,0),MATCH('HRH Need estimation'!$D4,'Inputs from Uganda staff'!$E$6:$BM$6,0)),
""))</f>
        <v>0</v>
      </c>
      <c r="AI4" s="122">
        <f>IFERROR(
$AN4 * INDEX('WFOM - Time_Base'!$A$4:$API$29, MATCH("CenHos", 'WFOM - Time_Base'!$B$4:$B$29,0), MATCH(CONCATENATE($G4,AI$2),'WFOM - Time_Base'!$A$8:$API$8,0)) *
INDEX('WFOM - Time_Base'!$A$4:$API$29, MATCH("CenHos_Per", 'WFOM - Time_Base'!$B$4:$B$29,0), MATCH(CONCATENATE($G4,AI$2),'WFOM - Time_Base'!$A$8:$API$8,0)),
IFERROR($AN4 * INDEX('Inputs from Uganda staff'!$E$61:$BM$80,MATCH('HRH Need estimation'!AI$2,'Inputs from Uganda staff'!$E$61:$E$80,0),MATCH('HRH Need estimation'!$D4,'Inputs from Uganda staff'!$E$6:$BM$6,0)),
""))</f>
        <v>0</v>
      </c>
      <c r="AJ4" s="122">
        <f>IFERROR(
$AN4 * INDEX('WFOM - Time_Base'!$A$4:$API$29, MATCH("CenHos", 'WFOM - Time_Base'!$B$4:$B$29,0), MATCH(CONCATENATE($G4,AJ$2),'WFOM - Time_Base'!$A$8:$API$8,0)) *
INDEX('WFOM - Time_Base'!$A$4:$API$29, MATCH("CenHos_Per", 'WFOM - Time_Base'!$B$4:$B$29,0), MATCH(CONCATENATE($G4,AJ$2),'WFOM - Time_Base'!$A$8:$API$8,0)),
IFERROR($AN4 * INDEX('Inputs from Uganda staff'!$E$61:$BM$80,MATCH('HRH Need estimation'!AJ$2,'Inputs from Uganda staff'!$E$61:$E$80,0),MATCH('HRH Need estimation'!$D4,'Inputs from Uganda staff'!$E$6:$BM$6,0)),
""))</f>
        <v>0</v>
      </c>
      <c r="AK4" s="122">
        <f>IFERROR(
$AN4 * INDEX('WFOM - Time_Base'!$A$4:$API$29, MATCH("CenHos", 'WFOM - Time_Base'!$B$4:$B$29,0), MATCH(CONCATENATE($G4,AK$2),'WFOM - Time_Base'!$A$8:$API$8,0)) *
INDEX('WFOM - Time_Base'!$A$4:$API$29, MATCH("CenHos_Per", 'WFOM - Time_Base'!$B$4:$B$29,0), MATCH(CONCATENATE($G4,AK$2),'WFOM - Time_Base'!$A$8:$API$8,0)),
IFERROR($AN4 * INDEX('Inputs from Uganda staff'!$E$61:$BM$80,MATCH('HRH Need estimation'!AK$2,'Inputs from Uganda staff'!$E$61:$E$80,0),MATCH('HRH Need estimation'!$D4,'Inputs from Uganda staff'!$E$6:$BM$6,0)),
""))</f>
        <v>0</v>
      </c>
      <c r="AL4" s="122">
        <f>IFERROR(
$AN4 * INDEX('WFOM - Time_Base'!$A$4:$API$29, MATCH("CenHos", 'WFOM - Time_Base'!$B$4:$B$29,0), MATCH(CONCATENATE($G4,AL$2),'WFOM - Time_Base'!$A$8:$API$8,0)) *
INDEX('WFOM - Time_Base'!$A$4:$API$29, MATCH("CenHos_Per", 'WFOM - Time_Base'!$B$4:$B$29,0), MATCH(CONCATENATE($G4,AL$2),'WFOM - Time_Base'!$A$8:$API$8,0)),
IFERROR($AN4 * INDEX('Inputs from Uganda staff'!$E$61:$BM$80,MATCH('HRH Need estimation'!AL$2,'Inputs from Uganda staff'!$E$61:$E$80,0),MATCH('HRH Need estimation'!$D4,'Inputs from Uganda staff'!$E$6:$BM$6,0)),
""))</f>
        <v>0</v>
      </c>
      <c r="AN4">
        <v>1</v>
      </c>
      <c r="AO4" t="str">
        <f>VLOOKUP(C4,$AQ$4:$AQ$151,1,FALSE)</f>
        <v>001</v>
      </c>
      <c r="AQ4" t="s">
        <v>220</v>
      </c>
    </row>
    <row r="5" spans="1:43" hidden="1">
      <c r="A5" s="106" t="s">
        <v>914</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1947</v>
      </c>
      <c r="R5" s="122">
        <f>IFERROR(
$AN5 * INDEX('WFOM - Time_Base'!$A$4:$API$29, MATCH("CenHos", 'WFOM - Time_Base'!$B$4:$B$29,0), MATCH(CONCATENATE($G5,R$2),'WFOM - Time_Base'!$A$8:$API$8,0)) *
INDEX('WFOM - Time_Base'!$A$4:$API$29, MATCH("CenHos_Per", 'WFOM - Time_Base'!$B$4:$B$29,0), MATCH(CONCATENATE($G5,R$2),'WFOM - Time_Base'!$A$8:$API$8,0)),
IFERROR($AN5 * INDEX('Inputs from Uganda staff'!$E$61:$BM$80,MATCH('HRH Need estimation'!R$2,'Inputs from Uganda staff'!$E$61:$E$80,0),MATCH('HRH Need estimation'!$D5,'Inputs from Uganda staff'!$E$6:$BM$6,0)),
""))</f>
        <v>22.5</v>
      </c>
      <c r="S5" s="122">
        <f>IFERROR(
$AN5 * INDEX('WFOM - Time_Base'!$A$4:$API$29, MATCH("CenHos", 'WFOM - Time_Base'!$B$4:$B$29,0), MATCH(CONCATENATE($G5,S$2),'WFOM - Time_Base'!$A$8:$API$8,0)) *
INDEX('WFOM - Time_Base'!$A$4:$API$29, MATCH("CenHos_Per", 'WFOM - Time_Base'!$B$4:$B$29,0), MATCH(CONCATENATE($G5,S$2),'WFOM - Time_Base'!$A$8:$API$8,0)),
IFERROR($AN5 * INDEX('Inputs from Uganda staff'!$E$61:$BM$80,MATCH('HRH Need estimation'!S$2,'Inputs from Uganda staff'!$E$61:$E$80,0),MATCH('HRH Need estimation'!$D5,'Inputs from Uganda staff'!$E$6:$BM$6,0)),
""))</f>
        <v>22.5</v>
      </c>
      <c r="T5" s="122">
        <f>IFERROR(
$AN5 * INDEX('WFOM - Time_Base'!$A$4:$API$29, MATCH("CenHos", 'WFOM - Time_Base'!$B$4:$B$29,0), MATCH(CONCATENATE($G5,T$2),'WFOM - Time_Base'!$A$8:$API$8,0)) *
INDEX('WFOM - Time_Base'!$A$4:$API$29, MATCH("CenHos_Per", 'WFOM - Time_Base'!$B$4:$B$29,0), MATCH(CONCATENATE($G5,T$2),'WFOM - Time_Base'!$A$8:$API$8,0)),
IFERROR($AN5 * INDEX('Inputs from Uganda staff'!$E$61:$BM$80,MATCH('HRH Need estimation'!T$2,'Inputs from Uganda staff'!$E$61:$E$80,0),MATCH('HRH Need estimation'!$D5,'Inputs from Uganda staff'!$E$6:$BM$6,0)),
""))</f>
        <v>0</v>
      </c>
      <c r="U5" s="122">
        <f>IFERROR(
$AN5 * INDEX('WFOM - Time_Base'!$A$4:$API$29, MATCH("CenHos", 'WFOM - Time_Base'!$B$4:$B$29,0), MATCH(CONCATENATE($G5,U$2),'WFOM - Time_Base'!$A$8:$API$8,0)) *
INDEX('WFOM - Time_Base'!$A$4:$API$29, MATCH("CenHos_Per", 'WFOM - Time_Base'!$B$4:$B$29,0), MATCH(CONCATENATE($G5,U$2),'WFOM - Time_Base'!$A$8:$API$8,0)),
IFERROR($AN5 * INDEX('Inputs from Uganda staff'!$E$61:$BM$80,MATCH('HRH Need estimation'!U$2,'Inputs from Uganda staff'!$E$61:$E$80,0),MATCH('HRH Need estimation'!$D5,'Inputs from Uganda staff'!$E$6:$BM$6,0)),
""))</f>
        <v>50</v>
      </c>
      <c r="V5" s="122">
        <f>IFERROR(
$AN5 * INDEX('WFOM - Time_Base'!$A$4:$API$29, MATCH("CenHos", 'WFOM - Time_Base'!$B$4:$B$29,0), MATCH(CONCATENATE($G5,V$2),'WFOM - Time_Base'!$A$8:$API$8,0)) *
INDEX('WFOM - Time_Base'!$A$4:$API$29, MATCH("CenHos_Per", 'WFOM - Time_Base'!$B$4:$B$29,0), MATCH(CONCATENATE($G5,V$2),'WFOM - Time_Base'!$A$8:$API$8,0)),
IFERROR($AN5 * INDEX('Inputs from Uganda staff'!$E$61:$BM$80,MATCH('HRH Need estimation'!V$2,'Inputs from Uganda staff'!$E$61:$E$80,0),MATCH('HRH Need estimation'!$D5,'Inputs from Uganda staff'!$E$6:$BM$6,0)),
""))</f>
        <v>50</v>
      </c>
      <c r="W5" s="122">
        <f>IFERROR(
$AN5 * INDEX('WFOM - Time_Base'!$A$4:$API$29, MATCH("CenHos", 'WFOM - Time_Base'!$B$4:$B$29,0), MATCH(CONCATENATE($G5,W$2),'WFOM - Time_Base'!$A$8:$API$8,0)) *
INDEX('WFOM - Time_Base'!$A$4:$API$29, MATCH("CenHos_Per", 'WFOM - Time_Base'!$B$4:$B$29,0), MATCH(CONCATENATE($G5,W$2),'WFOM - Time_Base'!$A$8:$API$8,0)),
IFERROR($AN5 * INDEX('Inputs from Uganda staff'!$E$61:$BM$80,MATCH('HRH Need estimation'!W$2,'Inputs from Uganda staff'!$E$61:$E$80,0),MATCH('HRH Need estimation'!$D5,'Inputs from Uganda staff'!$E$6:$BM$6,0)),
""))</f>
        <v>5</v>
      </c>
      <c r="X5" s="122">
        <f>IFERROR(
$AN5 * INDEX('WFOM - Time_Base'!$A$4:$API$29, MATCH("CenHos", 'WFOM - Time_Base'!$B$4:$B$29,0), MATCH(CONCATENATE($G5,X$2),'WFOM - Time_Base'!$A$8:$API$8,0)) *
INDEX('WFOM - Time_Base'!$A$4:$API$29, MATCH("CenHos_Per", 'WFOM - Time_Base'!$B$4:$B$29,0), MATCH(CONCATENATE($G5,X$2),'WFOM - Time_Base'!$A$8:$API$8,0)),
IFERROR($AN5 * INDEX('Inputs from Uganda staff'!$E$61:$BM$80,MATCH('HRH Need estimation'!X$2,'Inputs from Uganda staff'!$E$61:$E$80,0),MATCH('HRH Need estimation'!$D5,'Inputs from Uganda staff'!$E$6:$BM$6,0)),
""))</f>
        <v>5</v>
      </c>
      <c r="Y5" s="122">
        <f>IFERROR(
$AN5 * INDEX('WFOM - Time_Base'!$A$4:$API$29, MATCH("CenHos", 'WFOM - Time_Base'!$B$4:$B$29,0), MATCH(CONCATENATE($G5,Y$2),'WFOM - Time_Base'!$A$8:$API$8,0)) *
INDEX('WFOM - Time_Base'!$A$4:$API$29, MATCH("CenHos_Per", 'WFOM - Time_Base'!$B$4:$B$29,0), MATCH(CONCATENATE($G5,Y$2),'WFOM - Time_Base'!$A$8:$API$8,0)),
IFERROR($AN5 * INDEX('Inputs from Uganda staff'!$E$61:$BM$80,MATCH('HRH Need estimation'!Y$2,'Inputs from Uganda staff'!$E$61:$E$80,0),MATCH('HRH Need estimation'!$D5,'Inputs from Uganda staff'!$E$6:$BM$6,0)),
""))</f>
        <v>0</v>
      </c>
      <c r="Z5" s="122">
        <f>IFERROR(
$AN5 * INDEX('WFOM - Time_Base'!$A$4:$API$29, MATCH("CenHos", 'WFOM - Time_Base'!$B$4:$B$29,0), MATCH(CONCATENATE($G5,Z$2),'WFOM - Time_Base'!$A$8:$API$8,0)) *
INDEX('WFOM - Time_Base'!$A$4:$API$29, MATCH("CenHos_Per", 'WFOM - Time_Base'!$B$4:$B$29,0), MATCH(CONCATENATE($G5,Z$2),'WFOM - Time_Base'!$A$8:$API$8,0)),
IFERROR($AN5 * INDEX('Inputs from Uganda staff'!$E$61:$BM$80,MATCH('HRH Need estimation'!Z$2,'Inputs from Uganda staff'!$E$61:$E$80,0),MATCH('HRH Need estimation'!$D5,'Inputs from Uganda staff'!$E$6:$BM$6,0)),
""))</f>
        <v>0</v>
      </c>
      <c r="AA5" s="122">
        <f>IFERROR(
$AN5 * INDEX('WFOM - Time_Base'!$A$4:$API$29, MATCH("CenHos", 'WFOM - Time_Base'!$B$4:$B$29,0), MATCH(CONCATENATE($G5,AA$2),'WFOM - Time_Base'!$A$8:$API$8,0)) *
INDEX('WFOM - Time_Base'!$A$4:$API$29, MATCH("CenHos_Per", 'WFOM - Time_Base'!$B$4:$B$29,0), MATCH(CONCATENATE($G5,AA$2),'WFOM - Time_Base'!$A$8:$API$8,0)),
IFERROR($AN5 * INDEX('Inputs from Uganda staff'!$E$61:$BM$80,MATCH('HRH Need estimation'!AA$2,'Inputs from Uganda staff'!$E$61:$E$80,0),MATCH('HRH Need estimation'!$D5,'Inputs from Uganda staff'!$E$6:$BM$6,0)),
""))</f>
        <v>0</v>
      </c>
      <c r="AB5" s="122">
        <f>IFERROR(
$AN5 * INDEX('WFOM - Time_Base'!$A$4:$API$29, MATCH("CenHos", 'WFOM - Time_Base'!$B$4:$B$29,0), MATCH(CONCATENATE($G5,AB$2),'WFOM - Time_Base'!$A$8:$API$8,0)) *
INDEX('WFOM - Time_Base'!$A$4:$API$29, MATCH("CenHos_Per", 'WFOM - Time_Base'!$B$4:$B$29,0), MATCH(CONCATENATE($G5,AB$2),'WFOM - Time_Base'!$A$8:$API$8,0)),
IFERROR($AN5 * INDEX('Inputs from Uganda staff'!$E$61:$BM$80,MATCH('HRH Need estimation'!AB$2,'Inputs from Uganda staff'!$E$61:$E$80,0),MATCH('HRH Need estimation'!$D5,'Inputs from Uganda staff'!$E$6:$BM$6,0)),
""))</f>
        <v>0</v>
      </c>
      <c r="AC5" s="122" t="str">
        <f>IFERROR(
$AN5 * INDEX('WFOM - Time_Base'!$A$4:$API$29, MATCH("CenHos", 'WFOM - Time_Base'!$B$4:$B$29,0), MATCH(CONCATENATE($G5,AC$2),'WFOM - Time_Base'!$A$8:$API$8,0)) *
INDEX('WFOM - Time_Base'!$A$4:$API$29, MATCH("CenHos_Per", 'WFOM - Time_Base'!$B$4:$B$29,0), MATCH(CONCATENATE($G5,AC$2),'WFOM - Time_Base'!$A$8:$API$8,0)),
IFERROR($AN5 * INDEX('Inputs from Uganda staff'!$E$61:$BM$80,MATCH('HRH Need estimation'!AC$2,'Inputs from Uganda staff'!$E$61:$E$80,0),MATCH('HRH Need estimation'!$D5,'Inputs from Uganda staff'!$E$6:$BM$6,0)),
""))</f>
        <v/>
      </c>
      <c r="AD5" s="122">
        <f>IFERROR(
$AN5 * INDEX('WFOM - Time_Base'!$A$4:$API$29, MATCH("CenHos", 'WFOM - Time_Base'!$B$4:$B$29,0), MATCH(CONCATENATE($G5,AD$2),'WFOM - Time_Base'!$A$8:$API$8,0)) *
INDEX('WFOM - Time_Base'!$A$4:$API$29, MATCH("CenHos_Per", 'WFOM - Time_Base'!$B$4:$B$29,0), MATCH(CONCATENATE($G5,AD$2),'WFOM - Time_Base'!$A$8:$API$8,0)),
IFERROR($AN5 * INDEX('Inputs from Uganda staff'!$E$61:$BM$80,MATCH('HRH Need estimation'!AD$2,'Inputs from Uganda staff'!$E$61:$E$80,0),MATCH('HRH Need estimation'!$D5,'Inputs from Uganda staff'!$E$6:$BM$6,0)),
""))</f>
        <v>0</v>
      </c>
      <c r="AE5" s="122">
        <f>IFERROR(
$AN5 * INDEX('WFOM - Time_Base'!$A$4:$API$29, MATCH("CenHos", 'WFOM - Time_Base'!$B$4:$B$29,0), MATCH(CONCATENATE($G5,AE$2),'WFOM - Time_Base'!$A$8:$API$8,0)) *
INDEX('WFOM - Time_Base'!$A$4:$API$29, MATCH("CenHos_Per", 'WFOM - Time_Base'!$B$4:$B$29,0), MATCH(CONCATENATE($G5,AE$2),'WFOM - Time_Base'!$A$8:$API$8,0)),
IFERROR($AN5 * INDEX('Inputs from Uganda staff'!$E$61:$BM$80,MATCH('HRH Need estimation'!AE$2,'Inputs from Uganda staff'!$E$61:$E$80,0),MATCH('HRH Need estimation'!$D5,'Inputs from Uganda staff'!$E$6:$BM$6,0)),
""))</f>
        <v>0</v>
      </c>
      <c r="AF5" s="122">
        <f>IFERROR(
$AN5 * INDEX('WFOM - Time_Base'!$A$4:$API$29, MATCH("CenHos", 'WFOM - Time_Base'!$B$4:$B$29,0), MATCH(CONCATENATE($G5,AF$2),'WFOM - Time_Base'!$A$8:$API$8,0)) *
INDEX('WFOM - Time_Base'!$A$4:$API$29, MATCH("CenHos_Per", 'WFOM - Time_Base'!$B$4:$B$29,0), MATCH(CONCATENATE($G5,AF$2),'WFOM - Time_Base'!$A$8:$API$8,0)),
IFERROR($AN5 * INDEX('Inputs from Uganda staff'!$E$61:$BM$80,MATCH('HRH Need estimation'!AF$2,'Inputs from Uganda staff'!$E$61:$E$80,0),MATCH('HRH Need estimation'!$D5,'Inputs from Uganda staff'!$E$6:$BM$6,0)),
""))</f>
        <v>0</v>
      </c>
      <c r="AG5" s="122">
        <f>IFERROR(
$AN5 * INDEX('WFOM - Time_Base'!$A$4:$API$29, MATCH("CenHos", 'WFOM - Time_Base'!$B$4:$B$29,0), MATCH(CONCATENATE($G5,AG$2),'WFOM - Time_Base'!$A$8:$API$8,0)) *
INDEX('WFOM - Time_Base'!$A$4:$API$29, MATCH("CenHos_Per", 'WFOM - Time_Base'!$B$4:$B$29,0), MATCH(CONCATENATE($G5,AG$2),'WFOM - Time_Base'!$A$8:$API$8,0)),
IFERROR($AN5 * INDEX('Inputs from Uganda staff'!$E$61:$BM$80,MATCH('HRH Need estimation'!AG$2,'Inputs from Uganda staff'!$E$61:$E$80,0),MATCH('HRH Need estimation'!$D5,'Inputs from Uganda staff'!$E$6:$BM$6,0)),
""))</f>
        <v>0</v>
      </c>
      <c r="AH5" s="122">
        <f>IFERROR(
$AN5 * INDEX('WFOM - Time_Base'!$A$4:$API$29, MATCH("CenHos", 'WFOM - Time_Base'!$B$4:$B$29,0), MATCH(CONCATENATE($G5,AH$2),'WFOM - Time_Base'!$A$8:$API$8,0)) *
INDEX('WFOM - Time_Base'!$A$4:$API$29, MATCH("CenHos_Per", 'WFOM - Time_Base'!$B$4:$B$29,0), MATCH(CONCATENATE($G5,AH$2),'WFOM - Time_Base'!$A$8:$API$8,0)),
IFERROR($AN5 * INDEX('Inputs from Uganda staff'!$E$61:$BM$80,MATCH('HRH Need estimation'!AH$2,'Inputs from Uganda staff'!$E$61:$E$80,0),MATCH('HRH Need estimation'!$D5,'Inputs from Uganda staff'!$E$6:$BM$6,0)),
""))</f>
        <v>0</v>
      </c>
      <c r="AI5" s="122">
        <f>IFERROR(
$AN5 * INDEX('WFOM - Time_Base'!$A$4:$API$29, MATCH("CenHos", 'WFOM - Time_Base'!$B$4:$B$29,0), MATCH(CONCATENATE($G5,AI$2),'WFOM - Time_Base'!$A$8:$API$8,0)) *
INDEX('WFOM - Time_Base'!$A$4:$API$29, MATCH("CenHos_Per", 'WFOM - Time_Base'!$B$4:$B$29,0), MATCH(CONCATENATE($G5,AI$2),'WFOM - Time_Base'!$A$8:$API$8,0)),
IFERROR($AN5 * INDEX('Inputs from Uganda staff'!$E$61:$BM$80,MATCH('HRH Need estimation'!AI$2,'Inputs from Uganda staff'!$E$61:$E$80,0),MATCH('HRH Need estimation'!$D5,'Inputs from Uganda staff'!$E$6:$BM$6,0)),
""))</f>
        <v>0</v>
      </c>
      <c r="AJ5" s="122">
        <f>IFERROR(
$AN5 * INDEX('WFOM - Time_Base'!$A$4:$API$29, MATCH("CenHos", 'WFOM - Time_Base'!$B$4:$B$29,0), MATCH(CONCATENATE($G5,AJ$2),'WFOM - Time_Base'!$A$8:$API$8,0)) *
INDEX('WFOM - Time_Base'!$A$4:$API$29, MATCH("CenHos_Per", 'WFOM - Time_Base'!$B$4:$B$29,0), MATCH(CONCATENATE($G5,AJ$2),'WFOM - Time_Base'!$A$8:$API$8,0)),
IFERROR($AN5 * INDEX('Inputs from Uganda staff'!$E$61:$BM$80,MATCH('HRH Need estimation'!AJ$2,'Inputs from Uganda staff'!$E$61:$E$80,0),MATCH('HRH Need estimation'!$D5,'Inputs from Uganda staff'!$E$6:$BM$6,0)),
""))</f>
        <v>0</v>
      </c>
      <c r="AK5" s="122">
        <f>IFERROR(
$AN5 * INDEX('WFOM - Time_Base'!$A$4:$API$29, MATCH("CenHos", 'WFOM - Time_Base'!$B$4:$B$29,0), MATCH(CONCATENATE($G5,AK$2),'WFOM - Time_Base'!$A$8:$API$8,0)) *
INDEX('WFOM - Time_Base'!$A$4:$API$29, MATCH("CenHos_Per", 'WFOM - Time_Base'!$B$4:$B$29,0), MATCH(CONCATENATE($G5,AK$2),'WFOM - Time_Base'!$A$8:$API$8,0)),
IFERROR($AN5 * INDEX('Inputs from Uganda staff'!$E$61:$BM$80,MATCH('HRH Need estimation'!AK$2,'Inputs from Uganda staff'!$E$61:$E$80,0),MATCH('HRH Need estimation'!$D5,'Inputs from Uganda staff'!$E$6:$BM$6,0)),
""))</f>
        <v>0</v>
      </c>
      <c r="AL5" s="122">
        <f>IFERROR(
$AN5 * INDEX('WFOM - Time_Base'!$A$4:$API$29, MATCH("CenHos", 'WFOM - Time_Base'!$B$4:$B$29,0), MATCH(CONCATENATE($G5,AL$2),'WFOM - Time_Base'!$A$8:$API$8,0)) *
INDEX('WFOM - Time_Base'!$A$4:$API$29, MATCH("CenHos_Per", 'WFOM - Time_Base'!$B$4:$B$29,0), MATCH(CONCATENATE($G5,AL$2),'WFOM - Time_Base'!$A$8:$API$8,0)),
IFERROR($AN5 * INDEX('Inputs from Uganda staff'!$E$61:$BM$80,MATCH('HRH Need estimation'!AL$2,'Inputs from Uganda staff'!$E$61:$E$80,0),MATCH('HRH Need estimation'!$D5,'Inputs from Uganda staff'!$E$6:$BM$6,0)),
""))</f>
        <v>0</v>
      </c>
      <c r="AN5">
        <v>1</v>
      </c>
      <c r="AO5" t="str">
        <f t="shared" ref="AO5:AO68" si="1">VLOOKUP(C5,$AQ$4:$AQ$151,1,FALSE)</f>
        <v>002</v>
      </c>
      <c r="AQ5" t="s">
        <v>222</v>
      </c>
    </row>
    <row r="6" spans="1:43" hidden="1">
      <c r="A6" s="106" t="s">
        <v>915</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1947</v>
      </c>
      <c r="R6" s="122">
        <f>IFERROR(
$AN6 * INDEX('WFOM - Time_Base'!$A$4:$API$29, MATCH("CenHos", 'WFOM - Time_Base'!$B$4:$B$29,0), MATCH(CONCATENATE($G6,R$2),'WFOM - Time_Base'!$A$8:$API$8,0)) *
INDEX('WFOM - Time_Base'!$A$4:$API$29, MATCH("CenHos_Per", 'WFOM - Time_Base'!$B$4:$B$29,0), MATCH(CONCATENATE($G6,R$2),'WFOM - Time_Base'!$A$8:$API$8,0)),
IFERROR($AN6 * INDEX('Inputs from Uganda staff'!$E$61:$BM$80,MATCH('HRH Need estimation'!R$2,'Inputs from Uganda staff'!$E$61:$E$80,0),MATCH('HRH Need estimation'!$D6,'Inputs from Uganda staff'!$E$6:$BM$6,0)),
""))</f>
        <v>15</v>
      </c>
      <c r="S6" s="122">
        <f>IFERROR(
$AN6 * INDEX('WFOM - Time_Base'!$A$4:$API$29, MATCH("CenHos", 'WFOM - Time_Base'!$B$4:$B$29,0), MATCH(CONCATENATE($G6,S$2),'WFOM - Time_Base'!$A$8:$API$8,0)) *
INDEX('WFOM - Time_Base'!$A$4:$API$29, MATCH("CenHos_Per", 'WFOM - Time_Base'!$B$4:$B$29,0), MATCH(CONCATENATE($G6,S$2),'WFOM - Time_Base'!$A$8:$API$8,0)),
IFERROR($AN6 * INDEX('Inputs from Uganda staff'!$E$61:$BM$80,MATCH('HRH Need estimation'!S$2,'Inputs from Uganda staff'!$E$61:$E$80,0),MATCH('HRH Need estimation'!$D6,'Inputs from Uganda staff'!$E$6:$BM$6,0)),
""))</f>
        <v>6</v>
      </c>
      <c r="T6" s="122">
        <f>IFERROR(
$AN6 * INDEX('WFOM - Time_Base'!$A$4:$API$29, MATCH("CenHos", 'WFOM - Time_Base'!$B$4:$B$29,0), MATCH(CONCATENATE($G6,T$2),'WFOM - Time_Base'!$A$8:$API$8,0)) *
INDEX('WFOM - Time_Base'!$A$4:$API$29, MATCH("CenHos_Per", 'WFOM - Time_Base'!$B$4:$B$29,0), MATCH(CONCATENATE($G6,T$2),'WFOM - Time_Base'!$A$8:$API$8,0)),
IFERROR($AN6 * INDEX('Inputs from Uganda staff'!$E$61:$BM$80,MATCH('HRH Need estimation'!T$2,'Inputs from Uganda staff'!$E$61:$E$80,0),MATCH('HRH Need estimation'!$D6,'Inputs from Uganda staff'!$E$6:$BM$6,0)),
""))</f>
        <v>0.75</v>
      </c>
      <c r="U6" s="122">
        <f>IFERROR(
$AN6 * INDEX('WFOM - Time_Base'!$A$4:$API$29, MATCH("CenHos", 'WFOM - Time_Base'!$B$4:$B$29,0), MATCH(CONCATENATE($G6,U$2),'WFOM - Time_Base'!$A$8:$API$8,0)) *
INDEX('WFOM - Time_Base'!$A$4:$API$29, MATCH("CenHos_Per", 'WFOM - Time_Base'!$B$4:$B$29,0), MATCH(CONCATENATE($G6,U$2),'WFOM - Time_Base'!$A$8:$API$8,0)),
IFERROR($AN6 * INDEX('Inputs from Uganda staff'!$E$61:$BM$80,MATCH('HRH Need estimation'!U$2,'Inputs from Uganda staff'!$E$61:$E$80,0),MATCH('HRH Need estimation'!$D6,'Inputs from Uganda staff'!$E$6:$BM$6,0)),
""))</f>
        <v>28</v>
      </c>
      <c r="V6" s="122">
        <f>IFERROR(
$AN6 * INDEX('WFOM - Time_Base'!$A$4:$API$29, MATCH("CenHos", 'WFOM - Time_Base'!$B$4:$B$29,0), MATCH(CONCATENATE($G6,V$2),'WFOM - Time_Base'!$A$8:$API$8,0)) *
INDEX('WFOM - Time_Base'!$A$4:$API$29, MATCH("CenHos_Per", 'WFOM - Time_Base'!$B$4:$B$29,0), MATCH(CONCATENATE($G6,V$2),'WFOM - Time_Base'!$A$8:$API$8,0)),
IFERROR($AN6 * INDEX('Inputs from Uganda staff'!$E$61:$BM$80,MATCH('HRH Need estimation'!V$2,'Inputs from Uganda staff'!$E$61:$E$80,0),MATCH('HRH Need estimation'!$D6,'Inputs from Uganda staff'!$E$6:$BM$6,0)),
""))</f>
        <v>12</v>
      </c>
      <c r="W6" s="122">
        <f>IFERROR(
$AN6 * INDEX('WFOM - Time_Base'!$A$4:$API$29, MATCH("CenHos", 'WFOM - Time_Base'!$B$4:$B$29,0), MATCH(CONCATENATE($G6,W$2),'WFOM - Time_Base'!$A$8:$API$8,0)) *
INDEX('WFOM - Time_Base'!$A$4:$API$29, MATCH("CenHos_Per", 'WFOM - Time_Base'!$B$4:$B$29,0), MATCH(CONCATENATE($G6,W$2),'WFOM - Time_Base'!$A$8:$API$8,0)),
IFERROR($AN6 * INDEX('Inputs from Uganda staff'!$E$61:$BM$80,MATCH('HRH Need estimation'!W$2,'Inputs from Uganda staff'!$E$61:$E$80,0),MATCH('HRH Need estimation'!$D6,'Inputs from Uganda staff'!$E$6:$BM$6,0)),
""))</f>
        <v>0.25</v>
      </c>
      <c r="X6" s="122">
        <f>IFERROR(
$AN6 * INDEX('WFOM - Time_Base'!$A$4:$API$29, MATCH("CenHos", 'WFOM - Time_Base'!$B$4:$B$29,0), MATCH(CONCATENATE($G6,X$2),'WFOM - Time_Base'!$A$8:$API$8,0)) *
INDEX('WFOM - Time_Base'!$A$4:$API$29, MATCH("CenHos_Per", 'WFOM - Time_Base'!$B$4:$B$29,0), MATCH(CONCATENATE($G6,X$2),'WFOM - Time_Base'!$A$8:$API$8,0)),
IFERROR($AN6 * INDEX('Inputs from Uganda staff'!$E$61:$BM$80,MATCH('HRH Need estimation'!X$2,'Inputs from Uganda staff'!$E$61:$E$80,0),MATCH('HRH Need estimation'!$D6,'Inputs from Uganda staff'!$E$6:$BM$6,0)),
""))</f>
        <v>1.25</v>
      </c>
      <c r="Y6" s="122">
        <f>IFERROR(
$AN6 * INDEX('WFOM - Time_Base'!$A$4:$API$29, MATCH("CenHos", 'WFOM - Time_Base'!$B$4:$B$29,0), MATCH(CONCATENATE($G6,Y$2),'WFOM - Time_Base'!$A$8:$API$8,0)) *
INDEX('WFOM - Time_Base'!$A$4:$API$29, MATCH("CenHos_Per", 'WFOM - Time_Base'!$B$4:$B$29,0), MATCH(CONCATENATE($G6,Y$2),'WFOM - Time_Base'!$A$8:$API$8,0)),
IFERROR($AN6 * INDEX('Inputs from Uganda staff'!$E$61:$BM$80,MATCH('HRH Need estimation'!Y$2,'Inputs from Uganda staff'!$E$61:$E$80,0),MATCH('HRH Need estimation'!$D6,'Inputs from Uganda staff'!$E$6:$BM$6,0)),
""))</f>
        <v>3.5</v>
      </c>
      <c r="Z6" s="122">
        <f>IFERROR(
$AN6 * INDEX('WFOM - Time_Base'!$A$4:$API$29, MATCH("CenHos", 'WFOM - Time_Base'!$B$4:$B$29,0), MATCH(CONCATENATE($G6,Z$2),'WFOM - Time_Base'!$A$8:$API$8,0)) *
INDEX('WFOM - Time_Base'!$A$4:$API$29, MATCH("CenHos_Per", 'WFOM - Time_Base'!$B$4:$B$29,0), MATCH(CONCATENATE($G6,Z$2),'WFOM - Time_Base'!$A$8:$API$8,0)),
IFERROR($AN6 * INDEX('Inputs from Uganda staff'!$E$61:$BM$80,MATCH('HRH Need estimation'!Z$2,'Inputs from Uganda staff'!$E$61:$E$80,0),MATCH('HRH Need estimation'!$D6,'Inputs from Uganda staff'!$E$6:$BM$6,0)),
""))</f>
        <v>0</v>
      </c>
      <c r="AA6" s="122">
        <f>IFERROR(
$AN6 * INDEX('WFOM - Time_Base'!$A$4:$API$29, MATCH("CenHos", 'WFOM - Time_Base'!$B$4:$B$29,0), MATCH(CONCATENATE($G6,AA$2),'WFOM - Time_Base'!$A$8:$API$8,0)) *
INDEX('WFOM - Time_Base'!$A$4:$API$29, MATCH("CenHos_Per", 'WFOM - Time_Base'!$B$4:$B$29,0), MATCH(CONCATENATE($G6,AA$2),'WFOM - Time_Base'!$A$8:$API$8,0)),
IFERROR($AN6 * INDEX('Inputs from Uganda staff'!$E$61:$BM$80,MATCH('HRH Need estimation'!AA$2,'Inputs from Uganda staff'!$E$61:$E$80,0),MATCH('HRH Need estimation'!$D6,'Inputs from Uganda staff'!$E$6:$BM$6,0)),
""))</f>
        <v>0.25</v>
      </c>
      <c r="AB6" s="122">
        <f>IFERROR(
$AN6 * INDEX('WFOM - Time_Base'!$A$4:$API$29, MATCH("CenHos", 'WFOM - Time_Base'!$B$4:$B$29,0), MATCH(CONCATENATE($G6,AB$2),'WFOM - Time_Base'!$A$8:$API$8,0)) *
INDEX('WFOM - Time_Base'!$A$4:$API$29, MATCH("CenHos_Per", 'WFOM - Time_Base'!$B$4:$B$29,0), MATCH(CONCATENATE($G6,AB$2),'WFOM - Time_Base'!$A$8:$API$8,0)),
IFERROR($AN6 * INDEX('Inputs from Uganda staff'!$E$61:$BM$80,MATCH('HRH Need estimation'!AB$2,'Inputs from Uganda staff'!$E$61:$E$80,0),MATCH('HRH Need estimation'!$D6,'Inputs from Uganda staff'!$E$6:$BM$6,0)),
""))</f>
        <v>1</v>
      </c>
      <c r="AC6" s="122" t="str">
        <f>IFERROR(
$AN6 * INDEX('WFOM - Time_Base'!$A$4:$API$29, MATCH("CenHos", 'WFOM - Time_Base'!$B$4:$B$29,0), MATCH(CONCATENATE($G6,AC$2),'WFOM - Time_Base'!$A$8:$API$8,0)) *
INDEX('WFOM - Time_Base'!$A$4:$API$29, MATCH("CenHos_Per", 'WFOM - Time_Base'!$B$4:$B$29,0), MATCH(CONCATENATE($G6,AC$2),'WFOM - Time_Base'!$A$8:$API$8,0)),
IFERROR($AN6 * INDEX('Inputs from Uganda staff'!$E$61:$BM$80,MATCH('HRH Need estimation'!AC$2,'Inputs from Uganda staff'!$E$61:$E$80,0),MATCH('HRH Need estimation'!$D6,'Inputs from Uganda staff'!$E$6:$BM$6,0)),
""))</f>
        <v/>
      </c>
      <c r="AD6" s="122">
        <f>IFERROR(
$AN6 * INDEX('WFOM - Time_Base'!$A$4:$API$29, MATCH("CenHos", 'WFOM - Time_Base'!$B$4:$B$29,0), MATCH(CONCATENATE($G6,AD$2),'WFOM - Time_Base'!$A$8:$API$8,0)) *
INDEX('WFOM - Time_Base'!$A$4:$API$29, MATCH("CenHos_Per", 'WFOM - Time_Base'!$B$4:$B$29,0), MATCH(CONCATENATE($G6,AD$2),'WFOM - Time_Base'!$A$8:$API$8,0)),
IFERROR($AN6 * INDEX('Inputs from Uganda staff'!$E$61:$BM$80,MATCH('HRH Need estimation'!AD$2,'Inputs from Uganda staff'!$E$61:$E$80,0),MATCH('HRH Need estimation'!$D6,'Inputs from Uganda staff'!$E$6:$BM$6,0)),
""))</f>
        <v>0</v>
      </c>
      <c r="AE6" s="122">
        <f>IFERROR(
$AN6 * INDEX('WFOM - Time_Base'!$A$4:$API$29, MATCH("CenHos", 'WFOM - Time_Base'!$B$4:$B$29,0), MATCH(CONCATENATE($G6,AE$2),'WFOM - Time_Base'!$A$8:$API$8,0)) *
INDEX('WFOM - Time_Base'!$A$4:$API$29, MATCH("CenHos_Per", 'WFOM - Time_Base'!$B$4:$B$29,0), MATCH(CONCATENATE($G6,AE$2),'WFOM - Time_Base'!$A$8:$API$8,0)),
IFERROR($AN6 * INDEX('Inputs from Uganda staff'!$E$61:$BM$80,MATCH('HRH Need estimation'!AE$2,'Inputs from Uganda staff'!$E$61:$E$80,0),MATCH('HRH Need estimation'!$D6,'Inputs from Uganda staff'!$E$6:$BM$6,0)),
""))</f>
        <v>0</v>
      </c>
      <c r="AF6" s="122">
        <f>IFERROR(
$AN6 * INDEX('WFOM - Time_Base'!$A$4:$API$29, MATCH("CenHos", 'WFOM - Time_Base'!$B$4:$B$29,0), MATCH(CONCATENATE($G6,AF$2),'WFOM - Time_Base'!$A$8:$API$8,0)) *
INDEX('WFOM - Time_Base'!$A$4:$API$29, MATCH("CenHos_Per", 'WFOM - Time_Base'!$B$4:$B$29,0), MATCH(CONCATENATE($G6,AF$2),'WFOM - Time_Base'!$A$8:$API$8,0)),
IFERROR($AN6 * INDEX('Inputs from Uganda staff'!$E$61:$BM$80,MATCH('HRH Need estimation'!AF$2,'Inputs from Uganda staff'!$E$61:$E$80,0),MATCH('HRH Need estimation'!$D6,'Inputs from Uganda staff'!$E$6:$BM$6,0)),
""))</f>
        <v>0</v>
      </c>
      <c r="AG6" s="122">
        <f>IFERROR(
$AN6 * INDEX('WFOM - Time_Base'!$A$4:$API$29, MATCH("CenHos", 'WFOM - Time_Base'!$B$4:$B$29,0), MATCH(CONCATENATE($G6,AG$2),'WFOM - Time_Base'!$A$8:$API$8,0)) *
INDEX('WFOM - Time_Base'!$A$4:$API$29, MATCH("CenHos_Per", 'WFOM - Time_Base'!$B$4:$B$29,0), MATCH(CONCATENATE($G6,AG$2),'WFOM - Time_Base'!$A$8:$API$8,0)),
IFERROR($AN6 * INDEX('Inputs from Uganda staff'!$E$61:$BM$80,MATCH('HRH Need estimation'!AG$2,'Inputs from Uganda staff'!$E$61:$E$80,0),MATCH('HRH Need estimation'!$D6,'Inputs from Uganda staff'!$E$6:$BM$6,0)),
""))</f>
        <v>0</v>
      </c>
      <c r="AH6" s="122">
        <f>IFERROR(
$AN6 * INDEX('WFOM - Time_Base'!$A$4:$API$29, MATCH("CenHos", 'WFOM - Time_Base'!$B$4:$B$29,0), MATCH(CONCATENATE($G6,AH$2),'WFOM - Time_Base'!$A$8:$API$8,0)) *
INDEX('WFOM - Time_Base'!$A$4:$API$29, MATCH("CenHos_Per", 'WFOM - Time_Base'!$B$4:$B$29,0), MATCH(CONCATENATE($G6,AH$2),'WFOM - Time_Base'!$A$8:$API$8,0)),
IFERROR($AN6 * INDEX('Inputs from Uganda staff'!$E$61:$BM$80,MATCH('HRH Need estimation'!AH$2,'Inputs from Uganda staff'!$E$61:$E$80,0),MATCH('HRH Need estimation'!$D6,'Inputs from Uganda staff'!$E$6:$BM$6,0)),
""))</f>
        <v>0</v>
      </c>
      <c r="AI6" s="122">
        <f>IFERROR(
$AN6 * INDEX('WFOM - Time_Base'!$A$4:$API$29, MATCH("CenHos", 'WFOM - Time_Base'!$B$4:$B$29,0), MATCH(CONCATENATE($G6,AI$2),'WFOM - Time_Base'!$A$8:$API$8,0)) *
INDEX('WFOM - Time_Base'!$A$4:$API$29, MATCH("CenHos_Per", 'WFOM - Time_Base'!$B$4:$B$29,0), MATCH(CONCATENATE($G6,AI$2),'WFOM - Time_Base'!$A$8:$API$8,0)),
IFERROR($AN6 * INDEX('Inputs from Uganda staff'!$E$61:$BM$80,MATCH('HRH Need estimation'!AI$2,'Inputs from Uganda staff'!$E$61:$E$80,0),MATCH('HRH Need estimation'!$D6,'Inputs from Uganda staff'!$E$6:$BM$6,0)),
""))</f>
        <v>0</v>
      </c>
      <c r="AJ6" s="122">
        <f>IFERROR(
$AN6 * INDEX('WFOM - Time_Base'!$A$4:$API$29, MATCH("CenHos", 'WFOM - Time_Base'!$B$4:$B$29,0), MATCH(CONCATENATE($G6,AJ$2),'WFOM - Time_Base'!$A$8:$API$8,0)) *
INDEX('WFOM - Time_Base'!$A$4:$API$29, MATCH("CenHos_Per", 'WFOM - Time_Base'!$B$4:$B$29,0), MATCH(CONCATENATE($G6,AJ$2),'WFOM - Time_Base'!$A$8:$API$8,0)),
IFERROR($AN6 * INDEX('Inputs from Uganda staff'!$E$61:$BM$80,MATCH('HRH Need estimation'!AJ$2,'Inputs from Uganda staff'!$E$61:$E$80,0),MATCH('HRH Need estimation'!$D6,'Inputs from Uganda staff'!$E$6:$BM$6,0)),
""))</f>
        <v>0</v>
      </c>
      <c r="AK6" s="122">
        <f>IFERROR(
$AN6 * INDEX('WFOM - Time_Base'!$A$4:$API$29, MATCH("CenHos", 'WFOM - Time_Base'!$B$4:$B$29,0), MATCH(CONCATENATE($G6,AK$2),'WFOM - Time_Base'!$A$8:$API$8,0)) *
INDEX('WFOM - Time_Base'!$A$4:$API$29, MATCH("CenHos_Per", 'WFOM - Time_Base'!$B$4:$B$29,0), MATCH(CONCATENATE($G6,AK$2),'WFOM - Time_Base'!$A$8:$API$8,0)),
IFERROR($AN6 * INDEX('Inputs from Uganda staff'!$E$61:$BM$80,MATCH('HRH Need estimation'!AK$2,'Inputs from Uganda staff'!$E$61:$E$80,0),MATCH('HRH Need estimation'!$D6,'Inputs from Uganda staff'!$E$6:$BM$6,0)),
""))</f>
        <v>0</v>
      </c>
      <c r="AL6" s="122">
        <f>IFERROR(
$AN6 * INDEX('WFOM - Time_Base'!$A$4:$API$29, MATCH("CenHos", 'WFOM - Time_Base'!$B$4:$B$29,0), MATCH(CONCATENATE($G6,AL$2),'WFOM - Time_Base'!$A$8:$API$8,0)) *
INDEX('WFOM - Time_Base'!$A$4:$API$29, MATCH("CenHos_Per", 'WFOM - Time_Base'!$B$4:$B$29,0), MATCH(CONCATENATE($G6,AL$2),'WFOM - Time_Base'!$A$8:$API$8,0)),
IFERROR($AN6 * INDEX('Inputs from Uganda staff'!$E$61:$BM$80,MATCH('HRH Need estimation'!AL$2,'Inputs from Uganda staff'!$E$61:$E$80,0),MATCH('HRH Need estimation'!$D6,'Inputs from Uganda staff'!$E$6:$BM$6,0)),
""))</f>
        <v>0</v>
      </c>
      <c r="AN6">
        <v>1</v>
      </c>
      <c r="AO6" t="str">
        <f t="shared" si="1"/>
        <v>003</v>
      </c>
      <c r="AQ6" t="s">
        <v>224</v>
      </c>
    </row>
    <row r="7" spans="1:43" hidden="1">
      <c r="A7" s="106" t="s">
        <v>915</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1947</v>
      </c>
      <c r="R7" s="122">
        <f>IFERROR(
$AN7 * INDEX('WFOM - Time_Base'!$A$4:$API$29, MATCH("CenHos", 'WFOM - Time_Base'!$B$4:$B$29,0), MATCH(CONCATENATE($G7,R$2),'WFOM - Time_Base'!$A$8:$API$8,0)) *
INDEX('WFOM - Time_Base'!$A$4:$API$29, MATCH("CenHos_Per", 'WFOM - Time_Base'!$B$4:$B$29,0), MATCH(CONCATENATE($G7,R$2),'WFOM - Time_Base'!$A$8:$API$8,0)),
IFERROR($AN7 * INDEX('Inputs from Uganda staff'!$E$61:$BM$80,MATCH('HRH Need estimation'!R$2,'Inputs from Uganda staff'!$E$61:$E$80,0),MATCH('HRH Need estimation'!$D7,'Inputs from Uganda staff'!$E$6:$BM$6,0)),
""))</f>
        <v>28</v>
      </c>
      <c r="S7" s="122">
        <f>IFERROR(
$AN7 * INDEX('WFOM - Time_Base'!$A$4:$API$29, MATCH("CenHos", 'WFOM - Time_Base'!$B$4:$B$29,0), MATCH(CONCATENATE($G7,S$2),'WFOM - Time_Base'!$A$8:$API$8,0)) *
INDEX('WFOM - Time_Base'!$A$4:$API$29, MATCH("CenHos_Per", 'WFOM - Time_Base'!$B$4:$B$29,0), MATCH(CONCATENATE($G7,S$2),'WFOM - Time_Base'!$A$8:$API$8,0)),
IFERROR($AN7 * INDEX('Inputs from Uganda staff'!$E$61:$BM$80,MATCH('HRH Need estimation'!S$2,'Inputs from Uganda staff'!$E$61:$E$80,0),MATCH('HRH Need estimation'!$D7,'Inputs from Uganda staff'!$E$6:$BM$6,0)),
""))</f>
        <v>6</v>
      </c>
      <c r="T7" s="122">
        <f>IFERROR(
$AN7 * INDEX('WFOM - Time_Base'!$A$4:$API$29, MATCH("CenHos", 'WFOM - Time_Base'!$B$4:$B$29,0), MATCH(CONCATENATE($G7,T$2),'WFOM - Time_Base'!$A$8:$API$8,0)) *
INDEX('WFOM - Time_Base'!$A$4:$API$29, MATCH("CenHos_Per", 'WFOM - Time_Base'!$B$4:$B$29,0), MATCH(CONCATENATE($G7,T$2),'WFOM - Time_Base'!$A$8:$API$8,0)),
IFERROR($AN7 * INDEX('Inputs from Uganda staff'!$E$61:$BM$80,MATCH('HRH Need estimation'!T$2,'Inputs from Uganda staff'!$E$61:$E$80,0),MATCH('HRH Need estimation'!$D7,'Inputs from Uganda staff'!$E$6:$BM$6,0)),
""))</f>
        <v>0.75</v>
      </c>
      <c r="U7" s="122">
        <f>IFERROR(
$AN7 * INDEX('WFOM - Time_Base'!$A$4:$API$29, MATCH("CenHos", 'WFOM - Time_Base'!$B$4:$B$29,0), MATCH(CONCATENATE($G7,U$2),'WFOM - Time_Base'!$A$8:$API$8,0)) *
INDEX('WFOM - Time_Base'!$A$4:$API$29, MATCH("CenHos_Per", 'WFOM - Time_Base'!$B$4:$B$29,0), MATCH(CONCATENATE($G7,U$2),'WFOM - Time_Base'!$A$8:$API$8,0)),
IFERROR($AN7 * INDEX('Inputs from Uganda staff'!$E$61:$BM$80,MATCH('HRH Need estimation'!U$2,'Inputs from Uganda staff'!$E$61:$E$80,0),MATCH('HRH Need estimation'!$D7,'Inputs from Uganda staff'!$E$6:$BM$6,0)),
""))</f>
        <v>28</v>
      </c>
      <c r="V7" s="122">
        <f>IFERROR(
$AN7 * INDEX('WFOM - Time_Base'!$A$4:$API$29, MATCH("CenHos", 'WFOM - Time_Base'!$B$4:$B$29,0), MATCH(CONCATENATE($G7,V$2),'WFOM - Time_Base'!$A$8:$API$8,0)) *
INDEX('WFOM - Time_Base'!$A$4:$API$29, MATCH("CenHos_Per", 'WFOM - Time_Base'!$B$4:$B$29,0), MATCH(CONCATENATE($G7,V$2),'WFOM - Time_Base'!$A$8:$API$8,0)),
IFERROR($AN7 * INDEX('Inputs from Uganda staff'!$E$61:$BM$80,MATCH('HRH Need estimation'!V$2,'Inputs from Uganda staff'!$E$61:$E$80,0),MATCH('HRH Need estimation'!$D7,'Inputs from Uganda staff'!$E$6:$BM$6,0)),
""))</f>
        <v>12</v>
      </c>
      <c r="W7" s="122">
        <f>IFERROR(
$AN7 * INDEX('WFOM - Time_Base'!$A$4:$API$29, MATCH("CenHos", 'WFOM - Time_Base'!$B$4:$B$29,0), MATCH(CONCATENATE($G7,W$2),'WFOM - Time_Base'!$A$8:$API$8,0)) *
INDEX('WFOM - Time_Base'!$A$4:$API$29, MATCH("CenHos_Per", 'WFOM - Time_Base'!$B$4:$B$29,0), MATCH(CONCATENATE($G7,W$2),'WFOM - Time_Base'!$A$8:$API$8,0)),
IFERROR($AN7 * INDEX('Inputs from Uganda staff'!$E$61:$BM$80,MATCH('HRH Need estimation'!W$2,'Inputs from Uganda staff'!$E$61:$E$80,0),MATCH('HRH Need estimation'!$D7,'Inputs from Uganda staff'!$E$6:$BM$6,0)),
""))</f>
        <v>0.25</v>
      </c>
      <c r="X7" s="122">
        <f>IFERROR(
$AN7 * INDEX('WFOM - Time_Base'!$A$4:$API$29, MATCH("CenHos", 'WFOM - Time_Base'!$B$4:$B$29,0), MATCH(CONCATENATE($G7,X$2),'WFOM - Time_Base'!$A$8:$API$8,0)) *
INDEX('WFOM - Time_Base'!$A$4:$API$29, MATCH("CenHos_Per", 'WFOM - Time_Base'!$B$4:$B$29,0), MATCH(CONCATENATE($G7,X$2),'WFOM - Time_Base'!$A$8:$API$8,0)),
IFERROR($AN7 * INDEX('Inputs from Uganda staff'!$E$61:$BM$80,MATCH('HRH Need estimation'!X$2,'Inputs from Uganda staff'!$E$61:$E$80,0),MATCH('HRH Need estimation'!$D7,'Inputs from Uganda staff'!$E$6:$BM$6,0)),
""))</f>
        <v>1.25</v>
      </c>
      <c r="Y7" s="122">
        <f>IFERROR(
$AN7 * INDEX('WFOM - Time_Base'!$A$4:$API$29, MATCH("CenHos", 'WFOM - Time_Base'!$B$4:$B$29,0), MATCH(CONCATENATE($G7,Y$2),'WFOM - Time_Base'!$A$8:$API$8,0)) *
INDEX('WFOM - Time_Base'!$A$4:$API$29, MATCH("CenHos_Per", 'WFOM - Time_Base'!$B$4:$B$29,0), MATCH(CONCATENATE($G7,Y$2),'WFOM - Time_Base'!$A$8:$API$8,0)),
IFERROR($AN7 * INDEX('Inputs from Uganda staff'!$E$61:$BM$80,MATCH('HRH Need estimation'!Y$2,'Inputs from Uganda staff'!$E$61:$E$80,0),MATCH('HRH Need estimation'!$D7,'Inputs from Uganda staff'!$E$6:$BM$6,0)),
""))</f>
        <v>3.5</v>
      </c>
      <c r="Z7" s="122">
        <f>IFERROR(
$AN7 * INDEX('WFOM - Time_Base'!$A$4:$API$29, MATCH("CenHos", 'WFOM - Time_Base'!$B$4:$B$29,0), MATCH(CONCATENATE($G7,Z$2),'WFOM - Time_Base'!$A$8:$API$8,0)) *
INDEX('WFOM - Time_Base'!$A$4:$API$29, MATCH("CenHos_Per", 'WFOM - Time_Base'!$B$4:$B$29,0), MATCH(CONCATENATE($G7,Z$2),'WFOM - Time_Base'!$A$8:$API$8,0)),
IFERROR($AN7 * INDEX('Inputs from Uganda staff'!$E$61:$BM$80,MATCH('HRH Need estimation'!Z$2,'Inputs from Uganda staff'!$E$61:$E$80,0),MATCH('HRH Need estimation'!$D7,'Inputs from Uganda staff'!$E$6:$BM$6,0)),
""))</f>
        <v>0</v>
      </c>
      <c r="AA7" s="122">
        <f>IFERROR(
$AN7 * INDEX('WFOM - Time_Base'!$A$4:$API$29, MATCH("CenHos", 'WFOM - Time_Base'!$B$4:$B$29,0), MATCH(CONCATENATE($G7,AA$2),'WFOM - Time_Base'!$A$8:$API$8,0)) *
INDEX('WFOM - Time_Base'!$A$4:$API$29, MATCH("CenHos_Per", 'WFOM - Time_Base'!$B$4:$B$29,0), MATCH(CONCATENATE($G7,AA$2),'WFOM - Time_Base'!$A$8:$API$8,0)),
IFERROR($AN7 * INDEX('Inputs from Uganda staff'!$E$61:$BM$80,MATCH('HRH Need estimation'!AA$2,'Inputs from Uganda staff'!$E$61:$E$80,0),MATCH('HRH Need estimation'!$D7,'Inputs from Uganda staff'!$E$6:$BM$6,0)),
""))</f>
        <v>1.25</v>
      </c>
      <c r="AB7" s="122">
        <f>IFERROR(
$AN7 * INDEX('WFOM - Time_Base'!$A$4:$API$29, MATCH("CenHos", 'WFOM - Time_Base'!$B$4:$B$29,0), MATCH(CONCATENATE($G7,AB$2),'WFOM - Time_Base'!$A$8:$API$8,0)) *
INDEX('WFOM - Time_Base'!$A$4:$API$29, MATCH("CenHos_Per", 'WFOM - Time_Base'!$B$4:$B$29,0), MATCH(CONCATENATE($G7,AB$2),'WFOM - Time_Base'!$A$8:$API$8,0)),
IFERROR($AN7 * INDEX('Inputs from Uganda staff'!$E$61:$BM$80,MATCH('HRH Need estimation'!AB$2,'Inputs from Uganda staff'!$E$61:$E$80,0),MATCH('HRH Need estimation'!$D7,'Inputs from Uganda staff'!$E$6:$BM$6,0)),
""))</f>
        <v>1.5</v>
      </c>
      <c r="AC7" s="122" t="str">
        <f>IFERROR(
$AN7 * INDEX('WFOM - Time_Base'!$A$4:$API$29, MATCH("CenHos", 'WFOM - Time_Base'!$B$4:$B$29,0), MATCH(CONCATENATE($G7,AC$2),'WFOM - Time_Base'!$A$8:$API$8,0)) *
INDEX('WFOM - Time_Base'!$A$4:$API$29, MATCH("CenHos_Per", 'WFOM - Time_Base'!$B$4:$B$29,0), MATCH(CONCATENATE($G7,AC$2),'WFOM - Time_Base'!$A$8:$API$8,0)),
IFERROR($AN7 * INDEX('Inputs from Uganda staff'!$E$61:$BM$80,MATCH('HRH Need estimation'!AC$2,'Inputs from Uganda staff'!$E$61:$E$80,0),MATCH('HRH Need estimation'!$D7,'Inputs from Uganda staff'!$E$6:$BM$6,0)),
""))</f>
        <v/>
      </c>
      <c r="AD7" s="122">
        <f>IFERROR(
$AN7 * INDEX('WFOM - Time_Base'!$A$4:$API$29, MATCH("CenHos", 'WFOM - Time_Base'!$B$4:$B$29,0), MATCH(CONCATENATE($G7,AD$2),'WFOM - Time_Base'!$A$8:$API$8,0)) *
INDEX('WFOM - Time_Base'!$A$4:$API$29, MATCH("CenHos_Per", 'WFOM - Time_Base'!$B$4:$B$29,0), MATCH(CONCATENATE($G7,AD$2),'WFOM - Time_Base'!$A$8:$API$8,0)),
IFERROR($AN7 * INDEX('Inputs from Uganda staff'!$E$61:$BM$80,MATCH('HRH Need estimation'!AD$2,'Inputs from Uganda staff'!$E$61:$E$80,0),MATCH('HRH Need estimation'!$D7,'Inputs from Uganda staff'!$E$6:$BM$6,0)),
""))</f>
        <v>0</v>
      </c>
      <c r="AE7" s="122">
        <f>IFERROR(
$AN7 * INDEX('WFOM - Time_Base'!$A$4:$API$29, MATCH("CenHos", 'WFOM - Time_Base'!$B$4:$B$29,0), MATCH(CONCATENATE($G7,AE$2),'WFOM - Time_Base'!$A$8:$API$8,0)) *
INDEX('WFOM - Time_Base'!$A$4:$API$29, MATCH("CenHos_Per", 'WFOM - Time_Base'!$B$4:$B$29,0), MATCH(CONCATENATE($G7,AE$2),'WFOM - Time_Base'!$A$8:$API$8,0)),
IFERROR($AN7 * INDEX('Inputs from Uganda staff'!$E$61:$BM$80,MATCH('HRH Need estimation'!AE$2,'Inputs from Uganda staff'!$E$61:$E$80,0),MATCH('HRH Need estimation'!$D7,'Inputs from Uganda staff'!$E$6:$BM$6,0)),
""))</f>
        <v>0</v>
      </c>
      <c r="AF7" s="122">
        <f>IFERROR(
$AN7 * INDEX('WFOM - Time_Base'!$A$4:$API$29, MATCH("CenHos", 'WFOM - Time_Base'!$B$4:$B$29,0), MATCH(CONCATENATE($G7,AF$2),'WFOM - Time_Base'!$A$8:$API$8,0)) *
INDEX('WFOM - Time_Base'!$A$4:$API$29, MATCH("CenHos_Per", 'WFOM - Time_Base'!$B$4:$B$29,0), MATCH(CONCATENATE($G7,AF$2),'WFOM - Time_Base'!$A$8:$API$8,0)),
IFERROR($AN7 * INDEX('Inputs from Uganda staff'!$E$61:$BM$80,MATCH('HRH Need estimation'!AF$2,'Inputs from Uganda staff'!$E$61:$E$80,0),MATCH('HRH Need estimation'!$D7,'Inputs from Uganda staff'!$E$6:$BM$6,0)),
""))</f>
        <v>0</v>
      </c>
      <c r="AG7" s="122">
        <f>IFERROR(
$AN7 * INDEX('WFOM - Time_Base'!$A$4:$API$29, MATCH("CenHos", 'WFOM - Time_Base'!$B$4:$B$29,0), MATCH(CONCATENATE($G7,AG$2),'WFOM - Time_Base'!$A$8:$API$8,0)) *
INDEX('WFOM - Time_Base'!$A$4:$API$29, MATCH("CenHos_Per", 'WFOM - Time_Base'!$B$4:$B$29,0), MATCH(CONCATENATE($G7,AG$2),'WFOM - Time_Base'!$A$8:$API$8,0)),
IFERROR($AN7 * INDEX('Inputs from Uganda staff'!$E$61:$BM$80,MATCH('HRH Need estimation'!AG$2,'Inputs from Uganda staff'!$E$61:$E$80,0),MATCH('HRH Need estimation'!$D7,'Inputs from Uganda staff'!$E$6:$BM$6,0)),
""))</f>
        <v>0</v>
      </c>
      <c r="AH7" s="122">
        <f>IFERROR(
$AN7 * INDEX('WFOM - Time_Base'!$A$4:$API$29, MATCH("CenHos", 'WFOM - Time_Base'!$B$4:$B$29,0), MATCH(CONCATENATE($G7,AH$2),'WFOM - Time_Base'!$A$8:$API$8,0)) *
INDEX('WFOM - Time_Base'!$A$4:$API$29, MATCH("CenHos_Per", 'WFOM - Time_Base'!$B$4:$B$29,0), MATCH(CONCATENATE($G7,AH$2),'WFOM - Time_Base'!$A$8:$API$8,0)),
IFERROR($AN7 * INDEX('Inputs from Uganda staff'!$E$61:$BM$80,MATCH('HRH Need estimation'!AH$2,'Inputs from Uganda staff'!$E$61:$E$80,0),MATCH('HRH Need estimation'!$D7,'Inputs from Uganda staff'!$E$6:$BM$6,0)),
""))</f>
        <v>0</v>
      </c>
      <c r="AI7" s="122">
        <f>IFERROR(
$AN7 * INDEX('WFOM - Time_Base'!$A$4:$API$29, MATCH("CenHos", 'WFOM - Time_Base'!$B$4:$B$29,0), MATCH(CONCATENATE($G7,AI$2),'WFOM - Time_Base'!$A$8:$API$8,0)) *
INDEX('WFOM - Time_Base'!$A$4:$API$29, MATCH("CenHos_Per", 'WFOM - Time_Base'!$B$4:$B$29,0), MATCH(CONCATENATE($G7,AI$2),'WFOM - Time_Base'!$A$8:$API$8,0)),
IFERROR($AN7 * INDEX('Inputs from Uganda staff'!$E$61:$BM$80,MATCH('HRH Need estimation'!AI$2,'Inputs from Uganda staff'!$E$61:$E$80,0),MATCH('HRH Need estimation'!$D7,'Inputs from Uganda staff'!$E$6:$BM$6,0)),
""))</f>
        <v>0</v>
      </c>
      <c r="AJ7" s="122">
        <f>IFERROR(
$AN7 * INDEX('WFOM - Time_Base'!$A$4:$API$29, MATCH("CenHos", 'WFOM - Time_Base'!$B$4:$B$29,0), MATCH(CONCATENATE($G7,AJ$2),'WFOM - Time_Base'!$A$8:$API$8,0)) *
INDEX('WFOM - Time_Base'!$A$4:$API$29, MATCH("CenHos_Per", 'WFOM - Time_Base'!$B$4:$B$29,0), MATCH(CONCATENATE($G7,AJ$2),'WFOM - Time_Base'!$A$8:$API$8,0)),
IFERROR($AN7 * INDEX('Inputs from Uganda staff'!$E$61:$BM$80,MATCH('HRH Need estimation'!AJ$2,'Inputs from Uganda staff'!$E$61:$E$80,0),MATCH('HRH Need estimation'!$D7,'Inputs from Uganda staff'!$E$6:$BM$6,0)),
""))</f>
        <v>0</v>
      </c>
      <c r="AK7" s="122">
        <f>IFERROR(
$AN7 * INDEX('WFOM - Time_Base'!$A$4:$API$29, MATCH("CenHos", 'WFOM - Time_Base'!$B$4:$B$29,0), MATCH(CONCATENATE($G7,AK$2),'WFOM - Time_Base'!$A$8:$API$8,0)) *
INDEX('WFOM - Time_Base'!$A$4:$API$29, MATCH("CenHos_Per", 'WFOM - Time_Base'!$B$4:$B$29,0), MATCH(CONCATENATE($G7,AK$2),'WFOM - Time_Base'!$A$8:$API$8,0)),
IFERROR($AN7 * INDEX('Inputs from Uganda staff'!$E$61:$BM$80,MATCH('HRH Need estimation'!AK$2,'Inputs from Uganda staff'!$E$61:$E$80,0),MATCH('HRH Need estimation'!$D7,'Inputs from Uganda staff'!$E$6:$BM$6,0)),
""))</f>
        <v>0</v>
      </c>
      <c r="AL7" s="122">
        <f>IFERROR(
$AN7 * INDEX('WFOM - Time_Base'!$A$4:$API$29, MATCH("CenHos", 'WFOM - Time_Base'!$B$4:$B$29,0), MATCH(CONCATENATE($G7,AL$2),'WFOM - Time_Base'!$A$8:$API$8,0)) *
INDEX('WFOM - Time_Base'!$A$4:$API$29, MATCH("CenHos_Per", 'WFOM - Time_Base'!$B$4:$B$29,0), MATCH(CONCATENATE($G7,AL$2),'WFOM - Time_Base'!$A$8:$API$8,0)),
IFERROR($AN7 * INDEX('Inputs from Uganda staff'!$E$61:$BM$80,MATCH('HRH Need estimation'!AL$2,'Inputs from Uganda staff'!$E$61:$E$80,0),MATCH('HRH Need estimation'!$D7,'Inputs from Uganda staff'!$E$6:$BM$6,0)),
""))</f>
        <v>0</v>
      </c>
      <c r="AN7">
        <v>1</v>
      </c>
      <c r="AO7" t="str">
        <f t="shared" si="1"/>
        <v>004</v>
      </c>
      <c r="AQ7" t="s">
        <v>226</v>
      </c>
    </row>
    <row r="8" spans="1:43" hidden="1">
      <c r="A8" s="106" t="s">
        <v>915</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1947</v>
      </c>
      <c r="R8" s="122">
        <f>IFERROR(
$AN8 * INDEX('WFOM - Time_Base'!$A$4:$API$29, MATCH("CenHos", 'WFOM - Time_Base'!$B$4:$B$29,0), MATCH(CONCATENATE($G8,R$2),'WFOM - Time_Base'!$A$8:$API$8,0)) *
INDEX('WFOM - Time_Base'!$A$4:$API$29, MATCH("CenHos_Per", 'WFOM - Time_Base'!$B$4:$B$29,0), MATCH(CONCATENATE($G8,R$2),'WFOM - Time_Base'!$A$8:$API$8,0)),
IFERROR($AN8 * INDEX('Inputs from Uganda staff'!$E$61:$BM$80,MATCH('HRH Need estimation'!R$2,'Inputs from Uganda staff'!$E$61:$E$80,0),MATCH('HRH Need estimation'!$D8,'Inputs from Uganda staff'!$E$6:$BM$6,0)),
""))</f>
        <v>10.5</v>
      </c>
      <c r="S8" s="122">
        <f>IFERROR(
$AN8 * INDEX('WFOM - Time_Base'!$A$4:$API$29, MATCH("CenHos", 'WFOM - Time_Base'!$B$4:$B$29,0), MATCH(CONCATENATE($G8,S$2),'WFOM - Time_Base'!$A$8:$API$8,0)) *
INDEX('WFOM - Time_Base'!$A$4:$API$29, MATCH("CenHos_Per", 'WFOM - Time_Base'!$B$4:$B$29,0), MATCH(CONCATENATE($G8,S$2),'WFOM - Time_Base'!$A$8:$API$8,0)),
IFERROR($AN8 * INDEX('Inputs from Uganda staff'!$E$61:$BM$80,MATCH('HRH Need estimation'!S$2,'Inputs from Uganda staff'!$E$61:$E$80,0),MATCH('HRH Need estimation'!$D8,'Inputs from Uganda staff'!$E$6:$BM$6,0)),
""))</f>
        <v>19.5</v>
      </c>
      <c r="T8" s="122">
        <f>IFERROR(
$AN8 * INDEX('WFOM - Time_Base'!$A$4:$API$29, MATCH("CenHos", 'WFOM - Time_Base'!$B$4:$B$29,0), MATCH(CONCATENATE($G8,T$2),'WFOM - Time_Base'!$A$8:$API$8,0)) *
INDEX('WFOM - Time_Base'!$A$4:$API$29, MATCH("CenHos_Per", 'WFOM - Time_Base'!$B$4:$B$29,0), MATCH(CONCATENATE($G8,T$2),'WFOM - Time_Base'!$A$8:$API$8,0)),
IFERROR($AN8 * INDEX('Inputs from Uganda staff'!$E$61:$BM$80,MATCH('HRH Need estimation'!T$2,'Inputs from Uganda staff'!$E$61:$E$80,0),MATCH('HRH Need estimation'!$D8,'Inputs from Uganda staff'!$E$6:$BM$6,0)),
""))</f>
        <v>0</v>
      </c>
      <c r="U8" s="122">
        <f>IFERROR(
$AN8 * INDEX('WFOM - Time_Base'!$A$4:$API$29, MATCH("CenHos", 'WFOM - Time_Base'!$B$4:$B$29,0), MATCH(CONCATENATE($G8,U$2),'WFOM - Time_Base'!$A$8:$API$8,0)) *
INDEX('WFOM - Time_Base'!$A$4:$API$29, MATCH("CenHos_Per", 'WFOM - Time_Base'!$B$4:$B$29,0), MATCH(CONCATENATE($G8,U$2),'WFOM - Time_Base'!$A$8:$API$8,0)),
IFERROR($AN8 * INDEX('Inputs from Uganda staff'!$E$61:$BM$80,MATCH('HRH Need estimation'!U$2,'Inputs from Uganda staff'!$E$61:$E$80,0),MATCH('HRH Need estimation'!$D8,'Inputs from Uganda staff'!$E$6:$BM$6,0)),
""))</f>
        <v>30</v>
      </c>
      <c r="V8" s="122">
        <f>IFERROR(
$AN8 * INDEX('WFOM - Time_Base'!$A$4:$API$29, MATCH("CenHos", 'WFOM - Time_Base'!$B$4:$B$29,0), MATCH(CONCATENATE($G8,V$2),'WFOM - Time_Base'!$A$8:$API$8,0)) *
INDEX('WFOM - Time_Base'!$A$4:$API$29, MATCH("CenHos_Per", 'WFOM - Time_Base'!$B$4:$B$29,0), MATCH(CONCATENATE($G8,V$2),'WFOM - Time_Base'!$A$8:$API$8,0)),
IFERROR($AN8 * INDEX('Inputs from Uganda staff'!$E$61:$BM$80,MATCH('HRH Need estimation'!V$2,'Inputs from Uganda staff'!$E$61:$E$80,0),MATCH('HRH Need estimation'!$D8,'Inputs from Uganda staff'!$E$6:$BM$6,0)),
""))</f>
        <v>30</v>
      </c>
      <c r="W8" s="122">
        <f>IFERROR(
$AN8 * INDEX('WFOM - Time_Base'!$A$4:$API$29, MATCH("CenHos", 'WFOM - Time_Base'!$B$4:$B$29,0), MATCH(CONCATENATE($G8,W$2),'WFOM - Time_Base'!$A$8:$API$8,0)) *
INDEX('WFOM - Time_Base'!$A$4:$API$29, MATCH("CenHos_Per", 'WFOM - Time_Base'!$B$4:$B$29,0), MATCH(CONCATENATE($G8,W$2),'WFOM - Time_Base'!$A$8:$API$8,0)),
IFERROR($AN8 * INDEX('Inputs from Uganda staff'!$E$61:$BM$80,MATCH('HRH Need estimation'!W$2,'Inputs from Uganda staff'!$E$61:$E$80,0),MATCH('HRH Need estimation'!$D8,'Inputs from Uganda staff'!$E$6:$BM$6,0)),
""))</f>
        <v>0</v>
      </c>
      <c r="X8" s="122">
        <f>IFERROR(
$AN8 * INDEX('WFOM - Time_Base'!$A$4:$API$29, MATCH("CenHos", 'WFOM - Time_Base'!$B$4:$B$29,0), MATCH(CONCATENATE($G8,X$2),'WFOM - Time_Base'!$A$8:$API$8,0)) *
INDEX('WFOM - Time_Base'!$A$4:$API$29, MATCH("CenHos_Per", 'WFOM - Time_Base'!$B$4:$B$29,0), MATCH(CONCATENATE($G8,X$2),'WFOM - Time_Base'!$A$8:$API$8,0)),
IFERROR($AN8 * INDEX('Inputs from Uganda staff'!$E$61:$BM$80,MATCH('HRH Need estimation'!X$2,'Inputs from Uganda staff'!$E$61:$E$80,0),MATCH('HRH Need estimation'!$D8,'Inputs from Uganda staff'!$E$6:$BM$6,0)),
""))</f>
        <v>2</v>
      </c>
      <c r="Y8" s="122">
        <f>IFERROR(
$AN8 * INDEX('WFOM - Time_Base'!$A$4:$API$29, MATCH("CenHos", 'WFOM - Time_Base'!$B$4:$B$29,0), MATCH(CONCATENATE($G8,Y$2),'WFOM - Time_Base'!$A$8:$API$8,0)) *
INDEX('WFOM - Time_Base'!$A$4:$API$29, MATCH("CenHos_Per", 'WFOM - Time_Base'!$B$4:$B$29,0), MATCH(CONCATENATE($G8,Y$2),'WFOM - Time_Base'!$A$8:$API$8,0)),
IFERROR($AN8 * INDEX('Inputs from Uganda staff'!$E$61:$BM$80,MATCH('HRH Need estimation'!Y$2,'Inputs from Uganda staff'!$E$61:$E$80,0),MATCH('HRH Need estimation'!$D8,'Inputs from Uganda staff'!$E$6:$BM$6,0)),
""))</f>
        <v>0</v>
      </c>
      <c r="Z8" s="122">
        <f>IFERROR(
$AN8 * INDEX('WFOM - Time_Base'!$A$4:$API$29, MATCH("CenHos", 'WFOM - Time_Base'!$B$4:$B$29,0), MATCH(CONCATENATE($G8,Z$2),'WFOM - Time_Base'!$A$8:$API$8,0)) *
INDEX('WFOM - Time_Base'!$A$4:$API$29, MATCH("CenHos_Per", 'WFOM - Time_Base'!$B$4:$B$29,0), MATCH(CONCATENATE($G8,Z$2),'WFOM - Time_Base'!$A$8:$API$8,0)),
IFERROR($AN8 * INDEX('Inputs from Uganda staff'!$E$61:$BM$80,MATCH('HRH Need estimation'!Z$2,'Inputs from Uganda staff'!$E$61:$E$80,0),MATCH('HRH Need estimation'!$D8,'Inputs from Uganda staff'!$E$6:$BM$6,0)),
""))</f>
        <v>0</v>
      </c>
      <c r="AA8" s="122">
        <f>IFERROR(
$AN8 * INDEX('WFOM - Time_Base'!$A$4:$API$29, MATCH("CenHos", 'WFOM - Time_Base'!$B$4:$B$29,0), MATCH(CONCATENATE($G8,AA$2),'WFOM - Time_Base'!$A$8:$API$8,0)) *
INDEX('WFOM - Time_Base'!$A$4:$API$29, MATCH("CenHos_Per", 'WFOM - Time_Base'!$B$4:$B$29,0), MATCH(CONCATENATE($G8,AA$2),'WFOM - Time_Base'!$A$8:$API$8,0)),
IFERROR($AN8 * INDEX('Inputs from Uganda staff'!$E$61:$BM$80,MATCH('HRH Need estimation'!AA$2,'Inputs from Uganda staff'!$E$61:$E$80,0),MATCH('HRH Need estimation'!$D8,'Inputs from Uganda staff'!$E$6:$BM$6,0)),
""))</f>
        <v>0</v>
      </c>
      <c r="AB8" s="122">
        <f>IFERROR(
$AN8 * INDEX('WFOM - Time_Base'!$A$4:$API$29, MATCH("CenHos", 'WFOM - Time_Base'!$B$4:$B$29,0), MATCH(CONCATENATE($G8,AB$2),'WFOM - Time_Base'!$A$8:$API$8,0)) *
INDEX('WFOM - Time_Base'!$A$4:$API$29, MATCH("CenHos_Per", 'WFOM - Time_Base'!$B$4:$B$29,0), MATCH(CONCATENATE($G8,AB$2),'WFOM - Time_Base'!$A$8:$API$8,0)),
IFERROR($AN8 * INDEX('Inputs from Uganda staff'!$E$61:$BM$80,MATCH('HRH Need estimation'!AB$2,'Inputs from Uganda staff'!$E$61:$E$80,0),MATCH('HRH Need estimation'!$D8,'Inputs from Uganda staff'!$E$6:$BM$6,0)),
""))</f>
        <v>0</v>
      </c>
      <c r="AC8" s="122" t="str">
        <f>IFERROR(
$AN8 * INDEX('WFOM - Time_Base'!$A$4:$API$29, MATCH("CenHos", 'WFOM - Time_Base'!$B$4:$B$29,0), MATCH(CONCATENATE($G8,AC$2),'WFOM - Time_Base'!$A$8:$API$8,0)) *
INDEX('WFOM - Time_Base'!$A$4:$API$29, MATCH("CenHos_Per", 'WFOM - Time_Base'!$B$4:$B$29,0), MATCH(CONCATENATE($G8,AC$2),'WFOM - Time_Base'!$A$8:$API$8,0)),
IFERROR($AN8 * INDEX('Inputs from Uganda staff'!$E$61:$BM$80,MATCH('HRH Need estimation'!AC$2,'Inputs from Uganda staff'!$E$61:$E$80,0),MATCH('HRH Need estimation'!$D8,'Inputs from Uganda staff'!$E$6:$BM$6,0)),
""))</f>
        <v/>
      </c>
      <c r="AD8" s="122">
        <f>IFERROR(
$AN8 * INDEX('WFOM - Time_Base'!$A$4:$API$29, MATCH("CenHos", 'WFOM - Time_Base'!$B$4:$B$29,0), MATCH(CONCATENATE($G8,AD$2),'WFOM - Time_Base'!$A$8:$API$8,0)) *
INDEX('WFOM - Time_Base'!$A$4:$API$29, MATCH("CenHos_Per", 'WFOM - Time_Base'!$B$4:$B$29,0), MATCH(CONCATENATE($G8,AD$2),'WFOM - Time_Base'!$A$8:$API$8,0)),
IFERROR($AN8 * INDEX('Inputs from Uganda staff'!$E$61:$BM$80,MATCH('HRH Need estimation'!AD$2,'Inputs from Uganda staff'!$E$61:$E$80,0),MATCH('HRH Need estimation'!$D8,'Inputs from Uganda staff'!$E$6:$BM$6,0)),
""))</f>
        <v>0</v>
      </c>
      <c r="AE8" s="122">
        <f>IFERROR(
$AN8 * INDEX('WFOM - Time_Base'!$A$4:$API$29, MATCH("CenHos", 'WFOM - Time_Base'!$B$4:$B$29,0), MATCH(CONCATENATE($G8,AE$2),'WFOM - Time_Base'!$A$8:$API$8,0)) *
INDEX('WFOM - Time_Base'!$A$4:$API$29, MATCH("CenHos_Per", 'WFOM - Time_Base'!$B$4:$B$29,0), MATCH(CONCATENATE($G8,AE$2),'WFOM - Time_Base'!$A$8:$API$8,0)),
IFERROR($AN8 * INDEX('Inputs from Uganda staff'!$E$61:$BM$80,MATCH('HRH Need estimation'!AE$2,'Inputs from Uganda staff'!$E$61:$E$80,0),MATCH('HRH Need estimation'!$D8,'Inputs from Uganda staff'!$E$6:$BM$6,0)),
""))</f>
        <v>0</v>
      </c>
      <c r="AF8" s="122">
        <f>IFERROR(
$AN8 * INDEX('WFOM - Time_Base'!$A$4:$API$29, MATCH("CenHos", 'WFOM - Time_Base'!$B$4:$B$29,0), MATCH(CONCATENATE($G8,AF$2),'WFOM - Time_Base'!$A$8:$API$8,0)) *
INDEX('WFOM - Time_Base'!$A$4:$API$29, MATCH("CenHos_Per", 'WFOM - Time_Base'!$B$4:$B$29,0), MATCH(CONCATENATE($G8,AF$2),'WFOM - Time_Base'!$A$8:$API$8,0)),
IFERROR($AN8 * INDEX('Inputs from Uganda staff'!$E$61:$BM$80,MATCH('HRH Need estimation'!AF$2,'Inputs from Uganda staff'!$E$61:$E$80,0),MATCH('HRH Need estimation'!$D8,'Inputs from Uganda staff'!$E$6:$BM$6,0)),
""))</f>
        <v>0</v>
      </c>
      <c r="AG8" s="122">
        <f>IFERROR(
$AN8 * INDEX('WFOM - Time_Base'!$A$4:$API$29, MATCH("CenHos", 'WFOM - Time_Base'!$B$4:$B$29,0), MATCH(CONCATENATE($G8,AG$2),'WFOM - Time_Base'!$A$8:$API$8,0)) *
INDEX('WFOM - Time_Base'!$A$4:$API$29, MATCH("CenHos_Per", 'WFOM - Time_Base'!$B$4:$B$29,0), MATCH(CONCATENATE($G8,AG$2),'WFOM - Time_Base'!$A$8:$API$8,0)),
IFERROR($AN8 * INDEX('Inputs from Uganda staff'!$E$61:$BM$80,MATCH('HRH Need estimation'!AG$2,'Inputs from Uganda staff'!$E$61:$E$80,0),MATCH('HRH Need estimation'!$D8,'Inputs from Uganda staff'!$E$6:$BM$6,0)),
""))</f>
        <v>0</v>
      </c>
      <c r="AH8" s="122">
        <f>IFERROR(
$AN8 * INDEX('WFOM - Time_Base'!$A$4:$API$29, MATCH("CenHos", 'WFOM - Time_Base'!$B$4:$B$29,0), MATCH(CONCATENATE($G8,AH$2),'WFOM - Time_Base'!$A$8:$API$8,0)) *
INDEX('WFOM - Time_Base'!$A$4:$API$29, MATCH("CenHos_Per", 'WFOM - Time_Base'!$B$4:$B$29,0), MATCH(CONCATENATE($G8,AH$2),'WFOM - Time_Base'!$A$8:$API$8,0)),
IFERROR($AN8 * INDEX('Inputs from Uganda staff'!$E$61:$BM$80,MATCH('HRH Need estimation'!AH$2,'Inputs from Uganda staff'!$E$61:$E$80,0),MATCH('HRH Need estimation'!$D8,'Inputs from Uganda staff'!$E$6:$BM$6,0)),
""))</f>
        <v>0</v>
      </c>
      <c r="AI8" s="122">
        <f>IFERROR(
$AN8 * INDEX('WFOM - Time_Base'!$A$4:$API$29, MATCH("CenHos", 'WFOM - Time_Base'!$B$4:$B$29,0), MATCH(CONCATENATE($G8,AI$2),'WFOM - Time_Base'!$A$8:$API$8,0)) *
INDEX('WFOM - Time_Base'!$A$4:$API$29, MATCH("CenHos_Per", 'WFOM - Time_Base'!$B$4:$B$29,0), MATCH(CONCATENATE($G8,AI$2),'WFOM - Time_Base'!$A$8:$API$8,0)),
IFERROR($AN8 * INDEX('Inputs from Uganda staff'!$E$61:$BM$80,MATCH('HRH Need estimation'!AI$2,'Inputs from Uganda staff'!$E$61:$E$80,0),MATCH('HRH Need estimation'!$D8,'Inputs from Uganda staff'!$E$6:$BM$6,0)),
""))</f>
        <v>0</v>
      </c>
      <c r="AJ8" s="122">
        <f>IFERROR(
$AN8 * INDEX('WFOM - Time_Base'!$A$4:$API$29, MATCH("CenHos", 'WFOM - Time_Base'!$B$4:$B$29,0), MATCH(CONCATENATE($G8,AJ$2),'WFOM - Time_Base'!$A$8:$API$8,0)) *
INDEX('WFOM - Time_Base'!$A$4:$API$29, MATCH("CenHos_Per", 'WFOM - Time_Base'!$B$4:$B$29,0), MATCH(CONCATENATE($G8,AJ$2),'WFOM - Time_Base'!$A$8:$API$8,0)),
IFERROR($AN8 * INDEX('Inputs from Uganda staff'!$E$61:$BM$80,MATCH('HRH Need estimation'!AJ$2,'Inputs from Uganda staff'!$E$61:$E$80,0),MATCH('HRH Need estimation'!$D8,'Inputs from Uganda staff'!$E$6:$BM$6,0)),
""))</f>
        <v>0</v>
      </c>
      <c r="AK8" s="122">
        <f>IFERROR(
$AN8 * INDEX('WFOM - Time_Base'!$A$4:$API$29, MATCH("CenHos", 'WFOM - Time_Base'!$B$4:$B$29,0), MATCH(CONCATENATE($G8,AK$2),'WFOM - Time_Base'!$A$8:$API$8,0)) *
INDEX('WFOM - Time_Base'!$A$4:$API$29, MATCH("CenHos_Per", 'WFOM - Time_Base'!$B$4:$B$29,0), MATCH(CONCATENATE($G8,AK$2),'WFOM - Time_Base'!$A$8:$API$8,0)),
IFERROR($AN8 * INDEX('Inputs from Uganda staff'!$E$61:$BM$80,MATCH('HRH Need estimation'!AK$2,'Inputs from Uganda staff'!$E$61:$E$80,0),MATCH('HRH Need estimation'!$D8,'Inputs from Uganda staff'!$E$6:$BM$6,0)),
""))</f>
        <v>0</v>
      </c>
      <c r="AL8" s="122">
        <f>IFERROR(
$AN8 * INDEX('WFOM - Time_Base'!$A$4:$API$29, MATCH("CenHos", 'WFOM - Time_Base'!$B$4:$B$29,0), MATCH(CONCATENATE($G8,AL$2),'WFOM - Time_Base'!$A$8:$API$8,0)) *
INDEX('WFOM - Time_Base'!$A$4:$API$29, MATCH("CenHos_Per", 'WFOM - Time_Base'!$B$4:$B$29,0), MATCH(CONCATENATE($G8,AL$2),'WFOM - Time_Base'!$A$8:$API$8,0)),
IFERROR($AN8 * INDEX('Inputs from Uganda staff'!$E$61:$BM$80,MATCH('HRH Need estimation'!AL$2,'Inputs from Uganda staff'!$E$61:$E$80,0),MATCH('HRH Need estimation'!$D8,'Inputs from Uganda staff'!$E$6:$BM$6,0)),
""))</f>
        <v>0</v>
      </c>
      <c r="AN8">
        <v>1</v>
      </c>
      <c r="AO8" t="str">
        <f t="shared" si="1"/>
        <v>005</v>
      </c>
      <c r="AQ8" t="s">
        <v>228</v>
      </c>
    </row>
    <row r="9" spans="1:43">
      <c r="A9" s="106" t="s">
        <v>916</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1947</v>
      </c>
      <c r="R9" s="252">
        <f>INDEX('WFOM - Time_Base'!$A$4:$API$29,MATCH("CenHos",'WFOM - Time_Base'!$B$4:$B$29,0),MATCH(CONCATENATE($G9,R$2),'WFOM - Time_Base'!$A$8:$API$8,0))*
INDEX('WFOM - Time_Base'!$A$4:$API$29,MATCH("CenHos_Per",'WFOM - Time_Base'!$B$4:$B$29,0),MATCH(CONCATENATE($G9,R$2),'WFOM - Time_Base'!$A$8:$API$8,0)) +
3*INDEX('WFOM - Time_Base'!$A$4:$API$29,MATCH("CenHos",'WFOM - Time_Base'!$B$4:$B$29,0),MATCH(CONCATENATE("ANCSubsequent",R$2),'WFOM - Time_Base'!$A$8:$API$8,0))*
INDEX('WFOM - Time_Base'!$A$4:$API$29,MATCH("CenHos_Per",'WFOM - Time_Base'!$B$4:$B$29,0),MATCH(CONCATENATE("ANCSubsequent",R$2),'WFOM - Time_Base'!$A$8:$API$8,0))</f>
        <v>3</v>
      </c>
      <c r="S9" s="252">
        <f>INDEX('WFOM - Time_Base'!$A$4:$API$29,MATCH("CenHos",'WFOM - Time_Base'!$B$4:$B$29,0),MATCH(CONCATENATE($G9,S$2),'WFOM - Time_Base'!$A$8:$API$8,0))*
INDEX('WFOM - Time_Base'!$A$4:$API$29,MATCH("CenHos_Per",'WFOM - Time_Base'!$B$4:$B$29,0),MATCH(CONCATENATE($G9,S$2),'WFOM - Time_Base'!$A$8:$API$8,0)) +
3*INDEX('WFOM - Time_Base'!$A$4:$API$29,MATCH("CenHos",'WFOM - Time_Base'!$B$4:$B$29,0),MATCH(CONCATENATE("ANCSubsequent",S$2),'WFOM - Time_Base'!$A$8:$API$8,0))*
INDEX('WFOM - Time_Base'!$A$4:$API$29,MATCH("CenHos_Per",'WFOM - Time_Base'!$B$4:$B$29,0),MATCH(CONCATENATE("ANCSubsequent",S$2),'WFOM - Time_Base'!$A$8:$API$8,0))</f>
        <v>3</v>
      </c>
      <c r="T9" s="252">
        <f>INDEX('WFOM - Time_Base'!$A$4:$API$29,MATCH("CenHos",'WFOM - Time_Base'!$B$4:$B$29,0),MATCH(CONCATENATE($G9,T$2),'WFOM - Time_Base'!$A$8:$API$8,0))*
INDEX('WFOM - Time_Base'!$A$4:$API$29,MATCH("CenHos_Per",'WFOM - Time_Base'!$B$4:$B$29,0),MATCH(CONCATENATE($G9,T$2),'WFOM - Time_Base'!$A$8:$API$8,0)) +
3*INDEX('WFOM - Time_Base'!$A$4:$API$29,MATCH("CenHos",'WFOM - Time_Base'!$B$4:$B$29,0),MATCH(CONCATENATE("ANCSubsequent",T$2),'WFOM - Time_Base'!$A$8:$API$8,0))*
INDEX('WFOM - Time_Base'!$A$4:$API$29,MATCH("CenHos_Per",'WFOM - Time_Base'!$B$4:$B$29,0),MATCH(CONCATENATE("ANCSubsequent",T$2),'WFOM - Time_Base'!$A$8:$API$8,0))</f>
        <v>0</v>
      </c>
      <c r="U9" s="252">
        <f>INDEX('WFOM - Time_Base'!$A$4:$API$29,MATCH("CenHos",'WFOM - Time_Base'!$B$4:$B$29,0),MATCH(CONCATENATE($G9,U$2),'WFOM - Time_Base'!$A$8:$API$8,0))*
INDEX('WFOM - Time_Base'!$A$4:$API$29,MATCH("CenHos_Per",'WFOM - Time_Base'!$B$4:$B$29,0),MATCH(CONCATENATE($G9,U$2),'WFOM - Time_Base'!$A$8:$API$8,0)) +
3*INDEX('WFOM - Time_Base'!$A$4:$API$29,MATCH("CenHos",'WFOM - Time_Base'!$B$4:$B$29,0),MATCH(CONCATENATE("ANCSubsequent",U$2),'WFOM - Time_Base'!$A$8:$API$8,0))*
INDEX('WFOM - Time_Base'!$A$4:$API$29,MATCH("CenHos_Per",'WFOM - Time_Base'!$B$4:$B$29,0),MATCH(CONCATENATE("ANCSubsequent",U$2),'WFOM - Time_Base'!$A$8:$API$8,0))</f>
        <v>30</v>
      </c>
      <c r="V9" s="252">
        <f>INDEX('WFOM - Time_Base'!$A$4:$API$29,MATCH("CenHos",'WFOM - Time_Base'!$B$4:$B$29,0),MATCH(CONCATENATE($G9,V$2),'WFOM - Time_Base'!$A$8:$API$8,0))*
INDEX('WFOM - Time_Base'!$A$4:$API$29,MATCH("CenHos_Per",'WFOM - Time_Base'!$B$4:$B$29,0),MATCH(CONCATENATE($G9,V$2),'WFOM - Time_Base'!$A$8:$API$8,0)) +
3*INDEX('WFOM - Time_Base'!$A$4:$API$29,MATCH("CenHos",'WFOM - Time_Base'!$B$4:$B$29,0),MATCH(CONCATENATE("ANCSubsequent",V$2),'WFOM - Time_Base'!$A$8:$API$8,0))*
INDEX('WFOM - Time_Base'!$A$4:$API$29,MATCH("CenHos_Per",'WFOM - Time_Base'!$B$4:$B$29,0),MATCH(CONCATENATE("ANCSubsequent",V$2),'WFOM - Time_Base'!$A$8:$API$8,0))</f>
        <v>75</v>
      </c>
      <c r="W9" s="252">
        <f>INDEX('WFOM - Time_Base'!$A$4:$API$29,MATCH("CenHos",'WFOM - Time_Base'!$B$4:$B$29,0),MATCH(CONCATENATE($G9,W$2),'WFOM - Time_Base'!$A$8:$API$8,0))*
INDEX('WFOM - Time_Base'!$A$4:$API$29,MATCH("CenHos_Per",'WFOM - Time_Base'!$B$4:$B$29,0),MATCH(CONCATENATE($G9,W$2),'WFOM - Time_Base'!$A$8:$API$8,0)) +
3*INDEX('WFOM - Time_Base'!$A$4:$API$29,MATCH("CenHos",'WFOM - Time_Base'!$B$4:$B$29,0),MATCH(CONCATENATE("ANCSubsequent",W$2),'WFOM - Time_Base'!$A$8:$API$8,0))*
INDEX('WFOM - Time_Base'!$A$4:$API$29,MATCH("CenHos_Per",'WFOM - Time_Base'!$B$4:$B$29,0),MATCH(CONCATENATE("ANCSubsequent",W$2),'WFOM - Time_Base'!$A$8:$API$8,0))</f>
        <v>0</v>
      </c>
      <c r="X9" s="252">
        <f>INDEX('WFOM - Time_Base'!$A$4:$API$29,MATCH("CenHos",'WFOM - Time_Base'!$B$4:$B$29,0),MATCH(CONCATENATE($G9,X$2),'WFOM - Time_Base'!$A$8:$API$8,0))*
INDEX('WFOM - Time_Base'!$A$4:$API$29,MATCH("CenHos_Per",'WFOM - Time_Base'!$B$4:$B$29,0),MATCH(CONCATENATE($G9,X$2),'WFOM - Time_Base'!$A$8:$API$8,0)) +
3*INDEX('WFOM - Time_Base'!$A$4:$API$29,MATCH("CenHos",'WFOM - Time_Base'!$B$4:$B$29,0),MATCH(CONCATENATE("ANCSubsequent",X$2),'WFOM - Time_Base'!$A$8:$API$8,0))*
INDEX('WFOM - Time_Base'!$A$4:$API$29,MATCH("CenHos_Per",'WFOM - Time_Base'!$B$4:$B$29,0),MATCH(CONCATENATE("ANCSubsequent",X$2),'WFOM - Time_Base'!$A$8:$API$8,0))</f>
        <v>0</v>
      </c>
      <c r="Y9" s="252">
        <v>4</v>
      </c>
      <c r="Z9" s="252">
        <f>INDEX('WFOM - Time_Base'!$A$4:$API$29,MATCH("CenHos",'WFOM - Time_Base'!$B$4:$B$29,0),MATCH(CONCATENATE($G9,Z$2),'WFOM - Time_Base'!$A$8:$API$8,0))*
INDEX('WFOM - Time_Base'!$A$4:$API$29,MATCH("CenHos_Per",'WFOM - Time_Base'!$B$4:$B$29,0),MATCH(CONCATENATE($G9,Z$2),'WFOM - Time_Base'!$A$8:$API$8,0)) +
3*INDEX('WFOM - Time_Base'!$A$4:$API$29,MATCH("CenHos",'WFOM - Time_Base'!$B$4:$B$29,0),MATCH(CONCATENATE("ANCSubsequent",Z$2),'WFOM - Time_Base'!$A$8:$API$8,0))*
INDEX('WFOM - Time_Base'!$A$4:$API$29,MATCH("CenHos_Per",'WFOM - Time_Base'!$B$4:$B$29,0),MATCH(CONCATENATE("ANCSubsequent",Z$2),'WFOM - Time_Base'!$A$8:$API$8,0))</f>
        <v>0</v>
      </c>
      <c r="AA9" s="252">
        <f>INDEX('WFOM - Time_Base'!$A$4:$API$29,MATCH("CenHos",'WFOM - Time_Base'!$B$4:$B$29,0),MATCH(CONCATENATE($G9,AA$2),'WFOM - Time_Base'!$A$8:$API$8,0))*
INDEX('WFOM - Time_Base'!$A$4:$API$29,MATCH("CenHos_Per",'WFOM - Time_Base'!$B$4:$B$29,0),MATCH(CONCATENATE($G9,AA$2),'WFOM - Time_Base'!$A$8:$API$8,0)) +
3*INDEX('WFOM - Time_Base'!$A$4:$API$29,MATCH("CenHos",'WFOM - Time_Base'!$B$4:$B$29,0),MATCH(CONCATENATE("ANCSubsequent",AA$2),'WFOM - Time_Base'!$A$8:$API$8,0))*
INDEX('WFOM - Time_Base'!$A$4:$API$29,MATCH("CenHos_Per",'WFOM - Time_Base'!$B$4:$B$29,0),MATCH(CONCATENATE("ANCSubsequent",AA$2),'WFOM - Time_Base'!$A$8:$API$8,0))</f>
        <v>0</v>
      </c>
      <c r="AB9" s="252">
        <f>INDEX('WFOM - Time_Base'!$A$4:$API$29,MATCH("CenHos",'WFOM - Time_Base'!$B$4:$B$29,0),MATCH(CONCATENATE($G9,AB$2),'WFOM - Time_Base'!$A$8:$API$8,0))*
INDEX('WFOM - Time_Base'!$A$4:$API$29,MATCH("CenHos_Per",'WFOM - Time_Base'!$B$4:$B$29,0),MATCH(CONCATENATE($G9,AB$2),'WFOM - Time_Base'!$A$8:$API$8,0)) +
3*INDEX('WFOM - Time_Base'!$A$4:$API$29,MATCH("CenHos",'WFOM - Time_Base'!$B$4:$B$29,0),MATCH(CONCATENATE("ANCSubsequent",AB$2),'WFOM - Time_Base'!$A$8:$API$8,0))*
INDEX('WFOM - Time_Base'!$A$4:$API$29,MATCH("CenHos_Per",'WFOM - Time_Base'!$B$4:$B$29,0),MATCH(CONCATENATE("ANCSubsequent",AB$2),'WFOM - Time_Base'!$A$8:$API$8,0))</f>
        <v>0</v>
      </c>
      <c r="AC9" s="252"/>
      <c r="AD9" s="252">
        <f>INDEX('WFOM - Time_Base'!$A$4:$API$29,MATCH("CenHos",'WFOM - Time_Base'!$B$4:$B$29,0),MATCH(CONCATENATE($G9,AD$2),'WFOM - Time_Base'!$A$8:$API$8,0))*
INDEX('WFOM - Time_Base'!$A$4:$API$29,MATCH("CenHos_Per",'WFOM - Time_Base'!$B$4:$B$29,0),MATCH(CONCATENATE($G9,AD$2),'WFOM - Time_Base'!$A$8:$API$8,0)) +
3*INDEX('WFOM - Time_Base'!$A$4:$API$29,MATCH("CenHos",'WFOM - Time_Base'!$B$4:$B$29,0),MATCH(CONCATENATE("ANCSubsequent",AD$2),'WFOM - Time_Base'!$A$8:$API$8,0))*
INDEX('WFOM - Time_Base'!$A$4:$API$29,MATCH("CenHos_Per",'WFOM - Time_Base'!$B$4:$B$29,0),MATCH(CONCATENATE("ANCSubsequent",AD$2),'WFOM - Time_Base'!$A$8:$API$8,0))</f>
        <v>0</v>
      </c>
      <c r="AE9" s="252">
        <f>INDEX('WFOM - Time_Base'!$A$4:$API$29,MATCH("CenHos",'WFOM - Time_Base'!$B$4:$B$29,0),MATCH(CONCATENATE($G9,AE$2),'WFOM - Time_Base'!$A$8:$API$8,0))*
INDEX('WFOM - Time_Base'!$A$4:$API$29,MATCH("CenHos_Per",'WFOM - Time_Base'!$B$4:$B$29,0),MATCH(CONCATENATE($G9,AE$2),'WFOM - Time_Base'!$A$8:$API$8,0)) +
3*INDEX('WFOM - Time_Base'!$A$4:$API$29,MATCH("CenHos",'WFOM - Time_Base'!$B$4:$B$29,0),MATCH(CONCATENATE("ANCSubsequent",AE$2),'WFOM - Time_Base'!$A$8:$API$8,0))*
INDEX('WFOM - Time_Base'!$A$4:$API$29,MATCH("CenHos_Per",'WFOM - Time_Base'!$B$4:$B$29,0),MATCH(CONCATENATE("ANCSubsequent",AE$2),'WFOM - Time_Base'!$A$8:$API$8,0))</f>
        <v>0</v>
      </c>
      <c r="AF9" s="252">
        <f>INDEX('WFOM - Time_Base'!$A$4:$API$29,MATCH("CenHos",'WFOM - Time_Base'!$B$4:$B$29,0),MATCH(CONCATENATE($G9,AF$2),'WFOM - Time_Base'!$A$8:$API$8,0))*
INDEX('WFOM - Time_Base'!$A$4:$API$29,MATCH("CenHos_Per",'WFOM - Time_Base'!$B$4:$B$29,0),MATCH(CONCATENATE($G9,AF$2),'WFOM - Time_Base'!$A$8:$API$8,0)) +
3*INDEX('WFOM - Time_Base'!$A$4:$API$29,MATCH("CenHos",'WFOM - Time_Base'!$B$4:$B$29,0),MATCH(CONCATENATE("ANCSubsequent",AF$2),'WFOM - Time_Base'!$A$8:$API$8,0))*
INDEX('WFOM - Time_Base'!$A$4:$API$29,MATCH("CenHos_Per",'WFOM - Time_Base'!$B$4:$B$29,0),MATCH(CONCATENATE("ANCSubsequent",AF$2),'WFOM - Time_Base'!$A$8:$API$8,0))</f>
        <v>0</v>
      </c>
      <c r="AG9" s="252">
        <f>INDEX('WFOM - Time_Base'!$A$4:$API$29,MATCH("CenHos",'WFOM - Time_Base'!$B$4:$B$29,0),MATCH(CONCATENATE($G9,AG$2),'WFOM - Time_Base'!$A$8:$API$8,0))*
INDEX('WFOM - Time_Base'!$A$4:$API$29,MATCH("CenHos_Per",'WFOM - Time_Base'!$B$4:$B$29,0),MATCH(CONCATENATE($G9,AG$2),'WFOM - Time_Base'!$A$8:$API$8,0)) +
3*INDEX('WFOM - Time_Base'!$A$4:$API$29,MATCH("CenHos",'WFOM - Time_Base'!$B$4:$B$29,0),MATCH(CONCATENATE("ANCSubsequent",AG$2),'WFOM - Time_Base'!$A$8:$API$8,0))*
INDEX('WFOM - Time_Base'!$A$4:$API$29,MATCH("CenHos_Per",'WFOM - Time_Base'!$B$4:$B$29,0),MATCH(CONCATENATE("ANCSubsequent",AG$2),'WFOM - Time_Base'!$A$8:$API$8,0))</f>
        <v>0</v>
      </c>
      <c r="AH9" s="252">
        <f>INDEX('WFOM - Time_Base'!$A$4:$API$29,MATCH("CenHos",'WFOM - Time_Base'!$B$4:$B$29,0),MATCH(CONCATENATE($G9,AH$2),'WFOM - Time_Base'!$A$8:$API$8,0))*
INDEX('WFOM - Time_Base'!$A$4:$API$29,MATCH("CenHos_Per",'WFOM - Time_Base'!$B$4:$B$29,0),MATCH(CONCATENATE($G9,AH$2),'WFOM - Time_Base'!$A$8:$API$8,0)) +
3*INDEX('WFOM - Time_Base'!$A$4:$API$29,MATCH("CenHos",'WFOM - Time_Base'!$B$4:$B$29,0),MATCH(CONCATENATE("ANCSubsequent",AH$2),'WFOM - Time_Base'!$A$8:$API$8,0))*
INDEX('WFOM - Time_Base'!$A$4:$API$29,MATCH("CenHos_Per",'WFOM - Time_Base'!$B$4:$B$29,0),MATCH(CONCATENATE("ANCSubsequent",AH$2),'WFOM - Time_Base'!$A$8:$API$8,0))</f>
        <v>0</v>
      </c>
      <c r="AI9" s="252">
        <f>INDEX('WFOM - Time_Base'!$A$4:$API$29,MATCH("CenHos",'WFOM - Time_Base'!$B$4:$B$29,0),MATCH(CONCATENATE($G9,AI$2),'WFOM - Time_Base'!$A$8:$API$8,0))*
INDEX('WFOM - Time_Base'!$A$4:$API$29,MATCH("CenHos_Per",'WFOM - Time_Base'!$B$4:$B$29,0),MATCH(CONCATENATE($G9,AI$2),'WFOM - Time_Base'!$A$8:$API$8,0)) +
3*INDEX('WFOM - Time_Base'!$A$4:$API$29,MATCH("CenHos",'WFOM - Time_Base'!$B$4:$B$29,0),MATCH(CONCATENATE("ANCSubsequent",AI$2),'WFOM - Time_Base'!$A$8:$API$8,0))*
INDEX('WFOM - Time_Base'!$A$4:$API$29,MATCH("CenHos_Per",'WFOM - Time_Base'!$B$4:$B$29,0),MATCH(CONCATENATE("ANCSubsequent",AI$2),'WFOM - Time_Base'!$A$8:$API$8,0))</f>
        <v>0</v>
      </c>
      <c r="AJ9" s="252">
        <f>INDEX('WFOM - Time_Base'!$A$4:$API$29,MATCH("CenHos",'WFOM - Time_Base'!$B$4:$B$29,0),MATCH(CONCATENATE($G9,AJ$2),'WFOM - Time_Base'!$A$8:$API$8,0))*
INDEX('WFOM - Time_Base'!$A$4:$API$29,MATCH("CenHos_Per",'WFOM - Time_Base'!$B$4:$B$29,0),MATCH(CONCATENATE($G9,AJ$2),'WFOM - Time_Base'!$A$8:$API$8,0)) +
3*INDEX('WFOM - Time_Base'!$A$4:$API$29,MATCH("CenHos",'WFOM - Time_Base'!$B$4:$B$29,0),MATCH(CONCATENATE("ANCSubsequent",AJ$2),'WFOM - Time_Base'!$A$8:$API$8,0))*
INDEX('WFOM - Time_Base'!$A$4:$API$29,MATCH("CenHos_Per",'WFOM - Time_Base'!$B$4:$B$29,0),MATCH(CONCATENATE("ANCSubsequent",AJ$2),'WFOM - Time_Base'!$A$8:$API$8,0))</f>
        <v>0</v>
      </c>
      <c r="AK9" s="252">
        <f>INDEX('WFOM - Time_Base'!$A$4:$API$29,MATCH("CenHos",'WFOM - Time_Base'!$B$4:$B$29,0),MATCH(CONCATENATE($G9,AK$2),'WFOM - Time_Base'!$A$8:$API$8,0))*
INDEX('WFOM - Time_Base'!$A$4:$API$29,MATCH("CenHos_Per",'WFOM - Time_Base'!$B$4:$B$29,0),MATCH(CONCATENATE($G9,AK$2),'WFOM - Time_Base'!$A$8:$API$8,0)) +
3*INDEX('WFOM - Time_Base'!$A$4:$API$29,MATCH("CenHos",'WFOM - Time_Base'!$B$4:$B$29,0),MATCH(CONCATENATE("ANCSubsequent",AK$2),'WFOM - Time_Base'!$A$8:$API$8,0))*
INDEX('WFOM - Time_Base'!$A$4:$API$29,MATCH("CenHos_Per",'WFOM - Time_Base'!$B$4:$B$29,0),MATCH(CONCATENATE("ANCSubsequent",AK$2),'WFOM - Time_Base'!$A$8:$API$8,0))</f>
        <v>0</v>
      </c>
      <c r="AL9" s="252">
        <f>INDEX('WFOM - Time_Base'!$A$4:$API$29,MATCH("CenHos",'WFOM - Time_Base'!$B$4:$B$29,0),MATCH(CONCATENATE($G9,AL$2),'WFOM - Time_Base'!$A$8:$API$8,0))*
INDEX('WFOM - Time_Base'!$A$4:$API$29,MATCH("CenHos_Per",'WFOM - Time_Base'!$B$4:$B$29,0),MATCH(CONCATENATE($G9,AL$2),'WFOM - Time_Base'!$A$8:$API$8,0)) +
3*INDEX('WFOM - Time_Base'!$A$4:$API$29,MATCH("CenHos",'WFOM - Time_Base'!$B$4:$B$29,0),MATCH(CONCATENATE("ANCSubsequent",AL$2),'WFOM - Time_Base'!$A$8:$API$8,0))*
INDEX('WFOM - Time_Base'!$A$4:$API$29,MATCH("CenHos_Per",'WFOM - Time_Base'!$B$4:$B$29,0),MATCH(CONCATENATE("ANCSubsequent",AL$2),'WFOM - Time_Base'!$A$8:$API$8,0))</f>
        <v>0</v>
      </c>
      <c r="AM9" t="s">
        <v>2086</v>
      </c>
      <c r="AN9">
        <v>4</v>
      </c>
      <c r="AO9" t="str">
        <f t="shared" si="1"/>
        <v>006</v>
      </c>
      <c r="AQ9" t="s">
        <v>230</v>
      </c>
    </row>
    <row r="10" spans="1:43">
      <c r="A10" s="106" t="s">
        <v>917</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1947</v>
      </c>
      <c r="R10" s="122">
        <f>IFERROR(
$AN10 * INDEX('WFOM - Time_Base'!$A$4:$API$29, MATCH("CenHos", 'WFOM - Time_Base'!$B$4:$B$29,0), MATCH(CONCATENATE($G10,R$2),'WFOM - Time_Base'!$A$8:$API$8,0)) *
INDEX('WFOM - Time_Base'!$A$4:$API$29, MATCH("CenHos_Per", 'WFOM - Time_Base'!$B$4:$B$29,0), MATCH(CONCATENATE($G10,R$2),'WFOM - Time_Base'!$A$8:$API$8,0)),
IFERROR($AN10 * INDEX('Inputs from Uganda staff'!$E$61:$BM$80,MATCH('HRH Need estimation'!R$2,'Inputs from Uganda staff'!$E$61:$E$80,0),MATCH('HRH Need estimation'!$D10,'Inputs from Uganda staff'!$E$6:$BM$6,0)),
""))</f>
        <v>0</v>
      </c>
      <c r="S10" s="122">
        <f>IFERROR(
$AN10 * INDEX('WFOM - Time_Base'!$A$4:$API$29, MATCH("CenHos", 'WFOM - Time_Base'!$B$4:$B$29,0), MATCH(CONCATENATE($G10,S$2),'WFOM - Time_Base'!$A$8:$API$8,0)) *
INDEX('WFOM - Time_Base'!$A$4:$API$29, MATCH("CenHos_Per", 'WFOM - Time_Base'!$B$4:$B$29,0), MATCH(CONCATENATE($G10,S$2),'WFOM - Time_Base'!$A$8:$API$8,0)),
IFERROR($AN10 * INDEX('Inputs from Uganda staff'!$E$61:$BM$80,MATCH('HRH Need estimation'!S$2,'Inputs from Uganda staff'!$E$61:$E$80,0),MATCH('HRH Need estimation'!$D10,'Inputs from Uganda staff'!$E$6:$BM$6,0)),
""))</f>
        <v>0</v>
      </c>
      <c r="T10" s="122">
        <f>IFERROR(
$AN10 * INDEX('WFOM - Time_Base'!$A$4:$API$29, MATCH("CenHos", 'WFOM - Time_Base'!$B$4:$B$29,0), MATCH(CONCATENATE($G10,T$2),'WFOM - Time_Base'!$A$8:$API$8,0)) *
INDEX('WFOM - Time_Base'!$A$4:$API$29, MATCH("CenHos_Per", 'WFOM - Time_Base'!$B$4:$B$29,0), MATCH(CONCATENATE($G10,T$2),'WFOM - Time_Base'!$A$8:$API$8,0)),
IFERROR($AN10 * INDEX('Inputs from Uganda staff'!$E$61:$BM$80,MATCH('HRH Need estimation'!T$2,'Inputs from Uganda staff'!$E$61:$E$80,0),MATCH('HRH Need estimation'!$D10,'Inputs from Uganda staff'!$E$6:$BM$6,0)),
""))</f>
        <v>0</v>
      </c>
      <c r="U10" s="122">
        <f>IFERROR(
$AN10 * INDEX('WFOM - Time_Base'!$A$4:$API$29, MATCH("CenHos", 'WFOM - Time_Base'!$B$4:$B$29,0), MATCH(CONCATENATE($G10,U$2),'WFOM - Time_Base'!$A$8:$API$8,0)) *
INDEX('WFOM - Time_Base'!$A$4:$API$29, MATCH("CenHos_Per", 'WFOM - Time_Base'!$B$4:$B$29,0), MATCH(CONCATENATE($G10,U$2),'WFOM - Time_Base'!$A$8:$API$8,0)),
IFERROR($AN10 * INDEX('Inputs from Uganda staff'!$E$61:$BM$80,MATCH('HRH Need estimation'!U$2,'Inputs from Uganda staff'!$E$61:$E$80,0),MATCH('HRH Need estimation'!$D10,'Inputs from Uganda staff'!$E$6:$BM$6,0)),
""))</f>
        <v>0</v>
      </c>
      <c r="V10" s="252">
        <v>0</v>
      </c>
      <c r="W10" s="122">
        <f>IFERROR(
$AN10 * INDEX('WFOM - Time_Base'!$A$4:$API$29, MATCH("CenHos", 'WFOM - Time_Base'!$B$4:$B$29,0), MATCH(CONCATENATE($G10,W$2),'WFOM - Time_Base'!$A$8:$API$8,0)) *
INDEX('WFOM - Time_Base'!$A$4:$API$29, MATCH("CenHos_Per", 'WFOM - Time_Base'!$B$4:$B$29,0), MATCH(CONCATENATE($G10,W$2),'WFOM - Time_Base'!$A$8:$API$8,0)),
IFERROR($AN10 * INDEX('Inputs from Uganda staff'!$E$61:$BM$80,MATCH('HRH Need estimation'!W$2,'Inputs from Uganda staff'!$E$61:$E$80,0),MATCH('HRH Need estimation'!$D10,'Inputs from Uganda staff'!$E$6:$BM$6,0)),
""))</f>
        <v>0</v>
      </c>
      <c r="X10" s="122">
        <f>IFERROR(
$AN10 * INDEX('WFOM - Time_Base'!$A$4:$API$29, MATCH("CenHos", 'WFOM - Time_Base'!$B$4:$B$29,0), MATCH(CONCATENATE($G10,X$2),'WFOM - Time_Base'!$A$8:$API$8,0)) *
INDEX('WFOM - Time_Base'!$A$4:$API$29, MATCH("CenHos_Per", 'WFOM - Time_Base'!$B$4:$B$29,0), MATCH(CONCATENATE($G10,X$2),'WFOM - Time_Base'!$A$8:$API$8,0)),
IFERROR($AN10 * INDEX('Inputs from Uganda staff'!$E$61:$BM$80,MATCH('HRH Need estimation'!X$2,'Inputs from Uganda staff'!$E$61:$E$80,0),MATCH('HRH Need estimation'!$D10,'Inputs from Uganda staff'!$E$6:$BM$6,0)),
""))</f>
        <v>0</v>
      </c>
      <c r="Y10" s="252">
        <v>0</v>
      </c>
      <c r="Z10" s="122">
        <f>IFERROR(
$AN10 * INDEX('WFOM - Time_Base'!$A$4:$API$29, MATCH("CenHos", 'WFOM - Time_Base'!$B$4:$B$29,0), MATCH(CONCATENATE($G10,Z$2),'WFOM - Time_Base'!$A$8:$API$8,0)) *
INDEX('WFOM - Time_Base'!$A$4:$API$29, MATCH("CenHos_Per", 'WFOM - Time_Base'!$B$4:$B$29,0), MATCH(CONCATENATE($G10,Z$2),'WFOM - Time_Base'!$A$8:$API$8,0)),
IFERROR($AN10 * INDEX('Inputs from Uganda staff'!$E$61:$BM$80,MATCH('HRH Need estimation'!Z$2,'Inputs from Uganda staff'!$E$61:$E$80,0),MATCH('HRH Need estimation'!$D10,'Inputs from Uganda staff'!$E$6:$BM$6,0)),
""))</f>
        <v>0</v>
      </c>
      <c r="AA10" s="122">
        <f>IFERROR(
$AN10 * INDEX('WFOM - Time_Base'!$A$4:$API$29, MATCH("CenHos", 'WFOM - Time_Base'!$B$4:$B$29,0), MATCH(CONCATENATE($G10,AA$2),'WFOM - Time_Base'!$A$8:$API$8,0)) *
INDEX('WFOM - Time_Base'!$A$4:$API$29, MATCH("CenHos_Per", 'WFOM - Time_Base'!$B$4:$B$29,0), MATCH(CONCATENATE($G10,AA$2),'WFOM - Time_Base'!$A$8:$API$8,0)),
IFERROR($AN10 * INDEX('Inputs from Uganda staff'!$E$61:$BM$80,MATCH('HRH Need estimation'!AA$2,'Inputs from Uganda staff'!$E$61:$E$80,0),MATCH('HRH Need estimation'!$D10,'Inputs from Uganda staff'!$E$6:$BM$6,0)),
""))</f>
        <v>0</v>
      </c>
      <c r="AB10" s="122">
        <f>IFERROR(
$AN10 * INDEX('WFOM - Time_Base'!$A$4:$API$29, MATCH("CenHos", 'WFOM - Time_Base'!$B$4:$B$29,0), MATCH(CONCATENATE($G10,AB$2),'WFOM - Time_Base'!$A$8:$API$8,0)) *
INDEX('WFOM - Time_Base'!$A$4:$API$29, MATCH("CenHos_Per", 'WFOM - Time_Base'!$B$4:$B$29,0), MATCH(CONCATENATE($G10,AB$2),'WFOM - Time_Base'!$A$8:$API$8,0)),
IFERROR($AN10 * INDEX('Inputs from Uganda staff'!$E$61:$BM$80,MATCH('HRH Need estimation'!AB$2,'Inputs from Uganda staff'!$E$61:$E$80,0),MATCH('HRH Need estimation'!$D10,'Inputs from Uganda staff'!$E$6:$BM$6,0)),
""))</f>
        <v>0</v>
      </c>
      <c r="AC10" s="122" t="str">
        <f>IFERROR(
$AN10 * INDEX('WFOM - Time_Base'!$A$4:$API$29, MATCH("CenHos", 'WFOM - Time_Base'!$B$4:$B$29,0), MATCH(CONCATENATE($G10,AC$2),'WFOM - Time_Base'!$A$8:$API$8,0)) *
INDEX('WFOM - Time_Base'!$A$4:$API$29, MATCH("CenHos_Per", 'WFOM - Time_Base'!$B$4:$B$29,0), MATCH(CONCATENATE($G10,AC$2),'WFOM - Time_Base'!$A$8:$API$8,0)),
IFERROR($AN10 * INDEX('Inputs from Uganda staff'!$E$61:$BM$80,MATCH('HRH Need estimation'!AC$2,'Inputs from Uganda staff'!$E$61:$E$80,0),MATCH('HRH Need estimation'!$D10,'Inputs from Uganda staff'!$E$6:$BM$6,0)),
""))</f>
        <v/>
      </c>
      <c r="AD10" s="122">
        <f>IFERROR(
$AN10 * INDEX('WFOM - Time_Base'!$A$4:$API$29, MATCH("CenHos", 'WFOM - Time_Base'!$B$4:$B$29,0), MATCH(CONCATENATE($G10,AD$2),'WFOM - Time_Base'!$A$8:$API$8,0)) *
INDEX('WFOM - Time_Base'!$A$4:$API$29, MATCH("CenHos_Per", 'WFOM - Time_Base'!$B$4:$B$29,0), MATCH(CONCATENATE($G10,AD$2),'WFOM - Time_Base'!$A$8:$API$8,0)),
IFERROR($AN10 * INDEX('Inputs from Uganda staff'!$E$61:$BM$80,MATCH('HRH Need estimation'!AD$2,'Inputs from Uganda staff'!$E$61:$E$80,0),MATCH('HRH Need estimation'!$D10,'Inputs from Uganda staff'!$E$6:$BM$6,0)),
""))</f>
        <v>0</v>
      </c>
      <c r="AE10" s="122">
        <f>IFERROR(
$AN10 * INDEX('WFOM - Time_Base'!$A$4:$API$29, MATCH("CenHos", 'WFOM - Time_Base'!$B$4:$B$29,0), MATCH(CONCATENATE($G10,AE$2),'WFOM - Time_Base'!$A$8:$API$8,0)) *
INDEX('WFOM - Time_Base'!$A$4:$API$29, MATCH("CenHos_Per", 'WFOM - Time_Base'!$B$4:$B$29,0), MATCH(CONCATENATE($G10,AE$2),'WFOM - Time_Base'!$A$8:$API$8,0)),
IFERROR($AN10 * INDEX('Inputs from Uganda staff'!$E$61:$BM$80,MATCH('HRH Need estimation'!AE$2,'Inputs from Uganda staff'!$E$61:$E$80,0),MATCH('HRH Need estimation'!$D10,'Inputs from Uganda staff'!$E$6:$BM$6,0)),
""))</f>
        <v>0</v>
      </c>
      <c r="AF10" s="122">
        <f>IFERROR(
$AN10 * INDEX('WFOM - Time_Base'!$A$4:$API$29, MATCH("CenHos", 'WFOM - Time_Base'!$B$4:$B$29,0), MATCH(CONCATENATE($G10,AF$2),'WFOM - Time_Base'!$A$8:$API$8,0)) *
INDEX('WFOM - Time_Base'!$A$4:$API$29, MATCH("CenHos_Per", 'WFOM - Time_Base'!$B$4:$B$29,0), MATCH(CONCATENATE($G10,AF$2),'WFOM - Time_Base'!$A$8:$API$8,0)),
IFERROR($AN10 * INDEX('Inputs from Uganda staff'!$E$61:$BM$80,MATCH('HRH Need estimation'!AF$2,'Inputs from Uganda staff'!$E$61:$E$80,0),MATCH('HRH Need estimation'!$D10,'Inputs from Uganda staff'!$E$6:$BM$6,0)),
""))</f>
        <v>0</v>
      </c>
      <c r="AG10" s="122">
        <f>IFERROR(
$AN10 * INDEX('WFOM - Time_Base'!$A$4:$API$29, MATCH("CenHos", 'WFOM - Time_Base'!$B$4:$B$29,0), MATCH(CONCATENATE($G10,AG$2),'WFOM - Time_Base'!$A$8:$API$8,0)) *
INDEX('WFOM - Time_Base'!$A$4:$API$29, MATCH("CenHos_Per", 'WFOM - Time_Base'!$B$4:$B$29,0), MATCH(CONCATENATE($G10,AG$2),'WFOM - Time_Base'!$A$8:$API$8,0)),
IFERROR($AN10 * INDEX('Inputs from Uganda staff'!$E$61:$BM$80,MATCH('HRH Need estimation'!AG$2,'Inputs from Uganda staff'!$E$61:$E$80,0),MATCH('HRH Need estimation'!$D10,'Inputs from Uganda staff'!$E$6:$BM$6,0)),
""))</f>
        <v>0</v>
      </c>
      <c r="AH10" s="122">
        <f>IFERROR(
$AN10 * INDEX('WFOM - Time_Base'!$A$4:$API$29, MATCH("CenHos", 'WFOM - Time_Base'!$B$4:$B$29,0), MATCH(CONCATENATE($G10,AH$2),'WFOM - Time_Base'!$A$8:$API$8,0)) *
INDEX('WFOM - Time_Base'!$A$4:$API$29, MATCH("CenHos_Per", 'WFOM - Time_Base'!$B$4:$B$29,0), MATCH(CONCATENATE($G10,AH$2),'WFOM - Time_Base'!$A$8:$API$8,0)),
IFERROR($AN10 * INDEX('Inputs from Uganda staff'!$E$61:$BM$80,MATCH('HRH Need estimation'!AH$2,'Inputs from Uganda staff'!$E$61:$E$80,0),MATCH('HRH Need estimation'!$D10,'Inputs from Uganda staff'!$E$6:$BM$6,0)),
""))</f>
        <v>0</v>
      </c>
      <c r="AI10" s="122">
        <f>IFERROR(
$AN10 * INDEX('WFOM - Time_Base'!$A$4:$API$29, MATCH("CenHos", 'WFOM - Time_Base'!$B$4:$B$29,0), MATCH(CONCATENATE($G10,AI$2),'WFOM - Time_Base'!$A$8:$API$8,0)) *
INDEX('WFOM - Time_Base'!$A$4:$API$29, MATCH("CenHos_Per", 'WFOM - Time_Base'!$B$4:$B$29,0), MATCH(CONCATENATE($G10,AI$2),'WFOM - Time_Base'!$A$8:$API$8,0)),
IFERROR($AN10 * INDEX('Inputs from Uganda staff'!$E$61:$BM$80,MATCH('HRH Need estimation'!AI$2,'Inputs from Uganda staff'!$E$61:$E$80,0),MATCH('HRH Need estimation'!$D10,'Inputs from Uganda staff'!$E$6:$BM$6,0)),
""))</f>
        <v>0</v>
      </c>
      <c r="AJ10" s="122">
        <f>IFERROR(
$AN10 * INDEX('WFOM - Time_Base'!$A$4:$API$29, MATCH("CenHos", 'WFOM - Time_Base'!$B$4:$B$29,0), MATCH(CONCATENATE($G10,AJ$2),'WFOM - Time_Base'!$A$8:$API$8,0)) *
INDEX('WFOM - Time_Base'!$A$4:$API$29, MATCH("CenHos_Per", 'WFOM - Time_Base'!$B$4:$B$29,0), MATCH(CONCATENATE($G10,AJ$2),'WFOM - Time_Base'!$A$8:$API$8,0)),
IFERROR($AN10 * INDEX('Inputs from Uganda staff'!$E$61:$BM$80,MATCH('HRH Need estimation'!AJ$2,'Inputs from Uganda staff'!$E$61:$E$80,0),MATCH('HRH Need estimation'!$D10,'Inputs from Uganda staff'!$E$6:$BM$6,0)),
""))</f>
        <v>0</v>
      </c>
      <c r="AK10" s="122">
        <f>IFERROR(
$AN10 * INDEX('WFOM - Time_Base'!$A$4:$API$29, MATCH("CenHos", 'WFOM - Time_Base'!$B$4:$B$29,0), MATCH(CONCATENATE($G10,AK$2),'WFOM - Time_Base'!$A$8:$API$8,0)) *
INDEX('WFOM - Time_Base'!$A$4:$API$29, MATCH("CenHos_Per", 'WFOM - Time_Base'!$B$4:$B$29,0), MATCH(CONCATENATE($G10,AK$2),'WFOM - Time_Base'!$A$8:$API$8,0)),
IFERROR($AN10 * INDEX('Inputs from Uganda staff'!$E$61:$BM$80,MATCH('HRH Need estimation'!AK$2,'Inputs from Uganda staff'!$E$61:$E$80,0),MATCH('HRH Need estimation'!$D10,'Inputs from Uganda staff'!$E$6:$BM$6,0)),
""))</f>
        <v>0</v>
      </c>
      <c r="AL10" s="122">
        <f>IFERROR(
$AN10 * INDEX('WFOM - Time_Base'!$A$4:$API$29, MATCH("CenHos", 'WFOM - Time_Base'!$B$4:$B$29,0), MATCH(CONCATENATE($G10,AL$2),'WFOM - Time_Base'!$A$8:$API$8,0)) *
INDEX('WFOM - Time_Base'!$A$4:$API$29, MATCH("CenHos_Per", 'WFOM - Time_Base'!$B$4:$B$29,0), MATCH(CONCATENATE($G10,AL$2),'WFOM - Time_Base'!$A$8:$API$8,0)),
IFERROR($AN10 * INDEX('Inputs from Uganda staff'!$E$61:$BM$80,MATCH('HRH Need estimation'!AL$2,'Inputs from Uganda staff'!$E$61:$E$80,0),MATCH('HRH Need estimation'!$D10,'Inputs from Uganda staff'!$E$6:$BM$6,0)),
""))</f>
        <v>0</v>
      </c>
      <c r="AM10" t="s">
        <v>2087</v>
      </c>
      <c r="AN10">
        <v>1</v>
      </c>
      <c r="AO10" t="str">
        <f t="shared" si="1"/>
        <v>007</v>
      </c>
      <c r="AQ10" t="s">
        <v>232</v>
      </c>
    </row>
    <row r="11" spans="1:43" hidden="1">
      <c r="A11" s="106" t="s">
        <v>915</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1947</v>
      </c>
      <c r="R11" s="122">
        <f>IFERROR(
$AN11 * INDEX('WFOM - Time_Base'!$A$4:$API$29, MATCH("CenHos", 'WFOM - Time_Base'!$B$4:$B$29,0), MATCH(CONCATENATE($G11,R$2),'WFOM - Time_Base'!$A$8:$API$8,0)) *
INDEX('WFOM - Time_Base'!$A$4:$API$29, MATCH("CenHos_Per", 'WFOM - Time_Base'!$B$4:$B$29,0), MATCH(CONCATENATE($G11,R$2),'WFOM - Time_Base'!$A$8:$API$8,0)),
IFERROR($AN11 * INDEX('Inputs from Uganda staff'!$E$61:$BM$80,MATCH('HRH Need estimation'!R$2,'Inputs from Uganda staff'!$E$61:$E$80,0),MATCH('HRH Need estimation'!$D11,'Inputs from Uganda staff'!$E$6:$BM$6,0)),
""))</f>
        <v>0.5</v>
      </c>
      <c r="S11" s="122">
        <f>IFERROR(
$AN11 * INDEX('WFOM - Time_Base'!$A$4:$API$29, MATCH("CenHos", 'WFOM - Time_Base'!$B$4:$B$29,0), MATCH(CONCATENATE($G11,S$2),'WFOM - Time_Base'!$A$8:$API$8,0)) *
INDEX('WFOM - Time_Base'!$A$4:$API$29, MATCH("CenHos_Per", 'WFOM - Time_Base'!$B$4:$B$29,0), MATCH(CONCATENATE($G11,S$2),'WFOM - Time_Base'!$A$8:$API$8,0)),
IFERROR($AN11 * INDEX('Inputs from Uganda staff'!$E$61:$BM$80,MATCH('HRH Need estimation'!S$2,'Inputs from Uganda staff'!$E$61:$E$80,0),MATCH('HRH Need estimation'!$D11,'Inputs from Uganda staff'!$E$6:$BM$6,0)),
""))</f>
        <v>0.5</v>
      </c>
      <c r="T11" s="122">
        <f>IFERROR(
$AN11 * INDEX('WFOM - Time_Base'!$A$4:$API$29, MATCH("CenHos", 'WFOM - Time_Base'!$B$4:$B$29,0), MATCH(CONCATENATE($G11,T$2),'WFOM - Time_Base'!$A$8:$API$8,0)) *
INDEX('WFOM - Time_Base'!$A$4:$API$29, MATCH("CenHos_Per", 'WFOM - Time_Base'!$B$4:$B$29,0), MATCH(CONCATENATE($G11,T$2),'WFOM - Time_Base'!$A$8:$API$8,0)),
IFERROR($AN11 * INDEX('Inputs from Uganda staff'!$E$61:$BM$80,MATCH('HRH Need estimation'!T$2,'Inputs from Uganda staff'!$E$61:$E$80,0),MATCH('HRH Need estimation'!$D11,'Inputs from Uganda staff'!$E$6:$BM$6,0)),
""))</f>
        <v>0</v>
      </c>
      <c r="U11" s="122">
        <f>IFERROR(
$AN11 * INDEX('WFOM - Time_Base'!$A$4:$API$29, MATCH("CenHos", 'WFOM - Time_Base'!$B$4:$B$29,0), MATCH(CONCATENATE($G11,U$2),'WFOM - Time_Base'!$A$8:$API$8,0)) *
INDEX('WFOM - Time_Base'!$A$4:$API$29, MATCH("CenHos_Per", 'WFOM - Time_Base'!$B$4:$B$29,0), MATCH(CONCATENATE($G11,U$2),'WFOM - Time_Base'!$A$8:$API$8,0)),
IFERROR($AN11 * INDEX('Inputs from Uganda staff'!$E$61:$BM$80,MATCH('HRH Need estimation'!U$2,'Inputs from Uganda staff'!$E$61:$E$80,0),MATCH('HRH Need estimation'!$D11,'Inputs from Uganda staff'!$E$6:$BM$6,0)),
""))</f>
        <v>0</v>
      </c>
      <c r="V11" s="122">
        <f>IFERROR(
$AN11 * INDEX('WFOM - Time_Base'!$A$4:$API$29, MATCH("CenHos", 'WFOM - Time_Base'!$B$4:$B$29,0), MATCH(CONCATENATE($G11,V$2),'WFOM - Time_Base'!$A$8:$API$8,0)) *
INDEX('WFOM - Time_Base'!$A$4:$API$29, MATCH("CenHos_Per", 'WFOM - Time_Base'!$B$4:$B$29,0), MATCH(CONCATENATE($G11,V$2),'WFOM - Time_Base'!$A$8:$API$8,0)),
IFERROR($AN11 * INDEX('Inputs from Uganda staff'!$E$61:$BM$80,MATCH('HRH Need estimation'!V$2,'Inputs from Uganda staff'!$E$61:$E$80,0),MATCH('HRH Need estimation'!$D11,'Inputs from Uganda staff'!$E$6:$BM$6,0)),
""))</f>
        <v>15</v>
      </c>
      <c r="W11" s="122">
        <f>IFERROR(
$AN11 * INDEX('WFOM - Time_Base'!$A$4:$API$29, MATCH("CenHos", 'WFOM - Time_Base'!$B$4:$B$29,0), MATCH(CONCATENATE($G11,W$2),'WFOM - Time_Base'!$A$8:$API$8,0)) *
INDEX('WFOM - Time_Base'!$A$4:$API$29, MATCH("CenHos_Per", 'WFOM - Time_Base'!$B$4:$B$29,0), MATCH(CONCATENATE($G11,W$2),'WFOM - Time_Base'!$A$8:$API$8,0)),
IFERROR($AN11 * INDEX('Inputs from Uganda staff'!$E$61:$BM$80,MATCH('HRH Need estimation'!W$2,'Inputs from Uganda staff'!$E$61:$E$80,0),MATCH('HRH Need estimation'!$D11,'Inputs from Uganda staff'!$E$6:$BM$6,0)),
""))</f>
        <v>0</v>
      </c>
      <c r="X11" s="122">
        <f>IFERROR(
$AN11 * INDEX('WFOM - Time_Base'!$A$4:$API$29, MATCH("CenHos", 'WFOM - Time_Base'!$B$4:$B$29,0), MATCH(CONCATENATE($G11,X$2),'WFOM - Time_Base'!$A$8:$API$8,0)) *
INDEX('WFOM - Time_Base'!$A$4:$API$29, MATCH("CenHos_Per", 'WFOM - Time_Base'!$B$4:$B$29,0), MATCH(CONCATENATE($G11,X$2),'WFOM - Time_Base'!$A$8:$API$8,0)),
IFERROR($AN11 * INDEX('Inputs from Uganda staff'!$E$61:$BM$80,MATCH('HRH Need estimation'!X$2,'Inputs from Uganda staff'!$E$61:$E$80,0),MATCH('HRH Need estimation'!$D11,'Inputs from Uganda staff'!$E$6:$BM$6,0)),
""))</f>
        <v>0</v>
      </c>
      <c r="Y11" s="122">
        <f>IFERROR(
$AN11 * INDEX('WFOM - Time_Base'!$A$4:$API$29, MATCH("CenHos", 'WFOM - Time_Base'!$B$4:$B$29,0), MATCH(CONCATENATE($G11,Y$2),'WFOM - Time_Base'!$A$8:$API$8,0)) *
INDEX('WFOM - Time_Base'!$A$4:$API$29, MATCH("CenHos_Per", 'WFOM - Time_Base'!$B$4:$B$29,0), MATCH(CONCATENATE($G11,Y$2),'WFOM - Time_Base'!$A$8:$API$8,0)),
IFERROR($AN11 * INDEX('Inputs from Uganda staff'!$E$61:$BM$80,MATCH('HRH Need estimation'!Y$2,'Inputs from Uganda staff'!$E$61:$E$80,0),MATCH('HRH Need estimation'!$D11,'Inputs from Uganda staff'!$E$6:$BM$6,0)),
""))</f>
        <v>0</v>
      </c>
      <c r="Z11" s="122">
        <f>IFERROR(
$AN11 * INDEX('WFOM - Time_Base'!$A$4:$API$29, MATCH("CenHos", 'WFOM - Time_Base'!$B$4:$B$29,0), MATCH(CONCATENATE($G11,Z$2),'WFOM - Time_Base'!$A$8:$API$8,0)) *
INDEX('WFOM - Time_Base'!$A$4:$API$29, MATCH("CenHos_Per", 'WFOM - Time_Base'!$B$4:$B$29,0), MATCH(CONCATENATE($G11,Z$2),'WFOM - Time_Base'!$A$8:$API$8,0)),
IFERROR($AN11 * INDEX('Inputs from Uganda staff'!$E$61:$BM$80,MATCH('HRH Need estimation'!Z$2,'Inputs from Uganda staff'!$E$61:$E$80,0),MATCH('HRH Need estimation'!$D11,'Inputs from Uganda staff'!$E$6:$BM$6,0)),
""))</f>
        <v>0</v>
      </c>
      <c r="AA11" s="122">
        <f>IFERROR(
$AN11 * INDEX('WFOM - Time_Base'!$A$4:$API$29, MATCH("CenHos", 'WFOM - Time_Base'!$B$4:$B$29,0), MATCH(CONCATENATE($G11,AA$2),'WFOM - Time_Base'!$A$8:$API$8,0)) *
INDEX('WFOM - Time_Base'!$A$4:$API$29, MATCH("CenHos_Per", 'WFOM - Time_Base'!$B$4:$B$29,0), MATCH(CONCATENATE($G11,AA$2),'WFOM - Time_Base'!$A$8:$API$8,0)),
IFERROR($AN11 * INDEX('Inputs from Uganda staff'!$E$61:$BM$80,MATCH('HRH Need estimation'!AA$2,'Inputs from Uganda staff'!$E$61:$E$80,0),MATCH('HRH Need estimation'!$D11,'Inputs from Uganda staff'!$E$6:$BM$6,0)),
""))</f>
        <v>0</v>
      </c>
      <c r="AB11" s="122">
        <f>IFERROR(
$AN11 * INDEX('WFOM - Time_Base'!$A$4:$API$29, MATCH("CenHos", 'WFOM - Time_Base'!$B$4:$B$29,0), MATCH(CONCATENATE($G11,AB$2),'WFOM - Time_Base'!$A$8:$API$8,0)) *
INDEX('WFOM - Time_Base'!$A$4:$API$29, MATCH("CenHos_Per", 'WFOM - Time_Base'!$B$4:$B$29,0), MATCH(CONCATENATE($G11,AB$2),'WFOM - Time_Base'!$A$8:$API$8,0)),
IFERROR($AN11 * INDEX('Inputs from Uganda staff'!$E$61:$BM$80,MATCH('HRH Need estimation'!AB$2,'Inputs from Uganda staff'!$E$61:$E$80,0),MATCH('HRH Need estimation'!$D11,'Inputs from Uganda staff'!$E$6:$BM$6,0)),
""))</f>
        <v>0</v>
      </c>
      <c r="AC11" s="122" t="str">
        <f>IFERROR(
$AN11 * INDEX('WFOM - Time_Base'!$A$4:$API$29, MATCH("CenHos", 'WFOM - Time_Base'!$B$4:$B$29,0), MATCH(CONCATENATE($G11,AC$2),'WFOM - Time_Base'!$A$8:$API$8,0)) *
INDEX('WFOM - Time_Base'!$A$4:$API$29, MATCH("CenHos_Per", 'WFOM - Time_Base'!$B$4:$B$29,0), MATCH(CONCATENATE($G11,AC$2),'WFOM - Time_Base'!$A$8:$API$8,0)),
IFERROR($AN11 * INDEX('Inputs from Uganda staff'!$E$61:$BM$80,MATCH('HRH Need estimation'!AC$2,'Inputs from Uganda staff'!$E$61:$E$80,0),MATCH('HRH Need estimation'!$D11,'Inputs from Uganda staff'!$E$6:$BM$6,0)),
""))</f>
        <v/>
      </c>
      <c r="AD11" s="122">
        <f>IFERROR(
$AN11 * INDEX('WFOM - Time_Base'!$A$4:$API$29, MATCH("CenHos", 'WFOM - Time_Base'!$B$4:$B$29,0), MATCH(CONCATENATE($G11,AD$2),'WFOM - Time_Base'!$A$8:$API$8,0)) *
INDEX('WFOM - Time_Base'!$A$4:$API$29, MATCH("CenHos_Per", 'WFOM - Time_Base'!$B$4:$B$29,0), MATCH(CONCATENATE($G11,AD$2),'WFOM - Time_Base'!$A$8:$API$8,0)),
IFERROR($AN11 * INDEX('Inputs from Uganda staff'!$E$61:$BM$80,MATCH('HRH Need estimation'!AD$2,'Inputs from Uganda staff'!$E$61:$E$80,0),MATCH('HRH Need estimation'!$D11,'Inputs from Uganda staff'!$E$6:$BM$6,0)),
""))</f>
        <v>0</v>
      </c>
      <c r="AE11" s="122">
        <f>IFERROR(
$AN11 * INDEX('WFOM - Time_Base'!$A$4:$API$29, MATCH("CenHos", 'WFOM - Time_Base'!$B$4:$B$29,0), MATCH(CONCATENATE($G11,AE$2),'WFOM - Time_Base'!$A$8:$API$8,0)) *
INDEX('WFOM - Time_Base'!$A$4:$API$29, MATCH("CenHos_Per", 'WFOM - Time_Base'!$B$4:$B$29,0), MATCH(CONCATENATE($G11,AE$2),'WFOM - Time_Base'!$A$8:$API$8,0)),
IFERROR($AN11 * INDEX('Inputs from Uganda staff'!$E$61:$BM$80,MATCH('HRH Need estimation'!AE$2,'Inputs from Uganda staff'!$E$61:$E$80,0),MATCH('HRH Need estimation'!$D11,'Inputs from Uganda staff'!$E$6:$BM$6,0)),
""))</f>
        <v>0</v>
      </c>
      <c r="AF11" s="122">
        <f>IFERROR(
$AN11 * INDEX('WFOM - Time_Base'!$A$4:$API$29, MATCH("CenHos", 'WFOM - Time_Base'!$B$4:$B$29,0), MATCH(CONCATENATE($G11,AF$2),'WFOM - Time_Base'!$A$8:$API$8,0)) *
INDEX('WFOM - Time_Base'!$A$4:$API$29, MATCH("CenHos_Per", 'WFOM - Time_Base'!$B$4:$B$29,0), MATCH(CONCATENATE($G11,AF$2),'WFOM - Time_Base'!$A$8:$API$8,0)),
IFERROR($AN11 * INDEX('Inputs from Uganda staff'!$E$61:$BM$80,MATCH('HRH Need estimation'!AF$2,'Inputs from Uganda staff'!$E$61:$E$80,0),MATCH('HRH Need estimation'!$D11,'Inputs from Uganda staff'!$E$6:$BM$6,0)),
""))</f>
        <v>0</v>
      </c>
      <c r="AG11" s="122">
        <f>IFERROR(
$AN11 * INDEX('WFOM - Time_Base'!$A$4:$API$29, MATCH("CenHos", 'WFOM - Time_Base'!$B$4:$B$29,0), MATCH(CONCATENATE($G11,AG$2),'WFOM - Time_Base'!$A$8:$API$8,0)) *
INDEX('WFOM - Time_Base'!$A$4:$API$29, MATCH("CenHos_Per", 'WFOM - Time_Base'!$B$4:$B$29,0), MATCH(CONCATENATE($G11,AG$2),'WFOM - Time_Base'!$A$8:$API$8,0)),
IFERROR($AN11 * INDEX('Inputs from Uganda staff'!$E$61:$BM$80,MATCH('HRH Need estimation'!AG$2,'Inputs from Uganda staff'!$E$61:$E$80,0),MATCH('HRH Need estimation'!$D11,'Inputs from Uganda staff'!$E$6:$BM$6,0)),
""))</f>
        <v>0</v>
      </c>
      <c r="AH11" s="122">
        <f>IFERROR(
$AN11 * INDEX('WFOM - Time_Base'!$A$4:$API$29, MATCH("CenHos", 'WFOM - Time_Base'!$B$4:$B$29,0), MATCH(CONCATENATE($G11,AH$2),'WFOM - Time_Base'!$A$8:$API$8,0)) *
INDEX('WFOM - Time_Base'!$A$4:$API$29, MATCH("CenHos_Per", 'WFOM - Time_Base'!$B$4:$B$29,0), MATCH(CONCATENATE($G11,AH$2),'WFOM - Time_Base'!$A$8:$API$8,0)),
IFERROR($AN11 * INDEX('Inputs from Uganda staff'!$E$61:$BM$80,MATCH('HRH Need estimation'!AH$2,'Inputs from Uganda staff'!$E$61:$E$80,0),MATCH('HRH Need estimation'!$D11,'Inputs from Uganda staff'!$E$6:$BM$6,0)),
""))</f>
        <v>0</v>
      </c>
      <c r="AI11" s="122">
        <f>IFERROR(
$AN11 * INDEX('WFOM - Time_Base'!$A$4:$API$29, MATCH("CenHos", 'WFOM - Time_Base'!$B$4:$B$29,0), MATCH(CONCATENATE($G11,AI$2),'WFOM - Time_Base'!$A$8:$API$8,0)) *
INDEX('WFOM - Time_Base'!$A$4:$API$29, MATCH("CenHos_Per", 'WFOM - Time_Base'!$B$4:$B$29,0), MATCH(CONCATENATE($G11,AI$2),'WFOM - Time_Base'!$A$8:$API$8,0)),
IFERROR($AN11 * INDEX('Inputs from Uganda staff'!$E$61:$BM$80,MATCH('HRH Need estimation'!AI$2,'Inputs from Uganda staff'!$E$61:$E$80,0),MATCH('HRH Need estimation'!$D11,'Inputs from Uganda staff'!$E$6:$BM$6,0)),
""))</f>
        <v>0</v>
      </c>
      <c r="AJ11" s="122">
        <f>IFERROR(
$AN11 * INDEX('WFOM - Time_Base'!$A$4:$API$29, MATCH("CenHos", 'WFOM - Time_Base'!$B$4:$B$29,0), MATCH(CONCATENATE($G11,AJ$2),'WFOM - Time_Base'!$A$8:$API$8,0)) *
INDEX('WFOM - Time_Base'!$A$4:$API$29, MATCH("CenHos_Per", 'WFOM - Time_Base'!$B$4:$B$29,0), MATCH(CONCATENATE($G11,AJ$2),'WFOM - Time_Base'!$A$8:$API$8,0)),
IFERROR($AN11 * INDEX('Inputs from Uganda staff'!$E$61:$BM$80,MATCH('HRH Need estimation'!AJ$2,'Inputs from Uganda staff'!$E$61:$E$80,0),MATCH('HRH Need estimation'!$D11,'Inputs from Uganda staff'!$E$6:$BM$6,0)),
""))</f>
        <v>0</v>
      </c>
      <c r="AK11" s="122">
        <f>IFERROR(
$AN11 * INDEX('WFOM - Time_Base'!$A$4:$API$29, MATCH("CenHos", 'WFOM - Time_Base'!$B$4:$B$29,0), MATCH(CONCATENATE($G11,AK$2),'WFOM - Time_Base'!$A$8:$API$8,0)) *
INDEX('WFOM - Time_Base'!$A$4:$API$29, MATCH("CenHos_Per", 'WFOM - Time_Base'!$B$4:$B$29,0), MATCH(CONCATENATE($G11,AK$2),'WFOM - Time_Base'!$A$8:$API$8,0)),
IFERROR($AN11 * INDEX('Inputs from Uganda staff'!$E$61:$BM$80,MATCH('HRH Need estimation'!AK$2,'Inputs from Uganda staff'!$E$61:$E$80,0),MATCH('HRH Need estimation'!$D11,'Inputs from Uganda staff'!$E$6:$BM$6,0)),
""))</f>
        <v>0</v>
      </c>
      <c r="AL11" s="122">
        <f>IFERROR(
$AN11 * INDEX('WFOM - Time_Base'!$A$4:$API$29, MATCH("CenHos", 'WFOM - Time_Base'!$B$4:$B$29,0), MATCH(CONCATENATE($G11,AL$2),'WFOM - Time_Base'!$A$8:$API$8,0)) *
INDEX('WFOM - Time_Base'!$A$4:$API$29, MATCH("CenHos_Per", 'WFOM - Time_Base'!$B$4:$B$29,0), MATCH(CONCATENATE($G11,AL$2),'WFOM - Time_Base'!$A$8:$API$8,0)),
IFERROR($AN11 * INDEX('Inputs from Uganda staff'!$E$61:$BM$80,MATCH('HRH Need estimation'!AL$2,'Inputs from Uganda staff'!$E$61:$E$80,0),MATCH('HRH Need estimation'!$D11,'Inputs from Uganda staff'!$E$6:$BM$6,0)),
""))</f>
        <v>0</v>
      </c>
      <c r="AN11">
        <v>1</v>
      </c>
      <c r="AO11" t="e">
        <f t="shared" si="1"/>
        <v>#N/A</v>
      </c>
      <c r="AQ11" t="s">
        <v>238</v>
      </c>
    </row>
    <row r="12" spans="1:43" hidden="1">
      <c r="A12" s="106" t="s">
        <v>918</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1947</v>
      </c>
      <c r="R12" s="122">
        <f>IFERROR(
$AN12 * INDEX('WFOM - Time_Base'!$A$4:$API$29, MATCH("CenHos", 'WFOM - Time_Base'!$B$4:$B$29,0), MATCH(CONCATENATE($G12,R$2),'WFOM - Time_Base'!$A$8:$API$8,0)) *
INDEX('WFOM - Time_Base'!$A$4:$API$29, MATCH("CenHos_Per", 'WFOM - Time_Base'!$B$4:$B$29,0), MATCH(CONCATENATE($G12,R$2),'WFOM - Time_Base'!$A$8:$API$8,0)),
IFERROR($AN12 * INDEX('Inputs from Uganda staff'!$E$61:$BM$80,MATCH('HRH Need estimation'!R$2,'Inputs from Uganda staff'!$E$61:$E$80,0),MATCH('HRH Need estimation'!$D12,'Inputs from Uganda staff'!$E$6:$BM$6,0)),
""))</f>
        <v>0</v>
      </c>
      <c r="S12" s="122">
        <f>IFERROR(
$AN12 * INDEX('WFOM - Time_Base'!$A$4:$API$29, MATCH("CenHos", 'WFOM - Time_Base'!$B$4:$B$29,0), MATCH(CONCATENATE($G12,S$2),'WFOM - Time_Base'!$A$8:$API$8,0)) *
INDEX('WFOM - Time_Base'!$A$4:$API$29, MATCH("CenHos_Per", 'WFOM - Time_Base'!$B$4:$B$29,0), MATCH(CONCATENATE($G12,S$2),'WFOM - Time_Base'!$A$8:$API$8,0)),
IFERROR($AN12 * INDEX('Inputs from Uganda staff'!$E$61:$BM$80,MATCH('HRH Need estimation'!S$2,'Inputs from Uganda staff'!$E$61:$E$80,0),MATCH('HRH Need estimation'!$D12,'Inputs from Uganda staff'!$E$6:$BM$6,0)),
""))</f>
        <v>0</v>
      </c>
      <c r="T12" s="122">
        <f>IFERROR(
$AN12 * INDEX('WFOM - Time_Base'!$A$4:$API$29, MATCH("CenHos", 'WFOM - Time_Base'!$B$4:$B$29,0), MATCH(CONCATENATE($G12,T$2),'WFOM - Time_Base'!$A$8:$API$8,0)) *
INDEX('WFOM - Time_Base'!$A$4:$API$29, MATCH("CenHos_Per", 'WFOM - Time_Base'!$B$4:$B$29,0), MATCH(CONCATENATE($G12,T$2),'WFOM - Time_Base'!$A$8:$API$8,0)),
IFERROR($AN12 * INDEX('Inputs from Uganda staff'!$E$61:$BM$80,MATCH('HRH Need estimation'!T$2,'Inputs from Uganda staff'!$E$61:$E$80,0),MATCH('HRH Need estimation'!$D12,'Inputs from Uganda staff'!$E$6:$BM$6,0)),
""))</f>
        <v>0</v>
      </c>
      <c r="U12" s="122">
        <f>IFERROR(
$AN12 * INDEX('WFOM - Time_Base'!$A$4:$API$29, MATCH("CenHos", 'WFOM - Time_Base'!$B$4:$B$29,0), MATCH(CONCATENATE($G12,U$2),'WFOM - Time_Base'!$A$8:$API$8,0)) *
INDEX('WFOM - Time_Base'!$A$4:$API$29, MATCH("CenHos_Per", 'WFOM - Time_Base'!$B$4:$B$29,0), MATCH(CONCATENATE($G12,U$2),'WFOM - Time_Base'!$A$8:$API$8,0)),
IFERROR($AN12 * INDEX('Inputs from Uganda staff'!$E$61:$BM$80,MATCH('HRH Need estimation'!U$2,'Inputs from Uganda staff'!$E$61:$E$80,0),MATCH('HRH Need estimation'!$D12,'Inputs from Uganda staff'!$E$6:$BM$6,0)),
""))</f>
        <v>0</v>
      </c>
      <c r="V12" s="122">
        <f>IFERROR(
$AN12 * INDEX('WFOM - Time_Base'!$A$4:$API$29, MATCH("CenHos", 'WFOM - Time_Base'!$B$4:$B$29,0), MATCH(CONCATENATE($G12,V$2),'WFOM - Time_Base'!$A$8:$API$8,0)) *
INDEX('WFOM - Time_Base'!$A$4:$API$29, MATCH("CenHos_Per", 'WFOM - Time_Base'!$B$4:$B$29,0), MATCH(CONCATENATE($G12,V$2),'WFOM - Time_Base'!$A$8:$API$8,0)),
IFERROR($AN12 * INDEX('Inputs from Uganda staff'!$E$61:$BM$80,MATCH('HRH Need estimation'!V$2,'Inputs from Uganda staff'!$E$61:$E$80,0),MATCH('HRH Need estimation'!$D12,'Inputs from Uganda staff'!$E$6:$BM$6,0)),
""))</f>
        <v>1</v>
      </c>
      <c r="W12" s="122">
        <f>IFERROR(
$AN12 * INDEX('WFOM - Time_Base'!$A$4:$API$29, MATCH("CenHos", 'WFOM - Time_Base'!$B$4:$B$29,0), MATCH(CONCATENATE($G12,W$2),'WFOM - Time_Base'!$A$8:$API$8,0)) *
INDEX('WFOM - Time_Base'!$A$4:$API$29, MATCH("CenHos_Per", 'WFOM - Time_Base'!$B$4:$B$29,0), MATCH(CONCATENATE($G12,W$2),'WFOM - Time_Base'!$A$8:$API$8,0)),
IFERROR($AN12 * INDEX('Inputs from Uganda staff'!$E$61:$BM$80,MATCH('HRH Need estimation'!W$2,'Inputs from Uganda staff'!$E$61:$E$80,0),MATCH('HRH Need estimation'!$D12,'Inputs from Uganda staff'!$E$6:$BM$6,0)),
""))</f>
        <v>0</v>
      </c>
      <c r="X12" s="122">
        <f>IFERROR(
$AN12 * INDEX('WFOM - Time_Base'!$A$4:$API$29, MATCH("CenHos", 'WFOM - Time_Base'!$B$4:$B$29,0), MATCH(CONCATENATE($G12,X$2),'WFOM - Time_Base'!$A$8:$API$8,0)) *
INDEX('WFOM - Time_Base'!$A$4:$API$29, MATCH("CenHos_Per", 'WFOM - Time_Base'!$B$4:$B$29,0), MATCH(CONCATENATE($G12,X$2),'WFOM - Time_Base'!$A$8:$API$8,0)),
IFERROR($AN12 * INDEX('Inputs from Uganda staff'!$E$61:$BM$80,MATCH('HRH Need estimation'!X$2,'Inputs from Uganda staff'!$E$61:$E$80,0),MATCH('HRH Need estimation'!$D12,'Inputs from Uganda staff'!$E$6:$BM$6,0)),
""))</f>
        <v>0</v>
      </c>
      <c r="Y12" s="122">
        <f>IFERROR(
$AN12 * INDEX('WFOM - Time_Base'!$A$4:$API$29, MATCH("CenHos", 'WFOM - Time_Base'!$B$4:$B$29,0), MATCH(CONCATENATE($G12,Y$2),'WFOM - Time_Base'!$A$8:$API$8,0)) *
INDEX('WFOM - Time_Base'!$A$4:$API$29, MATCH("CenHos_Per", 'WFOM - Time_Base'!$B$4:$B$29,0), MATCH(CONCATENATE($G12,Y$2),'WFOM - Time_Base'!$A$8:$API$8,0)),
IFERROR($AN12 * INDEX('Inputs from Uganda staff'!$E$61:$BM$80,MATCH('HRH Need estimation'!Y$2,'Inputs from Uganda staff'!$E$61:$E$80,0),MATCH('HRH Need estimation'!$D12,'Inputs from Uganda staff'!$E$6:$BM$6,0)),
""))</f>
        <v>1</v>
      </c>
      <c r="Z12" s="122">
        <f>IFERROR(
$AN12 * INDEX('WFOM - Time_Base'!$A$4:$API$29, MATCH("CenHos", 'WFOM - Time_Base'!$B$4:$B$29,0), MATCH(CONCATENATE($G12,Z$2),'WFOM - Time_Base'!$A$8:$API$8,0)) *
INDEX('WFOM - Time_Base'!$A$4:$API$29, MATCH("CenHos_Per", 'WFOM - Time_Base'!$B$4:$B$29,0), MATCH(CONCATENATE($G12,Z$2),'WFOM - Time_Base'!$A$8:$API$8,0)),
IFERROR($AN12 * INDEX('Inputs from Uganda staff'!$E$61:$BM$80,MATCH('HRH Need estimation'!Z$2,'Inputs from Uganda staff'!$E$61:$E$80,0),MATCH('HRH Need estimation'!$D12,'Inputs from Uganda staff'!$E$6:$BM$6,0)),
""))</f>
        <v>0</v>
      </c>
      <c r="AA12" s="122">
        <f>IFERROR(
$AN12 * INDEX('WFOM - Time_Base'!$A$4:$API$29, MATCH("CenHos", 'WFOM - Time_Base'!$B$4:$B$29,0), MATCH(CONCATENATE($G12,AA$2),'WFOM - Time_Base'!$A$8:$API$8,0)) *
INDEX('WFOM - Time_Base'!$A$4:$API$29, MATCH("CenHos_Per", 'WFOM - Time_Base'!$B$4:$B$29,0), MATCH(CONCATENATE($G12,AA$2),'WFOM - Time_Base'!$A$8:$API$8,0)),
IFERROR($AN12 * INDEX('Inputs from Uganda staff'!$E$61:$BM$80,MATCH('HRH Need estimation'!AA$2,'Inputs from Uganda staff'!$E$61:$E$80,0),MATCH('HRH Need estimation'!$D12,'Inputs from Uganda staff'!$E$6:$BM$6,0)),
""))</f>
        <v>0</v>
      </c>
      <c r="AB12" s="122">
        <f>IFERROR(
$AN12 * INDEX('WFOM - Time_Base'!$A$4:$API$29, MATCH("CenHos", 'WFOM - Time_Base'!$B$4:$B$29,0), MATCH(CONCATENATE($G12,AB$2),'WFOM - Time_Base'!$A$8:$API$8,0)) *
INDEX('WFOM - Time_Base'!$A$4:$API$29, MATCH("CenHos_Per", 'WFOM - Time_Base'!$B$4:$B$29,0), MATCH(CONCATENATE($G12,AB$2),'WFOM - Time_Base'!$A$8:$API$8,0)),
IFERROR($AN12 * INDEX('Inputs from Uganda staff'!$E$61:$BM$80,MATCH('HRH Need estimation'!AB$2,'Inputs from Uganda staff'!$E$61:$E$80,0),MATCH('HRH Need estimation'!$D12,'Inputs from Uganda staff'!$E$6:$BM$6,0)),
""))</f>
        <v>0</v>
      </c>
      <c r="AC12" s="122" t="str">
        <f>IFERROR(
$AN12 * INDEX('WFOM - Time_Base'!$A$4:$API$29, MATCH("CenHos", 'WFOM - Time_Base'!$B$4:$B$29,0), MATCH(CONCATENATE($G12,AC$2),'WFOM - Time_Base'!$A$8:$API$8,0)) *
INDEX('WFOM - Time_Base'!$A$4:$API$29, MATCH("CenHos_Per", 'WFOM - Time_Base'!$B$4:$B$29,0), MATCH(CONCATENATE($G12,AC$2),'WFOM - Time_Base'!$A$8:$API$8,0)),
IFERROR($AN12 * INDEX('Inputs from Uganda staff'!$E$61:$BM$80,MATCH('HRH Need estimation'!AC$2,'Inputs from Uganda staff'!$E$61:$E$80,0),MATCH('HRH Need estimation'!$D12,'Inputs from Uganda staff'!$E$6:$BM$6,0)),
""))</f>
        <v/>
      </c>
      <c r="AD12" s="122">
        <f>IFERROR(
$AN12 * INDEX('WFOM - Time_Base'!$A$4:$API$29, MATCH("CenHos", 'WFOM - Time_Base'!$B$4:$B$29,0), MATCH(CONCATENATE($G12,AD$2),'WFOM - Time_Base'!$A$8:$API$8,0)) *
INDEX('WFOM - Time_Base'!$A$4:$API$29, MATCH("CenHos_Per", 'WFOM - Time_Base'!$B$4:$B$29,0), MATCH(CONCATENATE($G12,AD$2),'WFOM - Time_Base'!$A$8:$API$8,0)),
IFERROR($AN12 * INDEX('Inputs from Uganda staff'!$E$61:$BM$80,MATCH('HRH Need estimation'!AD$2,'Inputs from Uganda staff'!$E$61:$E$80,0),MATCH('HRH Need estimation'!$D12,'Inputs from Uganda staff'!$E$6:$BM$6,0)),
""))</f>
        <v>0</v>
      </c>
      <c r="AE12" s="122">
        <f>IFERROR(
$AN12 * INDEX('WFOM - Time_Base'!$A$4:$API$29, MATCH("CenHos", 'WFOM - Time_Base'!$B$4:$B$29,0), MATCH(CONCATENATE($G12,AE$2),'WFOM - Time_Base'!$A$8:$API$8,0)) *
INDEX('WFOM - Time_Base'!$A$4:$API$29, MATCH("CenHos_Per", 'WFOM - Time_Base'!$B$4:$B$29,0), MATCH(CONCATENATE($G12,AE$2),'WFOM - Time_Base'!$A$8:$API$8,0)),
IFERROR($AN12 * INDEX('Inputs from Uganda staff'!$E$61:$BM$80,MATCH('HRH Need estimation'!AE$2,'Inputs from Uganda staff'!$E$61:$E$80,0),MATCH('HRH Need estimation'!$D12,'Inputs from Uganda staff'!$E$6:$BM$6,0)),
""))</f>
        <v>0</v>
      </c>
      <c r="AF12" s="122">
        <f>IFERROR(
$AN12 * INDEX('WFOM - Time_Base'!$A$4:$API$29, MATCH("CenHos", 'WFOM - Time_Base'!$B$4:$B$29,0), MATCH(CONCATENATE($G12,AF$2),'WFOM - Time_Base'!$A$8:$API$8,0)) *
INDEX('WFOM - Time_Base'!$A$4:$API$29, MATCH("CenHos_Per", 'WFOM - Time_Base'!$B$4:$B$29,0), MATCH(CONCATENATE($G12,AF$2),'WFOM - Time_Base'!$A$8:$API$8,0)),
IFERROR($AN12 * INDEX('Inputs from Uganda staff'!$E$61:$BM$80,MATCH('HRH Need estimation'!AF$2,'Inputs from Uganda staff'!$E$61:$E$80,0),MATCH('HRH Need estimation'!$D12,'Inputs from Uganda staff'!$E$6:$BM$6,0)),
""))</f>
        <v>0</v>
      </c>
      <c r="AG12" s="122">
        <f>IFERROR(
$AN12 * INDEX('WFOM - Time_Base'!$A$4:$API$29, MATCH("CenHos", 'WFOM - Time_Base'!$B$4:$B$29,0), MATCH(CONCATENATE($G12,AG$2),'WFOM - Time_Base'!$A$8:$API$8,0)) *
INDEX('WFOM - Time_Base'!$A$4:$API$29, MATCH("CenHos_Per", 'WFOM - Time_Base'!$B$4:$B$29,0), MATCH(CONCATENATE($G12,AG$2),'WFOM - Time_Base'!$A$8:$API$8,0)),
IFERROR($AN12 * INDEX('Inputs from Uganda staff'!$E$61:$BM$80,MATCH('HRH Need estimation'!AG$2,'Inputs from Uganda staff'!$E$61:$E$80,0),MATCH('HRH Need estimation'!$D12,'Inputs from Uganda staff'!$E$6:$BM$6,0)),
""))</f>
        <v>0</v>
      </c>
      <c r="AH12" s="122">
        <f>IFERROR(
$AN12 * INDEX('WFOM - Time_Base'!$A$4:$API$29, MATCH("CenHos", 'WFOM - Time_Base'!$B$4:$B$29,0), MATCH(CONCATENATE($G12,AH$2),'WFOM - Time_Base'!$A$8:$API$8,0)) *
INDEX('WFOM - Time_Base'!$A$4:$API$29, MATCH("CenHos_Per", 'WFOM - Time_Base'!$B$4:$B$29,0), MATCH(CONCATENATE($G12,AH$2),'WFOM - Time_Base'!$A$8:$API$8,0)),
IFERROR($AN12 * INDEX('Inputs from Uganda staff'!$E$61:$BM$80,MATCH('HRH Need estimation'!AH$2,'Inputs from Uganda staff'!$E$61:$E$80,0),MATCH('HRH Need estimation'!$D12,'Inputs from Uganda staff'!$E$6:$BM$6,0)),
""))</f>
        <v>0</v>
      </c>
      <c r="AI12" s="122">
        <f>IFERROR(
$AN12 * INDEX('WFOM - Time_Base'!$A$4:$API$29, MATCH("CenHos", 'WFOM - Time_Base'!$B$4:$B$29,0), MATCH(CONCATENATE($G12,AI$2),'WFOM - Time_Base'!$A$8:$API$8,0)) *
INDEX('WFOM - Time_Base'!$A$4:$API$29, MATCH("CenHos_Per", 'WFOM - Time_Base'!$B$4:$B$29,0), MATCH(CONCATENATE($G12,AI$2),'WFOM - Time_Base'!$A$8:$API$8,0)),
IFERROR($AN12 * INDEX('Inputs from Uganda staff'!$E$61:$BM$80,MATCH('HRH Need estimation'!AI$2,'Inputs from Uganda staff'!$E$61:$E$80,0),MATCH('HRH Need estimation'!$D12,'Inputs from Uganda staff'!$E$6:$BM$6,0)),
""))</f>
        <v>0</v>
      </c>
      <c r="AJ12" s="122">
        <f>IFERROR(
$AN12 * INDEX('WFOM - Time_Base'!$A$4:$API$29, MATCH("CenHos", 'WFOM - Time_Base'!$B$4:$B$29,0), MATCH(CONCATENATE($G12,AJ$2),'WFOM - Time_Base'!$A$8:$API$8,0)) *
INDEX('WFOM - Time_Base'!$A$4:$API$29, MATCH("CenHos_Per", 'WFOM - Time_Base'!$B$4:$B$29,0), MATCH(CONCATENATE($G12,AJ$2),'WFOM - Time_Base'!$A$8:$API$8,0)),
IFERROR($AN12 * INDEX('Inputs from Uganda staff'!$E$61:$BM$80,MATCH('HRH Need estimation'!AJ$2,'Inputs from Uganda staff'!$E$61:$E$80,0),MATCH('HRH Need estimation'!$D12,'Inputs from Uganda staff'!$E$6:$BM$6,0)),
""))</f>
        <v>0</v>
      </c>
      <c r="AK12" s="122">
        <f>IFERROR(
$AN12 * INDEX('WFOM - Time_Base'!$A$4:$API$29, MATCH("CenHos", 'WFOM - Time_Base'!$B$4:$B$29,0), MATCH(CONCATENATE($G12,AK$2),'WFOM - Time_Base'!$A$8:$API$8,0)) *
INDEX('WFOM - Time_Base'!$A$4:$API$29, MATCH("CenHos_Per", 'WFOM - Time_Base'!$B$4:$B$29,0), MATCH(CONCATENATE($G12,AK$2),'WFOM - Time_Base'!$A$8:$API$8,0)),
IFERROR($AN12 * INDEX('Inputs from Uganda staff'!$E$61:$BM$80,MATCH('HRH Need estimation'!AK$2,'Inputs from Uganda staff'!$E$61:$E$80,0),MATCH('HRH Need estimation'!$D12,'Inputs from Uganda staff'!$E$6:$BM$6,0)),
""))</f>
        <v>0</v>
      </c>
      <c r="AL12" s="122">
        <f>IFERROR(
$AN12 * INDEX('WFOM - Time_Base'!$A$4:$API$29, MATCH("CenHos", 'WFOM - Time_Base'!$B$4:$B$29,0), MATCH(CONCATENATE($G12,AL$2),'WFOM - Time_Base'!$A$8:$API$8,0)) *
INDEX('WFOM - Time_Base'!$A$4:$API$29, MATCH("CenHos_Per", 'WFOM - Time_Base'!$B$4:$B$29,0), MATCH(CONCATENATE($G12,AL$2),'WFOM - Time_Base'!$A$8:$API$8,0)),
IFERROR($AN12 * INDEX('Inputs from Uganda staff'!$E$61:$BM$80,MATCH('HRH Need estimation'!AL$2,'Inputs from Uganda staff'!$E$61:$E$80,0),MATCH('HRH Need estimation'!$D12,'Inputs from Uganda staff'!$E$6:$BM$6,0)),
""))</f>
        <v>0</v>
      </c>
      <c r="AN12">
        <v>1</v>
      </c>
      <c r="AO12" t="e">
        <f t="shared" si="1"/>
        <v>#N/A</v>
      </c>
      <c r="AQ12" t="s">
        <v>240</v>
      </c>
    </row>
    <row r="13" spans="1:43" hidden="1">
      <c r="A13" s="106" t="s">
        <v>919</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1947</v>
      </c>
      <c r="R13" s="122">
        <f>IFERROR(
$AN13 * INDEX('WFOM - Time_Base'!$A$4:$API$29, MATCH("CenHos", 'WFOM - Time_Base'!$B$4:$B$29,0), MATCH(CONCATENATE($G13,R$2),'WFOM - Time_Base'!$A$8:$API$8,0)) *
INDEX('WFOM - Time_Base'!$A$4:$API$29, MATCH("CenHos_Per", 'WFOM - Time_Base'!$B$4:$B$29,0), MATCH(CONCATENATE($G13,R$2),'WFOM - Time_Base'!$A$8:$API$8,0)),
IFERROR($AN13 * INDEX('Inputs from Uganda staff'!$E$61:$BM$80,MATCH('HRH Need estimation'!R$2,'Inputs from Uganda staff'!$E$61:$E$80,0),MATCH('HRH Need estimation'!$D13,'Inputs from Uganda staff'!$E$6:$BM$6,0)),
""))</f>
        <v>0</v>
      </c>
      <c r="S13" s="122">
        <f>IFERROR(
$AN13 * INDEX('WFOM - Time_Base'!$A$4:$API$29, MATCH("CenHos", 'WFOM - Time_Base'!$B$4:$B$29,0), MATCH(CONCATENATE($G13,S$2),'WFOM - Time_Base'!$A$8:$API$8,0)) *
INDEX('WFOM - Time_Base'!$A$4:$API$29, MATCH("CenHos_Per", 'WFOM - Time_Base'!$B$4:$B$29,0), MATCH(CONCATENATE($G13,S$2),'WFOM - Time_Base'!$A$8:$API$8,0)),
IFERROR($AN13 * INDEX('Inputs from Uganda staff'!$E$61:$BM$80,MATCH('HRH Need estimation'!S$2,'Inputs from Uganda staff'!$E$61:$E$80,0),MATCH('HRH Need estimation'!$D13,'Inputs from Uganda staff'!$E$6:$BM$6,0)),
""))</f>
        <v>5</v>
      </c>
      <c r="T13" s="122">
        <f>IFERROR(
$AN13 * INDEX('WFOM - Time_Base'!$A$4:$API$29, MATCH("CenHos", 'WFOM - Time_Base'!$B$4:$B$29,0), MATCH(CONCATENATE($G13,T$2),'WFOM - Time_Base'!$A$8:$API$8,0)) *
INDEX('WFOM - Time_Base'!$A$4:$API$29, MATCH("CenHos_Per", 'WFOM - Time_Base'!$B$4:$B$29,0), MATCH(CONCATENATE($G13,T$2),'WFOM - Time_Base'!$A$8:$API$8,0)),
IFERROR($AN13 * INDEX('Inputs from Uganda staff'!$E$61:$BM$80,MATCH('HRH Need estimation'!T$2,'Inputs from Uganda staff'!$E$61:$E$80,0),MATCH('HRH Need estimation'!$D13,'Inputs from Uganda staff'!$E$6:$BM$6,0)),
""))</f>
        <v>0</v>
      </c>
      <c r="U13" s="122">
        <f>IFERROR(
$AN13 * INDEX('WFOM - Time_Base'!$A$4:$API$29, MATCH("CenHos", 'WFOM - Time_Base'!$B$4:$B$29,0), MATCH(CONCATENATE($G13,U$2),'WFOM - Time_Base'!$A$8:$API$8,0)) *
INDEX('WFOM - Time_Base'!$A$4:$API$29, MATCH("CenHos_Per", 'WFOM - Time_Base'!$B$4:$B$29,0), MATCH(CONCATENATE($G13,U$2),'WFOM - Time_Base'!$A$8:$API$8,0)),
IFERROR($AN13 * INDEX('Inputs from Uganda staff'!$E$61:$BM$80,MATCH('HRH Need estimation'!U$2,'Inputs from Uganda staff'!$E$61:$E$80,0),MATCH('HRH Need estimation'!$D13,'Inputs from Uganda staff'!$E$6:$BM$6,0)),
""))</f>
        <v>5</v>
      </c>
      <c r="V13" s="122">
        <f>IFERROR(
$AN13 * INDEX('WFOM - Time_Base'!$A$4:$API$29, MATCH("CenHos", 'WFOM - Time_Base'!$B$4:$B$29,0), MATCH(CONCATENATE($G13,V$2),'WFOM - Time_Base'!$A$8:$API$8,0)) *
INDEX('WFOM - Time_Base'!$A$4:$API$29, MATCH("CenHos_Per", 'WFOM - Time_Base'!$B$4:$B$29,0), MATCH(CONCATENATE($G13,V$2),'WFOM - Time_Base'!$A$8:$API$8,0)),
IFERROR($AN13 * INDEX('Inputs from Uganda staff'!$E$61:$BM$80,MATCH('HRH Need estimation'!V$2,'Inputs from Uganda staff'!$E$61:$E$80,0),MATCH('HRH Need estimation'!$D13,'Inputs from Uganda staff'!$E$6:$BM$6,0)),
""))</f>
        <v>5</v>
      </c>
      <c r="W13" s="122">
        <f>IFERROR(
$AN13 * INDEX('WFOM - Time_Base'!$A$4:$API$29, MATCH("CenHos", 'WFOM - Time_Base'!$B$4:$B$29,0), MATCH(CONCATENATE($G13,W$2),'WFOM - Time_Base'!$A$8:$API$8,0)) *
INDEX('WFOM - Time_Base'!$A$4:$API$29, MATCH("CenHos_Per", 'WFOM - Time_Base'!$B$4:$B$29,0), MATCH(CONCATENATE($G13,W$2),'WFOM - Time_Base'!$A$8:$API$8,0)),
IFERROR($AN13 * INDEX('Inputs from Uganda staff'!$E$61:$BM$80,MATCH('HRH Need estimation'!W$2,'Inputs from Uganda staff'!$E$61:$E$80,0),MATCH('HRH Need estimation'!$D13,'Inputs from Uganda staff'!$E$6:$BM$6,0)),
""))</f>
        <v>0.2</v>
      </c>
      <c r="X13" s="122">
        <f>IFERROR(
$AN13 * INDEX('WFOM - Time_Base'!$A$4:$API$29, MATCH("CenHos", 'WFOM - Time_Base'!$B$4:$B$29,0), MATCH(CONCATENATE($G13,X$2),'WFOM - Time_Base'!$A$8:$API$8,0)) *
INDEX('WFOM - Time_Base'!$A$4:$API$29, MATCH("CenHos_Per", 'WFOM - Time_Base'!$B$4:$B$29,0), MATCH(CONCATENATE($G13,X$2),'WFOM - Time_Base'!$A$8:$API$8,0)),
IFERROR($AN13 * INDEX('Inputs from Uganda staff'!$E$61:$BM$80,MATCH('HRH Need estimation'!X$2,'Inputs from Uganda staff'!$E$61:$E$80,0),MATCH('HRH Need estimation'!$D13,'Inputs from Uganda staff'!$E$6:$BM$6,0)),
""))</f>
        <v>1.5</v>
      </c>
      <c r="Y13" s="122">
        <f>IFERROR(
$AN13 * INDEX('WFOM - Time_Base'!$A$4:$API$29, MATCH("CenHos", 'WFOM - Time_Base'!$B$4:$B$29,0), MATCH(CONCATENATE($G13,Y$2),'WFOM - Time_Base'!$A$8:$API$8,0)) *
INDEX('WFOM - Time_Base'!$A$4:$API$29, MATCH("CenHos_Per", 'WFOM - Time_Base'!$B$4:$B$29,0), MATCH(CONCATENATE($G13,Y$2),'WFOM - Time_Base'!$A$8:$API$8,0)),
IFERROR($AN13 * INDEX('Inputs from Uganda staff'!$E$61:$BM$80,MATCH('HRH Need estimation'!Y$2,'Inputs from Uganda staff'!$E$61:$E$80,0),MATCH('HRH Need estimation'!$D13,'Inputs from Uganda staff'!$E$6:$BM$6,0)),
""))</f>
        <v>1.5</v>
      </c>
      <c r="Z13" s="122">
        <f>IFERROR(
$AN13 * INDEX('WFOM - Time_Base'!$A$4:$API$29, MATCH("CenHos", 'WFOM - Time_Base'!$B$4:$B$29,0), MATCH(CONCATENATE($G13,Z$2),'WFOM - Time_Base'!$A$8:$API$8,0)) *
INDEX('WFOM - Time_Base'!$A$4:$API$29, MATCH("CenHos_Per", 'WFOM - Time_Base'!$B$4:$B$29,0), MATCH(CONCATENATE($G13,Z$2),'WFOM - Time_Base'!$A$8:$API$8,0)),
IFERROR($AN13 * INDEX('Inputs from Uganda staff'!$E$61:$BM$80,MATCH('HRH Need estimation'!Z$2,'Inputs from Uganda staff'!$E$61:$E$80,0),MATCH('HRH Need estimation'!$D13,'Inputs from Uganda staff'!$E$6:$BM$6,0)),
""))</f>
        <v>0</v>
      </c>
      <c r="AA13" s="122">
        <f>IFERROR(
$AN13 * INDEX('WFOM - Time_Base'!$A$4:$API$29, MATCH("CenHos", 'WFOM - Time_Base'!$B$4:$B$29,0), MATCH(CONCATENATE($G13,AA$2),'WFOM - Time_Base'!$A$8:$API$8,0)) *
INDEX('WFOM - Time_Base'!$A$4:$API$29, MATCH("CenHos_Per", 'WFOM - Time_Base'!$B$4:$B$29,0), MATCH(CONCATENATE($G13,AA$2),'WFOM - Time_Base'!$A$8:$API$8,0)),
IFERROR($AN13 * INDEX('Inputs from Uganda staff'!$E$61:$BM$80,MATCH('HRH Need estimation'!AA$2,'Inputs from Uganda staff'!$E$61:$E$80,0),MATCH('HRH Need estimation'!$D13,'Inputs from Uganda staff'!$E$6:$BM$6,0)),
""))</f>
        <v>0</v>
      </c>
      <c r="AB13" s="122">
        <f>IFERROR(
$AN13 * INDEX('WFOM - Time_Base'!$A$4:$API$29, MATCH("CenHos", 'WFOM - Time_Base'!$B$4:$B$29,0), MATCH(CONCATENATE($G13,AB$2),'WFOM - Time_Base'!$A$8:$API$8,0)) *
INDEX('WFOM - Time_Base'!$A$4:$API$29, MATCH("CenHos_Per", 'WFOM - Time_Base'!$B$4:$B$29,0), MATCH(CONCATENATE($G13,AB$2),'WFOM - Time_Base'!$A$8:$API$8,0)),
IFERROR($AN13 * INDEX('Inputs from Uganda staff'!$E$61:$BM$80,MATCH('HRH Need estimation'!AB$2,'Inputs from Uganda staff'!$E$61:$E$80,0),MATCH('HRH Need estimation'!$D13,'Inputs from Uganda staff'!$E$6:$BM$6,0)),
""))</f>
        <v>0</v>
      </c>
      <c r="AC13" s="122" t="str">
        <f>IFERROR(
$AN13 * INDEX('WFOM - Time_Base'!$A$4:$API$29, MATCH("CenHos", 'WFOM - Time_Base'!$B$4:$B$29,0), MATCH(CONCATENATE($G13,AC$2),'WFOM - Time_Base'!$A$8:$API$8,0)) *
INDEX('WFOM - Time_Base'!$A$4:$API$29, MATCH("CenHos_Per", 'WFOM - Time_Base'!$B$4:$B$29,0), MATCH(CONCATENATE($G13,AC$2),'WFOM - Time_Base'!$A$8:$API$8,0)),
IFERROR($AN13 * INDEX('Inputs from Uganda staff'!$E$61:$BM$80,MATCH('HRH Need estimation'!AC$2,'Inputs from Uganda staff'!$E$61:$E$80,0),MATCH('HRH Need estimation'!$D13,'Inputs from Uganda staff'!$E$6:$BM$6,0)),
""))</f>
        <v/>
      </c>
      <c r="AD13" s="122">
        <f>IFERROR(
$AN13 * INDEX('WFOM - Time_Base'!$A$4:$API$29, MATCH("CenHos", 'WFOM - Time_Base'!$B$4:$B$29,0), MATCH(CONCATENATE($G13,AD$2),'WFOM - Time_Base'!$A$8:$API$8,0)) *
INDEX('WFOM - Time_Base'!$A$4:$API$29, MATCH("CenHos_Per", 'WFOM - Time_Base'!$B$4:$B$29,0), MATCH(CONCATENATE($G13,AD$2),'WFOM - Time_Base'!$A$8:$API$8,0)),
IFERROR($AN13 * INDEX('Inputs from Uganda staff'!$E$61:$BM$80,MATCH('HRH Need estimation'!AD$2,'Inputs from Uganda staff'!$E$61:$E$80,0),MATCH('HRH Need estimation'!$D13,'Inputs from Uganda staff'!$E$6:$BM$6,0)),
""))</f>
        <v>0</v>
      </c>
      <c r="AE13" s="122">
        <f>IFERROR(
$AN13 * INDEX('WFOM - Time_Base'!$A$4:$API$29, MATCH("CenHos", 'WFOM - Time_Base'!$B$4:$B$29,0), MATCH(CONCATENATE($G13,AE$2),'WFOM - Time_Base'!$A$8:$API$8,0)) *
INDEX('WFOM - Time_Base'!$A$4:$API$29, MATCH("CenHos_Per", 'WFOM - Time_Base'!$B$4:$B$29,0), MATCH(CONCATENATE($G13,AE$2),'WFOM - Time_Base'!$A$8:$API$8,0)),
IFERROR($AN13 * INDEX('Inputs from Uganda staff'!$E$61:$BM$80,MATCH('HRH Need estimation'!AE$2,'Inputs from Uganda staff'!$E$61:$E$80,0),MATCH('HRH Need estimation'!$D13,'Inputs from Uganda staff'!$E$6:$BM$6,0)),
""))</f>
        <v>0</v>
      </c>
      <c r="AF13" s="122">
        <f>IFERROR(
$AN13 * INDEX('WFOM - Time_Base'!$A$4:$API$29, MATCH("CenHos", 'WFOM - Time_Base'!$B$4:$B$29,0), MATCH(CONCATENATE($G13,AF$2),'WFOM - Time_Base'!$A$8:$API$8,0)) *
INDEX('WFOM - Time_Base'!$A$4:$API$29, MATCH("CenHos_Per", 'WFOM - Time_Base'!$B$4:$B$29,0), MATCH(CONCATENATE($G13,AF$2),'WFOM - Time_Base'!$A$8:$API$8,0)),
IFERROR($AN13 * INDEX('Inputs from Uganda staff'!$E$61:$BM$80,MATCH('HRH Need estimation'!AF$2,'Inputs from Uganda staff'!$E$61:$E$80,0),MATCH('HRH Need estimation'!$D13,'Inputs from Uganda staff'!$E$6:$BM$6,0)),
""))</f>
        <v>0</v>
      </c>
      <c r="AG13" s="122">
        <f>IFERROR(
$AN13 * INDEX('WFOM - Time_Base'!$A$4:$API$29, MATCH("CenHos", 'WFOM - Time_Base'!$B$4:$B$29,0), MATCH(CONCATENATE($G13,AG$2),'WFOM - Time_Base'!$A$8:$API$8,0)) *
INDEX('WFOM - Time_Base'!$A$4:$API$29, MATCH("CenHos_Per", 'WFOM - Time_Base'!$B$4:$B$29,0), MATCH(CONCATENATE($G13,AG$2),'WFOM - Time_Base'!$A$8:$API$8,0)),
IFERROR($AN13 * INDEX('Inputs from Uganda staff'!$E$61:$BM$80,MATCH('HRH Need estimation'!AG$2,'Inputs from Uganda staff'!$E$61:$E$80,0),MATCH('HRH Need estimation'!$D13,'Inputs from Uganda staff'!$E$6:$BM$6,0)),
""))</f>
        <v>0</v>
      </c>
      <c r="AH13" s="122">
        <f>IFERROR(
$AN13 * INDEX('WFOM - Time_Base'!$A$4:$API$29, MATCH("CenHos", 'WFOM - Time_Base'!$B$4:$B$29,0), MATCH(CONCATENATE($G13,AH$2),'WFOM - Time_Base'!$A$8:$API$8,0)) *
INDEX('WFOM - Time_Base'!$A$4:$API$29, MATCH("CenHos_Per", 'WFOM - Time_Base'!$B$4:$B$29,0), MATCH(CONCATENATE($G13,AH$2),'WFOM - Time_Base'!$A$8:$API$8,0)),
IFERROR($AN13 * INDEX('Inputs from Uganda staff'!$E$61:$BM$80,MATCH('HRH Need estimation'!AH$2,'Inputs from Uganda staff'!$E$61:$E$80,0),MATCH('HRH Need estimation'!$D13,'Inputs from Uganda staff'!$E$6:$BM$6,0)),
""))</f>
        <v>0</v>
      </c>
      <c r="AI13" s="122">
        <f>IFERROR(
$AN13 * INDEX('WFOM - Time_Base'!$A$4:$API$29, MATCH("CenHos", 'WFOM - Time_Base'!$B$4:$B$29,0), MATCH(CONCATENATE($G13,AI$2),'WFOM - Time_Base'!$A$8:$API$8,0)) *
INDEX('WFOM - Time_Base'!$A$4:$API$29, MATCH("CenHos_Per", 'WFOM - Time_Base'!$B$4:$B$29,0), MATCH(CONCATENATE($G13,AI$2),'WFOM - Time_Base'!$A$8:$API$8,0)),
IFERROR($AN13 * INDEX('Inputs from Uganda staff'!$E$61:$BM$80,MATCH('HRH Need estimation'!AI$2,'Inputs from Uganda staff'!$E$61:$E$80,0),MATCH('HRH Need estimation'!$D13,'Inputs from Uganda staff'!$E$6:$BM$6,0)),
""))</f>
        <v>0</v>
      </c>
      <c r="AJ13" s="122">
        <f>IFERROR(
$AN13 * INDEX('WFOM - Time_Base'!$A$4:$API$29, MATCH("CenHos", 'WFOM - Time_Base'!$B$4:$B$29,0), MATCH(CONCATENATE($G13,AJ$2),'WFOM - Time_Base'!$A$8:$API$8,0)) *
INDEX('WFOM - Time_Base'!$A$4:$API$29, MATCH("CenHos_Per", 'WFOM - Time_Base'!$B$4:$B$29,0), MATCH(CONCATENATE($G13,AJ$2),'WFOM - Time_Base'!$A$8:$API$8,0)),
IFERROR($AN13 * INDEX('Inputs from Uganda staff'!$E$61:$BM$80,MATCH('HRH Need estimation'!AJ$2,'Inputs from Uganda staff'!$E$61:$E$80,0),MATCH('HRH Need estimation'!$D13,'Inputs from Uganda staff'!$E$6:$BM$6,0)),
""))</f>
        <v>0</v>
      </c>
      <c r="AK13" s="122">
        <f>IFERROR(
$AN13 * INDEX('WFOM - Time_Base'!$A$4:$API$29, MATCH("CenHos", 'WFOM - Time_Base'!$B$4:$B$29,0), MATCH(CONCATENATE($G13,AK$2),'WFOM - Time_Base'!$A$8:$API$8,0)) *
INDEX('WFOM - Time_Base'!$A$4:$API$29, MATCH("CenHos_Per", 'WFOM - Time_Base'!$B$4:$B$29,0), MATCH(CONCATENATE($G13,AK$2),'WFOM - Time_Base'!$A$8:$API$8,0)),
IFERROR($AN13 * INDEX('Inputs from Uganda staff'!$E$61:$BM$80,MATCH('HRH Need estimation'!AK$2,'Inputs from Uganda staff'!$E$61:$E$80,0),MATCH('HRH Need estimation'!$D13,'Inputs from Uganda staff'!$E$6:$BM$6,0)),
""))</f>
        <v>0</v>
      </c>
      <c r="AL13" s="122">
        <f>IFERROR(
$AN13 * INDEX('WFOM - Time_Base'!$A$4:$API$29, MATCH("CenHos", 'WFOM - Time_Base'!$B$4:$B$29,0), MATCH(CONCATENATE($G13,AL$2),'WFOM - Time_Base'!$A$8:$API$8,0)) *
INDEX('WFOM - Time_Base'!$A$4:$API$29, MATCH("CenHos_Per", 'WFOM - Time_Base'!$B$4:$B$29,0), MATCH(CONCATENATE($G13,AL$2),'WFOM - Time_Base'!$A$8:$API$8,0)),
IFERROR($AN13 * INDEX('Inputs from Uganda staff'!$E$61:$BM$80,MATCH('HRH Need estimation'!AL$2,'Inputs from Uganda staff'!$E$61:$E$80,0),MATCH('HRH Need estimation'!$D13,'Inputs from Uganda staff'!$E$6:$BM$6,0)),
""))</f>
        <v>0</v>
      </c>
      <c r="AN13">
        <v>1</v>
      </c>
      <c r="AO13" t="str">
        <f t="shared" si="1"/>
        <v>010</v>
      </c>
      <c r="AQ13" t="s">
        <v>244</v>
      </c>
    </row>
    <row r="14" spans="1:43" hidden="1">
      <c r="A14" s="106" t="s">
        <v>915</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1947</v>
      </c>
      <c r="R14" s="252">
        <f>IFERROR(
$AN14 * INDEX('WFOM - Time_Base'!$A$4:$API$29, MATCH("CenHos", 'WFOM - Time_Base'!$B$4:$B$29,0), MATCH(CONCATENATE($G14,R$2),'WFOM - Time_Base'!$A$8:$API$8,0)) *
INDEX('WFOM - Time_Base'!$A$4:$API$29, MATCH("CenHos_Per", 'WFOM - Time_Base'!$B$4:$B$29,0), MATCH(CONCATENATE($G14,R$2),'WFOM - Time_Base'!$A$8:$API$8,0)),
IFERROR($AN14 * INDEX('Inputs from Uganda staff'!$E$61:$BM$80,MATCH('HRH Need estimation'!R$2,'Inputs from Uganda staff'!$E$61:$E$80,0),MATCH('HRH Need estimation'!$D14,'Inputs from Uganda staff'!$E$6:$BM$6,0)),
""))</f>
        <v>0.5</v>
      </c>
      <c r="S14" s="252">
        <f>IFERROR(
$AN14 * INDEX('WFOM - Time_Base'!$A$4:$API$29, MATCH("CenHos", 'WFOM - Time_Base'!$B$4:$B$29,0), MATCH(CONCATENATE($G14,S$2),'WFOM - Time_Base'!$A$8:$API$8,0)) *
INDEX('WFOM - Time_Base'!$A$4:$API$29, MATCH("CenHos_Per", 'WFOM - Time_Base'!$B$4:$B$29,0), MATCH(CONCATENATE($G14,S$2),'WFOM - Time_Base'!$A$8:$API$8,0)),
IFERROR($AN14 * INDEX('Inputs from Uganda staff'!$E$61:$BM$80,MATCH('HRH Need estimation'!S$2,'Inputs from Uganda staff'!$E$61:$E$80,0),MATCH('HRH Need estimation'!$D14,'Inputs from Uganda staff'!$E$6:$BM$6,0)),
""))</f>
        <v>0.5</v>
      </c>
      <c r="T14" s="252">
        <f>IFERROR(
$AN14 * INDEX('WFOM - Time_Base'!$A$4:$API$29, MATCH("CenHos", 'WFOM - Time_Base'!$B$4:$B$29,0), MATCH(CONCATENATE($G14,T$2),'WFOM - Time_Base'!$A$8:$API$8,0)) *
INDEX('WFOM - Time_Base'!$A$4:$API$29, MATCH("CenHos_Per", 'WFOM - Time_Base'!$B$4:$B$29,0), MATCH(CONCATENATE($G14,T$2),'WFOM - Time_Base'!$A$8:$API$8,0)),
IFERROR($AN14 * INDEX('Inputs from Uganda staff'!$E$61:$BM$80,MATCH('HRH Need estimation'!T$2,'Inputs from Uganda staff'!$E$61:$E$80,0),MATCH('HRH Need estimation'!$D14,'Inputs from Uganda staff'!$E$6:$BM$6,0)),
""))</f>
        <v>0</v>
      </c>
      <c r="U14" s="252">
        <f>IFERROR(
$AN14 * INDEX('WFOM - Time_Base'!$A$4:$API$29, MATCH("CenHos", 'WFOM - Time_Base'!$B$4:$B$29,0), MATCH(CONCATENATE($G14,U$2),'WFOM - Time_Base'!$A$8:$API$8,0)) *
INDEX('WFOM - Time_Base'!$A$4:$API$29, MATCH("CenHos_Per", 'WFOM - Time_Base'!$B$4:$B$29,0), MATCH(CONCATENATE($G14,U$2),'WFOM - Time_Base'!$A$8:$API$8,0)),
IFERROR($AN14 * INDEX('Inputs from Uganda staff'!$E$61:$BM$80,MATCH('HRH Need estimation'!U$2,'Inputs from Uganda staff'!$E$61:$E$80,0),MATCH('HRH Need estimation'!$D14,'Inputs from Uganda staff'!$E$6:$BM$6,0)),
""))</f>
        <v>0</v>
      </c>
      <c r="V14" s="252">
        <f>IFERROR(
$AN14 * INDEX('WFOM - Time_Base'!$A$4:$API$29, MATCH("CenHos", 'WFOM - Time_Base'!$B$4:$B$29,0), MATCH(CONCATENATE($G14,V$2),'WFOM - Time_Base'!$A$8:$API$8,0)) *
INDEX('WFOM - Time_Base'!$A$4:$API$29, MATCH("CenHos_Per", 'WFOM - Time_Base'!$B$4:$B$29,0), MATCH(CONCATENATE($G14,V$2),'WFOM - Time_Base'!$A$8:$API$8,0)),
IFERROR($AN14 * INDEX('Inputs from Uganda staff'!$E$61:$BM$80,MATCH('HRH Need estimation'!V$2,'Inputs from Uganda staff'!$E$61:$E$80,0),MATCH('HRH Need estimation'!$D14,'Inputs from Uganda staff'!$E$6:$BM$6,0)),
""))</f>
        <v>15</v>
      </c>
      <c r="W14" s="252">
        <f>IFERROR(
$AN14 * INDEX('WFOM - Time_Base'!$A$4:$API$29, MATCH("CenHos", 'WFOM - Time_Base'!$B$4:$B$29,0), MATCH(CONCATENATE($G14,W$2),'WFOM - Time_Base'!$A$8:$API$8,0)) *
INDEX('WFOM - Time_Base'!$A$4:$API$29, MATCH("CenHos_Per", 'WFOM - Time_Base'!$B$4:$B$29,0), MATCH(CONCATENATE($G14,W$2),'WFOM - Time_Base'!$A$8:$API$8,0)),
IFERROR($AN14 * INDEX('Inputs from Uganda staff'!$E$61:$BM$80,MATCH('HRH Need estimation'!W$2,'Inputs from Uganda staff'!$E$61:$E$80,0),MATCH('HRH Need estimation'!$D14,'Inputs from Uganda staff'!$E$6:$BM$6,0)),
""))</f>
        <v>0</v>
      </c>
      <c r="X14" s="252">
        <f>IFERROR(
$AN14 * INDEX('WFOM - Time_Base'!$A$4:$API$29, MATCH("CenHos", 'WFOM - Time_Base'!$B$4:$B$29,0), MATCH(CONCATENATE($G14,X$2),'WFOM - Time_Base'!$A$8:$API$8,0)) *
INDEX('WFOM - Time_Base'!$A$4:$API$29, MATCH("CenHos_Per", 'WFOM - Time_Base'!$B$4:$B$29,0), MATCH(CONCATENATE($G14,X$2),'WFOM - Time_Base'!$A$8:$API$8,0)),
IFERROR($AN14 * INDEX('Inputs from Uganda staff'!$E$61:$BM$80,MATCH('HRH Need estimation'!X$2,'Inputs from Uganda staff'!$E$61:$E$80,0),MATCH('HRH Need estimation'!$D14,'Inputs from Uganda staff'!$E$6:$BM$6,0)),
""))</f>
        <v>0</v>
      </c>
      <c r="Y14" s="252">
        <v>1</v>
      </c>
      <c r="Z14" s="252">
        <f>IFERROR(
$AN14 * INDEX('WFOM - Time_Base'!$A$4:$API$29, MATCH("CenHos", 'WFOM - Time_Base'!$B$4:$B$29,0), MATCH(CONCATENATE($G14,Z$2),'WFOM - Time_Base'!$A$8:$API$8,0)) *
INDEX('WFOM - Time_Base'!$A$4:$API$29, MATCH("CenHos_Per", 'WFOM - Time_Base'!$B$4:$B$29,0), MATCH(CONCATENATE($G14,Z$2),'WFOM - Time_Base'!$A$8:$API$8,0)),
IFERROR($AN14 * INDEX('Inputs from Uganda staff'!$E$61:$BM$80,MATCH('HRH Need estimation'!Z$2,'Inputs from Uganda staff'!$E$61:$E$80,0),MATCH('HRH Need estimation'!$D14,'Inputs from Uganda staff'!$E$6:$BM$6,0)),
""))</f>
        <v>0</v>
      </c>
      <c r="AA14" s="252">
        <f>IFERROR(
$AN14 * INDEX('WFOM - Time_Base'!$A$4:$API$29, MATCH("CenHos", 'WFOM - Time_Base'!$B$4:$B$29,0), MATCH(CONCATENATE($G14,AA$2),'WFOM - Time_Base'!$A$8:$API$8,0)) *
INDEX('WFOM - Time_Base'!$A$4:$API$29, MATCH("CenHos_Per", 'WFOM - Time_Base'!$B$4:$B$29,0), MATCH(CONCATENATE($G14,AA$2),'WFOM - Time_Base'!$A$8:$API$8,0)),
IFERROR($AN14 * INDEX('Inputs from Uganda staff'!$E$61:$BM$80,MATCH('HRH Need estimation'!AA$2,'Inputs from Uganda staff'!$E$61:$E$80,0),MATCH('HRH Need estimation'!$D14,'Inputs from Uganda staff'!$E$6:$BM$6,0)),
""))</f>
        <v>0</v>
      </c>
      <c r="AB14" s="252">
        <f>IFERROR(
$AN14 * INDEX('WFOM - Time_Base'!$A$4:$API$29, MATCH("CenHos", 'WFOM - Time_Base'!$B$4:$B$29,0), MATCH(CONCATENATE($G14,AB$2),'WFOM - Time_Base'!$A$8:$API$8,0)) *
INDEX('WFOM - Time_Base'!$A$4:$API$29, MATCH("CenHos_Per", 'WFOM - Time_Base'!$B$4:$B$29,0), MATCH(CONCATENATE($G14,AB$2),'WFOM - Time_Base'!$A$8:$API$8,0)),
IFERROR($AN14 * INDEX('Inputs from Uganda staff'!$E$61:$BM$80,MATCH('HRH Need estimation'!AB$2,'Inputs from Uganda staff'!$E$61:$E$80,0),MATCH('HRH Need estimation'!$D14,'Inputs from Uganda staff'!$E$6:$BM$6,0)),
""))</f>
        <v>0</v>
      </c>
      <c r="AC14" s="252" t="str">
        <f>IFERROR(
$AN14 * INDEX('WFOM - Time_Base'!$A$4:$API$29, MATCH("CenHos", 'WFOM - Time_Base'!$B$4:$B$29,0), MATCH(CONCATENATE($G14,AC$2),'WFOM - Time_Base'!$A$8:$API$8,0)) *
INDEX('WFOM - Time_Base'!$A$4:$API$29, MATCH("CenHos_Per", 'WFOM - Time_Base'!$B$4:$B$29,0), MATCH(CONCATENATE($G14,AC$2),'WFOM - Time_Base'!$A$8:$API$8,0)),
IFERROR($AN14 * INDEX('Inputs from Uganda staff'!$E$61:$BM$80,MATCH('HRH Need estimation'!AC$2,'Inputs from Uganda staff'!$E$61:$E$80,0),MATCH('HRH Need estimation'!$D14,'Inputs from Uganda staff'!$E$6:$BM$6,0)),
""))</f>
        <v/>
      </c>
      <c r="AD14" s="252">
        <f>IFERROR(
$AN14 * INDEX('WFOM - Time_Base'!$A$4:$API$29, MATCH("CenHos", 'WFOM - Time_Base'!$B$4:$B$29,0), MATCH(CONCATENATE($G14,AD$2),'WFOM - Time_Base'!$A$8:$API$8,0)) *
INDEX('WFOM - Time_Base'!$A$4:$API$29, MATCH("CenHos_Per", 'WFOM - Time_Base'!$B$4:$B$29,0), MATCH(CONCATENATE($G14,AD$2),'WFOM - Time_Base'!$A$8:$API$8,0)),
IFERROR($AN14 * INDEX('Inputs from Uganda staff'!$E$61:$BM$80,MATCH('HRH Need estimation'!AD$2,'Inputs from Uganda staff'!$E$61:$E$80,0),MATCH('HRH Need estimation'!$D14,'Inputs from Uganda staff'!$E$6:$BM$6,0)),
""))</f>
        <v>0</v>
      </c>
      <c r="AE14" s="252">
        <f>IFERROR(
$AN14 * INDEX('WFOM - Time_Base'!$A$4:$API$29, MATCH("CenHos", 'WFOM - Time_Base'!$B$4:$B$29,0), MATCH(CONCATENATE($G14,AE$2),'WFOM - Time_Base'!$A$8:$API$8,0)) *
INDEX('WFOM - Time_Base'!$A$4:$API$29, MATCH("CenHos_Per", 'WFOM - Time_Base'!$B$4:$B$29,0), MATCH(CONCATENATE($G14,AE$2),'WFOM - Time_Base'!$A$8:$API$8,0)),
IFERROR($AN14 * INDEX('Inputs from Uganda staff'!$E$61:$BM$80,MATCH('HRH Need estimation'!AE$2,'Inputs from Uganda staff'!$E$61:$E$80,0),MATCH('HRH Need estimation'!$D14,'Inputs from Uganda staff'!$E$6:$BM$6,0)),
""))</f>
        <v>0</v>
      </c>
      <c r="AF14" s="252">
        <f>IFERROR(
$AN14 * INDEX('WFOM - Time_Base'!$A$4:$API$29, MATCH("CenHos", 'WFOM - Time_Base'!$B$4:$B$29,0), MATCH(CONCATENATE($G14,AF$2),'WFOM - Time_Base'!$A$8:$API$8,0)) *
INDEX('WFOM - Time_Base'!$A$4:$API$29, MATCH("CenHos_Per", 'WFOM - Time_Base'!$B$4:$B$29,0), MATCH(CONCATENATE($G14,AF$2),'WFOM - Time_Base'!$A$8:$API$8,0)),
IFERROR($AN14 * INDEX('Inputs from Uganda staff'!$E$61:$BM$80,MATCH('HRH Need estimation'!AF$2,'Inputs from Uganda staff'!$E$61:$E$80,0),MATCH('HRH Need estimation'!$D14,'Inputs from Uganda staff'!$E$6:$BM$6,0)),
""))</f>
        <v>0</v>
      </c>
      <c r="AG14" s="252">
        <f>IFERROR(
$AN14 * INDEX('WFOM - Time_Base'!$A$4:$API$29, MATCH("CenHos", 'WFOM - Time_Base'!$B$4:$B$29,0), MATCH(CONCATENATE($G14,AG$2),'WFOM - Time_Base'!$A$8:$API$8,0)) *
INDEX('WFOM - Time_Base'!$A$4:$API$29, MATCH("CenHos_Per", 'WFOM - Time_Base'!$B$4:$B$29,0), MATCH(CONCATENATE($G14,AG$2),'WFOM - Time_Base'!$A$8:$API$8,0)),
IFERROR($AN14 * INDEX('Inputs from Uganda staff'!$E$61:$BM$80,MATCH('HRH Need estimation'!AG$2,'Inputs from Uganda staff'!$E$61:$E$80,0),MATCH('HRH Need estimation'!$D14,'Inputs from Uganda staff'!$E$6:$BM$6,0)),
""))</f>
        <v>0</v>
      </c>
      <c r="AH14" s="252">
        <f>IFERROR(
$AN14 * INDEX('WFOM - Time_Base'!$A$4:$API$29, MATCH("CenHos", 'WFOM - Time_Base'!$B$4:$B$29,0), MATCH(CONCATENATE($G14,AH$2),'WFOM - Time_Base'!$A$8:$API$8,0)) *
INDEX('WFOM - Time_Base'!$A$4:$API$29, MATCH("CenHos_Per", 'WFOM - Time_Base'!$B$4:$B$29,0), MATCH(CONCATENATE($G14,AH$2),'WFOM - Time_Base'!$A$8:$API$8,0)),
IFERROR($AN14 * INDEX('Inputs from Uganda staff'!$E$61:$BM$80,MATCH('HRH Need estimation'!AH$2,'Inputs from Uganda staff'!$E$61:$E$80,0),MATCH('HRH Need estimation'!$D14,'Inputs from Uganda staff'!$E$6:$BM$6,0)),
""))</f>
        <v>0</v>
      </c>
      <c r="AI14" s="252">
        <f>IFERROR(
$AN14 * INDEX('WFOM - Time_Base'!$A$4:$API$29, MATCH("CenHos", 'WFOM - Time_Base'!$B$4:$B$29,0), MATCH(CONCATENATE($G14,AI$2),'WFOM - Time_Base'!$A$8:$API$8,0)) *
INDEX('WFOM - Time_Base'!$A$4:$API$29, MATCH("CenHos_Per", 'WFOM - Time_Base'!$B$4:$B$29,0), MATCH(CONCATENATE($G14,AI$2),'WFOM - Time_Base'!$A$8:$API$8,0)),
IFERROR($AN14 * INDEX('Inputs from Uganda staff'!$E$61:$BM$80,MATCH('HRH Need estimation'!AI$2,'Inputs from Uganda staff'!$E$61:$E$80,0),MATCH('HRH Need estimation'!$D14,'Inputs from Uganda staff'!$E$6:$BM$6,0)),
""))</f>
        <v>0</v>
      </c>
      <c r="AJ14" s="252">
        <f>IFERROR(
$AN14 * INDEX('WFOM - Time_Base'!$A$4:$API$29, MATCH("CenHos", 'WFOM - Time_Base'!$B$4:$B$29,0), MATCH(CONCATENATE($G14,AJ$2),'WFOM - Time_Base'!$A$8:$API$8,0)) *
INDEX('WFOM - Time_Base'!$A$4:$API$29, MATCH("CenHos_Per", 'WFOM - Time_Base'!$B$4:$B$29,0), MATCH(CONCATENATE($G14,AJ$2),'WFOM - Time_Base'!$A$8:$API$8,0)),
IFERROR($AN14 * INDEX('Inputs from Uganda staff'!$E$61:$BM$80,MATCH('HRH Need estimation'!AJ$2,'Inputs from Uganda staff'!$E$61:$E$80,0),MATCH('HRH Need estimation'!$D14,'Inputs from Uganda staff'!$E$6:$BM$6,0)),
""))</f>
        <v>0</v>
      </c>
      <c r="AK14" s="252">
        <f>IFERROR(
$AN14 * INDEX('WFOM - Time_Base'!$A$4:$API$29, MATCH("CenHos", 'WFOM - Time_Base'!$B$4:$B$29,0), MATCH(CONCATENATE($G14,AK$2),'WFOM - Time_Base'!$A$8:$API$8,0)) *
INDEX('WFOM - Time_Base'!$A$4:$API$29, MATCH("CenHos_Per", 'WFOM - Time_Base'!$B$4:$B$29,0), MATCH(CONCATENATE($G14,AK$2),'WFOM - Time_Base'!$A$8:$API$8,0)),
IFERROR($AN14 * INDEX('Inputs from Uganda staff'!$E$61:$BM$80,MATCH('HRH Need estimation'!AK$2,'Inputs from Uganda staff'!$E$61:$E$80,0),MATCH('HRH Need estimation'!$D14,'Inputs from Uganda staff'!$E$6:$BM$6,0)),
""))</f>
        <v>0</v>
      </c>
      <c r="AL14" s="252">
        <f>IFERROR(
$AN14 * INDEX('WFOM - Time_Base'!$A$4:$API$29, MATCH("CenHos", 'WFOM - Time_Base'!$B$4:$B$29,0), MATCH(CONCATENATE($G14,AL$2),'WFOM - Time_Base'!$A$8:$API$8,0)) *
INDEX('WFOM - Time_Base'!$A$4:$API$29, MATCH("CenHos_Per", 'WFOM - Time_Base'!$B$4:$B$29,0), MATCH(CONCATENATE($G14,AL$2),'WFOM - Time_Base'!$A$8:$API$8,0)),
IFERROR($AN14 * INDEX('Inputs from Uganda staff'!$E$61:$BM$80,MATCH('HRH Need estimation'!AL$2,'Inputs from Uganda staff'!$E$61:$E$80,0),MATCH('HRH Need estimation'!$D14,'Inputs from Uganda staff'!$E$6:$BM$6,0)),
""))</f>
        <v>0</v>
      </c>
      <c r="AN14">
        <v>1</v>
      </c>
      <c r="AO14" t="str">
        <f t="shared" si="1"/>
        <v>011</v>
      </c>
      <c r="AQ14" t="s">
        <v>246</v>
      </c>
    </row>
    <row r="15" spans="1:43" hidden="1">
      <c r="A15" s="106" t="s">
        <v>920</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1947</v>
      </c>
      <c r="R15" s="122">
        <f>IFERROR(
$AN15 * INDEX('WFOM - Time_Base'!$A$4:$API$29, MATCH("CenHos", 'WFOM - Time_Base'!$B$4:$B$29,0), MATCH(CONCATENATE($G15,R$2),'WFOM - Time_Base'!$A$8:$API$8,0)) *
INDEX('WFOM - Time_Base'!$A$4:$API$29, MATCH("CenHos_Per", 'WFOM - Time_Base'!$B$4:$B$29,0), MATCH(CONCATENATE($G15,R$2),'WFOM - Time_Base'!$A$8:$API$8,0)),
IFERROR($AN15 * INDEX('Inputs from Uganda staff'!$E$61:$BM$80,MATCH('HRH Need estimation'!R$2,'Inputs from Uganda staff'!$E$61:$E$80,0),MATCH('HRH Need estimation'!$D15,'Inputs from Uganda staff'!$E$6:$BM$6,0)),
""))</f>
        <v>0</v>
      </c>
      <c r="S15" s="122">
        <f>IFERROR(
$AN15 * INDEX('WFOM - Time_Base'!$A$4:$API$29, MATCH("CenHos", 'WFOM - Time_Base'!$B$4:$B$29,0), MATCH(CONCATENATE($G15,S$2),'WFOM - Time_Base'!$A$8:$API$8,0)) *
INDEX('WFOM - Time_Base'!$A$4:$API$29, MATCH("CenHos_Per", 'WFOM - Time_Base'!$B$4:$B$29,0), MATCH(CONCATENATE($G15,S$2),'WFOM - Time_Base'!$A$8:$API$8,0)),
IFERROR($AN15 * INDEX('Inputs from Uganda staff'!$E$61:$BM$80,MATCH('HRH Need estimation'!S$2,'Inputs from Uganda staff'!$E$61:$E$80,0),MATCH('HRH Need estimation'!$D15,'Inputs from Uganda staff'!$E$6:$BM$6,0)),
""))</f>
        <v>0</v>
      </c>
      <c r="T15" s="122">
        <f>IFERROR(
$AN15 * INDEX('WFOM - Time_Base'!$A$4:$API$29, MATCH("CenHos", 'WFOM - Time_Base'!$B$4:$B$29,0), MATCH(CONCATENATE($G15,T$2),'WFOM - Time_Base'!$A$8:$API$8,0)) *
INDEX('WFOM - Time_Base'!$A$4:$API$29, MATCH("CenHos_Per", 'WFOM - Time_Base'!$B$4:$B$29,0), MATCH(CONCATENATE($G15,T$2),'WFOM - Time_Base'!$A$8:$API$8,0)),
IFERROR($AN15 * INDEX('Inputs from Uganda staff'!$E$61:$BM$80,MATCH('HRH Need estimation'!T$2,'Inputs from Uganda staff'!$E$61:$E$80,0),MATCH('HRH Need estimation'!$D15,'Inputs from Uganda staff'!$E$6:$BM$6,0)),
""))</f>
        <v>0</v>
      </c>
      <c r="U15" s="122">
        <f>IFERROR(
$AN15 * INDEX('WFOM - Time_Base'!$A$4:$API$29, MATCH("CenHos", 'WFOM - Time_Base'!$B$4:$B$29,0), MATCH(CONCATENATE($G15,U$2),'WFOM - Time_Base'!$A$8:$API$8,0)) *
INDEX('WFOM - Time_Base'!$A$4:$API$29, MATCH("CenHos_Per", 'WFOM - Time_Base'!$B$4:$B$29,0), MATCH(CONCATENATE($G15,U$2),'WFOM - Time_Base'!$A$8:$API$8,0)),
IFERROR($AN15 * INDEX('Inputs from Uganda staff'!$E$61:$BM$80,MATCH('HRH Need estimation'!U$2,'Inputs from Uganda staff'!$E$61:$E$80,0),MATCH('HRH Need estimation'!$D15,'Inputs from Uganda staff'!$E$6:$BM$6,0)),
""))</f>
        <v>53.1</v>
      </c>
      <c r="V15" s="122">
        <f>IFERROR(
$AN15 * INDEX('WFOM - Time_Base'!$A$4:$API$29, MATCH("CenHos", 'WFOM - Time_Base'!$B$4:$B$29,0), MATCH(CONCATENATE($G15,V$2),'WFOM - Time_Base'!$A$8:$API$8,0)) *
INDEX('WFOM - Time_Base'!$A$4:$API$29, MATCH("CenHos_Per", 'WFOM - Time_Base'!$B$4:$B$29,0), MATCH(CONCATENATE($G15,V$2),'WFOM - Time_Base'!$A$8:$API$8,0)),
IFERROR($AN15 * INDEX('Inputs from Uganda staff'!$E$61:$BM$80,MATCH('HRH Need estimation'!V$2,'Inputs from Uganda staff'!$E$61:$E$80,0),MATCH('HRH Need estimation'!$D15,'Inputs from Uganda staff'!$E$6:$BM$6,0)),
""))</f>
        <v>82.6</v>
      </c>
      <c r="W15" s="122">
        <f>IFERROR(
$AN15 * INDEX('WFOM - Time_Base'!$A$4:$API$29, MATCH("CenHos", 'WFOM - Time_Base'!$B$4:$B$29,0), MATCH(CONCATENATE($G15,W$2),'WFOM - Time_Base'!$A$8:$API$8,0)) *
INDEX('WFOM - Time_Base'!$A$4:$API$29, MATCH("CenHos_Per", 'WFOM - Time_Base'!$B$4:$B$29,0), MATCH(CONCATENATE($G15,W$2),'WFOM - Time_Base'!$A$8:$API$8,0)),
IFERROR($AN15 * INDEX('Inputs from Uganda staff'!$E$61:$BM$80,MATCH('HRH Need estimation'!W$2,'Inputs from Uganda staff'!$E$61:$E$80,0),MATCH('HRH Need estimation'!$D15,'Inputs from Uganda staff'!$E$6:$BM$6,0)),
""))</f>
        <v>0</v>
      </c>
      <c r="X15" s="122">
        <f>IFERROR(
$AN15 * INDEX('WFOM - Time_Base'!$A$4:$API$29, MATCH("CenHos", 'WFOM - Time_Base'!$B$4:$B$29,0), MATCH(CONCATENATE($G15,X$2),'WFOM - Time_Base'!$A$8:$API$8,0)) *
INDEX('WFOM - Time_Base'!$A$4:$API$29, MATCH("CenHos_Per", 'WFOM - Time_Base'!$B$4:$B$29,0), MATCH(CONCATENATE($G15,X$2),'WFOM - Time_Base'!$A$8:$API$8,0)),
IFERROR($AN15 * INDEX('Inputs from Uganda staff'!$E$61:$BM$80,MATCH('HRH Need estimation'!X$2,'Inputs from Uganda staff'!$E$61:$E$80,0),MATCH('HRH Need estimation'!$D15,'Inputs from Uganda staff'!$E$6:$BM$6,0)),
""))</f>
        <v>2</v>
      </c>
      <c r="Y15" s="122">
        <f>IFERROR(
$AN15 * INDEX('WFOM - Time_Base'!$A$4:$API$29, MATCH("CenHos", 'WFOM - Time_Base'!$B$4:$B$29,0), MATCH(CONCATENATE($G15,Y$2),'WFOM - Time_Base'!$A$8:$API$8,0)) *
INDEX('WFOM - Time_Base'!$A$4:$API$29, MATCH("CenHos_Per", 'WFOM - Time_Base'!$B$4:$B$29,0), MATCH(CONCATENATE($G15,Y$2),'WFOM - Time_Base'!$A$8:$API$8,0)),
IFERROR($AN15 * INDEX('Inputs from Uganda staff'!$E$61:$BM$80,MATCH('HRH Need estimation'!Y$2,'Inputs from Uganda staff'!$E$61:$E$80,0),MATCH('HRH Need estimation'!$D15,'Inputs from Uganda staff'!$E$6:$BM$6,0)),
""))</f>
        <v>0</v>
      </c>
      <c r="Z15" s="122">
        <f>IFERROR(
$AN15 * INDEX('WFOM - Time_Base'!$A$4:$API$29, MATCH("CenHos", 'WFOM - Time_Base'!$B$4:$B$29,0), MATCH(CONCATENATE($G15,Z$2),'WFOM - Time_Base'!$A$8:$API$8,0)) *
INDEX('WFOM - Time_Base'!$A$4:$API$29, MATCH("CenHos_Per", 'WFOM - Time_Base'!$B$4:$B$29,0), MATCH(CONCATENATE($G15,Z$2),'WFOM - Time_Base'!$A$8:$API$8,0)),
IFERROR($AN15 * INDEX('Inputs from Uganda staff'!$E$61:$BM$80,MATCH('HRH Need estimation'!Z$2,'Inputs from Uganda staff'!$E$61:$E$80,0),MATCH('HRH Need estimation'!$D15,'Inputs from Uganda staff'!$E$6:$BM$6,0)),
""))</f>
        <v>0</v>
      </c>
      <c r="AA15" s="122">
        <f>IFERROR(
$AN15 * INDEX('WFOM - Time_Base'!$A$4:$API$29, MATCH("CenHos", 'WFOM - Time_Base'!$B$4:$B$29,0), MATCH(CONCATENATE($G15,AA$2),'WFOM - Time_Base'!$A$8:$API$8,0)) *
INDEX('WFOM - Time_Base'!$A$4:$API$29, MATCH("CenHos_Per", 'WFOM - Time_Base'!$B$4:$B$29,0), MATCH(CONCATENATE($G15,AA$2),'WFOM - Time_Base'!$A$8:$API$8,0)),
IFERROR($AN15 * INDEX('Inputs from Uganda staff'!$E$61:$BM$80,MATCH('HRH Need estimation'!AA$2,'Inputs from Uganda staff'!$E$61:$E$80,0),MATCH('HRH Need estimation'!$D15,'Inputs from Uganda staff'!$E$6:$BM$6,0)),
""))</f>
        <v>0</v>
      </c>
      <c r="AB15" s="122">
        <f>IFERROR(
$AN15 * INDEX('WFOM - Time_Base'!$A$4:$API$29, MATCH("CenHos", 'WFOM - Time_Base'!$B$4:$B$29,0), MATCH(CONCATENATE($G15,AB$2),'WFOM - Time_Base'!$A$8:$API$8,0)) *
INDEX('WFOM - Time_Base'!$A$4:$API$29, MATCH("CenHos_Per", 'WFOM - Time_Base'!$B$4:$B$29,0), MATCH(CONCATENATE($G15,AB$2),'WFOM - Time_Base'!$A$8:$API$8,0)),
IFERROR($AN15 * INDEX('Inputs from Uganda staff'!$E$61:$BM$80,MATCH('HRH Need estimation'!AB$2,'Inputs from Uganda staff'!$E$61:$E$80,0),MATCH('HRH Need estimation'!$D15,'Inputs from Uganda staff'!$E$6:$BM$6,0)),
""))</f>
        <v>0</v>
      </c>
      <c r="AC15" s="122" t="str">
        <f>IFERROR(
$AN15 * INDEX('WFOM - Time_Base'!$A$4:$API$29, MATCH("CenHos", 'WFOM - Time_Base'!$B$4:$B$29,0), MATCH(CONCATENATE($G15,AC$2),'WFOM - Time_Base'!$A$8:$API$8,0)) *
INDEX('WFOM - Time_Base'!$A$4:$API$29, MATCH("CenHos_Per", 'WFOM - Time_Base'!$B$4:$B$29,0), MATCH(CONCATENATE($G15,AC$2),'WFOM - Time_Base'!$A$8:$API$8,0)),
IFERROR($AN15 * INDEX('Inputs from Uganda staff'!$E$61:$BM$80,MATCH('HRH Need estimation'!AC$2,'Inputs from Uganda staff'!$E$61:$E$80,0),MATCH('HRH Need estimation'!$D15,'Inputs from Uganda staff'!$E$6:$BM$6,0)),
""))</f>
        <v/>
      </c>
      <c r="AD15" s="122">
        <f>IFERROR(
$AN15 * INDEX('WFOM - Time_Base'!$A$4:$API$29, MATCH("CenHos", 'WFOM - Time_Base'!$B$4:$B$29,0), MATCH(CONCATENATE($G15,AD$2),'WFOM - Time_Base'!$A$8:$API$8,0)) *
INDEX('WFOM - Time_Base'!$A$4:$API$29, MATCH("CenHos_Per", 'WFOM - Time_Base'!$B$4:$B$29,0), MATCH(CONCATENATE($G15,AD$2),'WFOM - Time_Base'!$A$8:$API$8,0)),
IFERROR($AN15 * INDEX('Inputs from Uganda staff'!$E$61:$BM$80,MATCH('HRH Need estimation'!AD$2,'Inputs from Uganda staff'!$E$61:$E$80,0),MATCH('HRH Need estimation'!$D15,'Inputs from Uganda staff'!$E$6:$BM$6,0)),
""))</f>
        <v>0</v>
      </c>
      <c r="AE15" s="122">
        <f>IFERROR(
$AN15 * INDEX('WFOM - Time_Base'!$A$4:$API$29, MATCH("CenHos", 'WFOM - Time_Base'!$B$4:$B$29,0), MATCH(CONCATENATE($G15,AE$2),'WFOM - Time_Base'!$A$8:$API$8,0)) *
INDEX('WFOM - Time_Base'!$A$4:$API$29, MATCH("CenHos_Per", 'WFOM - Time_Base'!$B$4:$B$29,0), MATCH(CONCATENATE($G15,AE$2),'WFOM - Time_Base'!$A$8:$API$8,0)),
IFERROR($AN15 * INDEX('Inputs from Uganda staff'!$E$61:$BM$80,MATCH('HRH Need estimation'!AE$2,'Inputs from Uganda staff'!$E$61:$E$80,0),MATCH('HRH Need estimation'!$D15,'Inputs from Uganda staff'!$E$6:$BM$6,0)),
""))</f>
        <v>0</v>
      </c>
      <c r="AF15" s="122">
        <f>IFERROR(
$AN15 * INDEX('WFOM - Time_Base'!$A$4:$API$29, MATCH("CenHos", 'WFOM - Time_Base'!$B$4:$B$29,0), MATCH(CONCATENATE($G15,AF$2),'WFOM - Time_Base'!$A$8:$API$8,0)) *
INDEX('WFOM - Time_Base'!$A$4:$API$29, MATCH("CenHos_Per", 'WFOM - Time_Base'!$B$4:$B$29,0), MATCH(CONCATENATE($G15,AF$2),'WFOM - Time_Base'!$A$8:$API$8,0)),
IFERROR($AN15 * INDEX('Inputs from Uganda staff'!$E$61:$BM$80,MATCH('HRH Need estimation'!AF$2,'Inputs from Uganda staff'!$E$61:$E$80,0),MATCH('HRH Need estimation'!$D15,'Inputs from Uganda staff'!$E$6:$BM$6,0)),
""))</f>
        <v>0</v>
      </c>
      <c r="AG15" s="122">
        <f>IFERROR(
$AN15 * INDEX('WFOM - Time_Base'!$A$4:$API$29, MATCH("CenHos", 'WFOM - Time_Base'!$B$4:$B$29,0), MATCH(CONCATENATE($G15,AG$2),'WFOM - Time_Base'!$A$8:$API$8,0)) *
INDEX('WFOM - Time_Base'!$A$4:$API$29, MATCH("CenHos_Per", 'WFOM - Time_Base'!$B$4:$B$29,0), MATCH(CONCATENATE($G15,AG$2),'WFOM - Time_Base'!$A$8:$API$8,0)),
IFERROR($AN15 * INDEX('Inputs from Uganda staff'!$E$61:$BM$80,MATCH('HRH Need estimation'!AG$2,'Inputs from Uganda staff'!$E$61:$E$80,0),MATCH('HRH Need estimation'!$D15,'Inputs from Uganda staff'!$E$6:$BM$6,0)),
""))</f>
        <v>0</v>
      </c>
      <c r="AH15" s="122">
        <f>IFERROR(
$AN15 * INDEX('WFOM - Time_Base'!$A$4:$API$29, MATCH("CenHos", 'WFOM - Time_Base'!$B$4:$B$29,0), MATCH(CONCATENATE($G15,AH$2),'WFOM - Time_Base'!$A$8:$API$8,0)) *
INDEX('WFOM - Time_Base'!$A$4:$API$29, MATCH("CenHos_Per", 'WFOM - Time_Base'!$B$4:$B$29,0), MATCH(CONCATENATE($G15,AH$2),'WFOM - Time_Base'!$A$8:$API$8,0)),
IFERROR($AN15 * INDEX('Inputs from Uganda staff'!$E$61:$BM$80,MATCH('HRH Need estimation'!AH$2,'Inputs from Uganda staff'!$E$61:$E$80,0),MATCH('HRH Need estimation'!$D15,'Inputs from Uganda staff'!$E$6:$BM$6,0)),
""))</f>
        <v>0</v>
      </c>
      <c r="AI15" s="122">
        <f>IFERROR(
$AN15 * INDEX('WFOM - Time_Base'!$A$4:$API$29, MATCH("CenHos", 'WFOM - Time_Base'!$B$4:$B$29,0), MATCH(CONCATENATE($G15,AI$2),'WFOM - Time_Base'!$A$8:$API$8,0)) *
INDEX('WFOM - Time_Base'!$A$4:$API$29, MATCH("CenHos_Per", 'WFOM - Time_Base'!$B$4:$B$29,0), MATCH(CONCATENATE($G15,AI$2),'WFOM - Time_Base'!$A$8:$API$8,0)),
IFERROR($AN15 * INDEX('Inputs from Uganda staff'!$E$61:$BM$80,MATCH('HRH Need estimation'!AI$2,'Inputs from Uganda staff'!$E$61:$E$80,0),MATCH('HRH Need estimation'!$D15,'Inputs from Uganda staff'!$E$6:$BM$6,0)),
""))</f>
        <v>0</v>
      </c>
      <c r="AJ15" s="122">
        <f>IFERROR(
$AN15 * INDEX('WFOM - Time_Base'!$A$4:$API$29, MATCH("CenHos", 'WFOM - Time_Base'!$B$4:$B$29,0), MATCH(CONCATENATE($G15,AJ$2),'WFOM - Time_Base'!$A$8:$API$8,0)) *
INDEX('WFOM - Time_Base'!$A$4:$API$29, MATCH("CenHos_Per", 'WFOM - Time_Base'!$B$4:$B$29,0), MATCH(CONCATENATE($G15,AJ$2),'WFOM - Time_Base'!$A$8:$API$8,0)),
IFERROR($AN15 * INDEX('Inputs from Uganda staff'!$E$61:$BM$80,MATCH('HRH Need estimation'!AJ$2,'Inputs from Uganda staff'!$E$61:$E$80,0),MATCH('HRH Need estimation'!$D15,'Inputs from Uganda staff'!$E$6:$BM$6,0)),
""))</f>
        <v>0</v>
      </c>
      <c r="AK15" s="122">
        <f>IFERROR(
$AN15 * INDEX('WFOM - Time_Base'!$A$4:$API$29, MATCH("CenHos", 'WFOM - Time_Base'!$B$4:$B$29,0), MATCH(CONCATENATE($G15,AK$2),'WFOM - Time_Base'!$A$8:$API$8,0)) *
INDEX('WFOM - Time_Base'!$A$4:$API$29, MATCH("CenHos_Per", 'WFOM - Time_Base'!$B$4:$B$29,0), MATCH(CONCATENATE($G15,AK$2),'WFOM - Time_Base'!$A$8:$API$8,0)),
IFERROR($AN15 * INDEX('Inputs from Uganda staff'!$E$61:$BM$80,MATCH('HRH Need estimation'!AK$2,'Inputs from Uganda staff'!$E$61:$E$80,0),MATCH('HRH Need estimation'!$D15,'Inputs from Uganda staff'!$E$6:$BM$6,0)),
""))</f>
        <v>0</v>
      </c>
      <c r="AL15" s="122">
        <f>IFERROR(
$AN15 * INDEX('WFOM - Time_Base'!$A$4:$API$29, MATCH("CenHos", 'WFOM - Time_Base'!$B$4:$B$29,0), MATCH(CONCATENATE($G15,AL$2),'WFOM - Time_Base'!$A$8:$API$8,0)) *
INDEX('WFOM - Time_Base'!$A$4:$API$29, MATCH("CenHos_Per", 'WFOM - Time_Base'!$B$4:$B$29,0), MATCH(CONCATENATE($G15,AL$2),'WFOM - Time_Base'!$A$8:$API$8,0)),
IFERROR($AN15 * INDEX('Inputs from Uganda staff'!$E$61:$BM$80,MATCH('HRH Need estimation'!AL$2,'Inputs from Uganda staff'!$E$61:$E$80,0),MATCH('HRH Need estimation'!$D15,'Inputs from Uganda staff'!$E$6:$BM$6,0)),
""))</f>
        <v>0</v>
      </c>
      <c r="AN15">
        <v>1</v>
      </c>
      <c r="AO15" t="e">
        <f t="shared" si="1"/>
        <v>#N/A</v>
      </c>
      <c r="AQ15" t="s">
        <v>248</v>
      </c>
    </row>
    <row r="16" spans="1:43" hidden="1">
      <c r="A16" s="106" t="s">
        <v>915</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1947</v>
      </c>
      <c r="R16" s="252">
        <f>IFERROR(
$AN16 * INDEX('WFOM - Time_Base'!$A$4:$API$29, MATCH("CenHos", 'WFOM - Time_Base'!$B$4:$B$29,0), MATCH(CONCATENATE($G16,R$2),'WFOM - Time_Base'!$A$8:$API$8,0)) *
INDEX('WFOM - Time_Base'!$A$4:$API$29, MATCH("CenHos_Per", 'WFOM - Time_Base'!$B$4:$B$29,0), MATCH(CONCATENATE($G16,R$2),'WFOM - Time_Base'!$A$8:$API$8,0)),
IFERROR($AN16 * INDEX('Inputs from Uganda staff'!$E$61:$BM$80,MATCH('HRH Need estimation'!R$2,'Inputs from Uganda staff'!$E$61:$E$80,0),MATCH('HRH Need estimation'!$D16,'Inputs from Uganda staff'!$E$6:$BM$6,0)),
""))</f>
        <v>0.5</v>
      </c>
      <c r="S16" s="252">
        <f>IFERROR(
$AN16 * INDEX('WFOM - Time_Base'!$A$4:$API$29, MATCH("CenHos", 'WFOM - Time_Base'!$B$4:$B$29,0), MATCH(CONCATENATE($G16,S$2),'WFOM - Time_Base'!$A$8:$API$8,0)) *
INDEX('WFOM - Time_Base'!$A$4:$API$29, MATCH("CenHos_Per", 'WFOM - Time_Base'!$B$4:$B$29,0), MATCH(CONCATENATE($G16,S$2),'WFOM - Time_Base'!$A$8:$API$8,0)),
IFERROR($AN16 * INDEX('Inputs from Uganda staff'!$E$61:$BM$80,MATCH('HRH Need estimation'!S$2,'Inputs from Uganda staff'!$E$61:$E$80,0),MATCH('HRH Need estimation'!$D16,'Inputs from Uganda staff'!$E$6:$BM$6,0)),
""))</f>
        <v>0.5</v>
      </c>
      <c r="T16" s="252">
        <f>IFERROR(
$AN16 * INDEX('WFOM - Time_Base'!$A$4:$API$29, MATCH("CenHos", 'WFOM - Time_Base'!$B$4:$B$29,0), MATCH(CONCATENATE($G16,T$2),'WFOM - Time_Base'!$A$8:$API$8,0)) *
INDEX('WFOM - Time_Base'!$A$4:$API$29, MATCH("CenHos_Per", 'WFOM - Time_Base'!$B$4:$B$29,0), MATCH(CONCATENATE($G16,T$2),'WFOM - Time_Base'!$A$8:$API$8,0)),
IFERROR($AN16 * INDEX('Inputs from Uganda staff'!$E$61:$BM$80,MATCH('HRH Need estimation'!T$2,'Inputs from Uganda staff'!$E$61:$E$80,0),MATCH('HRH Need estimation'!$D16,'Inputs from Uganda staff'!$E$6:$BM$6,0)),
""))</f>
        <v>0</v>
      </c>
      <c r="U16" s="252">
        <f>IFERROR(
$AN16 * INDEX('WFOM - Time_Base'!$A$4:$API$29, MATCH("CenHos", 'WFOM - Time_Base'!$B$4:$B$29,0), MATCH(CONCATENATE($G16,U$2),'WFOM - Time_Base'!$A$8:$API$8,0)) *
INDEX('WFOM - Time_Base'!$A$4:$API$29, MATCH("CenHos_Per", 'WFOM - Time_Base'!$B$4:$B$29,0), MATCH(CONCATENATE($G16,U$2),'WFOM - Time_Base'!$A$8:$API$8,0)),
IFERROR($AN16 * INDEX('Inputs from Uganda staff'!$E$61:$BM$80,MATCH('HRH Need estimation'!U$2,'Inputs from Uganda staff'!$E$61:$E$80,0),MATCH('HRH Need estimation'!$D16,'Inputs from Uganda staff'!$E$6:$BM$6,0)),
""))</f>
        <v>0</v>
      </c>
      <c r="V16" s="252">
        <f>IFERROR(
$AN16 * INDEX('WFOM - Time_Base'!$A$4:$API$29, MATCH("CenHos", 'WFOM - Time_Base'!$B$4:$B$29,0), MATCH(CONCATENATE($G16,V$2),'WFOM - Time_Base'!$A$8:$API$8,0)) *
INDEX('WFOM - Time_Base'!$A$4:$API$29, MATCH("CenHos_Per", 'WFOM - Time_Base'!$B$4:$B$29,0), MATCH(CONCATENATE($G16,V$2),'WFOM - Time_Base'!$A$8:$API$8,0)),
IFERROR($AN16 * INDEX('Inputs from Uganda staff'!$E$61:$BM$80,MATCH('HRH Need estimation'!V$2,'Inputs from Uganda staff'!$E$61:$E$80,0),MATCH('HRH Need estimation'!$D16,'Inputs from Uganda staff'!$E$6:$BM$6,0)),
""))</f>
        <v>15</v>
      </c>
      <c r="W16" s="252">
        <f>IFERROR(
$AN16 * INDEX('WFOM - Time_Base'!$A$4:$API$29, MATCH("CenHos", 'WFOM - Time_Base'!$B$4:$B$29,0), MATCH(CONCATENATE($G16,W$2),'WFOM - Time_Base'!$A$8:$API$8,0)) *
INDEX('WFOM - Time_Base'!$A$4:$API$29, MATCH("CenHos_Per", 'WFOM - Time_Base'!$B$4:$B$29,0), MATCH(CONCATENATE($G16,W$2),'WFOM - Time_Base'!$A$8:$API$8,0)),
IFERROR($AN16 * INDEX('Inputs from Uganda staff'!$E$61:$BM$80,MATCH('HRH Need estimation'!W$2,'Inputs from Uganda staff'!$E$61:$E$80,0),MATCH('HRH Need estimation'!$D16,'Inputs from Uganda staff'!$E$6:$BM$6,0)),
""))</f>
        <v>0</v>
      </c>
      <c r="X16" s="252">
        <f>IFERROR(
$AN16 * INDEX('WFOM - Time_Base'!$A$4:$API$29, MATCH("CenHos", 'WFOM - Time_Base'!$B$4:$B$29,0), MATCH(CONCATENATE($G16,X$2),'WFOM - Time_Base'!$A$8:$API$8,0)) *
INDEX('WFOM - Time_Base'!$A$4:$API$29, MATCH("CenHos_Per", 'WFOM - Time_Base'!$B$4:$B$29,0), MATCH(CONCATENATE($G16,X$2),'WFOM - Time_Base'!$A$8:$API$8,0)),
IFERROR($AN16 * INDEX('Inputs from Uganda staff'!$E$61:$BM$80,MATCH('HRH Need estimation'!X$2,'Inputs from Uganda staff'!$E$61:$E$80,0),MATCH('HRH Need estimation'!$D16,'Inputs from Uganda staff'!$E$6:$BM$6,0)),
""))</f>
        <v>0</v>
      </c>
      <c r="Y16" s="252">
        <v>1</v>
      </c>
      <c r="Z16" s="252">
        <f>IFERROR(
$AN16 * INDEX('WFOM - Time_Base'!$A$4:$API$29, MATCH("CenHos", 'WFOM - Time_Base'!$B$4:$B$29,0), MATCH(CONCATENATE($G16,Z$2),'WFOM - Time_Base'!$A$8:$API$8,0)) *
INDEX('WFOM - Time_Base'!$A$4:$API$29, MATCH("CenHos_Per", 'WFOM - Time_Base'!$B$4:$B$29,0), MATCH(CONCATENATE($G16,Z$2),'WFOM - Time_Base'!$A$8:$API$8,0)),
IFERROR($AN16 * INDEX('Inputs from Uganda staff'!$E$61:$BM$80,MATCH('HRH Need estimation'!Z$2,'Inputs from Uganda staff'!$E$61:$E$80,0),MATCH('HRH Need estimation'!$D16,'Inputs from Uganda staff'!$E$6:$BM$6,0)),
""))</f>
        <v>0</v>
      </c>
      <c r="AA16" s="252">
        <f>IFERROR(
$AN16 * INDEX('WFOM - Time_Base'!$A$4:$API$29, MATCH("CenHos", 'WFOM - Time_Base'!$B$4:$B$29,0), MATCH(CONCATENATE($G16,AA$2),'WFOM - Time_Base'!$A$8:$API$8,0)) *
INDEX('WFOM - Time_Base'!$A$4:$API$29, MATCH("CenHos_Per", 'WFOM - Time_Base'!$B$4:$B$29,0), MATCH(CONCATENATE($G16,AA$2),'WFOM - Time_Base'!$A$8:$API$8,0)),
IFERROR($AN16 * INDEX('Inputs from Uganda staff'!$E$61:$BM$80,MATCH('HRH Need estimation'!AA$2,'Inputs from Uganda staff'!$E$61:$E$80,0),MATCH('HRH Need estimation'!$D16,'Inputs from Uganda staff'!$E$6:$BM$6,0)),
""))</f>
        <v>0</v>
      </c>
      <c r="AB16" s="252">
        <f>IFERROR(
$AN16 * INDEX('WFOM - Time_Base'!$A$4:$API$29, MATCH("CenHos", 'WFOM - Time_Base'!$B$4:$B$29,0), MATCH(CONCATENATE($G16,AB$2),'WFOM - Time_Base'!$A$8:$API$8,0)) *
INDEX('WFOM - Time_Base'!$A$4:$API$29, MATCH("CenHos_Per", 'WFOM - Time_Base'!$B$4:$B$29,0), MATCH(CONCATENATE($G16,AB$2),'WFOM - Time_Base'!$A$8:$API$8,0)),
IFERROR($AN16 * INDEX('Inputs from Uganda staff'!$E$61:$BM$80,MATCH('HRH Need estimation'!AB$2,'Inputs from Uganda staff'!$E$61:$E$80,0),MATCH('HRH Need estimation'!$D16,'Inputs from Uganda staff'!$E$6:$BM$6,0)),
""))</f>
        <v>0</v>
      </c>
      <c r="AC16" s="252" t="str">
        <f>IFERROR(
$AN16 * INDEX('WFOM - Time_Base'!$A$4:$API$29, MATCH("CenHos", 'WFOM - Time_Base'!$B$4:$B$29,0), MATCH(CONCATENATE($G16,AC$2),'WFOM - Time_Base'!$A$8:$API$8,0)) *
INDEX('WFOM - Time_Base'!$A$4:$API$29, MATCH("CenHos_Per", 'WFOM - Time_Base'!$B$4:$B$29,0), MATCH(CONCATENATE($G16,AC$2),'WFOM - Time_Base'!$A$8:$API$8,0)),
IFERROR($AN16 * INDEX('Inputs from Uganda staff'!$E$61:$BM$80,MATCH('HRH Need estimation'!AC$2,'Inputs from Uganda staff'!$E$61:$E$80,0),MATCH('HRH Need estimation'!$D16,'Inputs from Uganda staff'!$E$6:$BM$6,0)),
""))</f>
        <v/>
      </c>
      <c r="AD16" s="252">
        <f>IFERROR(
$AN16 * INDEX('WFOM - Time_Base'!$A$4:$API$29, MATCH("CenHos", 'WFOM - Time_Base'!$B$4:$B$29,0), MATCH(CONCATENATE($G16,AD$2),'WFOM - Time_Base'!$A$8:$API$8,0)) *
INDEX('WFOM - Time_Base'!$A$4:$API$29, MATCH("CenHos_Per", 'WFOM - Time_Base'!$B$4:$B$29,0), MATCH(CONCATENATE($G16,AD$2),'WFOM - Time_Base'!$A$8:$API$8,0)),
IFERROR($AN16 * INDEX('Inputs from Uganda staff'!$E$61:$BM$80,MATCH('HRH Need estimation'!AD$2,'Inputs from Uganda staff'!$E$61:$E$80,0),MATCH('HRH Need estimation'!$D16,'Inputs from Uganda staff'!$E$6:$BM$6,0)),
""))</f>
        <v>0</v>
      </c>
      <c r="AE16" s="252">
        <f>IFERROR(
$AN16 * INDEX('WFOM - Time_Base'!$A$4:$API$29, MATCH("CenHos", 'WFOM - Time_Base'!$B$4:$B$29,0), MATCH(CONCATENATE($G16,AE$2),'WFOM - Time_Base'!$A$8:$API$8,0)) *
INDEX('WFOM - Time_Base'!$A$4:$API$29, MATCH("CenHos_Per", 'WFOM - Time_Base'!$B$4:$B$29,0), MATCH(CONCATENATE($G16,AE$2),'WFOM - Time_Base'!$A$8:$API$8,0)),
IFERROR($AN16 * INDEX('Inputs from Uganda staff'!$E$61:$BM$80,MATCH('HRH Need estimation'!AE$2,'Inputs from Uganda staff'!$E$61:$E$80,0),MATCH('HRH Need estimation'!$D16,'Inputs from Uganda staff'!$E$6:$BM$6,0)),
""))</f>
        <v>0</v>
      </c>
      <c r="AF16" s="252">
        <f>IFERROR(
$AN16 * INDEX('WFOM - Time_Base'!$A$4:$API$29, MATCH("CenHos", 'WFOM - Time_Base'!$B$4:$B$29,0), MATCH(CONCATENATE($G16,AF$2),'WFOM - Time_Base'!$A$8:$API$8,0)) *
INDEX('WFOM - Time_Base'!$A$4:$API$29, MATCH("CenHos_Per", 'WFOM - Time_Base'!$B$4:$B$29,0), MATCH(CONCATENATE($G16,AF$2),'WFOM - Time_Base'!$A$8:$API$8,0)),
IFERROR($AN16 * INDEX('Inputs from Uganda staff'!$E$61:$BM$80,MATCH('HRH Need estimation'!AF$2,'Inputs from Uganda staff'!$E$61:$E$80,0),MATCH('HRH Need estimation'!$D16,'Inputs from Uganda staff'!$E$6:$BM$6,0)),
""))</f>
        <v>0</v>
      </c>
      <c r="AG16" s="252">
        <f>IFERROR(
$AN16 * INDEX('WFOM - Time_Base'!$A$4:$API$29, MATCH("CenHos", 'WFOM - Time_Base'!$B$4:$B$29,0), MATCH(CONCATENATE($G16,AG$2),'WFOM - Time_Base'!$A$8:$API$8,0)) *
INDEX('WFOM - Time_Base'!$A$4:$API$29, MATCH("CenHos_Per", 'WFOM - Time_Base'!$B$4:$B$29,0), MATCH(CONCATENATE($G16,AG$2),'WFOM - Time_Base'!$A$8:$API$8,0)),
IFERROR($AN16 * INDEX('Inputs from Uganda staff'!$E$61:$BM$80,MATCH('HRH Need estimation'!AG$2,'Inputs from Uganda staff'!$E$61:$E$80,0),MATCH('HRH Need estimation'!$D16,'Inputs from Uganda staff'!$E$6:$BM$6,0)),
""))</f>
        <v>0</v>
      </c>
      <c r="AH16" s="252">
        <f>IFERROR(
$AN16 * INDEX('WFOM - Time_Base'!$A$4:$API$29, MATCH("CenHos", 'WFOM - Time_Base'!$B$4:$B$29,0), MATCH(CONCATENATE($G16,AH$2),'WFOM - Time_Base'!$A$8:$API$8,0)) *
INDEX('WFOM - Time_Base'!$A$4:$API$29, MATCH("CenHos_Per", 'WFOM - Time_Base'!$B$4:$B$29,0), MATCH(CONCATENATE($G16,AH$2),'WFOM - Time_Base'!$A$8:$API$8,0)),
IFERROR($AN16 * INDEX('Inputs from Uganda staff'!$E$61:$BM$80,MATCH('HRH Need estimation'!AH$2,'Inputs from Uganda staff'!$E$61:$E$80,0),MATCH('HRH Need estimation'!$D16,'Inputs from Uganda staff'!$E$6:$BM$6,0)),
""))</f>
        <v>0</v>
      </c>
      <c r="AI16" s="252">
        <f>IFERROR(
$AN16 * INDEX('WFOM - Time_Base'!$A$4:$API$29, MATCH("CenHos", 'WFOM - Time_Base'!$B$4:$B$29,0), MATCH(CONCATENATE($G16,AI$2),'WFOM - Time_Base'!$A$8:$API$8,0)) *
INDEX('WFOM - Time_Base'!$A$4:$API$29, MATCH("CenHos_Per", 'WFOM - Time_Base'!$B$4:$B$29,0), MATCH(CONCATENATE($G16,AI$2),'WFOM - Time_Base'!$A$8:$API$8,0)),
IFERROR($AN16 * INDEX('Inputs from Uganda staff'!$E$61:$BM$80,MATCH('HRH Need estimation'!AI$2,'Inputs from Uganda staff'!$E$61:$E$80,0),MATCH('HRH Need estimation'!$D16,'Inputs from Uganda staff'!$E$6:$BM$6,0)),
""))</f>
        <v>0</v>
      </c>
      <c r="AJ16" s="252">
        <f>IFERROR(
$AN16 * INDEX('WFOM - Time_Base'!$A$4:$API$29, MATCH("CenHos", 'WFOM - Time_Base'!$B$4:$B$29,0), MATCH(CONCATENATE($G16,AJ$2),'WFOM - Time_Base'!$A$8:$API$8,0)) *
INDEX('WFOM - Time_Base'!$A$4:$API$29, MATCH("CenHos_Per", 'WFOM - Time_Base'!$B$4:$B$29,0), MATCH(CONCATENATE($G16,AJ$2),'WFOM - Time_Base'!$A$8:$API$8,0)),
IFERROR($AN16 * INDEX('Inputs from Uganda staff'!$E$61:$BM$80,MATCH('HRH Need estimation'!AJ$2,'Inputs from Uganda staff'!$E$61:$E$80,0),MATCH('HRH Need estimation'!$D16,'Inputs from Uganda staff'!$E$6:$BM$6,0)),
""))</f>
        <v>0</v>
      </c>
      <c r="AK16" s="252">
        <f>IFERROR(
$AN16 * INDEX('WFOM - Time_Base'!$A$4:$API$29, MATCH("CenHos", 'WFOM - Time_Base'!$B$4:$B$29,0), MATCH(CONCATENATE($G16,AK$2),'WFOM - Time_Base'!$A$8:$API$8,0)) *
INDEX('WFOM - Time_Base'!$A$4:$API$29, MATCH("CenHos_Per", 'WFOM - Time_Base'!$B$4:$B$29,0), MATCH(CONCATENATE($G16,AK$2),'WFOM - Time_Base'!$A$8:$API$8,0)),
IFERROR($AN16 * INDEX('Inputs from Uganda staff'!$E$61:$BM$80,MATCH('HRH Need estimation'!AK$2,'Inputs from Uganda staff'!$E$61:$E$80,0),MATCH('HRH Need estimation'!$D16,'Inputs from Uganda staff'!$E$6:$BM$6,0)),
""))</f>
        <v>0</v>
      </c>
      <c r="AL16" s="252">
        <f>IFERROR(
$AN16 * INDEX('WFOM - Time_Base'!$A$4:$API$29, MATCH("CenHos", 'WFOM - Time_Base'!$B$4:$B$29,0), MATCH(CONCATENATE($G16,AL$2),'WFOM - Time_Base'!$A$8:$API$8,0)) *
INDEX('WFOM - Time_Base'!$A$4:$API$29, MATCH("CenHos_Per", 'WFOM - Time_Base'!$B$4:$B$29,0), MATCH(CONCATENATE($G16,AL$2),'WFOM - Time_Base'!$A$8:$API$8,0)),
IFERROR($AN16 * INDEX('Inputs from Uganda staff'!$E$61:$BM$80,MATCH('HRH Need estimation'!AL$2,'Inputs from Uganda staff'!$E$61:$E$80,0),MATCH('HRH Need estimation'!$D16,'Inputs from Uganda staff'!$E$6:$BM$6,0)),
""))</f>
        <v>0</v>
      </c>
      <c r="AN16">
        <v>1</v>
      </c>
      <c r="AO16" t="str">
        <f t="shared" si="1"/>
        <v>013</v>
      </c>
      <c r="AQ16" t="s">
        <v>250</v>
      </c>
    </row>
    <row r="17" spans="1:43" hidden="1">
      <c r="A17" s="106" t="s">
        <v>921</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1947</v>
      </c>
      <c r="R17" s="122">
        <f>IFERROR(
$AN17 * INDEX('WFOM - Time_Base'!$A$4:$API$29, MATCH("CenHos", 'WFOM - Time_Base'!$B$4:$B$29,0), MATCH(CONCATENATE($G17,R$2),'WFOM - Time_Base'!$A$8:$API$8,0)) *
INDEX('WFOM - Time_Base'!$A$4:$API$29, MATCH("CenHos_Per", 'WFOM - Time_Base'!$B$4:$B$29,0), MATCH(CONCATENATE($G17,R$2),'WFOM - Time_Base'!$A$8:$API$8,0)),
IFERROR($AN17 * INDEX('Inputs from Uganda staff'!$E$61:$BM$80,MATCH('HRH Need estimation'!R$2,'Inputs from Uganda staff'!$E$61:$E$80,0),MATCH('HRH Need estimation'!$D17,'Inputs from Uganda staff'!$E$6:$BM$6,0)),
""))</f>
        <v>30</v>
      </c>
      <c r="S17" s="122">
        <f>IFERROR(
$AN17 * INDEX('WFOM - Time_Base'!$A$4:$API$29, MATCH("CenHos", 'WFOM - Time_Base'!$B$4:$B$29,0), MATCH(CONCATENATE($G17,S$2),'WFOM - Time_Base'!$A$8:$API$8,0)) *
INDEX('WFOM - Time_Base'!$A$4:$API$29, MATCH("CenHos_Per", 'WFOM - Time_Base'!$B$4:$B$29,0), MATCH(CONCATENATE($G17,S$2),'WFOM - Time_Base'!$A$8:$API$8,0)),
IFERROR($AN17 * INDEX('Inputs from Uganda staff'!$E$61:$BM$80,MATCH('HRH Need estimation'!S$2,'Inputs from Uganda staff'!$E$61:$E$80,0),MATCH('HRH Need estimation'!$D17,'Inputs from Uganda staff'!$E$6:$BM$6,0)),
""))</f>
        <v>0</v>
      </c>
      <c r="T17" s="122">
        <f>IFERROR(
$AN17 * INDEX('WFOM - Time_Base'!$A$4:$API$29, MATCH("CenHos", 'WFOM - Time_Base'!$B$4:$B$29,0), MATCH(CONCATENATE($G17,T$2),'WFOM - Time_Base'!$A$8:$API$8,0)) *
INDEX('WFOM - Time_Base'!$A$4:$API$29, MATCH("CenHos_Per", 'WFOM - Time_Base'!$B$4:$B$29,0), MATCH(CONCATENATE($G17,T$2),'WFOM - Time_Base'!$A$8:$API$8,0)),
IFERROR($AN17 * INDEX('Inputs from Uganda staff'!$E$61:$BM$80,MATCH('HRH Need estimation'!T$2,'Inputs from Uganda staff'!$E$61:$E$80,0),MATCH('HRH Need estimation'!$D17,'Inputs from Uganda staff'!$E$6:$BM$6,0)),
""))</f>
        <v>0</v>
      </c>
      <c r="U17" s="122">
        <f>IFERROR(
$AN17 * INDEX('WFOM - Time_Base'!$A$4:$API$29, MATCH("CenHos", 'WFOM - Time_Base'!$B$4:$B$29,0), MATCH(CONCATENATE($G17,U$2),'WFOM - Time_Base'!$A$8:$API$8,0)) *
INDEX('WFOM - Time_Base'!$A$4:$API$29, MATCH("CenHos_Per", 'WFOM - Time_Base'!$B$4:$B$29,0), MATCH(CONCATENATE($G17,U$2),'WFOM - Time_Base'!$A$8:$API$8,0)),
IFERROR($AN17 * INDEX('Inputs from Uganda staff'!$E$61:$BM$80,MATCH('HRH Need estimation'!U$2,'Inputs from Uganda staff'!$E$61:$E$80,0),MATCH('HRH Need estimation'!$D17,'Inputs from Uganda staff'!$E$6:$BM$6,0)),
""))</f>
        <v>4.5</v>
      </c>
      <c r="V17" s="122">
        <f>IFERROR(
$AN17 * INDEX('WFOM - Time_Base'!$A$4:$API$29, MATCH("CenHos", 'WFOM - Time_Base'!$B$4:$B$29,0), MATCH(CONCATENATE($G17,V$2),'WFOM - Time_Base'!$A$8:$API$8,0)) *
INDEX('WFOM - Time_Base'!$A$4:$API$29, MATCH("CenHos_Per", 'WFOM - Time_Base'!$B$4:$B$29,0), MATCH(CONCATENATE($G17,V$2),'WFOM - Time_Base'!$A$8:$API$8,0)),
IFERROR($AN17 * INDEX('Inputs from Uganda staff'!$E$61:$BM$80,MATCH('HRH Need estimation'!V$2,'Inputs from Uganda staff'!$E$61:$E$80,0),MATCH('HRH Need estimation'!$D17,'Inputs from Uganda staff'!$E$6:$BM$6,0)),
""))</f>
        <v>140</v>
      </c>
      <c r="W17" s="122">
        <f>IFERROR(
$AN17 * INDEX('WFOM - Time_Base'!$A$4:$API$29, MATCH("CenHos", 'WFOM - Time_Base'!$B$4:$B$29,0), MATCH(CONCATENATE($G17,W$2),'WFOM - Time_Base'!$A$8:$API$8,0)) *
INDEX('WFOM - Time_Base'!$A$4:$API$29, MATCH("CenHos_Per", 'WFOM - Time_Base'!$B$4:$B$29,0), MATCH(CONCATENATE($G17,W$2),'WFOM - Time_Base'!$A$8:$API$8,0)),
IFERROR($AN17 * INDEX('Inputs from Uganda staff'!$E$61:$BM$80,MATCH('HRH Need estimation'!W$2,'Inputs from Uganda staff'!$E$61:$E$80,0),MATCH('HRH Need estimation'!$D17,'Inputs from Uganda staff'!$E$6:$BM$6,0)),
""))</f>
        <v>0.1</v>
      </c>
      <c r="X17" s="122">
        <f>IFERROR(
$AN17 * INDEX('WFOM - Time_Base'!$A$4:$API$29, MATCH("CenHos", 'WFOM - Time_Base'!$B$4:$B$29,0), MATCH(CONCATENATE($G17,X$2),'WFOM - Time_Base'!$A$8:$API$8,0)) *
INDEX('WFOM - Time_Base'!$A$4:$API$29, MATCH("CenHos_Per", 'WFOM - Time_Base'!$B$4:$B$29,0), MATCH(CONCATENATE($G17,X$2),'WFOM - Time_Base'!$A$8:$API$8,0)),
IFERROR($AN17 * INDEX('Inputs from Uganda staff'!$E$61:$BM$80,MATCH('HRH Need estimation'!X$2,'Inputs from Uganda staff'!$E$61:$E$80,0),MATCH('HRH Need estimation'!$D17,'Inputs from Uganda staff'!$E$6:$BM$6,0)),
""))</f>
        <v>6.25</v>
      </c>
      <c r="Y17" s="122">
        <f>IFERROR(
$AN17 * INDEX('WFOM - Time_Base'!$A$4:$API$29, MATCH("CenHos", 'WFOM - Time_Base'!$B$4:$B$29,0), MATCH(CONCATENATE($G17,Y$2),'WFOM - Time_Base'!$A$8:$API$8,0)) *
INDEX('WFOM - Time_Base'!$A$4:$API$29, MATCH("CenHos_Per", 'WFOM - Time_Base'!$B$4:$B$29,0), MATCH(CONCATENATE($G17,Y$2),'WFOM - Time_Base'!$A$8:$API$8,0)),
IFERROR($AN17 * INDEX('Inputs from Uganda staff'!$E$61:$BM$80,MATCH('HRH Need estimation'!Y$2,'Inputs from Uganda staff'!$E$61:$E$80,0),MATCH('HRH Need estimation'!$D17,'Inputs from Uganda staff'!$E$6:$BM$6,0)),
""))</f>
        <v>12.5</v>
      </c>
      <c r="Z17" s="122">
        <f>IFERROR(
$AN17 * INDEX('WFOM - Time_Base'!$A$4:$API$29, MATCH("CenHos", 'WFOM - Time_Base'!$B$4:$B$29,0), MATCH(CONCATENATE($G17,Z$2),'WFOM - Time_Base'!$A$8:$API$8,0)) *
INDEX('WFOM - Time_Base'!$A$4:$API$29, MATCH("CenHos_Per", 'WFOM - Time_Base'!$B$4:$B$29,0), MATCH(CONCATENATE($G17,Z$2),'WFOM - Time_Base'!$A$8:$API$8,0)),
IFERROR($AN17 * INDEX('Inputs from Uganda staff'!$E$61:$BM$80,MATCH('HRH Need estimation'!Z$2,'Inputs from Uganda staff'!$E$61:$E$80,0),MATCH('HRH Need estimation'!$D17,'Inputs from Uganda staff'!$E$6:$BM$6,0)),
""))</f>
        <v>0</v>
      </c>
      <c r="AA17" s="122">
        <f>IFERROR(
$AN17 * INDEX('WFOM - Time_Base'!$A$4:$API$29, MATCH("CenHos", 'WFOM - Time_Base'!$B$4:$B$29,0), MATCH(CONCATENATE($G17,AA$2),'WFOM - Time_Base'!$A$8:$API$8,0)) *
INDEX('WFOM - Time_Base'!$A$4:$API$29, MATCH("CenHos_Per", 'WFOM - Time_Base'!$B$4:$B$29,0), MATCH(CONCATENATE($G17,AA$2),'WFOM - Time_Base'!$A$8:$API$8,0)),
IFERROR($AN17 * INDEX('Inputs from Uganda staff'!$E$61:$BM$80,MATCH('HRH Need estimation'!AA$2,'Inputs from Uganda staff'!$E$61:$E$80,0),MATCH('HRH Need estimation'!$D17,'Inputs from Uganda staff'!$E$6:$BM$6,0)),
""))</f>
        <v>15</v>
      </c>
      <c r="AB17" s="122">
        <f>IFERROR(
$AN17 * INDEX('WFOM - Time_Base'!$A$4:$API$29, MATCH("CenHos", 'WFOM - Time_Base'!$B$4:$B$29,0), MATCH(CONCATENATE($G17,AB$2),'WFOM - Time_Base'!$A$8:$API$8,0)) *
INDEX('WFOM - Time_Base'!$A$4:$API$29, MATCH("CenHos_Per", 'WFOM - Time_Base'!$B$4:$B$29,0), MATCH(CONCATENATE($G17,AB$2),'WFOM - Time_Base'!$A$8:$API$8,0)),
IFERROR($AN17 * INDEX('Inputs from Uganda staff'!$E$61:$BM$80,MATCH('HRH Need estimation'!AB$2,'Inputs from Uganda staff'!$E$61:$E$80,0),MATCH('HRH Need estimation'!$D17,'Inputs from Uganda staff'!$E$6:$BM$6,0)),
""))</f>
        <v>0</v>
      </c>
      <c r="AC17" s="122" t="str">
        <f>IFERROR(
$AN17 * INDEX('WFOM - Time_Base'!$A$4:$API$29, MATCH("CenHos", 'WFOM - Time_Base'!$B$4:$B$29,0), MATCH(CONCATENATE($G17,AC$2),'WFOM - Time_Base'!$A$8:$API$8,0)) *
INDEX('WFOM - Time_Base'!$A$4:$API$29, MATCH("CenHos_Per", 'WFOM - Time_Base'!$B$4:$B$29,0), MATCH(CONCATENATE($G17,AC$2),'WFOM - Time_Base'!$A$8:$API$8,0)),
IFERROR($AN17 * INDEX('Inputs from Uganda staff'!$E$61:$BM$80,MATCH('HRH Need estimation'!AC$2,'Inputs from Uganda staff'!$E$61:$E$80,0),MATCH('HRH Need estimation'!$D17,'Inputs from Uganda staff'!$E$6:$BM$6,0)),
""))</f>
        <v/>
      </c>
      <c r="AD17" s="122">
        <f>IFERROR(
$AN17 * INDEX('WFOM - Time_Base'!$A$4:$API$29, MATCH("CenHos", 'WFOM - Time_Base'!$B$4:$B$29,0), MATCH(CONCATENATE($G17,AD$2),'WFOM - Time_Base'!$A$8:$API$8,0)) *
INDEX('WFOM - Time_Base'!$A$4:$API$29, MATCH("CenHos_Per", 'WFOM - Time_Base'!$B$4:$B$29,0), MATCH(CONCATENATE($G17,AD$2),'WFOM - Time_Base'!$A$8:$API$8,0)),
IFERROR($AN17 * INDEX('Inputs from Uganda staff'!$E$61:$BM$80,MATCH('HRH Need estimation'!AD$2,'Inputs from Uganda staff'!$E$61:$E$80,0),MATCH('HRH Need estimation'!$D17,'Inputs from Uganda staff'!$E$6:$BM$6,0)),
""))</f>
        <v>0</v>
      </c>
      <c r="AE17" s="122">
        <f>IFERROR(
$AN17 * INDEX('WFOM - Time_Base'!$A$4:$API$29, MATCH("CenHos", 'WFOM - Time_Base'!$B$4:$B$29,0), MATCH(CONCATENATE($G17,AE$2),'WFOM - Time_Base'!$A$8:$API$8,0)) *
INDEX('WFOM - Time_Base'!$A$4:$API$29, MATCH("CenHos_Per", 'WFOM - Time_Base'!$B$4:$B$29,0), MATCH(CONCATENATE($G17,AE$2),'WFOM - Time_Base'!$A$8:$API$8,0)),
IFERROR($AN17 * INDEX('Inputs from Uganda staff'!$E$61:$BM$80,MATCH('HRH Need estimation'!AE$2,'Inputs from Uganda staff'!$E$61:$E$80,0),MATCH('HRH Need estimation'!$D17,'Inputs from Uganda staff'!$E$6:$BM$6,0)),
""))</f>
        <v>0</v>
      </c>
      <c r="AF17" s="122">
        <f>IFERROR(
$AN17 * INDEX('WFOM - Time_Base'!$A$4:$API$29, MATCH("CenHos", 'WFOM - Time_Base'!$B$4:$B$29,0), MATCH(CONCATENATE($G17,AF$2),'WFOM - Time_Base'!$A$8:$API$8,0)) *
INDEX('WFOM - Time_Base'!$A$4:$API$29, MATCH("CenHos_Per", 'WFOM - Time_Base'!$B$4:$B$29,0), MATCH(CONCATENATE($G17,AF$2),'WFOM - Time_Base'!$A$8:$API$8,0)),
IFERROR($AN17 * INDEX('Inputs from Uganda staff'!$E$61:$BM$80,MATCH('HRH Need estimation'!AF$2,'Inputs from Uganda staff'!$E$61:$E$80,0),MATCH('HRH Need estimation'!$D17,'Inputs from Uganda staff'!$E$6:$BM$6,0)),
""))</f>
        <v>0</v>
      </c>
      <c r="AG17" s="122">
        <f>IFERROR(
$AN17 * INDEX('WFOM - Time_Base'!$A$4:$API$29, MATCH("CenHos", 'WFOM - Time_Base'!$B$4:$B$29,0), MATCH(CONCATENATE($G17,AG$2),'WFOM - Time_Base'!$A$8:$API$8,0)) *
INDEX('WFOM - Time_Base'!$A$4:$API$29, MATCH("CenHos_Per", 'WFOM - Time_Base'!$B$4:$B$29,0), MATCH(CONCATENATE($G17,AG$2),'WFOM - Time_Base'!$A$8:$API$8,0)),
IFERROR($AN17 * INDEX('Inputs from Uganda staff'!$E$61:$BM$80,MATCH('HRH Need estimation'!AG$2,'Inputs from Uganda staff'!$E$61:$E$80,0),MATCH('HRH Need estimation'!$D17,'Inputs from Uganda staff'!$E$6:$BM$6,0)),
""))</f>
        <v>0</v>
      </c>
      <c r="AH17" s="122">
        <f>IFERROR(
$AN17 * INDEX('WFOM - Time_Base'!$A$4:$API$29, MATCH("CenHos", 'WFOM - Time_Base'!$B$4:$B$29,0), MATCH(CONCATENATE($G17,AH$2),'WFOM - Time_Base'!$A$8:$API$8,0)) *
INDEX('WFOM - Time_Base'!$A$4:$API$29, MATCH("CenHos_Per", 'WFOM - Time_Base'!$B$4:$B$29,0), MATCH(CONCATENATE($G17,AH$2),'WFOM - Time_Base'!$A$8:$API$8,0)),
IFERROR($AN17 * INDEX('Inputs from Uganda staff'!$E$61:$BM$80,MATCH('HRH Need estimation'!AH$2,'Inputs from Uganda staff'!$E$61:$E$80,0),MATCH('HRH Need estimation'!$D17,'Inputs from Uganda staff'!$E$6:$BM$6,0)),
""))</f>
        <v>0</v>
      </c>
      <c r="AI17" s="122">
        <f>IFERROR(
$AN17 * INDEX('WFOM - Time_Base'!$A$4:$API$29, MATCH("CenHos", 'WFOM - Time_Base'!$B$4:$B$29,0), MATCH(CONCATENATE($G17,AI$2),'WFOM - Time_Base'!$A$8:$API$8,0)) *
INDEX('WFOM - Time_Base'!$A$4:$API$29, MATCH("CenHos_Per", 'WFOM - Time_Base'!$B$4:$B$29,0), MATCH(CONCATENATE($G17,AI$2),'WFOM - Time_Base'!$A$8:$API$8,0)),
IFERROR($AN17 * INDEX('Inputs from Uganda staff'!$E$61:$BM$80,MATCH('HRH Need estimation'!AI$2,'Inputs from Uganda staff'!$E$61:$E$80,0),MATCH('HRH Need estimation'!$D17,'Inputs from Uganda staff'!$E$6:$BM$6,0)),
""))</f>
        <v>0</v>
      </c>
      <c r="AJ17" s="122">
        <f>IFERROR(
$AN17 * INDEX('WFOM - Time_Base'!$A$4:$API$29, MATCH("CenHos", 'WFOM - Time_Base'!$B$4:$B$29,0), MATCH(CONCATENATE($G17,AJ$2),'WFOM - Time_Base'!$A$8:$API$8,0)) *
INDEX('WFOM - Time_Base'!$A$4:$API$29, MATCH("CenHos_Per", 'WFOM - Time_Base'!$B$4:$B$29,0), MATCH(CONCATENATE($G17,AJ$2),'WFOM - Time_Base'!$A$8:$API$8,0)),
IFERROR($AN17 * INDEX('Inputs from Uganda staff'!$E$61:$BM$80,MATCH('HRH Need estimation'!AJ$2,'Inputs from Uganda staff'!$E$61:$E$80,0),MATCH('HRH Need estimation'!$D17,'Inputs from Uganda staff'!$E$6:$BM$6,0)),
""))</f>
        <v>0</v>
      </c>
      <c r="AK17" s="122">
        <f>IFERROR(
$AN17 * INDEX('WFOM - Time_Base'!$A$4:$API$29, MATCH("CenHos", 'WFOM - Time_Base'!$B$4:$B$29,0), MATCH(CONCATENATE($G17,AK$2),'WFOM - Time_Base'!$A$8:$API$8,0)) *
INDEX('WFOM - Time_Base'!$A$4:$API$29, MATCH("CenHos_Per", 'WFOM - Time_Base'!$B$4:$B$29,0), MATCH(CONCATENATE($G17,AK$2),'WFOM - Time_Base'!$A$8:$API$8,0)),
IFERROR($AN17 * INDEX('Inputs from Uganda staff'!$E$61:$BM$80,MATCH('HRH Need estimation'!AK$2,'Inputs from Uganda staff'!$E$61:$E$80,0),MATCH('HRH Need estimation'!$D17,'Inputs from Uganda staff'!$E$6:$BM$6,0)),
""))</f>
        <v>0</v>
      </c>
      <c r="AL17" s="122">
        <f>IFERROR(
$AN17 * INDEX('WFOM - Time_Base'!$A$4:$API$29, MATCH("CenHos", 'WFOM - Time_Base'!$B$4:$B$29,0), MATCH(CONCATENATE($G17,AL$2),'WFOM - Time_Base'!$A$8:$API$8,0)) *
INDEX('WFOM - Time_Base'!$A$4:$API$29, MATCH("CenHos_Per", 'WFOM - Time_Base'!$B$4:$B$29,0), MATCH(CONCATENATE($G17,AL$2),'WFOM - Time_Base'!$A$8:$API$8,0)),
IFERROR($AN17 * INDEX('Inputs from Uganda staff'!$E$61:$BM$80,MATCH('HRH Need estimation'!AL$2,'Inputs from Uganda staff'!$E$61:$E$80,0),MATCH('HRH Need estimation'!$D17,'Inputs from Uganda staff'!$E$6:$BM$6,0)),
""))</f>
        <v>0</v>
      </c>
      <c r="AN17">
        <v>1</v>
      </c>
      <c r="AO17" t="str">
        <f t="shared" si="1"/>
        <v>014</v>
      </c>
      <c r="AQ17" t="s">
        <v>252</v>
      </c>
    </row>
    <row r="18" spans="1:43" hidden="1">
      <c r="A18" s="106" t="s">
        <v>921</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1947</v>
      </c>
      <c r="R18" s="122">
        <f>IFERROR(
$AN18 * INDEX('WFOM - Time_Base'!$A$4:$API$29, MATCH("CenHos", 'WFOM - Time_Base'!$B$4:$B$29,0), MATCH(CONCATENATE($G18,R$2),'WFOM - Time_Base'!$A$8:$API$8,0)) *
INDEX('WFOM - Time_Base'!$A$4:$API$29, MATCH("CenHos_Per", 'WFOM - Time_Base'!$B$4:$B$29,0), MATCH(CONCATENATE($G18,R$2),'WFOM - Time_Base'!$A$8:$API$8,0)),
IFERROR($AN18 * INDEX('Inputs from Uganda staff'!$E$61:$BM$80,MATCH('HRH Need estimation'!R$2,'Inputs from Uganda staff'!$E$61:$E$80,0),MATCH('HRH Need estimation'!$D18,'Inputs from Uganda staff'!$E$6:$BM$6,0)),
""))</f>
        <v>60</v>
      </c>
      <c r="S18" s="122">
        <f>IFERROR(
$AN18 * INDEX('WFOM - Time_Base'!$A$4:$API$29, MATCH("CenHos", 'WFOM - Time_Base'!$B$4:$B$29,0), MATCH(CONCATENATE($G18,S$2),'WFOM - Time_Base'!$A$8:$API$8,0)) *
INDEX('WFOM - Time_Base'!$A$4:$API$29, MATCH("CenHos_Per", 'WFOM - Time_Base'!$B$4:$B$29,0), MATCH(CONCATENATE($G18,S$2),'WFOM - Time_Base'!$A$8:$API$8,0)),
IFERROR($AN18 * INDEX('Inputs from Uganda staff'!$E$61:$BM$80,MATCH('HRH Need estimation'!S$2,'Inputs from Uganda staff'!$E$61:$E$80,0),MATCH('HRH Need estimation'!$D18,'Inputs from Uganda staff'!$E$6:$BM$6,0)),
""))</f>
        <v>0</v>
      </c>
      <c r="T18" s="122">
        <f>IFERROR(
$AN18 * INDEX('WFOM - Time_Base'!$A$4:$API$29, MATCH("CenHos", 'WFOM - Time_Base'!$B$4:$B$29,0), MATCH(CONCATENATE($G18,T$2),'WFOM - Time_Base'!$A$8:$API$8,0)) *
INDEX('WFOM - Time_Base'!$A$4:$API$29, MATCH("CenHos_Per", 'WFOM - Time_Base'!$B$4:$B$29,0), MATCH(CONCATENATE($G18,T$2),'WFOM - Time_Base'!$A$8:$API$8,0)),
IFERROR($AN18 * INDEX('Inputs from Uganda staff'!$E$61:$BM$80,MATCH('HRH Need estimation'!T$2,'Inputs from Uganda staff'!$E$61:$E$80,0),MATCH('HRH Need estimation'!$D18,'Inputs from Uganda staff'!$E$6:$BM$6,0)),
""))</f>
        <v>0</v>
      </c>
      <c r="U18" s="122">
        <f>IFERROR(
$AN18 * INDEX('WFOM - Time_Base'!$A$4:$API$29, MATCH("CenHos", 'WFOM - Time_Base'!$B$4:$B$29,0), MATCH(CONCATENATE($G18,U$2),'WFOM - Time_Base'!$A$8:$API$8,0)) *
INDEX('WFOM - Time_Base'!$A$4:$API$29, MATCH("CenHos_Per", 'WFOM - Time_Base'!$B$4:$B$29,0), MATCH(CONCATENATE($G18,U$2),'WFOM - Time_Base'!$A$8:$API$8,0)),
IFERROR($AN18 * INDEX('Inputs from Uganda staff'!$E$61:$BM$80,MATCH('HRH Need estimation'!U$2,'Inputs from Uganda staff'!$E$61:$E$80,0),MATCH('HRH Need estimation'!$D18,'Inputs from Uganda staff'!$E$6:$BM$6,0)),
""))</f>
        <v>12</v>
      </c>
      <c r="V18" s="122">
        <f>IFERROR(
$AN18 * INDEX('WFOM - Time_Base'!$A$4:$API$29, MATCH("CenHos", 'WFOM - Time_Base'!$B$4:$B$29,0), MATCH(CONCATENATE($G18,V$2),'WFOM - Time_Base'!$A$8:$API$8,0)) *
INDEX('WFOM - Time_Base'!$A$4:$API$29, MATCH("CenHos_Per", 'WFOM - Time_Base'!$B$4:$B$29,0), MATCH(CONCATENATE($G18,V$2),'WFOM - Time_Base'!$A$8:$API$8,0)),
IFERROR($AN18 * INDEX('Inputs from Uganda staff'!$E$61:$BM$80,MATCH('HRH Need estimation'!V$2,'Inputs from Uganda staff'!$E$61:$E$80,0),MATCH('HRH Need estimation'!$D18,'Inputs from Uganda staff'!$E$6:$BM$6,0)),
""))</f>
        <v>140</v>
      </c>
      <c r="W18" s="122">
        <f>IFERROR(
$AN18 * INDEX('WFOM - Time_Base'!$A$4:$API$29, MATCH("CenHos", 'WFOM - Time_Base'!$B$4:$B$29,0), MATCH(CONCATENATE($G18,W$2),'WFOM - Time_Base'!$A$8:$API$8,0)) *
INDEX('WFOM - Time_Base'!$A$4:$API$29, MATCH("CenHos_Per", 'WFOM - Time_Base'!$B$4:$B$29,0), MATCH(CONCATENATE($G18,W$2),'WFOM - Time_Base'!$A$8:$API$8,0)),
IFERROR($AN18 * INDEX('Inputs from Uganda staff'!$E$61:$BM$80,MATCH('HRH Need estimation'!W$2,'Inputs from Uganda staff'!$E$61:$E$80,0),MATCH('HRH Need estimation'!$D18,'Inputs from Uganda staff'!$E$6:$BM$6,0)),
""))</f>
        <v>0.1</v>
      </c>
      <c r="X18" s="122">
        <f>IFERROR(
$AN18 * INDEX('WFOM - Time_Base'!$A$4:$API$29, MATCH("CenHos", 'WFOM - Time_Base'!$B$4:$B$29,0), MATCH(CONCATENATE($G18,X$2),'WFOM - Time_Base'!$A$8:$API$8,0)) *
INDEX('WFOM - Time_Base'!$A$4:$API$29, MATCH("CenHos_Per", 'WFOM - Time_Base'!$B$4:$B$29,0), MATCH(CONCATENATE($G18,X$2),'WFOM - Time_Base'!$A$8:$API$8,0)),
IFERROR($AN18 * INDEX('Inputs from Uganda staff'!$E$61:$BM$80,MATCH('HRH Need estimation'!X$2,'Inputs from Uganda staff'!$E$61:$E$80,0),MATCH('HRH Need estimation'!$D18,'Inputs from Uganda staff'!$E$6:$BM$6,0)),
""))</f>
        <v>6.25</v>
      </c>
      <c r="Y18" s="122">
        <f>IFERROR(
$AN18 * INDEX('WFOM - Time_Base'!$A$4:$API$29, MATCH("CenHos", 'WFOM - Time_Base'!$B$4:$B$29,0), MATCH(CONCATENATE($G18,Y$2),'WFOM - Time_Base'!$A$8:$API$8,0)) *
INDEX('WFOM - Time_Base'!$A$4:$API$29, MATCH("CenHos_Per", 'WFOM - Time_Base'!$B$4:$B$29,0), MATCH(CONCATENATE($G18,Y$2),'WFOM - Time_Base'!$A$8:$API$8,0)),
IFERROR($AN18 * INDEX('Inputs from Uganda staff'!$E$61:$BM$80,MATCH('HRH Need estimation'!Y$2,'Inputs from Uganda staff'!$E$61:$E$80,0),MATCH('HRH Need estimation'!$D18,'Inputs from Uganda staff'!$E$6:$BM$6,0)),
""))</f>
        <v>12.5</v>
      </c>
      <c r="Z18" s="122">
        <f>IFERROR(
$AN18 * INDEX('WFOM - Time_Base'!$A$4:$API$29, MATCH("CenHos", 'WFOM - Time_Base'!$B$4:$B$29,0), MATCH(CONCATENATE($G18,Z$2),'WFOM - Time_Base'!$A$8:$API$8,0)) *
INDEX('WFOM - Time_Base'!$A$4:$API$29, MATCH("CenHos_Per", 'WFOM - Time_Base'!$B$4:$B$29,0), MATCH(CONCATENATE($G18,Z$2),'WFOM - Time_Base'!$A$8:$API$8,0)),
IFERROR($AN18 * INDEX('Inputs from Uganda staff'!$E$61:$BM$80,MATCH('HRH Need estimation'!Z$2,'Inputs from Uganda staff'!$E$61:$E$80,0),MATCH('HRH Need estimation'!$D18,'Inputs from Uganda staff'!$E$6:$BM$6,0)),
""))</f>
        <v>0</v>
      </c>
      <c r="AA18" s="122">
        <f>IFERROR(
$AN18 * INDEX('WFOM - Time_Base'!$A$4:$API$29, MATCH("CenHos", 'WFOM - Time_Base'!$B$4:$B$29,0), MATCH(CONCATENATE($G18,AA$2),'WFOM - Time_Base'!$A$8:$API$8,0)) *
INDEX('WFOM - Time_Base'!$A$4:$API$29, MATCH("CenHos_Per", 'WFOM - Time_Base'!$B$4:$B$29,0), MATCH(CONCATENATE($G18,AA$2),'WFOM - Time_Base'!$A$8:$API$8,0)),
IFERROR($AN18 * INDEX('Inputs from Uganda staff'!$E$61:$BM$80,MATCH('HRH Need estimation'!AA$2,'Inputs from Uganda staff'!$E$61:$E$80,0),MATCH('HRH Need estimation'!$D18,'Inputs from Uganda staff'!$E$6:$BM$6,0)),
""))</f>
        <v>20</v>
      </c>
      <c r="AB18" s="122">
        <f>IFERROR(
$AN18 * INDEX('WFOM - Time_Base'!$A$4:$API$29, MATCH("CenHos", 'WFOM - Time_Base'!$B$4:$B$29,0), MATCH(CONCATENATE($G18,AB$2),'WFOM - Time_Base'!$A$8:$API$8,0)) *
INDEX('WFOM - Time_Base'!$A$4:$API$29, MATCH("CenHos_Per", 'WFOM - Time_Base'!$B$4:$B$29,0), MATCH(CONCATENATE($G18,AB$2),'WFOM - Time_Base'!$A$8:$API$8,0)),
IFERROR($AN18 * INDEX('Inputs from Uganda staff'!$E$61:$BM$80,MATCH('HRH Need estimation'!AB$2,'Inputs from Uganda staff'!$E$61:$E$80,0),MATCH('HRH Need estimation'!$D18,'Inputs from Uganda staff'!$E$6:$BM$6,0)),
""))</f>
        <v>0</v>
      </c>
      <c r="AC18" s="122" t="str">
        <f>IFERROR(
$AN18 * INDEX('WFOM - Time_Base'!$A$4:$API$29, MATCH("CenHos", 'WFOM - Time_Base'!$B$4:$B$29,0), MATCH(CONCATENATE($G18,AC$2),'WFOM - Time_Base'!$A$8:$API$8,0)) *
INDEX('WFOM - Time_Base'!$A$4:$API$29, MATCH("CenHos_Per", 'WFOM - Time_Base'!$B$4:$B$29,0), MATCH(CONCATENATE($G18,AC$2),'WFOM - Time_Base'!$A$8:$API$8,0)),
IFERROR($AN18 * INDEX('Inputs from Uganda staff'!$E$61:$BM$80,MATCH('HRH Need estimation'!AC$2,'Inputs from Uganda staff'!$E$61:$E$80,0),MATCH('HRH Need estimation'!$D18,'Inputs from Uganda staff'!$E$6:$BM$6,0)),
""))</f>
        <v/>
      </c>
      <c r="AD18" s="122">
        <f>IFERROR(
$AN18 * INDEX('WFOM - Time_Base'!$A$4:$API$29, MATCH("CenHos", 'WFOM - Time_Base'!$B$4:$B$29,0), MATCH(CONCATENATE($G18,AD$2),'WFOM - Time_Base'!$A$8:$API$8,0)) *
INDEX('WFOM - Time_Base'!$A$4:$API$29, MATCH("CenHos_Per", 'WFOM - Time_Base'!$B$4:$B$29,0), MATCH(CONCATENATE($G18,AD$2),'WFOM - Time_Base'!$A$8:$API$8,0)),
IFERROR($AN18 * INDEX('Inputs from Uganda staff'!$E$61:$BM$80,MATCH('HRH Need estimation'!AD$2,'Inputs from Uganda staff'!$E$61:$E$80,0),MATCH('HRH Need estimation'!$D18,'Inputs from Uganda staff'!$E$6:$BM$6,0)),
""))</f>
        <v>0</v>
      </c>
      <c r="AE18" s="122">
        <f>IFERROR(
$AN18 * INDEX('WFOM - Time_Base'!$A$4:$API$29, MATCH("CenHos", 'WFOM - Time_Base'!$B$4:$B$29,0), MATCH(CONCATENATE($G18,AE$2),'WFOM - Time_Base'!$A$8:$API$8,0)) *
INDEX('WFOM - Time_Base'!$A$4:$API$29, MATCH("CenHos_Per", 'WFOM - Time_Base'!$B$4:$B$29,0), MATCH(CONCATENATE($G18,AE$2),'WFOM - Time_Base'!$A$8:$API$8,0)),
IFERROR($AN18 * INDEX('Inputs from Uganda staff'!$E$61:$BM$80,MATCH('HRH Need estimation'!AE$2,'Inputs from Uganda staff'!$E$61:$E$80,0),MATCH('HRH Need estimation'!$D18,'Inputs from Uganda staff'!$E$6:$BM$6,0)),
""))</f>
        <v>0</v>
      </c>
      <c r="AF18" s="122">
        <f>IFERROR(
$AN18 * INDEX('WFOM - Time_Base'!$A$4:$API$29, MATCH("CenHos", 'WFOM - Time_Base'!$B$4:$B$29,0), MATCH(CONCATENATE($G18,AF$2),'WFOM - Time_Base'!$A$8:$API$8,0)) *
INDEX('WFOM - Time_Base'!$A$4:$API$29, MATCH("CenHos_Per", 'WFOM - Time_Base'!$B$4:$B$29,0), MATCH(CONCATENATE($G18,AF$2),'WFOM - Time_Base'!$A$8:$API$8,0)),
IFERROR($AN18 * INDEX('Inputs from Uganda staff'!$E$61:$BM$80,MATCH('HRH Need estimation'!AF$2,'Inputs from Uganda staff'!$E$61:$E$80,0),MATCH('HRH Need estimation'!$D18,'Inputs from Uganda staff'!$E$6:$BM$6,0)),
""))</f>
        <v>0</v>
      </c>
      <c r="AG18" s="122">
        <f>IFERROR(
$AN18 * INDEX('WFOM - Time_Base'!$A$4:$API$29, MATCH("CenHos", 'WFOM - Time_Base'!$B$4:$B$29,0), MATCH(CONCATENATE($G18,AG$2),'WFOM - Time_Base'!$A$8:$API$8,0)) *
INDEX('WFOM - Time_Base'!$A$4:$API$29, MATCH("CenHos_Per", 'WFOM - Time_Base'!$B$4:$B$29,0), MATCH(CONCATENATE($G18,AG$2),'WFOM - Time_Base'!$A$8:$API$8,0)),
IFERROR($AN18 * INDEX('Inputs from Uganda staff'!$E$61:$BM$80,MATCH('HRH Need estimation'!AG$2,'Inputs from Uganda staff'!$E$61:$E$80,0),MATCH('HRH Need estimation'!$D18,'Inputs from Uganda staff'!$E$6:$BM$6,0)),
""))</f>
        <v>0</v>
      </c>
      <c r="AH18" s="122">
        <f>IFERROR(
$AN18 * INDEX('WFOM - Time_Base'!$A$4:$API$29, MATCH("CenHos", 'WFOM - Time_Base'!$B$4:$B$29,0), MATCH(CONCATENATE($G18,AH$2),'WFOM - Time_Base'!$A$8:$API$8,0)) *
INDEX('WFOM - Time_Base'!$A$4:$API$29, MATCH("CenHos_Per", 'WFOM - Time_Base'!$B$4:$B$29,0), MATCH(CONCATENATE($G18,AH$2),'WFOM - Time_Base'!$A$8:$API$8,0)),
IFERROR($AN18 * INDEX('Inputs from Uganda staff'!$E$61:$BM$80,MATCH('HRH Need estimation'!AH$2,'Inputs from Uganda staff'!$E$61:$E$80,0),MATCH('HRH Need estimation'!$D18,'Inputs from Uganda staff'!$E$6:$BM$6,0)),
""))</f>
        <v>0</v>
      </c>
      <c r="AI18" s="122">
        <f>IFERROR(
$AN18 * INDEX('WFOM - Time_Base'!$A$4:$API$29, MATCH("CenHos", 'WFOM - Time_Base'!$B$4:$B$29,0), MATCH(CONCATENATE($G18,AI$2),'WFOM - Time_Base'!$A$8:$API$8,0)) *
INDEX('WFOM - Time_Base'!$A$4:$API$29, MATCH("CenHos_Per", 'WFOM - Time_Base'!$B$4:$B$29,0), MATCH(CONCATENATE($G18,AI$2),'WFOM - Time_Base'!$A$8:$API$8,0)),
IFERROR($AN18 * INDEX('Inputs from Uganda staff'!$E$61:$BM$80,MATCH('HRH Need estimation'!AI$2,'Inputs from Uganda staff'!$E$61:$E$80,0),MATCH('HRH Need estimation'!$D18,'Inputs from Uganda staff'!$E$6:$BM$6,0)),
""))</f>
        <v>0</v>
      </c>
      <c r="AJ18" s="122">
        <f>IFERROR(
$AN18 * INDEX('WFOM - Time_Base'!$A$4:$API$29, MATCH("CenHos", 'WFOM - Time_Base'!$B$4:$B$29,0), MATCH(CONCATENATE($G18,AJ$2),'WFOM - Time_Base'!$A$8:$API$8,0)) *
INDEX('WFOM - Time_Base'!$A$4:$API$29, MATCH("CenHos_Per", 'WFOM - Time_Base'!$B$4:$B$29,0), MATCH(CONCATENATE($G18,AJ$2),'WFOM - Time_Base'!$A$8:$API$8,0)),
IFERROR($AN18 * INDEX('Inputs from Uganda staff'!$E$61:$BM$80,MATCH('HRH Need estimation'!AJ$2,'Inputs from Uganda staff'!$E$61:$E$80,0),MATCH('HRH Need estimation'!$D18,'Inputs from Uganda staff'!$E$6:$BM$6,0)),
""))</f>
        <v>0</v>
      </c>
      <c r="AK18" s="122">
        <f>IFERROR(
$AN18 * INDEX('WFOM - Time_Base'!$A$4:$API$29, MATCH("CenHos", 'WFOM - Time_Base'!$B$4:$B$29,0), MATCH(CONCATENATE($G18,AK$2),'WFOM - Time_Base'!$A$8:$API$8,0)) *
INDEX('WFOM - Time_Base'!$A$4:$API$29, MATCH("CenHos_Per", 'WFOM - Time_Base'!$B$4:$B$29,0), MATCH(CONCATENATE($G18,AK$2),'WFOM - Time_Base'!$A$8:$API$8,0)),
IFERROR($AN18 * INDEX('Inputs from Uganda staff'!$E$61:$BM$80,MATCH('HRH Need estimation'!AK$2,'Inputs from Uganda staff'!$E$61:$E$80,0),MATCH('HRH Need estimation'!$D18,'Inputs from Uganda staff'!$E$6:$BM$6,0)),
""))</f>
        <v>0</v>
      </c>
      <c r="AL18" s="122">
        <f>IFERROR(
$AN18 * INDEX('WFOM - Time_Base'!$A$4:$API$29, MATCH("CenHos", 'WFOM - Time_Base'!$B$4:$B$29,0), MATCH(CONCATENATE($G18,AL$2),'WFOM - Time_Base'!$A$8:$API$8,0)) *
INDEX('WFOM - Time_Base'!$A$4:$API$29, MATCH("CenHos_Per", 'WFOM - Time_Base'!$B$4:$B$29,0), MATCH(CONCATENATE($G18,AL$2),'WFOM - Time_Base'!$A$8:$API$8,0)),
IFERROR($AN18 * INDEX('Inputs from Uganda staff'!$E$61:$BM$80,MATCH('HRH Need estimation'!AL$2,'Inputs from Uganda staff'!$E$61:$E$80,0),MATCH('HRH Need estimation'!$D18,'Inputs from Uganda staff'!$E$6:$BM$6,0)),
""))</f>
        <v>0</v>
      </c>
      <c r="AN18">
        <v>1</v>
      </c>
      <c r="AO18" t="str">
        <f t="shared" si="1"/>
        <v>015</v>
      </c>
      <c r="AQ18" t="s">
        <v>256</v>
      </c>
    </row>
    <row r="19" spans="1:43" hidden="1">
      <c r="A19" s="106" t="s">
        <v>922</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1947</v>
      </c>
      <c r="R19" s="122">
        <f>IFERROR(
$AN19 * INDEX('WFOM - Time_Base'!$A$4:$API$29, MATCH("CenHos", 'WFOM - Time_Base'!$B$4:$B$29,0), MATCH(CONCATENATE($G19,R$2),'WFOM - Time_Base'!$A$8:$API$8,0)) *
INDEX('WFOM - Time_Base'!$A$4:$API$29, MATCH("CenHos_Per", 'WFOM - Time_Base'!$B$4:$B$29,0), MATCH(CONCATENATE($G19,R$2),'WFOM - Time_Base'!$A$8:$API$8,0)),
IFERROR($AN19 * INDEX('Inputs from Uganda staff'!$E$61:$BM$80,MATCH('HRH Need estimation'!R$2,'Inputs from Uganda staff'!$E$61:$E$80,0),MATCH('HRH Need estimation'!$D19,'Inputs from Uganda staff'!$E$6:$BM$6,0)),
""))</f>
        <v>0.5</v>
      </c>
      <c r="S19" s="122">
        <f>IFERROR(
$AN19 * INDEX('WFOM - Time_Base'!$A$4:$API$29, MATCH("CenHos", 'WFOM - Time_Base'!$B$4:$B$29,0), MATCH(CONCATENATE($G19,S$2),'WFOM - Time_Base'!$A$8:$API$8,0)) *
INDEX('WFOM - Time_Base'!$A$4:$API$29, MATCH("CenHos_Per", 'WFOM - Time_Base'!$B$4:$B$29,0), MATCH(CONCATENATE($G19,S$2),'WFOM - Time_Base'!$A$8:$API$8,0)),
IFERROR($AN19 * INDEX('Inputs from Uganda staff'!$E$61:$BM$80,MATCH('HRH Need estimation'!S$2,'Inputs from Uganda staff'!$E$61:$E$80,0),MATCH('HRH Need estimation'!$D19,'Inputs from Uganda staff'!$E$6:$BM$6,0)),
""))</f>
        <v>0</v>
      </c>
      <c r="T19" s="122">
        <f>IFERROR(
$AN19 * INDEX('WFOM - Time_Base'!$A$4:$API$29, MATCH("CenHos", 'WFOM - Time_Base'!$B$4:$B$29,0), MATCH(CONCATENATE($G19,T$2),'WFOM - Time_Base'!$A$8:$API$8,0)) *
INDEX('WFOM - Time_Base'!$A$4:$API$29, MATCH("CenHos_Per", 'WFOM - Time_Base'!$B$4:$B$29,0), MATCH(CONCATENATE($G19,T$2),'WFOM - Time_Base'!$A$8:$API$8,0)),
IFERROR($AN19 * INDEX('Inputs from Uganda staff'!$E$61:$BM$80,MATCH('HRH Need estimation'!T$2,'Inputs from Uganda staff'!$E$61:$E$80,0),MATCH('HRH Need estimation'!$D19,'Inputs from Uganda staff'!$E$6:$BM$6,0)),
""))</f>
        <v>0</v>
      </c>
      <c r="U19" s="122">
        <f>IFERROR(
$AN19 * INDEX('WFOM - Time_Base'!$A$4:$API$29, MATCH("CenHos", 'WFOM - Time_Base'!$B$4:$B$29,0), MATCH(CONCATENATE($G19,U$2),'WFOM - Time_Base'!$A$8:$API$8,0)) *
INDEX('WFOM - Time_Base'!$A$4:$API$29, MATCH("CenHos_Per", 'WFOM - Time_Base'!$B$4:$B$29,0), MATCH(CONCATENATE($G19,U$2),'WFOM - Time_Base'!$A$8:$API$8,0)),
IFERROR($AN19 * INDEX('Inputs from Uganda staff'!$E$61:$BM$80,MATCH('HRH Need estimation'!U$2,'Inputs from Uganda staff'!$E$61:$E$80,0),MATCH('HRH Need estimation'!$D19,'Inputs from Uganda staff'!$E$6:$BM$6,0)),
""))</f>
        <v>0.5</v>
      </c>
      <c r="V19" s="122">
        <f>IFERROR(
$AN19 * INDEX('WFOM - Time_Base'!$A$4:$API$29, MATCH("CenHos", 'WFOM - Time_Base'!$B$4:$B$29,0), MATCH(CONCATENATE($G19,V$2),'WFOM - Time_Base'!$A$8:$API$8,0)) *
INDEX('WFOM - Time_Base'!$A$4:$API$29, MATCH("CenHos_Per", 'WFOM - Time_Base'!$B$4:$B$29,0), MATCH(CONCATENATE($G19,V$2),'WFOM - Time_Base'!$A$8:$API$8,0)),
IFERROR($AN19 * INDEX('Inputs from Uganda staff'!$E$61:$BM$80,MATCH('HRH Need estimation'!V$2,'Inputs from Uganda staff'!$E$61:$E$80,0),MATCH('HRH Need estimation'!$D19,'Inputs from Uganda staff'!$E$6:$BM$6,0)),
""))</f>
        <v>3</v>
      </c>
      <c r="W19" s="122">
        <f>IFERROR(
$AN19 * INDEX('WFOM - Time_Base'!$A$4:$API$29, MATCH("CenHos", 'WFOM - Time_Base'!$B$4:$B$29,0), MATCH(CONCATENATE($G19,W$2),'WFOM - Time_Base'!$A$8:$API$8,0)) *
INDEX('WFOM - Time_Base'!$A$4:$API$29, MATCH("CenHos_Per", 'WFOM - Time_Base'!$B$4:$B$29,0), MATCH(CONCATENATE($G19,W$2),'WFOM - Time_Base'!$A$8:$API$8,0)),
IFERROR($AN19 * INDEX('Inputs from Uganda staff'!$E$61:$BM$80,MATCH('HRH Need estimation'!W$2,'Inputs from Uganda staff'!$E$61:$E$80,0),MATCH('HRH Need estimation'!$D19,'Inputs from Uganda staff'!$E$6:$BM$6,0)),
""))</f>
        <v>0</v>
      </c>
      <c r="X19" s="122">
        <f>IFERROR(
$AN19 * INDEX('WFOM - Time_Base'!$A$4:$API$29, MATCH("CenHos", 'WFOM - Time_Base'!$B$4:$B$29,0), MATCH(CONCATENATE($G19,X$2),'WFOM - Time_Base'!$A$8:$API$8,0)) *
INDEX('WFOM - Time_Base'!$A$4:$API$29, MATCH("CenHos_Per", 'WFOM - Time_Base'!$B$4:$B$29,0), MATCH(CONCATENATE($G19,X$2),'WFOM - Time_Base'!$A$8:$API$8,0)),
IFERROR($AN19 * INDEX('Inputs from Uganda staff'!$E$61:$BM$80,MATCH('HRH Need estimation'!X$2,'Inputs from Uganda staff'!$E$61:$E$80,0),MATCH('HRH Need estimation'!$D19,'Inputs from Uganda staff'!$E$6:$BM$6,0)),
""))</f>
        <v>0</v>
      </c>
      <c r="Y19" s="122">
        <f>IFERROR(
$AN19 * INDEX('WFOM - Time_Base'!$A$4:$API$29, MATCH("CenHos", 'WFOM - Time_Base'!$B$4:$B$29,0), MATCH(CONCATENATE($G19,Y$2),'WFOM - Time_Base'!$A$8:$API$8,0)) *
INDEX('WFOM - Time_Base'!$A$4:$API$29, MATCH("CenHos_Per", 'WFOM - Time_Base'!$B$4:$B$29,0), MATCH(CONCATENATE($G19,Y$2),'WFOM - Time_Base'!$A$8:$API$8,0)),
IFERROR($AN19 * INDEX('Inputs from Uganda staff'!$E$61:$BM$80,MATCH('HRH Need estimation'!Y$2,'Inputs from Uganda staff'!$E$61:$E$80,0),MATCH('HRH Need estimation'!$D19,'Inputs from Uganda staff'!$E$6:$BM$6,0)),
""))</f>
        <v>0</v>
      </c>
      <c r="Z19" s="122">
        <f>IFERROR(
$AN19 * INDEX('WFOM - Time_Base'!$A$4:$API$29, MATCH("CenHos", 'WFOM - Time_Base'!$B$4:$B$29,0), MATCH(CONCATENATE($G19,Z$2),'WFOM - Time_Base'!$A$8:$API$8,0)) *
INDEX('WFOM - Time_Base'!$A$4:$API$29, MATCH("CenHos_Per", 'WFOM - Time_Base'!$B$4:$B$29,0), MATCH(CONCATENATE($G19,Z$2),'WFOM - Time_Base'!$A$8:$API$8,0)),
IFERROR($AN19 * INDEX('Inputs from Uganda staff'!$E$61:$BM$80,MATCH('HRH Need estimation'!Z$2,'Inputs from Uganda staff'!$E$61:$E$80,0),MATCH('HRH Need estimation'!$D19,'Inputs from Uganda staff'!$E$6:$BM$6,0)),
""))</f>
        <v>0</v>
      </c>
      <c r="AA19" s="122">
        <f>IFERROR(
$AN19 * INDEX('WFOM - Time_Base'!$A$4:$API$29, MATCH("CenHos", 'WFOM - Time_Base'!$B$4:$B$29,0), MATCH(CONCATENATE($G19,AA$2),'WFOM - Time_Base'!$A$8:$API$8,0)) *
INDEX('WFOM - Time_Base'!$A$4:$API$29, MATCH("CenHos_Per", 'WFOM - Time_Base'!$B$4:$B$29,0), MATCH(CONCATENATE($G19,AA$2),'WFOM - Time_Base'!$A$8:$API$8,0)),
IFERROR($AN19 * INDEX('Inputs from Uganda staff'!$E$61:$BM$80,MATCH('HRH Need estimation'!AA$2,'Inputs from Uganda staff'!$E$61:$E$80,0),MATCH('HRH Need estimation'!$D19,'Inputs from Uganda staff'!$E$6:$BM$6,0)),
""))</f>
        <v>0</v>
      </c>
      <c r="AB19" s="122">
        <f>IFERROR(
$AN19 * INDEX('WFOM - Time_Base'!$A$4:$API$29, MATCH("CenHos", 'WFOM - Time_Base'!$B$4:$B$29,0), MATCH(CONCATENATE($G19,AB$2),'WFOM - Time_Base'!$A$8:$API$8,0)) *
INDEX('WFOM - Time_Base'!$A$4:$API$29, MATCH("CenHos_Per", 'WFOM - Time_Base'!$B$4:$B$29,0), MATCH(CONCATENATE($G19,AB$2),'WFOM - Time_Base'!$A$8:$API$8,0)),
IFERROR($AN19 * INDEX('Inputs from Uganda staff'!$E$61:$BM$80,MATCH('HRH Need estimation'!AB$2,'Inputs from Uganda staff'!$E$61:$E$80,0),MATCH('HRH Need estimation'!$D19,'Inputs from Uganda staff'!$E$6:$BM$6,0)),
""))</f>
        <v>0</v>
      </c>
      <c r="AC19" s="122" t="str">
        <f>IFERROR(
$AN19 * INDEX('WFOM - Time_Base'!$A$4:$API$29, MATCH("CenHos", 'WFOM - Time_Base'!$B$4:$B$29,0), MATCH(CONCATENATE($G19,AC$2),'WFOM - Time_Base'!$A$8:$API$8,0)) *
INDEX('WFOM - Time_Base'!$A$4:$API$29, MATCH("CenHos_Per", 'WFOM - Time_Base'!$B$4:$B$29,0), MATCH(CONCATENATE($G19,AC$2),'WFOM - Time_Base'!$A$8:$API$8,0)),
IFERROR($AN19 * INDEX('Inputs from Uganda staff'!$E$61:$BM$80,MATCH('HRH Need estimation'!AC$2,'Inputs from Uganda staff'!$E$61:$E$80,0),MATCH('HRH Need estimation'!$D19,'Inputs from Uganda staff'!$E$6:$BM$6,0)),
""))</f>
        <v/>
      </c>
      <c r="AD19" s="122">
        <f>IFERROR(
$AN19 * INDEX('WFOM - Time_Base'!$A$4:$API$29, MATCH("CenHos", 'WFOM - Time_Base'!$B$4:$B$29,0), MATCH(CONCATENATE($G19,AD$2),'WFOM - Time_Base'!$A$8:$API$8,0)) *
INDEX('WFOM - Time_Base'!$A$4:$API$29, MATCH("CenHos_Per", 'WFOM - Time_Base'!$B$4:$B$29,0), MATCH(CONCATENATE($G19,AD$2),'WFOM - Time_Base'!$A$8:$API$8,0)),
IFERROR($AN19 * INDEX('Inputs from Uganda staff'!$E$61:$BM$80,MATCH('HRH Need estimation'!AD$2,'Inputs from Uganda staff'!$E$61:$E$80,0),MATCH('HRH Need estimation'!$D19,'Inputs from Uganda staff'!$E$6:$BM$6,0)),
""))</f>
        <v>0</v>
      </c>
      <c r="AE19" s="122">
        <f>IFERROR(
$AN19 * INDEX('WFOM - Time_Base'!$A$4:$API$29, MATCH("CenHos", 'WFOM - Time_Base'!$B$4:$B$29,0), MATCH(CONCATENATE($G19,AE$2),'WFOM - Time_Base'!$A$8:$API$8,0)) *
INDEX('WFOM - Time_Base'!$A$4:$API$29, MATCH("CenHos_Per", 'WFOM - Time_Base'!$B$4:$B$29,0), MATCH(CONCATENATE($G19,AE$2),'WFOM - Time_Base'!$A$8:$API$8,0)),
IFERROR($AN19 * INDEX('Inputs from Uganda staff'!$E$61:$BM$80,MATCH('HRH Need estimation'!AE$2,'Inputs from Uganda staff'!$E$61:$E$80,0),MATCH('HRH Need estimation'!$D19,'Inputs from Uganda staff'!$E$6:$BM$6,0)),
""))</f>
        <v>0</v>
      </c>
      <c r="AF19" s="122">
        <f>IFERROR(
$AN19 * INDEX('WFOM - Time_Base'!$A$4:$API$29, MATCH("CenHos", 'WFOM - Time_Base'!$B$4:$B$29,0), MATCH(CONCATENATE($G19,AF$2),'WFOM - Time_Base'!$A$8:$API$8,0)) *
INDEX('WFOM - Time_Base'!$A$4:$API$29, MATCH("CenHos_Per", 'WFOM - Time_Base'!$B$4:$B$29,0), MATCH(CONCATENATE($G19,AF$2),'WFOM - Time_Base'!$A$8:$API$8,0)),
IFERROR($AN19 * INDEX('Inputs from Uganda staff'!$E$61:$BM$80,MATCH('HRH Need estimation'!AF$2,'Inputs from Uganda staff'!$E$61:$E$80,0),MATCH('HRH Need estimation'!$D19,'Inputs from Uganda staff'!$E$6:$BM$6,0)),
""))</f>
        <v>0</v>
      </c>
      <c r="AG19" s="122">
        <f>IFERROR(
$AN19 * INDEX('WFOM - Time_Base'!$A$4:$API$29, MATCH("CenHos", 'WFOM - Time_Base'!$B$4:$B$29,0), MATCH(CONCATENATE($G19,AG$2),'WFOM - Time_Base'!$A$8:$API$8,0)) *
INDEX('WFOM - Time_Base'!$A$4:$API$29, MATCH("CenHos_Per", 'WFOM - Time_Base'!$B$4:$B$29,0), MATCH(CONCATENATE($G19,AG$2),'WFOM - Time_Base'!$A$8:$API$8,0)),
IFERROR($AN19 * INDEX('Inputs from Uganda staff'!$E$61:$BM$80,MATCH('HRH Need estimation'!AG$2,'Inputs from Uganda staff'!$E$61:$E$80,0),MATCH('HRH Need estimation'!$D19,'Inputs from Uganda staff'!$E$6:$BM$6,0)),
""))</f>
        <v>0</v>
      </c>
      <c r="AH19" s="122">
        <f>IFERROR(
$AN19 * INDEX('WFOM - Time_Base'!$A$4:$API$29, MATCH("CenHos", 'WFOM - Time_Base'!$B$4:$B$29,0), MATCH(CONCATENATE($G19,AH$2),'WFOM - Time_Base'!$A$8:$API$8,0)) *
INDEX('WFOM - Time_Base'!$A$4:$API$29, MATCH("CenHos_Per", 'WFOM - Time_Base'!$B$4:$B$29,0), MATCH(CONCATENATE($G19,AH$2),'WFOM - Time_Base'!$A$8:$API$8,0)),
IFERROR($AN19 * INDEX('Inputs from Uganda staff'!$E$61:$BM$80,MATCH('HRH Need estimation'!AH$2,'Inputs from Uganda staff'!$E$61:$E$80,0),MATCH('HRH Need estimation'!$D19,'Inputs from Uganda staff'!$E$6:$BM$6,0)),
""))</f>
        <v>0</v>
      </c>
      <c r="AI19" s="122">
        <f>IFERROR(
$AN19 * INDEX('WFOM - Time_Base'!$A$4:$API$29, MATCH("CenHos", 'WFOM - Time_Base'!$B$4:$B$29,0), MATCH(CONCATENATE($G19,AI$2),'WFOM - Time_Base'!$A$8:$API$8,0)) *
INDEX('WFOM - Time_Base'!$A$4:$API$29, MATCH("CenHos_Per", 'WFOM - Time_Base'!$B$4:$B$29,0), MATCH(CONCATENATE($G19,AI$2),'WFOM - Time_Base'!$A$8:$API$8,0)),
IFERROR($AN19 * INDEX('Inputs from Uganda staff'!$E$61:$BM$80,MATCH('HRH Need estimation'!AI$2,'Inputs from Uganda staff'!$E$61:$E$80,0),MATCH('HRH Need estimation'!$D19,'Inputs from Uganda staff'!$E$6:$BM$6,0)),
""))</f>
        <v>0</v>
      </c>
      <c r="AJ19" s="122">
        <f>IFERROR(
$AN19 * INDEX('WFOM - Time_Base'!$A$4:$API$29, MATCH("CenHos", 'WFOM - Time_Base'!$B$4:$B$29,0), MATCH(CONCATENATE($G19,AJ$2),'WFOM - Time_Base'!$A$8:$API$8,0)) *
INDEX('WFOM - Time_Base'!$A$4:$API$29, MATCH("CenHos_Per", 'WFOM - Time_Base'!$B$4:$B$29,0), MATCH(CONCATENATE($G19,AJ$2),'WFOM - Time_Base'!$A$8:$API$8,0)),
IFERROR($AN19 * INDEX('Inputs from Uganda staff'!$E$61:$BM$80,MATCH('HRH Need estimation'!AJ$2,'Inputs from Uganda staff'!$E$61:$E$80,0),MATCH('HRH Need estimation'!$D19,'Inputs from Uganda staff'!$E$6:$BM$6,0)),
""))</f>
        <v>0</v>
      </c>
      <c r="AK19" s="122">
        <f>IFERROR(
$AN19 * INDEX('WFOM - Time_Base'!$A$4:$API$29, MATCH("CenHos", 'WFOM - Time_Base'!$B$4:$B$29,0), MATCH(CONCATENATE($G19,AK$2),'WFOM - Time_Base'!$A$8:$API$8,0)) *
INDEX('WFOM - Time_Base'!$A$4:$API$29, MATCH("CenHos_Per", 'WFOM - Time_Base'!$B$4:$B$29,0), MATCH(CONCATENATE($G19,AK$2),'WFOM - Time_Base'!$A$8:$API$8,0)),
IFERROR($AN19 * INDEX('Inputs from Uganda staff'!$E$61:$BM$80,MATCH('HRH Need estimation'!AK$2,'Inputs from Uganda staff'!$E$61:$E$80,0),MATCH('HRH Need estimation'!$D19,'Inputs from Uganda staff'!$E$6:$BM$6,0)),
""))</f>
        <v>0</v>
      </c>
      <c r="AL19" s="122">
        <f>IFERROR(
$AN19 * INDEX('WFOM - Time_Base'!$A$4:$API$29, MATCH("CenHos", 'WFOM - Time_Base'!$B$4:$B$29,0), MATCH(CONCATENATE($G19,AL$2),'WFOM - Time_Base'!$A$8:$API$8,0)) *
INDEX('WFOM - Time_Base'!$A$4:$API$29, MATCH("CenHos_Per", 'WFOM - Time_Base'!$B$4:$B$29,0), MATCH(CONCATENATE($G19,AL$2),'WFOM - Time_Base'!$A$8:$API$8,0)),
IFERROR($AN19 * INDEX('Inputs from Uganda staff'!$E$61:$BM$80,MATCH('HRH Need estimation'!AL$2,'Inputs from Uganda staff'!$E$61:$E$80,0),MATCH('HRH Need estimation'!$D19,'Inputs from Uganda staff'!$E$6:$BM$6,0)),
""))</f>
        <v>0</v>
      </c>
      <c r="AN19">
        <v>1</v>
      </c>
      <c r="AO19" t="str">
        <f t="shared" si="1"/>
        <v>016</v>
      </c>
      <c r="AQ19" t="s">
        <v>258</v>
      </c>
    </row>
    <row r="20" spans="1:43" hidden="1">
      <c r="A20" s="106" t="s">
        <v>923</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1947</v>
      </c>
      <c r="R20" s="122">
        <f>IFERROR(
$AN20 * INDEX('WFOM - Time_Base'!$A$4:$API$29, MATCH("CenHos", 'WFOM - Time_Base'!$B$4:$B$29,0), MATCH(CONCATENATE($G20,R$2),'WFOM - Time_Base'!$A$8:$API$8,0)) *
INDEX('WFOM - Time_Base'!$A$4:$API$29, MATCH("CenHos_Per", 'WFOM - Time_Base'!$B$4:$B$29,0), MATCH(CONCATENATE($G20,R$2),'WFOM - Time_Base'!$A$8:$API$8,0)),
IFERROR($AN20 * INDEX('Inputs from Uganda staff'!$E$61:$BM$80,MATCH('HRH Need estimation'!R$2,'Inputs from Uganda staff'!$E$61:$E$80,0),MATCH('HRH Need estimation'!$D20,'Inputs from Uganda staff'!$E$6:$BM$6,0)),
""))</f>
        <v>10.5</v>
      </c>
      <c r="S20" s="122">
        <f>IFERROR(
$AN20 * INDEX('WFOM - Time_Base'!$A$4:$API$29, MATCH("CenHos", 'WFOM - Time_Base'!$B$4:$B$29,0), MATCH(CONCATENATE($G20,S$2),'WFOM - Time_Base'!$A$8:$API$8,0)) *
INDEX('WFOM - Time_Base'!$A$4:$API$29, MATCH("CenHos_Per", 'WFOM - Time_Base'!$B$4:$B$29,0), MATCH(CONCATENATE($G20,S$2),'WFOM - Time_Base'!$A$8:$API$8,0)),
IFERROR($AN20 * INDEX('Inputs from Uganda staff'!$E$61:$BM$80,MATCH('HRH Need estimation'!S$2,'Inputs from Uganda staff'!$E$61:$E$80,0),MATCH('HRH Need estimation'!$D20,'Inputs from Uganda staff'!$E$6:$BM$6,0)),
""))</f>
        <v>19.5</v>
      </c>
      <c r="T20" s="122">
        <f>IFERROR(
$AN20 * INDEX('WFOM - Time_Base'!$A$4:$API$29, MATCH("CenHos", 'WFOM - Time_Base'!$B$4:$B$29,0), MATCH(CONCATENATE($G20,T$2),'WFOM - Time_Base'!$A$8:$API$8,0)) *
INDEX('WFOM - Time_Base'!$A$4:$API$29, MATCH("CenHos_Per", 'WFOM - Time_Base'!$B$4:$B$29,0), MATCH(CONCATENATE($G20,T$2),'WFOM - Time_Base'!$A$8:$API$8,0)),
IFERROR($AN20 * INDEX('Inputs from Uganda staff'!$E$61:$BM$80,MATCH('HRH Need estimation'!T$2,'Inputs from Uganda staff'!$E$61:$E$80,0),MATCH('HRH Need estimation'!$D20,'Inputs from Uganda staff'!$E$6:$BM$6,0)),
""))</f>
        <v>0</v>
      </c>
      <c r="U20" s="122">
        <f>IFERROR(
$AN20 * INDEX('WFOM - Time_Base'!$A$4:$API$29, MATCH("CenHos", 'WFOM - Time_Base'!$B$4:$B$29,0), MATCH(CONCATENATE($G20,U$2),'WFOM - Time_Base'!$A$8:$API$8,0)) *
INDEX('WFOM - Time_Base'!$A$4:$API$29, MATCH("CenHos_Per", 'WFOM - Time_Base'!$B$4:$B$29,0), MATCH(CONCATENATE($G20,U$2),'WFOM - Time_Base'!$A$8:$API$8,0)),
IFERROR($AN20 * INDEX('Inputs from Uganda staff'!$E$61:$BM$80,MATCH('HRH Need estimation'!U$2,'Inputs from Uganda staff'!$E$61:$E$80,0),MATCH('HRH Need estimation'!$D20,'Inputs from Uganda staff'!$E$6:$BM$6,0)),
""))</f>
        <v>30</v>
      </c>
      <c r="V20" s="122">
        <f>IFERROR(
$AN20 * INDEX('WFOM - Time_Base'!$A$4:$API$29, MATCH("CenHos", 'WFOM - Time_Base'!$B$4:$B$29,0), MATCH(CONCATENATE($G20,V$2),'WFOM - Time_Base'!$A$8:$API$8,0)) *
INDEX('WFOM - Time_Base'!$A$4:$API$29, MATCH("CenHos_Per", 'WFOM - Time_Base'!$B$4:$B$29,0), MATCH(CONCATENATE($G20,V$2),'WFOM - Time_Base'!$A$8:$API$8,0)),
IFERROR($AN20 * INDEX('Inputs from Uganda staff'!$E$61:$BM$80,MATCH('HRH Need estimation'!V$2,'Inputs from Uganda staff'!$E$61:$E$80,0),MATCH('HRH Need estimation'!$D20,'Inputs from Uganda staff'!$E$6:$BM$6,0)),
""))</f>
        <v>30</v>
      </c>
      <c r="W20" s="122">
        <f>IFERROR(
$AN20 * INDEX('WFOM - Time_Base'!$A$4:$API$29, MATCH("CenHos", 'WFOM - Time_Base'!$B$4:$B$29,0), MATCH(CONCATENATE($G20,W$2),'WFOM - Time_Base'!$A$8:$API$8,0)) *
INDEX('WFOM - Time_Base'!$A$4:$API$29, MATCH("CenHos_Per", 'WFOM - Time_Base'!$B$4:$B$29,0), MATCH(CONCATENATE($G20,W$2),'WFOM - Time_Base'!$A$8:$API$8,0)),
IFERROR($AN20 * INDEX('Inputs from Uganda staff'!$E$61:$BM$80,MATCH('HRH Need estimation'!W$2,'Inputs from Uganda staff'!$E$61:$E$80,0),MATCH('HRH Need estimation'!$D20,'Inputs from Uganda staff'!$E$6:$BM$6,0)),
""))</f>
        <v>0</v>
      </c>
      <c r="X20" s="122">
        <f>IFERROR(
$AN20 * INDEX('WFOM - Time_Base'!$A$4:$API$29, MATCH("CenHos", 'WFOM - Time_Base'!$B$4:$B$29,0), MATCH(CONCATENATE($G20,X$2),'WFOM - Time_Base'!$A$8:$API$8,0)) *
INDEX('WFOM - Time_Base'!$A$4:$API$29, MATCH("CenHos_Per", 'WFOM - Time_Base'!$B$4:$B$29,0), MATCH(CONCATENATE($G20,X$2),'WFOM - Time_Base'!$A$8:$API$8,0)),
IFERROR($AN20 * INDEX('Inputs from Uganda staff'!$E$61:$BM$80,MATCH('HRH Need estimation'!X$2,'Inputs from Uganda staff'!$E$61:$E$80,0),MATCH('HRH Need estimation'!$D20,'Inputs from Uganda staff'!$E$6:$BM$6,0)),
""))</f>
        <v>2</v>
      </c>
      <c r="Y20" s="122">
        <f>IFERROR(
$AN20 * INDEX('WFOM - Time_Base'!$A$4:$API$29, MATCH("CenHos", 'WFOM - Time_Base'!$B$4:$B$29,0), MATCH(CONCATENATE($G20,Y$2),'WFOM - Time_Base'!$A$8:$API$8,0)) *
INDEX('WFOM - Time_Base'!$A$4:$API$29, MATCH("CenHos_Per", 'WFOM - Time_Base'!$B$4:$B$29,0), MATCH(CONCATENATE($G20,Y$2),'WFOM - Time_Base'!$A$8:$API$8,0)),
IFERROR($AN20 * INDEX('Inputs from Uganda staff'!$E$61:$BM$80,MATCH('HRH Need estimation'!Y$2,'Inputs from Uganda staff'!$E$61:$E$80,0),MATCH('HRH Need estimation'!$D20,'Inputs from Uganda staff'!$E$6:$BM$6,0)),
""))</f>
        <v>0</v>
      </c>
      <c r="Z20" s="122">
        <f>IFERROR(
$AN20 * INDEX('WFOM - Time_Base'!$A$4:$API$29, MATCH("CenHos", 'WFOM - Time_Base'!$B$4:$B$29,0), MATCH(CONCATENATE($G20,Z$2),'WFOM - Time_Base'!$A$8:$API$8,0)) *
INDEX('WFOM - Time_Base'!$A$4:$API$29, MATCH("CenHos_Per", 'WFOM - Time_Base'!$B$4:$B$29,0), MATCH(CONCATENATE($G20,Z$2),'WFOM - Time_Base'!$A$8:$API$8,0)),
IFERROR($AN20 * INDEX('Inputs from Uganda staff'!$E$61:$BM$80,MATCH('HRH Need estimation'!Z$2,'Inputs from Uganda staff'!$E$61:$E$80,0),MATCH('HRH Need estimation'!$D20,'Inputs from Uganda staff'!$E$6:$BM$6,0)),
""))</f>
        <v>0</v>
      </c>
      <c r="AA20" s="122">
        <f>IFERROR(
$AN20 * INDEX('WFOM - Time_Base'!$A$4:$API$29, MATCH("CenHos", 'WFOM - Time_Base'!$B$4:$B$29,0), MATCH(CONCATENATE($G20,AA$2),'WFOM - Time_Base'!$A$8:$API$8,0)) *
INDEX('WFOM - Time_Base'!$A$4:$API$29, MATCH("CenHos_Per", 'WFOM - Time_Base'!$B$4:$B$29,0), MATCH(CONCATENATE($G20,AA$2),'WFOM - Time_Base'!$A$8:$API$8,0)),
IFERROR($AN20 * INDEX('Inputs from Uganda staff'!$E$61:$BM$80,MATCH('HRH Need estimation'!AA$2,'Inputs from Uganda staff'!$E$61:$E$80,0),MATCH('HRH Need estimation'!$D20,'Inputs from Uganda staff'!$E$6:$BM$6,0)),
""))</f>
        <v>0</v>
      </c>
      <c r="AB20" s="122">
        <f>IFERROR(
$AN20 * INDEX('WFOM - Time_Base'!$A$4:$API$29, MATCH("CenHos", 'WFOM - Time_Base'!$B$4:$B$29,0), MATCH(CONCATENATE($G20,AB$2),'WFOM - Time_Base'!$A$8:$API$8,0)) *
INDEX('WFOM - Time_Base'!$A$4:$API$29, MATCH("CenHos_Per", 'WFOM - Time_Base'!$B$4:$B$29,0), MATCH(CONCATENATE($G20,AB$2),'WFOM - Time_Base'!$A$8:$API$8,0)),
IFERROR($AN20 * INDEX('Inputs from Uganda staff'!$E$61:$BM$80,MATCH('HRH Need estimation'!AB$2,'Inputs from Uganda staff'!$E$61:$E$80,0),MATCH('HRH Need estimation'!$D20,'Inputs from Uganda staff'!$E$6:$BM$6,0)),
""))</f>
        <v>0</v>
      </c>
      <c r="AC20" s="122" t="str">
        <f>IFERROR(
$AN20 * INDEX('WFOM - Time_Base'!$A$4:$API$29, MATCH("CenHos", 'WFOM - Time_Base'!$B$4:$B$29,0), MATCH(CONCATENATE($G20,AC$2),'WFOM - Time_Base'!$A$8:$API$8,0)) *
INDEX('WFOM - Time_Base'!$A$4:$API$29, MATCH("CenHos_Per", 'WFOM - Time_Base'!$B$4:$B$29,0), MATCH(CONCATENATE($G20,AC$2),'WFOM - Time_Base'!$A$8:$API$8,0)),
IFERROR($AN20 * INDEX('Inputs from Uganda staff'!$E$61:$BM$80,MATCH('HRH Need estimation'!AC$2,'Inputs from Uganda staff'!$E$61:$E$80,0),MATCH('HRH Need estimation'!$D20,'Inputs from Uganda staff'!$E$6:$BM$6,0)),
""))</f>
        <v/>
      </c>
      <c r="AD20" s="122">
        <f>IFERROR(
$AN20 * INDEX('WFOM - Time_Base'!$A$4:$API$29, MATCH("CenHos", 'WFOM - Time_Base'!$B$4:$B$29,0), MATCH(CONCATENATE($G20,AD$2),'WFOM - Time_Base'!$A$8:$API$8,0)) *
INDEX('WFOM - Time_Base'!$A$4:$API$29, MATCH("CenHos_Per", 'WFOM - Time_Base'!$B$4:$B$29,0), MATCH(CONCATENATE($G20,AD$2),'WFOM - Time_Base'!$A$8:$API$8,0)),
IFERROR($AN20 * INDEX('Inputs from Uganda staff'!$E$61:$BM$80,MATCH('HRH Need estimation'!AD$2,'Inputs from Uganda staff'!$E$61:$E$80,0),MATCH('HRH Need estimation'!$D20,'Inputs from Uganda staff'!$E$6:$BM$6,0)),
""))</f>
        <v>0</v>
      </c>
      <c r="AE20" s="122">
        <f>IFERROR(
$AN20 * INDEX('WFOM - Time_Base'!$A$4:$API$29, MATCH("CenHos", 'WFOM - Time_Base'!$B$4:$B$29,0), MATCH(CONCATENATE($G20,AE$2),'WFOM - Time_Base'!$A$8:$API$8,0)) *
INDEX('WFOM - Time_Base'!$A$4:$API$29, MATCH("CenHos_Per", 'WFOM - Time_Base'!$B$4:$B$29,0), MATCH(CONCATENATE($G20,AE$2),'WFOM - Time_Base'!$A$8:$API$8,0)),
IFERROR($AN20 * INDEX('Inputs from Uganda staff'!$E$61:$BM$80,MATCH('HRH Need estimation'!AE$2,'Inputs from Uganda staff'!$E$61:$E$80,0),MATCH('HRH Need estimation'!$D20,'Inputs from Uganda staff'!$E$6:$BM$6,0)),
""))</f>
        <v>0</v>
      </c>
      <c r="AF20" s="122">
        <f>IFERROR(
$AN20 * INDEX('WFOM - Time_Base'!$A$4:$API$29, MATCH("CenHos", 'WFOM - Time_Base'!$B$4:$B$29,0), MATCH(CONCATENATE($G20,AF$2),'WFOM - Time_Base'!$A$8:$API$8,0)) *
INDEX('WFOM - Time_Base'!$A$4:$API$29, MATCH("CenHos_Per", 'WFOM - Time_Base'!$B$4:$B$29,0), MATCH(CONCATENATE($G20,AF$2),'WFOM - Time_Base'!$A$8:$API$8,0)),
IFERROR($AN20 * INDEX('Inputs from Uganda staff'!$E$61:$BM$80,MATCH('HRH Need estimation'!AF$2,'Inputs from Uganda staff'!$E$61:$E$80,0),MATCH('HRH Need estimation'!$D20,'Inputs from Uganda staff'!$E$6:$BM$6,0)),
""))</f>
        <v>0</v>
      </c>
      <c r="AG20" s="122">
        <f>IFERROR(
$AN20 * INDEX('WFOM - Time_Base'!$A$4:$API$29, MATCH("CenHos", 'WFOM - Time_Base'!$B$4:$B$29,0), MATCH(CONCATENATE($G20,AG$2),'WFOM - Time_Base'!$A$8:$API$8,0)) *
INDEX('WFOM - Time_Base'!$A$4:$API$29, MATCH("CenHos_Per", 'WFOM - Time_Base'!$B$4:$B$29,0), MATCH(CONCATENATE($G20,AG$2),'WFOM - Time_Base'!$A$8:$API$8,0)),
IFERROR($AN20 * INDEX('Inputs from Uganda staff'!$E$61:$BM$80,MATCH('HRH Need estimation'!AG$2,'Inputs from Uganda staff'!$E$61:$E$80,0),MATCH('HRH Need estimation'!$D20,'Inputs from Uganda staff'!$E$6:$BM$6,0)),
""))</f>
        <v>0</v>
      </c>
      <c r="AH20" s="122">
        <f>IFERROR(
$AN20 * INDEX('WFOM - Time_Base'!$A$4:$API$29, MATCH("CenHos", 'WFOM - Time_Base'!$B$4:$B$29,0), MATCH(CONCATENATE($G20,AH$2),'WFOM - Time_Base'!$A$8:$API$8,0)) *
INDEX('WFOM - Time_Base'!$A$4:$API$29, MATCH("CenHos_Per", 'WFOM - Time_Base'!$B$4:$B$29,0), MATCH(CONCATENATE($G20,AH$2),'WFOM - Time_Base'!$A$8:$API$8,0)),
IFERROR($AN20 * INDEX('Inputs from Uganda staff'!$E$61:$BM$80,MATCH('HRH Need estimation'!AH$2,'Inputs from Uganda staff'!$E$61:$E$80,0),MATCH('HRH Need estimation'!$D20,'Inputs from Uganda staff'!$E$6:$BM$6,0)),
""))</f>
        <v>0</v>
      </c>
      <c r="AI20" s="122">
        <f>IFERROR(
$AN20 * INDEX('WFOM - Time_Base'!$A$4:$API$29, MATCH("CenHos", 'WFOM - Time_Base'!$B$4:$B$29,0), MATCH(CONCATENATE($G20,AI$2),'WFOM - Time_Base'!$A$8:$API$8,0)) *
INDEX('WFOM - Time_Base'!$A$4:$API$29, MATCH("CenHos_Per", 'WFOM - Time_Base'!$B$4:$B$29,0), MATCH(CONCATENATE($G20,AI$2),'WFOM - Time_Base'!$A$8:$API$8,0)),
IFERROR($AN20 * INDEX('Inputs from Uganda staff'!$E$61:$BM$80,MATCH('HRH Need estimation'!AI$2,'Inputs from Uganda staff'!$E$61:$E$80,0),MATCH('HRH Need estimation'!$D20,'Inputs from Uganda staff'!$E$6:$BM$6,0)),
""))</f>
        <v>0</v>
      </c>
      <c r="AJ20" s="122">
        <f>IFERROR(
$AN20 * INDEX('WFOM - Time_Base'!$A$4:$API$29, MATCH("CenHos", 'WFOM - Time_Base'!$B$4:$B$29,0), MATCH(CONCATENATE($G20,AJ$2),'WFOM - Time_Base'!$A$8:$API$8,0)) *
INDEX('WFOM - Time_Base'!$A$4:$API$29, MATCH("CenHos_Per", 'WFOM - Time_Base'!$B$4:$B$29,0), MATCH(CONCATENATE($G20,AJ$2),'WFOM - Time_Base'!$A$8:$API$8,0)),
IFERROR($AN20 * INDEX('Inputs from Uganda staff'!$E$61:$BM$80,MATCH('HRH Need estimation'!AJ$2,'Inputs from Uganda staff'!$E$61:$E$80,0),MATCH('HRH Need estimation'!$D20,'Inputs from Uganda staff'!$E$6:$BM$6,0)),
""))</f>
        <v>0</v>
      </c>
      <c r="AK20" s="122">
        <f>IFERROR(
$AN20 * INDEX('WFOM - Time_Base'!$A$4:$API$29, MATCH("CenHos", 'WFOM - Time_Base'!$B$4:$B$29,0), MATCH(CONCATENATE($G20,AK$2),'WFOM - Time_Base'!$A$8:$API$8,0)) *
INDEX('WFOM - Time_Base'!$A$4:$API$29, MATCH("CenHos_Per", 'WFOM - Time_Base'!$B$4:$B$29,0), MATCH(CONCATENATE($G20,AK$2),'WFOM - Time_Base'!$A$8:$API$8,0)),
IFERROR($AN20 * INDEX('Inputs from Uganda staff'!$E$61:$BM$80,MATCH('HRH Need estimation'!AK$2,'Inputs from Uganda staff'!$E$61:$E$80,0),MATCH('HRH Need estimation'!$D20,'Inputs from Uganda staff'!$E$6:$BM$6,0)),
""))</f>
        <v>0</v>
      </c>
      <c r="AL20" s="122">
        <f>IFERROR(
$AN20 * INDEX('WFOM - Time_Base'!$A$4:$API$29, MATCH("CenHos", 'WFOM - Time_Base'!$B$4:$B$29,0), MATCH(CONCATENATE($G20,AL$2),'WFOM - Time_Base'!$A$8:$API$8,0)) *
INDEX('WFOM - Time_Base'!$A$4:$API$29, MATCH("CenHos_Per", 'WFOM - Time_Base'!$B$4:$B$29,0), MATCH(CONCATENATE($G20,AL$2),'WFOM - Time_Base'!$A$8:$API$8,0)),
IFERROR($AN20 * INDEX('Inputs from Uganda staff'!$E$61:$BM$80,MATCH('HRH Need estimation'!AL$2,'Inputs from Uganda staff'!$E$61:$E$80,0),MATCH('HRH Need estimation'!$D20,'Inputs from Uganda staff'!$E$6:$BM$6,0)),
""))</f>
        <v>0</v>
      </c>
      <c r="AN20">
        <v>1</v>
      </c>
      <c r="AO20" t="str">
        <f t="shared" si="1"/>
        <v>017</v>
      </c>
      <c r="AQ20" t="s">
        <v>264</v>
      </c>
    </row>
    <row r="21" spans="1:43" hidden="1">
      <c r="A21" s="106" t="s">
        <v>915</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1947</v>
      </c>
      <c r="R21" s="122">
        <f>IFERROR(
$AN21 * INDEX('WFOM - Time_Base'!$A$4:$API$29, MATCH("CenHos", 'WFOM - Time_Base'!$B$4:$B$29,0), MATCH(CONCATENATE($G21,R$2),'WFOM - Time_Base'!$A$8:$API$8,0)) *
INDEX('WFOM - Time_Base'!$A$4:$API$29, MATCH("CenHos_Per", 'WFOM - Time_Base'!$B$4:$B$29,0), MATCH(CONCATENATE($G21,R$2),'WFOM - Time_Base'!$A$8:$API$8,0)),
IFERROR($AN21 * INDEX('Inputs from Uganda staff'!$E$61:$BM$80,MATCH('HRH Need estimation'!R$2,'Inputs from Uganda staff'!$E$61:$E$80,0),MATCH('HRH Need estimation'!$D21,'Inputs from Uganda staff'!$E$6:$BM$6,0)),
""))</f>
        <v>0.2</v>
      </c>
      <c r="S21" s="122">
        <f>IFERROR(
$AN21 * INDEX('WFOM - Time_Base'!$A$4:$API$29, MATCH("CenHos", 'WFOM - Time_Base'!$B$4:$B$29,0), MATCH(CONCATENATE($G21,S$2),'WFOM - Time_Base'!$A$8:$API$8,0)) *
INDEX('WFOM - Time_Base'!$A$4:$API$29, MATCH("CenHos_Per", 'WFOM - Time_Base'!$B$4:$B$29,0), MATCH(CONCATENATE($G21,S$2),'WFOM - Time_Base'!$A$8:$API$8,0)),
IFERROR($AN21 * INDEX('Inputs from Uganda staff'!$E$61:$BM$80,MATCH('HRH Need estimation'!S$2,'Inputs from Uganda staff'!$E$61:$E$80,0),MATCH('HRH Need estimation'!$D21,'Inputs from Uganda staff'!$E$6:$BM$6,0)),
""))</f>
        <v>0</v>
      </c>
      <c r="T21" s="122">
        <f>IFERROR(
$AN21 * INDEX('WFOM - Time_Base'!$A$4:$API$29, MATCH("CenHos", 'WFOM - Time_Base'!$B$4:$B$29,0), MATCH(CONCATENATE($G21,T$2),'WFOM - Time_Base'!$A$8:$API$8,0)) *
INDEX('WFOM - Time_Base'!$A$4:$API$29, MATCH("CenHos_Per", 'WFOM - Time_Base'!$B$4:$B$29,0), MATCH(CONCATENATE($G21,T$2),'WFOM - Time_Base'!$A$8:$API$8,0)),
IFERROR($AN21 * INDEX('Inputs from Uganda staff'!$E$61:$BM$80,MATCH('HRH Need estimation'!T$2,'Inputs from Uganda staff'!$E$61:$E$80,0),MATCH('HRH Need estimation'!$D21,'Inputs from Uganda staff'!$E$6:$BM$6,0)),
""))</f>
        <v>0</v>
      </c>
      <c r="U21" s="122">
        <f>IFERROR(
$AN21 * INDEX('WFOM - Time_Base'!$A$4:$API$29, MATCH("CenHos", 'WFOM - Time_Base'!$B$4:$B$29,0), MATCH(CONCATENATE($G21,U$2),'WFOM - Time_Base'!$A$8:$API$8,0)) *
INDEX('WFOM - Time_Base'!$A$4:$API$29, MATCH("CenHos_Per", 'WFOM - Time_Base'!$B$4:$B$29,0), MATCH(CONCATENATE($G21,U$2),'WFOM - Time_Base'!$A$8:$API$8,0)),
IFERROR($AN21 * INDEX('Inputs from Uganda staff'!$E$61:$BM$80,MATCH('HRH Need estimation'!U$2,'Inputs from Uganda staff'!$E$61:$E$80,0),MATCH('HRH Need estimation'!$D21,'Inputs from Uganda staff'!$E$6:$BM$6,0)),
""))</f>
        <v>0</v>
      </c>
      <c r="V21" s="122">
        <f>IFERROR(
$AN21 * INDEX('WFOM - Time_Base'!$A$4:$API$29, MATCH("CenHos", 'WFOM - Time_Base'!$B$4:$B$29,0), MATCH(CONCATENATE($G21,V$2),'WFOM - Time_Base'!$A$8:$API$8,0)) *
INDEX('WFOM - Time_Base'!$A$4:$API$29, MATCH("CenHos_Per", 'WFOM - Time_Base'!$B$4:$B$29,0), MATCH(CONCATENATE($G21,V$2),'WFOM - Time_Base'!$A$8:$API$8,0)),
IFERROR($AN21 * INDEX('Inputs from Uganda staff'!$E$61:$BM$80,MATCH('HRH Need estimation'!V$2,'Inputs from Uganda staff'!$E$61:$E$80,0),MATCH('HRH Need estimation'!$D21,'Inputs from Uganda staff'!$E$6:$BM$6,0)),
""))</f>
        <v>1.8</v>
      </c>
      <c r="W21" s="122">
        <f>IFERROR(
$AN21 * INDEX('WFOM - Time_Base'!$A$4:$API$29, MATCH("CenHos", 'WFOM - Time_Base'!$B$4:$B$29,0), MATCH(CONCATENATE($G21,W$2),'WFOM - Time_Base'!$A$8:$API$8,0)) *
INDEX('WFOM - Time_Base'!$A$4:$API$29, MATCH("CenHos_Per", 'WFOM - Time_Base'!$B$4:$B$29,0), MATCH(CONCATENATE($G21,W$2),'WFOM - Time_Base'!$A$8:$API$8,0)),
IFERROR($AN21 * INDEX('Inputs from Uganda staff'!$E$61:$BM$80,MATCH('HRH Need estimation'!W$2,'Inputs from Uganda staff'!$E$61:$E$80,0),MATCH('HRH Need estimation'!$D21,'Inputs from Uganda staff'!$E$6:$BM$6,0)),
""))</f>
        <v>0</v>
      </c>
      <c r="X21" s="122">
        <f>IFERROR(
$AN21 * INDEX('WFOM - Time_Base'!$A$4:$API$29, MATCH("CenHos", 'WFOM - Time_Base'!$B$4:$B$29,0), MATCH(CONCATENATE($G21,X$2),'WFOM - Time_Base'!$A$8:$API$8,0)) *
INDEX('WFOM - Time_Base'!$A$4:$API$29, MATCH("CenHos_Per", 'WFOM - Time_Base'!$B$4:$B$29,0), MATCH(CONCATENATE($G21,X$2),'WFOM - Time_Base'!$A$8:$API$8,0)),
IFERROR($AN21 * INDEX('Inputs from Uganda staff'!$E$61:$BM$80,MATCH('HRH Need estimation'!X$2,'Inputs from Uganda staff'!$E$61:$E$80,0),MATCH('HRH Need estimation'!$D21,'Inputs from Uganda staff'!$E$6:$BM$6,0)),
""))</f>
        <v>0.3</v>
      </c>
      <c r="Y21" s="122">
        <f>IFERROR(
$AN21 * INDEX('WFOM - Time_Base'!$A$4:$API$29, MATCH("CenHos", 'WFOM - Time_Base'!$B$4:$B$29,0), MATCH(CONCATENATE($G21,Y$2),'WFOM - Time_Base'!$A$8:$API$8,0)) *
INDEX('WFOM - Time_Base'!$A$4:$API$29, MATCH("CenHos_Per", 'WFOM - Time_Base'!$B$4:$B$29,0), MATCH(CONCATENATE($G21,Y$2),'WFOM - Time_Base'!$A$8:$API$8,0)),
IFERROR($AN21 * INDEX('Inputs from Uganda staff'!$E$61:$BM$80,MATCH('HRH Need estimation'!Y$2,'Inputs from Uganda staff'!$E$61:$E$80,0),MATCH('HRH Need estimation'!$D21,'Inputs from Uganda staff'!$E$6:$BM$6,0)),
""))</f>
        <v>2.1</v>
      </c>
      <c r="Z21" s="122">
        <f>IFERROR(
$AN21 * INDEX('WFOM - Time_Base'!$A$4:$API$29, MATCH("CenHos", 'WFOM - Time_Base'!$B$4:$B$29,0), MATCH(CONCATENATE($G21,Z$2),'WFOM - Time_Base'!$A$8:$API$8,0)) *
INDEX('WFOM - Time_Base'!$A$4:$API$29, MATCH("CenHos_Per", 'WFOM - Time_Base'!$B$4:$B$29,0), MATCH(CONCATENATE($G21,Z$2),'WFOM - Time_Base'!$A$8:$API$8,0)),
IFERROR($AN21 * INDEX('Inputs from Uganda staff'!$E$61:$BM$80,MATCH('HRH Need estimation'!Z$2,'Inputs from Uganda staff'!$E$61:$E$80,0),MATCH('HRH Need estimation'!$D21,'Inputs from Uganda staff'!$E$6:$BM$6,0)),
""))</f>
        <v>0</v>
      </c>
      <c r="AA21" s="122">
        <f>IFERROR(
$AN21 * INDEX('WFOM - Time_Base'!$A$4:$API$29, MATCH("CenHos", 'WFOM - Time_Base'!$B$4:$B$29,0), MATCH(CONCATENATE($G21,AA$2),'WFOM - Time_Base'!$A$8:$API$8,0)) *
INDEX('WFOM - Time_Base'!$A$4:$API$29, MATCH("CenHos_Per", 'WFOM - Time_Base'!$B$4:$B$29,0), MATCH(CONCATENATE($G21,AA$2),'WFOM - Time_Base'!$A$8:$API$8,0)),
IFERROR($AN21 * INDEX('Inputs from Uganda staff'!$E$61:$BM$80,MATCH('HRH Need estimation'!AA$2,'Inputs from Uganda staff'!$E$61:$E$80,0),MATCH('HRH Need estimation'!$D21,'Inputs from Uganda staff'!$E$6:$BM$6,0)),
""))</f>
        <v>0.15</v>
      </c>
      <c r="AB21" s="122">
        <f>IFERROR(
$AN21 * INDEX('WFOM - Time_Base'!$A$4:$API$29, MATCH("CenHos", 'WFOM - Time_Base'!$B$4:$B$29,0), MATCH(CONCATENATE($G21,AB$2),'WFOM - Time_Base'!$A$8:$API$8,0)) *
INDEX('WFOM - Time_Base'!$A$4:$API$29, MATCH("CenHos_Per", 'WFOM - Time_Base'!$B$4:$B$29,0), MATCH(CONCATENATE($G21,AB$2),'WFOM - Time_Base'!$A$8:$API$8,0)),
IFERROR($AN21 * INDEX('Inputs from Uganda staff'!$E$61:$BM$80,MATCH('HRH Need estimation'!AB$2,'Inputs from Uganda staff'!$E$61:$E$80,0),MATCH('HRH Need estimation'!$D21,'Inputs from Uganda staff'!$E$6:$BM$6,0)),
""))</f>
        <v>0</v>
      </c>
      <c r="AC21" s="122" t="str">
        <f>IFERROR(
$AN21 * INDEX('WFOM - Time_Base'!$A$4:$API$29, MATCH("CenHos", 'WFOM - Time_Base'!$B$4:$B$29,0), MATCH(CONCATENATE($G21,AC$2),'WFOM - Time_Base'!$A$8:$API$8,0)) *
INDEX('WFOM - Time_Base'!$A$4:$API$29, MATCH("CenHos_Per", 'WFOM - Time_Base'!$B$4:$B$29,0), MATCH(CONCATENATE($G21,AC$2),'WFOM - Time_Base'!$A$8:$API$8,0)),
IFERROR($AN21 * INDEX('Inputs from Uganda staff'!$E$61:$BM$80,MATCH('HRH Need estimation'!AC$2,'Inputs from Uganda staff'!$E$61:$E$80,0),MATCH('HRH Need estimation'!$D21,'Inputs from Uganda staff'!$E$6:$BM$6,0)),
""))</f>
        <v/>
      </c>
      <c r="AD21" s="122">
        <f>IFERROR(
$AN21 * INDEX('WFOM - Time_Base'!$A$4:$API$29, MATCH("CenHos", 'WFOM - Time_Base'!$B$4:$B$29,0), MATCH(CONCATENATE($G21,AD$2),'WFOM - Time_Base'!$A$8:$API$8,0)) *
INDEX('WFOM - Time_Base'!$A$4:$API$29, MATCH("CenHos_Per", 'WFOM - Time_Base'!$B$4:$B$29,0), MATCH(CONCATENATE($G21,AD$2),'WFOM - Time_Base'!$A$8:$API$8,0)),
IFERROR($AN21 * INDEX('Inputs from Uganda staff'!$E$61:$BM$80,MATCH('HRH Need estimation'!AD$2,'Inputs from Uganda staff'!$E$61:$E$80,0),MATCH('HRH Need estimation'!$D21,'Inputs from Uganda staff'!$E$6:$BM$6,0)),
""))</f>
        <v>0</v>
      </c>
      <c r="AE21" s="122">
        <f>IFERROR(
$AN21 * INDEX('WFOM - Time_Base'!$A$4:$API$29, MATCH("CenHos", 'WFOM - Time_Base'!$B$4:$B$29,0), MATCH(CONCATENATE($G21,AE$2),'WFOM - Time_Base'!$A$8:$API$8,0)) *
INDEX('WFOM - Time_Base'!$A$4:$API$29, MATCH("CenHos_Per", 'WFOM - Time_Base'!$B$4:$B$29,0), MATCH(CONCATENATE($G21,AE$2),'WFOM - Time_Base'!$A$8:$API$8,0)),
IFERROR($AN21 * INDEX('Inputs from Uganda staff'!$E$61:$BM$80,MATCH('HRH Need estimation'!AE$2,'Inputs from Uganda staff'!$E$61:$E$80,0),MATCH('HRH Need estimation'!$D21,'Inputs from Uganda staff'!$E$6:$BM$6,0)),
""))</f>
        <v>0</v>
      </c>
      <c r="AF21" s="122">
        <f>IFERROR(
$AN21 * INDEX('WFOM - Time_Base'!$A$4:$API$29, MATCH("CenHos", 'WFOM - Time_Base'!$B$4:$B$29,0), MATCH(CONCATENATE($G21,AF$2),'WFOM - Time_Base'!$A$8:$API$8,0)) *
INDEX('WFOM - Time_Base'!$A$4:$API$29, MATCH("CenHos_Per", 'WFOM - Time_Base'!$B$4:$B$29,0), MATCH(CONCATENATE($G21,AF$2),'WFOM - Time_Base'!$A$8:$API$8,0)),
IFERROR($AN21 * INDEX('Inputs from Uganda staff'!$E$61:$BM$80,MATCH('HRH Need estimation'!AF$2,'Inputs from Uganda staff'!$E$61:$E$80,0),MATCH('HRH Need estimation'!$D21,'Inputs from Uganda staff'!$E$6:$BM$6,0)),
""))</f>
        <v>0</v>
      </c>
      <c r="AG21" s="122">
        <f>IFERROR(
$AN21 * INDEX('WFOM - Time_Base'!$A$4:$API$29, MATCH("CenHos", 'WFOM - Time_Base'!$B$4:$B$29,0), MATCH(CONCATENATE($G21,AG$2),'WFOM - Time_Base'!$A$8:$API$8,0)) *
INDEX('WFOM - Time_Base'!$A$4:$API$29, MATCH("CenHos_Per", 'WFOM - Time_Base'!$B$4:$B$29,0), MATCH(CONCATENATE($G21,AG$2),'WFOM - Time_Base'!$A$8:$API$8,0)),
IFERROR($AN21 * INDEX('Inputs from Uganda staff'!$E$61:$BM$80,MATCH('HRH Need estimation'!AG$2,'Inputs from Uganda staff'!$E$61:$E$80,0),MATCH('HRH Need estimation'!$D21,'Inputs from Uganda staff'!$E$6:$BM$6,0)),
""))</f>
        <v>0</v>
      </c>
      <c r="AH21" s="122">
        <f>IFERROR(
$AN21 * INDEX('WFOM - Time_Base'!$A$4:$API$29, MATCH("CenHos", 'WFOM - Time_Base'!$B$4:$B$29,0), MATCH(CONCATENATE($G21,AH$2),'WFOM - Time_Base'!$A$8:$API$8,0)) *
INDEX('WFOM - Time_Base'!$A$4:$API$29, MATCH("CenHos_Per", 'WFOM - Time_Base'!$B$4:$B$29,0), MATCH(CONCATENATE($G21,AH$2),'WFOM - Time_Base'!$A$8:$API$8,0)),
IFERROR($AN21 * INDEX('Inputs from Uganda staff'!$E$61:$BM$80,MATCH('HRH Need estimation'!AH$2,'Inputs from Uganda staff'!$E$61:$E$80,0),MATCH('HRH Need estimation'!$D21,'Inputs from Uganda staff'!$E$6:$BM$6,0)),
""))</f>
        <v>0</v>
      </c>
      <c r="AI21" s="122">
        <f>IFERROR(
$AN21 * INDEX('WFOM - Time_Base'!$A$4:$API$29, MATCH("CenHos", 'WFOM - Time_Base'!$B$4:$B$29,0), MATCH(CONCATENATE($G21,AI$2),'WFOM - Time_Base'!$A$8:$API$8,0)) *
INDEX('WFOM - Time_Base'!$A$4:$API$29, MATCH("CenHos_Per", 'WFOM - Time_Base'!$B$4:$B$29,0), MATCH(CONCATENATE($G21,AI$2),'WFOM - Time_Base'!$A$8:$API$8,0)),
IFERROR($AN21 * INDEX('Inputs from Uganda staff'!$E$61:$BM$80,MATCH('HRH Need estimation'!AI$2,'Inputs from Uganda staff'!$E$61:$E$80,0),MATCH('HRH Need estimation'!$D21,'Inputs from Uganda staff'!$E$6:$BM$6,0)),
""))</f>
        <v>0</v>
      </c>
      <c r="AJ21" s="122">
        <f>IFERROR(
$AN21 * INDEX('WFOM - Time_Base'!$A$4:$API$29, MATCH("CenHos", 'WFOM - Time_Base'!$B$4:$B$29,0), MATCH(CONCATENATE($G21,AJ$2),'WFOM - Time_Base'!$A$8:$API$8,0)) *
INDEX('WFOM - Time_Base'!$A$4:$API$29, MATCH("CenHos_Per", 'WFOM - Time_Base'!$B$4:$B$29,0), MATCH(CONCATENATE($G21,AJ$2),'WFOM - Time_Base'!$A$8:$API$8,0)),
IFERROR($AN21 * INDEX('Inputs from Uganda staff'!$E$61:$BM$80,MATCH('HRH Need estimation'!AJ$2,'Inputs from Uganda staff'!$E$61:$E$80,0),MATCH('HRH Need estimation'!$D21,'Inputs from Uganda staff'!$E$6:$BM$6,0)),
""))</f>
        <v>0</v>
      </c>
      <c r="AK21" s="122">
        <f>IFERROR(
$AN21 * INDEX('WFOM - Time_Base'!$A$4:$API$29, MATCH("CenHos", 'WFOM - Time_Base'!$B$4:$B$29,0), MATCH(CONCATENATE($G21,AK$2),'WFOM - Time_Base'!$A$8:$API$8,0)) *
INDEX('WFOM - Time_Base'!$A$4:$API$29, MATCH("CenHos_Per", 'WFOM - Time_Base'!$B$4:$B$29,0), MATCH(CONCATENATE($G21,AK$2),'WFOM - Time_Base'!$A$8:$API$8,0)),
IFERROR($AN21 * INDEX('Inputs from Uganda staff'!$E$61:$BM$80,MATCH('HRH Need estimation'!AK$2,'Inputs from Uganda staff'!$E$61:$E$80,0),MATCH('HRH Need estimation'!$D21,'Inputs from Uganda staff'!$E$6:$BM$6,0)),
""))</f>
        <v>0</v>
      </c>
      <c r="AL21" s="122">
        <f>IFERROR(
$AN21 * INDEX('WFOM - Time_Base'!$A$4:$API$29, MATCH("CenHos", 'WFOM - Time_Base'!$B$4:$B$29,0), MATCH(CONCATENATE($G21,AL$2),'WFOM - Time_Base'!$A$8:$API$8,0)) *
INDEX('WFOM - Time_Base'!$A$4:$API$29, MATCH("CenHos_Per", 'WFOM - Time_Base'!$B$4:$B$29,0), MATCH(CONCATENATE($G21,AL$2),'WFOM - Time_Base'!$A$8:$API$8,0)),
IFERROR($AN21 * INDEX('Inputs from Uganda staff'!$E$61:$BM$80,MATCH('HRH Need estimation'!AL$2,'Inputs from Uganda staff'!$E$61:$E$80,0),MATCH('HRH Need estimation'!$D21,'Inputs from Uganda staff'!$E$6:$BM$6,0)),
""))</f>
        <v>0</v>
      </c>
      <c r="AN21">
        <v>1</v>
      </c>
      <c r="AO21" t="e">
        <f t="shared" si="1"/>
        <v>#N/A</v>
      </c>
      <c r="AQ21" t="s">
        <v>266</v>
      </c>
    </row>
    <row r="22" spans="1:43" hidden="1">
      <c r="A22" s="106" t="s">
        <v>915</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1947</v>
      </c>
      <c r="R22" s="122">
        <f>IFERROR(
$AN22 * INDEX('WFOM - Time_Base'!$A$4:$API$29, MATCH("CenHos", 'WFOM - Time_Base'!$B$4:$B$29,0), MATCH(CONCATENATE($G22,R$2),'WFOM - Time_Base'!$A$8:$API$8,0)) *
INDEX('WFOM - Time_Base'!$A$4:$API$29, MATCH("CenHos_Per", 'WFOM - Time_Base'!$B$4:$B$29,0), MATCH(CONCATENATE($G22,R$2),'WFOM - Time_Base'!$A$8:$API$8,0)),
IFERROR($AN22 * INDEX('Inputs from Uganda staff'!$E$61:$BM$80,MATCH('HRH Need estimation'!R$2,'Inputs from Uganda staff'!$E$61:$E$80,0),MATCH('HRH Need estimation'!$D22,'Inputs from Uganda staff'!$E$6:$BM$6,0)),
""))</f>
        <v>0</v>
      </c>
      <c r="S22" s="122">
        <f>IFERROR(
$AN22 * INDEX('WFOM - Time_Base'!$A$4:$API$29, MATCH("CenHos", 'WFOM - Time_Base'!$B$4:$B$29,0), MATCH(CONCATENATE($G22,S$2),'WFOM - Time_Base'!$A$8:$API$8,0)) *
INDEX('WFOM - Time_Base'!$A$4:$API$29, MATCH("CenHos_Per", 'WFOM - Time_Base'!$B$4:$B$29,0), MATCH(CONCATENATE($G22,S$2),'WFOM - Time_Base'!$A$8:$API$8,0)),
IFERROR($AN22 * INDEX('Inputs from Uganda staff'!$E$61:$BM$80,MATCH('HRH Need estimation'!S$2,'Inputs from Uganda staff'!$E$61:$E$80,0),MATCH('HRH Need estimation'!$D22,'Inputs from Uganda staff'!$E$6:$BM$6,0)),
""))</f>
        <v>0</v>
      </c>
      <c r="T22" s="122">
        <f>IFERROR(
$AN22 * INDEX('WFOM - Time_Base'!$A$4:$API$29, MATCH("CenHos", 'WFOM - Time_Base'!$B$4:$B$29,0), MATCH(CONCATENATE($G22,T$2),'WFOM - Time_Base'!$A$8:$API$8,0)) *
INDEX('WFOM - Time_Base'!$A$4:$API$29, MATCH("CenHos_Per", 'WFOM - Time_Base'!$B$4:$B$29,0), MATCH(CONCATENATE($G22,T$2),'WFOM - Time_Base'!$A$8:$API$8,0)),
IFERROR($AN22 * INDEX('Inputs from Uganda staff'!$E$61:$BM$80,MATCH('HRH Need estimation'!T$2,'Inputs from Uganda staff'!$E$61:$E$80,0),MATCH('HRH Need estimation'!$D22,'Inputs from Uganda staff'!$E$6:$BM$6,0)),
""))</f>
        <v>0</v>
      </c>
      <c r="U22" s="122">
        <f>IFERROR(
$AN22 * INDEX('WFOM - Time_Base'!$A$4:$API$29, MATCH("CenHos", 'WFOM - Time_Base'!$B$4:$B$29,0), MATCH(CONCATENATE($G22,U$2),'WFOM - Time_Base'!$A$8:$API$8,0)) *
INDEX('WFOM - Time_Base'!$A$4:$API$29, MATCH("CenHos_Per", 'WFOM - Time_Base'!$B$4:$B$29,0), MATCH(CONCATENATE($G22,U$2),'WFOM - Time_Base'!$A$8:$API$8,0)),
IFERROR($AN22 * INDEX('Inputs from Uganda staff'!$E$61:$BM$80,MATCH('HRH Need estimation'!U$2,'Inputs from Uganda staff'!$E$61:$E$80,0),MATCH('HRH Need estimation'!$D22,'Inputs from Uganda staff'!$E$6:$BM$6,0)),
""))</f>
        <v>0</v>
      </c>
      <c r="V22" s="122">
        <f>IFERROR(
$AN22 * INDEX('WFOM - Time_Base'!$A$4:$API$29, MATCH("CenHos", 'WFOM - Time_Base'!$B$4:$B$29,0), MATCH(CONCATENATE($G22,V$2),'WFOM - Time_Base'!$A$8:$API$8,0)) *
INDEX('WFOM - Time_Base'!$A$4:$API$29, MATCH("CenHos_Per", 'WFOM - Time_Base'!$B$4:$B$29,0), MATCH(CONCATENATE($G22,V$2),'WFOM - Time_Base'!$A$8:$API$8,0)),
IFERROR($AN22 * INDEX('Inputs from Uganda staff'!$E$61:$BM$80,MATCH('HRH Need estimation'!V$2,'Inputs from Uganda staff'!$E$61:$E$80,0),MATCH('HRH Need estimation'!$D22,'Inputs from Uganda staff'!$E$6:$BM$6,0)),
""))</f>
        <v>1.2</v>
      </c>
      <c r="W22" s="122">
        <f>IFERROR(
$AN22 * INDEX('WFOM - Time_Base'!$A$4:$API$29, MATCH("CenHos", 'WFOM - Time_Base'!$B$4:$B$29,0), MATCH(CONCATENATE($G22,W$2),'WFOM - Time_Base'!$A$8:$API$8,0)) *
INDEX('WFOM - Time_Base'!$A$4:$API$29, MATCH("CenHos_Per", 'WFOM - Time_Base'!$B$4:$B$29,0), MATCH(CONCATENATE($G22,W$2),'WFOM - Time_Base'!$A$8:$API$8,0)),
IFERROR($AN22 * INDEX('Inputs from Uganda staff'!$E$61:$BM$80,MATCH('HRH Need estimation'!W$2,'Inputs from Uganda staff'!$E$61:$E$80,0),MATCH('HRH Need estimation'!$D22,'Inputs from Uganda staff'!$E$6:$BM$6,0)),
""))</f>
        <v>0</v>
      </c>
      <c r="X22" s="122">
        <f>IFERROR(
$AN22 * INDEX('WFOM - Time_Base'!$A$4:$API$29, MATCH("CenHos", 'WFOM - Time_Base'!$B$4:$B$29,0), MATCH(CONCATENATE($G22,X$2),'WFOM - Time_Base'!$A$8:$API$8,0)) *
INDEX('WFOM - Time_Base'!$A$4:$API$29, MATCH("CenHos_Per", 'WFOM - Time_Base'!$B$4:$B$29,0), MATCH(CONCATENATE($G22,X$2),'WFOM - Time_Base'!$A$8:$API$8,0)),
IFERROR($AN22 * INDEX('Inputs from Uganda staff'!$E$61:$BM$80,MATCH('HRH Need estimation'!X$2,'Inputs from Uganda staff'!$E$61:$E$80,0),MATCH('HRH Need estimation'!$D22,'Inputs from Uganda staff'!$E$6:$BM$6,0)),
""))</f>
        <v>0</v>
      </c>
      <c r="Y22" s="122">
        <f>IFERROR(
$AN22 * INDEX('WFOM - Time_Base'!$A$4:$API$29, MATCH("CenHos", 'WFOM - Time_Base'!$B$4:$B$29,0), MATCH(CONCATENATE($G22,Y$2),'WFOM - Time_Base'!$A$8:$API$8,0)) *
INDEX('WFOM - Time_Base'!$A$4:$API$29, MATCH("CenHos_Per", 'WFOM - Time_Base'!$B$4:$B$29,0), MATCH(CONCATENATE($G22,Y$2),'WFOM - Time_Base'!$A$8:$API$8,0)),
IFERROR($AN22 * INDEX('Inputs from Uganda staff'!$E$61:$BM$80,MATCH('HRH Need estimation'!Y$2,'Inputs from Uganda staff'!$E$61:$E$80,0),MATCH('HRH Need estimation'!$D22,'Inputs from Uganda staff'!$E$6:$BM$6,0)),
""))</f>
        <v>0</v>
      </c>
      <c r="Z22" s="122">
        <f>IFERROR(
$AN22 * INDEX('WFOM - Time_Base'!$A$4:$API$29, MATCH("CenHos", 'WFOM - Time_Base'!$B$4:$B$29,0), MATCH(CONCATENATE($G22,Z$2),'WFOM - Time_Base'!$A$8:$API$8,0)) *
INDEX('WFOM - Time_Base'!$A$4:$API$29, MATCH("CenHos_Per", 'WFOM - Time_Base'!$B$4:$B$29,0), MATCH(CONCATENATE($G22,Z$2),'WFOM - Time_Base'!$A$8:$API$8,0)),
IFERROR($AN22 * INDEX('Inputs from Uganda staff'!$E$61:$BM$80,MATCH('HRH Need estimation'!Z$2,'Inputs from Uganda staff'!$E$61:$E$80,0),MATCH('HRH Need estimation'!$D22,'Inputs from Uganda staff'!$E$6:$BM$6,0)),
""))</f>
        <v>0</v>
      </c>
      <c r="AA22" s="122">
        <f>IFERROR(
$AN22 * INDEX('WFOM - Time_Base'!$A$4:$API$29, MATCH("CenHos", 'WFOM - Time_Base'!$B$4:$B$29,0), MATCH(CONCATENATE($G22,AA$2),'WFOM - Time_Base'!$A$8:$API$8,0)) *
INDEX('WFOM - Time_Base'!$A$4:$API$29, MATCH("CenHos_Per", 'WFOM - Time_Base'!$B$4:$B$29,0), MATCH(CONCATENATE($G22,AA$2),'WFOM - Time_Base'!$A$8:$API$8,0)),
IFERROR($AN22 * INDEX('Inputs from Uganda staff'!$E$61:$BM$80,MATCH('HRH Need estimation'!AA$2,'Inputs from Uganda staff'!$E$61:$E$80,0),MATCH('HRH Need estimation'!$D22,'Inputs from Uganda staff'!$E$6:$BM$6,0)),
""))</f>
        <v>0</v>
      </c>
      <c r="AB22" s="122">
        <f>IFERROR(
$AN22 * INDEX('WFOM - Time_Base'!$A$4:$API$29, MATCH("CenHos", 'WFOM - Time_Base'!$B$4:$B$29,0), MATCH(CONCATENATE($G22,AB$2),'WFOM - Time_Base'!$A$8:$API$8,0)) *
INDEX('WFOM - Time_Base'!$A$4:$API$29, MATCH("CenHos_Per", 'WFOM - Time_Base'!$B$4:$B$29,0), MATCH(CONCATENATE($G22,AB$2),'WFOM - Time_Base'!$A$8:$API$8,0)),
IFERROR($AN22 * INDEX('Inputs from Uganda staff'!$E$61:$BM$80,MATCH('HRH Need estimation'!AB$2,'Inputs from Uganda staff'!$E$61:$E$80,0),MATCH('HRH Need estimation'!$D22,'Inputs from Uganda staff'!$E$6:$BM$6,0)),
""))</f>
        <v>0</v>
      </c>
      <c r="AC22" s="122" t="str">
        <f>IFERROR(
$AN22 * INDEX('WFOM - Time_Base'!$A$4:$API$29, MATCH("CenHos", 'WFOM - Time_Base'!$B$4:$B$29,0), MATCH(CONCATENATE($G22,AC$2),'WFOM - Time_Base'!$A$8:$API$8,0)) *
INDEX('WFOM - Time_Base'!$A$4:$API$29, MATCH("CenHos_Per", 'WFOM - Time_Base'!$B$4:$B$29,0), MATCH(CONCATENATE($G22,AC$2),'WFOM - Time_Base'!$A$8:$API$8,0)),
IFERROR($AN22 * INDEX('Inputs from Uganda staff'!$E$61:$BM$80,MATCH('HRH Need estimation'!AC$2,'Inputs from Uganda staff'!$E$61:$E$80,0),MATCH('HRH Need estimation'!$D22,'Inputs from Uganda staff'!$E$6:$BM$6,0)),
""))</f>
        <v/>
      </c>
      <c r="AD22" s="122">
        <f>IFERROR(
$AN22 * INDEX('WFOM - Time_Base'!$A$4:$API$29, MATCH("CenHos", 'WFOM - Time_Base'!$B$4:$B$29,0), MATCH(CONCATENATE($G22,AD$2),'WFOM - Time_Base'!$A$8:$API$8,0)) *
INDEX('WFOM - Time_Base'!$A$4:$API$29, MATCH("CenHos_Per", 'WFOM - Time_Base'!$B$4:$B$29,0), MATCH(CONCATENATE($G22,AD$2),'WFOM - Time_Base'!$A$8:$API$8,0)),
IFERROR($AN22 * INDEX('Inputs from Uganda staff'!$E$61:$BM$80,MATCH('HRH Need estimation'!AD$2,'Inputs from Uganda staff'!$E$61:$E$80,0),MATCH('HRH Need estimation'!$D22,'Inputs from Uganda staff'!$E$6:$BM$6,0)),
""))</f>
        <v>0</v>
      </c>
      <c r="AE22" s="122">
        <f>IFERROR(
$AN22 * INDEX('WFOM - Time_Base'!$A$4:$API$29, MATCH("CenHos", 'WFOM - Time_Base'!$B$4:$B$29,0), MATCH(CONCATENATE($G22,AE$2),'WFOM - Time_Base'!$A$8:$API$8,0)) *
INDEX('WFOM - Time_Base'!$A$4:$API$29, MATCH("CenHos_Per", 'WFOM - Time_Base'!$B$4:$B$29,0), MATCH(CONCATENATE($G22,AE$2),'WFOM - Time_Base'!$A$8:$API$8,0)),
IFERROR($AN22 * INDEX('Inputs from Uganda staff'!$E$61:$BM$80,MATCH('HRH Need estimation'!AE$2,'Inputs from Uganda staff'!$E$61:$E$80,0),MATCH('HRH Need estimation'!$D22,'Inputs from Uganda staff'!$E$6:$BM$6,0)),
""))</f>
        <v>0</v>
      </c>
      <c r="AF22" s="122">
        <f>IFERROR(
$AN22 * INDEX('WFOM - Time_Base'!$A$4:$API$29, MATCH("CenHos", 'WFOM - Time_Base'!$B$4:$B$29,0), MATCH(CONCATENATE($G22,AF$2),'WFOM - Time_Base'!$A$8:$API$8,0)) *
INDEX('WFOM - Time_Base'!$A$4:$API$29, MATCH("CenHos_Per", 'WFOM - Time_Base'!$B$4:$B$29,0), MATCH(CONCATENATE($G22,AF$2),'WFOM - Time_Base'!$A$8:$API$8,0)),
IFERROR($AN22 * INDEX('Inputs from Uganda staff'!$E$61:$BM$80,MATCH('HRH Need estimation'!AF$2,'Inputs from Uganda staff'!$E$61:$E$80,0),MATCH('HRH Need estimation'!$D22,'Inputs from Uganda staff'!$E$6:$BM$6,0)),
""))</f>
        <v>0</v>
      </c>
      <c r="AG22" s="122">
        <f>IFERROR(
$AN22 * INDEX('WFOM - Time_Base'!$A$4:$API$29, MATCH("CenHos", 'WFOM - Time_Base'!$B$4:$B$29,0), MATCH(CONCATENATE($G22,AG$2),'WFOM - Time_Base'!$A$8:$API$8,0)) *
INDEX('WFOM - Time_Base'!$A$4:$API$29, MATCH("CenHos_Per", 'WFOM - Time_Base'!$B$4:$B$29,0), MATCH(CONCATENATE($G22,AG$2),'WFOM - Time_Base'!$A$8:$API$8,0)),
IFERROR($AN22 * INDEX('Inputs from Uganda staff'!$E$61:$BM$80,MATCH('HRH Need estimation'!AG$2,'Inputs from Uganda staff'!$E$61:$E$80,0),MATCH('HRH Need estimation'!$D22,'Inputs from Uganda staff'!$E$6:$BM$6,0)),
""))</f>
        <v>0</v>
      </c>
      <c r="AH22" s="122">
        <f>IFERROR(
$AN22 * INDEX('WFOM - Time_Base'!$A$4:$API$29, MATCH("CenHos", 'WFOM - Time_Base'!$B$4:$B$29,0), MATCH(CONCATENATE($G22,AH$2),'WFOM - Time_Base'!$A$8:$API$8,0)) *
INDEX('WFOM - Time_Base'!$A$4:$API$29, MATCH("CenHos_Per", 'WFOM - Time_Base'!$B$4:$B$29,0), MATCH(CONCATENATE($G22,AH$2),'WFOM - Time_Base'!$A$8:$API$8,0)),
IFERROR($AN22 * INDEX('Inputs from Uganda staff'!$E$61:$BM$80,MATCH('HRH Need estimation'!AH$2,'Inputs from Uganda staff'!$E$61:$E$80,0),MATCH('HRH Need estimation'!$D22,'Inputs from Uganda staff'!$E$6:$BM$6,0)),
""))</f>
        <v>0</v>
      </c>
      <c r="AI22" s="122">
        <f>IFERROR(
$AN22 * INDEX('WFOM - Time_Base'!$A$4:$API$29, MATCH("CenHos", 'WFOM - Time_Base'!$B$4:$B$29,0), MATCH(CONCATENATE($G22,AI$2),'WFOM - Time_Base'!$A$8:$API$8,0)) *
INDEX('WFOM - Time_Base'!$A$4:$API$29, MATCH("CenHos_Per", 'WFOM - Time_Base'!$B$4:$B$29,0), MATCH(CONCATENATE($G22,AI$2),'WFOM - Time_Base'!$A$8:$API$8,0)),
IFERROR($AN22 * INDEX('Inputs from Uganda staff'!$E$61:$BM$80,MATCH('HRH Need estimation'!AI$2,'Inputs from Uganda staff'!$E$61:$E$80,0),MATCH('HRH Need estimation'!$D22,'Inputs from Uganda staff'!$E$6:$BM$6,0)),
""))</f>
        <v>0</v>
      </c>
      <c r="AJ22" s="122">
        <f>IFERROR(
$AN22 * INDEX('WFOM - Time_Base'!$A$4:$API$29, MATCH("CenHos", 'WFOM - Time_Base'!$B$4:$B$29,0), MATCH(CONCATENATE($G22,AJ$2),'WFOM - Time_Base'!$A$8:$API$8,0)) *
INDEX('WFOM - Time_Base'!$A$4:$API$29, MATCH("CenHos_Per", 'WFOM - Time_Base'!$B$4:$B$29,0), MATCH(CONCATENATE($G22,AJ$2),'WFOM - Time_Base'!$A$8:$API$8,0)),
IFERROR($AN22 * INDEX('Inputs from Uganda staff'!$E$61:$BM$80,MATCH('HRH Need estimation'!AJ$2,'Inputs from Uganda staff'!$E$61:$E$80,0),MATCH('HRH Need estimation'!$D22,'Inputs from Uganda staff'!$E$6:$BM$6,0)),
""))</f>
        <v>0</v>
      </c>
      <c r="AK22" s="122">
        <f>IFERROR(
$AN22 * INDEX('WFOM - Time_Base'!$A$4:$API$29, MATCH("CenHos", 'WFOM - Time_Base'!$B$4:$B$29,0), MATCH(CONCATENATE($G22,AK$2),'WFOM - Time_Base'!$A$8:$API$8,0)) *
INDEX('WFOM - Time_Base'!$A$4:$API$29, MATCH("CenHos_Per", 'WFOM - Time_Base'!$B$4:$B$29,0), MATCH(CONCATENATE($G22,AK$2),'WFOM - Time_Base'!$A$8:$API$8,0)),
IFERROR($AN22 * INDEX('Inputs from Uganda staff'!$E$61:$BM$80,MATCH('HRH Need estimation'!AK$2,'Inputs from Uganda staff'!$E$61:$E$80,0),MATCH('HRH Need estimation'!$D22,'Inputs from Uganda staff'!$E$6:$BM$6,0)),
""))</f>
        <v>0</v>
      </c>
      <c r="AL22" s="122">
        <f>IFERROR(
$AN22 * INDEX('WFOM - Time_Base'!$A$4:$API$29, MATCH("CenHos", 'WFOM - Time_Base'!$B$4:$B$29,0), MATCH(CONCATENATE($G22,AL$2),'WFOM - Time_Base'!$A$8:$API$8,0)) *
INDEX('WFOM - Time_Base'!$A$4:$API$29, MATCH("CenHos_Per", 'WFOM - Time_Base'!$B$4:$B$29,0), MATCH(CONCATENATE($G22,AL$2),'WFOM - Time_Base'!$A$8:$API$8,0)),
IFERROR($AN22 * INDEX('Inputs from Uganda staff'!$E$61:$BM$80,MATCH('HRH Need estimation'!AL$2,'Inputs from Uganda staff'!$E$61:$E$80,0),MATCH('HRH Need estimation'!$D22,'Inputs from Uganda staff'!$E$6:$BM$6,0)),
""))</f>
        <v>0</v>
      </c>
      <c r="AN22">
        <v>1</v>
      </c>
      <c r="AO22" t="str">
        <f t="shared" si="1"/>
        <v>019</v>
      </c>
      <c r="AQ22" t="s">
        <v>268</v>
      </c>
    </row>
    <row r="23" spans="1:43" hidden="1">
      <c r="A23" s="106" t="s">
        <v>924</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1947</v>
      </c>
      <c r="R23" s="122">
        <f>IFERROR(
$AN23 * INDEX('WFOM - Time_Base'!$A$4:$API$29, MATCH("CenHos", 'WFOM - Time_Base'!$B$4:$B$29,0), MATCH(CONCATENATE($G23,R$2),'WFOM - Time_Base'!$A$8:$API$8,0)) *
INDEX('WFOM - Time_Base'!$A$4:$API$29, MATCH("CenHos_Per", 'WFOM - Time_Base'!$B$4:$B$29,0), MATCH(CONCATENATE($G23,R$2),'WFOM - Time_Base'!$A$8:$API$8,0)),
IFERROR($AN23 * INDEX('Inputs from Uganda staff'!$E$61:$BM$80,MATCH('HRH Need estimation'!R$2,'Inputs from Uganda staff'!$E$61:$E$80,0),MATCH('HRH Need estimation'!$D23,'Inputs from Uganda staff'!$E$6:$BM$6,0)),
""))</f>
        <v>0.1</v>
      </c>
      <c r="S23" s="122">
        <f>IFERROR(
$AN23 * INDEX('WFOM - Time_Base'!$A$4:$API$29, MATCH("CenHos", 'WFOM - Time_Base'!$B$4:$B$29,0), MATCH(CONCATENATE($G23,S$2),'WFOM - Time_Base'!$A$8:$API$8,0)) *
INDEX('WFOM - Time_Base'!$A$4:$API$29, MATCH("CenHos_Per", 'WFOM - Time_Base'!$B$4:$B$29,0), MATCH(CONCATENATE($G23,S$2),'WFOM - Time_Base'!$A$8:$API$8,0)),
IFERROR($AN23 * INDEX('Inputs from Uganda staff'!$E$61:$BM$80,MATCH('HRH Need estimation'!S$2,'Inputs from Uganda staff'!$E$61:$E$80,0),MATCH('HRH Need estimation'!$D23,'Inputs from Uganda staff'!$E$6:$BM$6,0)),
""))</f>
        <v>0</v>
      </c>
      <c r="T23" s="122">
        <f>IFERROR(
$AN23 * INDEX('WFOM - Time_Base'!$A$4:$API$29, MATCH("CenHos", 'WFOM - Time_Base'!$B$4:$B$29,0), MATCH(CONCATENATE($G23,T$2),'WFOM - Time_Base'!$A$8:$API$8,0)) *
INDEX('WFOM - Time_Base'!$A$4:$API$29, MATCH("CenHos_Per", 'WFOM - Time_Base'!$B$4:$B$29,0), MATCH(CONCATENATE($G23,T$2),'WFOM - Time_Base'!$A$8:$API$8,0)),
IFERROR($AN23 * INDEX('Inputs from Uganda staff'!$E$61:$BM$80,MATCH('HRH Need estimation'!T$2,'Inputs from Uganda staff'!$E$61:$E$80,0),MATCH('HRH Need estimation'!$D23,'Inputs from Uganda staff'!$E$6:$BM$6,0)),
""))</f>
        <v>0</v>
      </c>
      <c r="U23" s="122">
        <f>IFERROR(
$AN23 * INDEX('WFOM - Time_Base'!$A$4:$API$29, MATCH("CenHos", 'WFOM - Time_Base'!$B$4:$B$29,0), MATCH(CONCATENATE($G23,U$2),'WFOM - Time_Base'!$A$8:$API$8,0)) *
INDEX('WFOM - Time_Base'!$A$4:$API$29, MATCH("CenHos_Per", 'WFOM - Time_Base'!$B$4:$B$29,0), MATCH(CONCATENATE($G23,U$2),'WFOM - Time_Base'!$A$8:$API$8,0)),
IFERROR($AN23 * INDEX('Inputs from Uganda staff'!$E$61:$BM$80,MATCH('HRH Need estimation'!U$2,'Inputs from Uganda staff'!$E$61:$E$80,0),MATCH('HRH Need estimation'!$D23,'Inputs from Uganda staff'!$E$6:$BM$6,0)),
""))</f>
        <v>0</v>
      </c>
      <c r="V23" s="122">
        <f>IFERROR(
$AN23 * INDEX('WFOM - Time_Base'!$A$4:$API$29, MATCH("CenHos", 'WFOM - Time_Base'!$B$4:$B$29,0), MATCH(CONCATENATE($G23,V$2),'WFOM - Time_Base'!$A$8:$API$8,0)) *
INDEX('WFOM - Time_Base'!$A$4:$API$29, MATCH("CenHos_Per", 'WFOM - Time_Base'!$B$4:$B$29,0), MATCH(CONCATENATE($G23,V$2),'WFOM - Time_Base'!$A$8:$API$8,0)),
IFERROR($AN23 * INDEX('Inputs from Uganda staff'!$E$61:$BM$80,MATCH('HRH Need estimation'!V$2,'Inputs from Uganda staff'!$E$61:$E$80,0),MATCH('HRH Need estimation'!$D23,'Inputs from Uganda staff'!$E$6:$BM$6,0)),
""))</f>
        <v>1.2</v>
      </c>
      <c r="W23" s="122">
        <f>IFERROR(
$AN23 * INDEX('WFOM - Time_Base'!$A$4:$API$29, MATCH("CenHos", 'WFOM - Time_Base'!$B$4:$B$29,0), MATCH(CONCATENATE($G23,W$2),'WFOM - Time_Base'!$A$8:$API$8,0)) *
INDEX('WFOM - Time_Base'!$A$4:$API$29, MATCH("CenHos_Per", 'WFOM - Time_Base'!$B$4:$B$29,0), MATCH(CONCATENATE($G23,W$2),'WFOM - Time_Base'!$A$8:$API$8,0)),
IFERROR($AN23 * INDEX('Inputs from Uganda staff'!$E$61:$BM$80,MATCH('HRH Need estimation'!W$2,'Inputs from Uganda staff'!$E$61:$E$80,0),MATCH('HRH Need estimation'!$D23,'Inputs from Uganda staff'!$E$6:$BM$6,0)),
""))</f>
        <v>0</v>
      </c>
      <c r="X23" s="122">
        <f>IFERROR(
$AN23 * INDEX('WFOM - Time_Base'!$A$4:$API$29, MATCH("CenHos", 'WFOM - Time_Base'!$B$4:$B$29,0), MATCH(CONCATENATE($G23,X$2),'WFOM - Time_Base'!$A$8:$API$8,0)) *
INDEX('WFOM - Time_Base'!$A$4:$API$29, MATCH("CenHos_Per", 'WFOM - Time_Base'!$B$4:$B$29,0), MATCH(CONCATENATE($G23,X$2),'WFOM - Time_Base'!$A$8:$API$8,0)),
IFERROR($AN23 * INDEX('Inputs from Uganda staff'!$E$61:$BM$80,MATCH('HRH Need estimation'!X$2,'Inputs from Uganda staff'!$E$61:$E$80,0),MATCH('HRH Need estimation'!$D23,'Inputs from Uganda staff'!$E$6:$BM$6,0)),
""))</f>
        <v>0</v>
      </c>
      <c r="Y23" s="122">
        <f>IFERROR(
$AN23 * INDEX('WFOM - Time_Base'!$A$4:$API$29, MATCH("CenHos", 'WFOM - Time_Base'!$B$4:$B$29,0), MATCH(CONCATENATE($G23,Y$2),'WFOM - Time_Base'!$A$8:$API$8,0)) *
INDEX('WFOM - Time_Base'!$A$4:$API$29, MATCH("CenHos_Per", 'WFOM - Time_Base'!$B$4:$B$29,0), MATCH(CONCATENATE($G23,Y$2),'WFOM - Time_Base'!$A$8:$API$8,0)),
IFERROR($AN23 * INDEX('Inputs from Uganda staff'!$E$61:$BM$80,MATCH('HRH Need estimation'!Y$2,'Inputs from Uganda staff'!$E$61:$E$80,0),MATCH('HRH Need estimation'!$D23,'Inputs from Uganda staff'!$E$6:$BM$6,0)),
""))</f>
        <v>0</v>
      </c>
      <c r="Z23" s="122">
        <f>IFERROR(
$AN23 * INDEX('WFOM - Time_Base'!$A$4:$API$29, MATCH("CenHos", 'WFOM - Time_Base'!$B$4:$B$29,0), MATCH(CONCATENATE($G23,Z$2),'WFOM - Time_Base'!$A$8:$API$8,0)) *
INDEX('WFOM - Time_Base'!$A$4:$API$29, MATCH("CenHos_Per", 'WFOM - Time_Base'!$B$4:$B$29,0), MATCH(CONCATENATE($G23,Z$2),'WFOM - Time_Base'!$A$8:$API$8,0)),
IFERROR($AN23 * INDEX('Inputs from Uganda staff'!$E$61:$BM$80,MATCH('HRH Need estimation'!Z$2,'Inputs from Uganda staff'!$E$61:$E$80,0),MATCH('HRH Need estimation'!$D23,'Inputs from Uganda staff'!$E$6:$BM$6,0)),
""))</f>
        <v>0</v>
      </c>
      <c r="AA23" s="122">
        <f>IFERROR(
$AN23 * INDEX('WFOM - Time_Base'!$A$4:$API$29, MATCH("CenHos", 'WFOM - Time_Base'!$B$4:$B$29,0), MATCH(CONCATENATE($G23,AA$2),'WFOM - Time_Base'!$A$8:$API$8,0)) *
INDEX('WFOM - Time_Base'!$A$4:$API$29, MATCH("CenHos_Per", 'WFOM - Time_Base'!$B$4:$B$29,0), MATCH(CONCATENATE($G23,AA$2),'WFOM - Time_Base'!$A$8:$API$8,0)),
IFERROR($AN23 * INDEX('Inputs from Uganda staff'!$E$61:$BM$80,MATCH('HRH Need estimation'!AA$2,'Inputs from Uganda staff'!$E$61:$E$80,0),MATCH('HRH Need estimation'!$D23,'Inputs from Uganda staff'!$E$6:$BM$6,0)),
""))</f>
        <v>0</v>
      </c>
      <c r="AB23" s="122">
        <f>IFERROR(
$AN23 * INDEX('WFOM - Time_Base'!$A$4:$API$29, MATCH("CenHos", 'WFOM - Time_Base'!$B$4:$B$29,0), MATCH(CONCATENATE($G23,AB$2),'WFOM - Time_Base'!$A$8:$API$8,0)) *
INDEX('WFOM - Time_Base'!$A$4:$API$29, MATCH("CenHos_Per", 'WFOM - Time_Base'!$B$4:$B$29,0), MATCH(CONCATENATE($G23,AB$2),'WFOM - Time_Base'!$A$8:$API$8,0)),
IFERROR($AN23 * INDEX('Inputs from Uganda staff'!$E$61:$BM$80,MATCH('HRH Need estimation'!AB$2,'Inputs from Uganda staff'!$E$61:$E$80,0),MATCH('HRH Need estimation'!$D23,'Inputs from Uganda staff'!$E$6:$BM$6,0)),
""))</f>
        <v>0</v>
      </c>
      <c r="AC23" s="122" t="str">
        <f>IFERROR(
$AN23 * INDEX('WFOM - Time_Base'!$A$4:$API$29, MATCH("CenHos", 'WFOM - Time_Base'!$B$4:$B$29,0), MATCH(CONCATENATE($G23,AC$2),'WFOM - Time_Base'!$A$8:$API$8,0)) *
INDEX('WFOM - Time_Base'!$A$4:$API$29, MATCH("CenHos_Per", 'WFOM - Time_Base'!$B$4:$B$29,0), MATCH(CONCATENATE($G23,AC$2),'WFOM - Time_Base'!$A$8:$API$8,0)),
IFERROR($AN23 * INDEX('Inputs from Uganda staff'!$E$61:$BM$80,MATCH('HRH Need estimation'!AC$2,'Inputs from Uganda staff'!$E$61:$E$80,0),MATCH('HRH Need estimation'!$D23,'Inputs from Uganda staff'!$E$6:$BM$6,0)),
""))</f>
        <v/>
      </c>
      <c r="AD23" s="122">
        <f>IFERROR(
$AN23 * INDEX('WFOM - Time_Base'!$A$4:$API$29, MATCH("CenHos", 'WFOM - Time_Base'!$B$4:$B$29,0), MATCH(CONCATENATE($G23,AD$2),'WFOM - Time_Base'!$A$8:$API$8,0)) *
INDEX('WFOM - Time_Base'!$A$4:$API$29, MATCH("CenHos_Per", 'WFOM - Time_Base'!$B$4:$B$29,0), MATCH(CONCATENATE($G23,AD$2),'WFOM - Time_Base'!$A$8:$API$8,0)),
IFERROR($AN23 * INDEX('Inputs from Uganda staff'!$E$61:$BM$80,MATCH('HRH Need estimation'!AD$2,'Inputs from Uganda staff'!$E$61:$E$80,0),MATCH('HRH Need estimation'!$D23,'Inputs from Uganda staff'!$E$6:$BM$6,0)),
""))</f>
        <v>0</v>
      </c>
      <c r="AE23" s="122">
        <f>IFERROR(
$AN23 * INDEX('WFOM - Time_Base'!$A$4:$API$29, MATCH("CenHos", 'WFOM - Time_Base'!$B$4:$B$29,0), MATCH(CONCATENATE($G23,AE$2),'WFOM - Time_Base'!$A$8:$API$8,0)) *
INDEX('WFOM - Time_Base'!$A$4:$API$29, MATCH("CenHos_Per", 'WFOM - Time_Base'!$B$4:$B$29,0), MATCH(CONCATENATE($G23,AE$2),'WFOM - Time_Base'!$A$8:$API$8,0)),
IFERROR($AN23 * INDEX('Inputs from Uganda staff'!$E$61:$BM$80,MATCH('HRH Need estimation'!AE$2,'Inputs from Uganda staff'!$E$61:$E$80,0),MATCH('HRH Need estimation'!$D23,'Inputs from Uganda staff'!$E$6:$BM$6,0)),
""))</f>
        <v>0</v>
      </c>
      <c r="AF23" s="122">
        <f>IFERROR(
$AN23 * INDEX('WFOM - Time_Base'!$A$4:$API$29, MATCH("CenHos", 'WFOM - Time_Base'!$B$4:$B$29,0), MATCH(CONCATENATE($G23,AF$2),'WFOM - Time_Base'!$A$8:$API$8,0)) *
INDEX('WFOM - Time_Base'!$A$4:$API$29, MATCH("CenHos_Per", 'WFOM - Time_Base'!$B$4:$B$29,0), MATCH(CONCATENATE($G23,AF$2),'WFOM - Time_Base'!$A$8:$API$8,0)),
IFERROR($AN23 * INDEX('Inputs from Uganda staff'!$E$61:$BM$80,MATCH('HRH Need estimation'!AF$2,'Inputs from Uganda staff'!$E$61:$E$80,0),MATCH('HRH Need estimation'!$D23,'Inputs from Uganda staff'!$E$6:$BM$6,0)),
""))</f>
        <v>0</v>
      </c>
      <c r="AG23" s="122">
        <f>IFERROR(
$AN23 * INDEX('WFOM - Time_Base'!$A$4:$API$29, MATCH("CenHos", 'WFOM - Time_Base'!$B$4:$B$29,0), MATCH(CONCATENATE($G23,AG$2),'WFOM - Time_Base'!$A$8:$API$8,0)) *
INDEX('WFOM - Time_Base'!$A$4:$API$29, MATCH("CenHos_Per", 'WFOM - Time_Base'!$B$4:$B$29,0), MATCH(CONCATENATE($G23,AG$2),'WFOM - Time_Base'!$A$8:$API$8,0)),
IFERROR($AN23 * INDEX('Inputs from Uganda staff'!$E$61:$BM$80,MATCH('HRH Need estimation'!AG$2,'Inputs from Uganda staff'!$E$61:$E$80,0),MATCH('HRH Need estimation'!$D23,'Inputs from Uganda staff'!$E$6:$BM$6,0)),
""))</f>
        <v>0</v>
      </c>
      <c r="AH23" s="122">
        <f>IFERROR(
$AN23 * INDEX('WFOM - Time_Base'!$A$4:$API$29, MATCH("CenHos", 'WFOM - Time_Base'!$B$4:$B$29,0), MATCH(CONCATENATE($G23,AH$2),'WFOM - Time_Base'!$A$8:$API$8,0)) *
INDEX('WFOM - Time_Base'!$A$4:$API$29, MATCH("CenHos_Per", 'WFOM - Time_Base'!$B$4:$B$29,0), MATCH(CONCATENATE($G23,AH$2),'WFOM - Time_Base'!$A$8:$API$8,0)),
IFERROR($AN23 * INDEX('Inputs from Uganda staff'!$E$61:$BM$80,MATCH('HRH Need estimation'!AH$2,'Inputs from Uganda staff'!$E$61:$E$80,0),MATCH('HRH Need estimation'!$D23,'Inputs from Uganda staff'!$E$6:$BM$6,0)),
""))</f>
        <v>0</v>
      </c>
      <c r="AI23" s="122">
        <f>IFERROR(
$AN23 * INDEX('WFOM - Time_Base'!$A$4:$API$29, MATCH("CenHos", 'WFOM - Time_Base'!$B$4:$B$29,0), MATCH(CONCATENATE($G23,AI$2),'WFOM - Time_Base'!$A$8:$API$8,0)) *
INDEX('WFOM - Time_Base'!$A$4:$API$29, MATCH("CenHos_Per", 'WFOM - Time_Base'!$B$4:$B$29,0), MATCH(CONCATENATE($G23,AI$2),'WFOM - Time_Base'!$A$8:$API$8,0)),
IFERROR($AN23 * INDEX('Inputs from Uganda staff'!$E$61:$BM$80,MATCH('HRH Need estimation'!AI$2,'Inputs from Uganda staff'!$E$61:$E$80,0),MATCH('HRH Need estimation'!$D23,'Inputs from Uganda staff'!$E$6:$BM$6,0)),
""))</f>
        <v>0</v>
      </c>
      <c r="AJ23" s="122">
        <f>IFERROR(
$AN23 * INDEX('WFOM - Time_Base'!$A$4:$API$29, MATCH("CenHos", 'WFOM - Time_Base'!$B$4:$B$29,0), MATCH(CONCATENATE($G23,AJ$2),'WFOM - Time_Base'!$A$8:$API$8,0)) *
INDEX('WFOM - Time_Base'!$A$4:$API$29, MATCH("CenHos_Per", 'WFOM - Time_Base'!$B$4:$B$29,0), MATCH(CONCATENATE($G23,AJ$2),'WFOM - Time_Base'!$A$8:$API$8,0)),
IFERROR($AN23 * INDEX('Inputs from Uganda staff'!$E$61:$BM$80,MATCH('HRH Need estimation'!AJ$2,'Inputs from Uganda staff'!$E$61:$E$80,0),MATCH('HRH Need estimation'!$D23,'Inputs from Uganda staff'!$E$6:$BM$6,0)),
""))</f>
        <v>0</v>
      </c>
      <c r="AK23" s="122">
        <f>IFERROR(
$AN23 * INDEX('WFOM - Time_Base'!$A$4:$API$29, MATCH("CenHos", 'WFOM - Time_Base'!$B$4:$B$29,0), MATCH(CONCATENATE($G23,AK$2),'WFOM - Time_Base'!$A$8:$API$8,0)) *
INDEX('WFOM - Time_Base'!$A$4:$API$29, MATCH("CenHos_Per", 'WFOM - Time_Base'!$B$4:$B$29,0), MATCH(CONCATENATE($G23,AK$2),'WFOM - Time_Base'!$A$8:$API$8,0)),
IFERROR($AN23 * INDEX('Inputs from Uganda staff'!$E$61:$BM$80,MATCH('HRH Need estimation'!AK$2,'Inputs from Uganda staff'!$E$61:$E$80,0),MATCH('HRH Need estimation'!$D23,'Inputs from Uganda staff'!$E$6:$BM$6,0)),
""))</f>
        <v>0</v>
      </c>
      <c r="AL23" s="122">
        <f>IFERROR(
$AN23 * INDEX('WFOM - Time_Base'!$A$4:$API$29, MATCH("CenHos", 'WFOM - Time_Base'!$B$4:$B$29,0), MATCH(CONCATENATE($G23,AL$2),'WFOM - Time_Base'!$A$8:$API$8,0)) *
INDEX('WFOM - Time_Base'!$A$4:$API$29, MATCH("CenHos_Per", 'WFOM - Time_Base'!$B$4:$B$29,0), MATCH(CONCATENATE($G23,AL$2),'WFOM - Time_Base'!$A$8:$API$8,0)),
IFERROR($AN23 * INDEX('Inputs from Uganda staff'!$E$61:$BM$80,MATCH('HRH Need estimation'!AL$2,'Inputs from Uganda staff'!$E$61:$E$80,0),MATCH('HRH Need estimation'!$D23,'Inputs from Uganda staff'!$E$6:$BM$6,0)),
""))</f>
        <v>0</v>
      </c>
      <c r="AN23">
        <v>1</v>
      </c>
      <c r="AO23" t="str">
        <f t="shared" si="1"/>
        <v>020</v>
      </c>
      <c r="AQ23" t="s">
        <v>270</v>
      </c>
    </row>
    <row r="24" spans="1:43" hidden="1">
      <c r="A24" s="106" t="s">
        <v>920</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1947</v>
      </c>
      <c r="R24" s="252">
        <f>IFERROR(
$AN24 * INDEX('WFOM - Time_Base'!$A$4:$API$29, MATCH("ComHos", 'WFOM - Time_Base'!$B$4:$B$29,0), MATCH(CONCATENATE($G24,R$2),'WFOM - Time_Base'!$A$8:$API$8,0)) *
INDEX('WFOM - Time_Base'!$A$4:$API$29, MATCH("ComHos_Per", 'WFOM - Time_Base'!$B$4:$B$29,0), MATCH(CONCATENATE($G24,R$2),'WFOM - Time_Base'!$A$8:$API$8,0)),
IFERROR($AN24 * INDEX('Inputs from Uganda staff'!$E$61:$BM$80,MATCH('HRH Need estimation'!R$2,'Inputs from Uganda staff'!$E$61:$E$80,0),MATCH('HRH Need estimation'!$D24,'Inputs from Uganda staff'!$E$6:$BM$6,0)),
""))</f>
        <v>0</v>
      </c>
      <c r="S24" s="252">
        <f>IFERROR(
$AN24 * INDEX('WFOM - Time_Base'!$A$4:$API$29, MATCH("ComHos", 'WFOM - Time_Base'!$B$4:$B$29,0), MATCH(CONCATENATE($G24,S$2),'WFOM - Time_Base'!$A$8:$API$8,0)) *
INDEX('WFOM - Time_Base'!$A$4:$API$29, MATCH("ComHos_Per", 'WFOM - Time_Base'!$B$4:$B$29,0), MATCH(CONCATENATE($G24,S$2),'WFOM - Time_Base'!$A$8:$API$8,0)),
IFERROR($AN24 * INDEX('Inputs from Uganda staff'!$E$61:$BM$80,MATCH('HRH Need estimation'!S$2,'Inputs from Uganda staff'!$E$61:$E$80,0),MATCH('HRH Need estimation'!$D24,'Inputs from Uganda staff'!$E$6:$BM$6,0)),
""))</f>
        <v>0</v>
      </c>
      <c r="T24" s="252">
        <f>IFERROR(
$AN24 * INDEX('WFOM - Time_Base'!$A$4:$API$29, MATCH("ComHos", 'WFOM - Time_Base'!$B$4:$B$29,0), MATCH(CONCATENATE($G24,T$2),'WFOM - Time_Base'!$A$8:$API$8,0)) *
INDEX('WFOM - Time_Base'!$A$4:$API$29, MATCH("ComHos_Per", 'WFOM - Time_Base'!$B$4:$B$29,0), MATCH(CONCATENATE($G24,T$2),'WFOM - Time_Base'!$A$8:$API$8,0)),
IFERROR($AN24 * INDEX('Inputs from Uganda staff'!$E$61:$BM$80,MATCH('HRH Need estimation'!T$2,'Inputs from Uganda staff'!$E$61:$E$80,0),MATCH('HRH Need estimation'!$D24,'Inputs from Uganda staff'!$E$6:$BM$6,0)),
""))</f>
        <v>0</v>
      </c>
      <c r="U24" s="252">
        <f>IFERROR(
$AN24 * INDEX('WFOM - Time_Base'!$A$4:$API$29, MATCH("ComHos", 'WFOM - Time_Base'!$B$4:$B$29,0), MATCH(CONCATENATE($G24,U$2),'WFOM - Time_Base'!$A$8:$API$8,0)) *
INDEX('WFOM - Time_Base'!$A$4:$API$29, MATCH("ComHos_Per", 'WFOM - Time_Base'!$B$4:$B$29,0), MATCH(CONCATENATE($G24,U$2),'WFOM - Time_Base'!$A$8:$API$8,0)),
IFERROR($AN24 * INDEX('Inputs from Uganda staff'!$E$61:$BM$80,MATCH('HRH Need estimation'!U$2,'Inputs from Uganda staff'!$E$61:$E$80,0),MATCH('HRH Need estimation'!$D24,'Inputs from Uganda staff'!$E$6:$BM$6,0)),
""))</f>
        <v>0</v>
      </c>
      <c r="V24" s="252">
        <f>IFERROR(
$AN24 * INDEX('WFOM - Time_Base'!$A$4:$API$29, MATCH("ComHos", 'WFOM - Time_Base'!$B$4:$B$29,0), MATCH(CONCATENATE($G24,V$2),'WFOM - Time_Base'!$A$8:$API$8,0)) *
INDEX('WFOM - Time_Base'!$A$4:$API$29, MATCH("ComHos_Per", 'WFOM - Time_Base'!$B$4:$B$29,0), MATCH(CONCATENATE($G24,V$2),'WFOM - Time_Base'!$A$8:$API$8,0)),
IFERROR($AN24 * INDEX('Inputs from Uganda staff'!$E$61:$BM$80,MATCH('HRH Need estimation'!V$2,'Inputs from Uganda staff'!$E$61:$E$80,0),MATCH('HRH Need estimation'!$D24,'Inputs from Uganda staff'!$E$6:$BM$6,0)),
""))</f>
        <v>118</v>
      </c>
      <c r="W24" s="252">
        <f>IFERROR(
$AN24 * INDEX('WFOM - Time_Base'!$A$4:$API$29, MATCH("ComHos", 'WFOM - Time_Base'!$B$4:$B$29,0), MATCH(CONCATENATE($G24,W$2),'WFOM - Time_Base'!$A$8:$API$8,0)) *
INDEX('WFOM - Time_Base'!$A$4:$API$29, MATCH("ComHos_Per", 'WFOM - Time_Base'!$B$4:$B$29,0), MATCH(CONCATENATE($G24,W$2),'WFOM - Time_Base'!$A$8:$API$8,0)),
IFERROR($AN24 * INDEX('Inputs from Uganda staff'!$E$61:$BM$80,MATCH('HRH Need estimation'!W$2,'Inputs from Uganda staff'!$E$61:$E$80,0),MATCH('HRH Need estimation'!$D24,'Inputs from Uganda staff'!$E$6:$BM$6,0)),
""))</f>
        <v>0</v>
      </c>
      <c r="X24" s="252">
        <f>IFERROR(
$AN24 * INDEX('WFOM - Time_Base'!$A$4:$API$29, MATCH("ComHos", 'WFOM - Time_Base'!$B$4:$B$29,0), MATCH(CONCATENATE($G24,X$2),'WFOM - Time_Base'!$A$8:$API$8,0)) *
INDEX('WFOM - Time_Base'!$A$4:$API$29, MATCH("ComHos_Per", 'WFOM - Time_Base'!$B$4:$B$29,0), MATCH(CONCATENATE($G24,X$2),'WFOM - Time_Base'!$A$8:$API$8,0)),
IFERROR($AN24 * INDEX('Inputs from Uganda staff'!$E$61:$BM$80,MATCH('HRH Need estimation'!X$2,'Inputs from Uganda staff'!$E$61:$E$80,0),MATCH('HRH Need estimation'!$D24,'Inputs from Uganda staff'!$E$6:$BM$6,0)),
""))</f>
        <v>1</v>
      </c>
      <c r="Y24" s="252">
        <f>IFERROR(
$AN24 * INDEX('WFOM - Time_Base'!$A$4:$API$29, MATCH("ComHos", 'WFOM - Time_Base'!$B$4:$B$29,0), MATCH(CONCATENATE($G24,Y$2),'WFOM - Time_Base'!$A$8:$API$8,0)) *
INDEX('WFOM - Time_Base'!$A$4:$API$29, MATCH("ComHos_Per", 'WFOM - Time_Base'!$B$4:$B$29,0), MATCH(CONCATENATE($G24,Y$2),'WFOM - Time_Base'!$A$8:$API$8,0)),
IFERROR($AN24 * INDEX('Inputs from Uganda staff'!$E$61:$BM$80,MATCH('HRH Need estimation'!Y$2,'Inputs from Uganda staff'!$E$61:$E$80,0),MATCH('HRH Need estimation'!$D24,'Inputs from Uganda staff'!$E$6:$BM$6,0)),
""))</f>
        <v>1</v>
      </c>
      <c r="Z24" s="252">
        <f>IFERROR(
$AN24 * INDEX('WFOM - Time_Base'!$A$4:$API$29, MATCH("ComHos", 'WFOM - Time_Base'!$B$4:$B$29,0), MATCH(CONCATENATE($G24,Z$2),'WFOM - Time_Base'!$A$8:$API$8,0)) *
INDEX('WFOM - Time_Base'!$A$4:$API$29, MATCH("ComHos_Per", 'WFOM - Time_Base'!$B$4:$B$29,0), MATCH(CONCATENATE($G24,Z$2),'WFOM - Time_Base'!$A$8:$API$8,0)),
IFERROR($AN24 * INDEX('Inputs from Uganda staff'!$E$61:$BM$80,MATCH('HRH Need estimation'!Z$2,'Inputs from Uganda staff'!$E$61:$E$80,0),MATCH('HRH Need estimation'!$D24,'Inputs from Uganda staff'!$E$6:$BM$6,0)),
""))</f>
        <v>0</v>
      </c>
      <c r="AA24" s="252">
        <f>IFERROR(
$AN24 * INDEX('WFOM - Time_Base'!$A$4:$API$29, MATCH("ComHos", 'WFOM - Time_Base'!$B$4:$B$29,0), MATCH(CONCATENATE($G24,AA$2),'WFOM - Time_Base'!$A$8:$API$8,0)) *
INDEX('WFOM - Time_Base'!$A$4:$API$29, MATCH("ComHos_Per", 'WFOM - Time_Base'!$B$4:$B$29,0), MATCH(CONCATENATE($G24,AA$2),'WFOM - Time_Base'!$A$8:$API$8,0)),
IFERROR($AN24 * INDEX('Inputs from Uganda staff'!$E$61:$BM$80,MATCH('HRH Need estimation'!AA$2,'Inputs from Uganda staff'!$E$61:$E$80,0),MATCH('HRH Need estimation'!$D24,'Inputs from Uganda staff'!$E$6:$BM$6,0)),
""))</f>
        <v>0</v>
      </c>
      <c r="AB24" s="252">
        <f>IFERROR(
$AN24 * INDEX('WFOM - Time_Base'!$A$4:$API$29, MATCH("ComHos", 'WFOM - Time_Base'!$B$4:$B$29,0), MATCH(CONCATENATE($G24,AB$2),'WFOM - Time_Base'!$A$8:$API$8,0)) *
INDEX('WFOM - Time_Base'!$A$4:$API$29, MATCH("ComHos_Per", 'WFOM - Time_Base'!$B$4:$B$29,0), MATCH(CONCATENATE($G24,AB$2),'WFOM - Time_Base'!$A$8:$API$8,0)),
IFERROR($AN24 * INDEX('Inputs from Uganda staff'!$E$61:$BM$80,MATCH('HRH Need estimation'!AB$2,'Inputs from Uganda staff'!$E$61:$E$80,0),MATCH('HRH Need estimation'!$D24,'Inputs from Uganda staff'!$E$6:$BM$6,0)),
""))</f>
        <v>0</v>
      </c>
      <c r="AC24" s="252" t="str">
        <f>IFERROR(
$AN24 * INDEX('WFOM - Time_Base'!$A$4:$API$29, MATCH("ComHos", 'WFOM - Time_Base'!$B$4:$B$29,0), MATCH(CONCATENATE($G24,AC$2),'WFOM - Time_Base'!$A$8:$API$8,0)) *
INDEX('WFOM - Time_Base'!$A$4:$API$29, MATCH("ComHos_Per", 'WFOM - Time_Base'!$B$4:$B$29,0), MATCH(CONCATENATE($G24,AC$2),'WFOM - Time_Base'!$A$8:$API$8,0)),
IFERROR($AN24 * INDEX('Inputs from Uganda staff'!$E$61:$BM$80,MATCH('HRH Need estimation'!AC$2,'Inputs from Uganda staff'!$E$61:$E$80,0),MATCH('HRH Need estimation'!$D24,'Inputs from Uganda staff'!$E$6:$BM$6,0)),
""))</f>
        <v/>
      </c>
      <c r="AD24" s="252">
        <f>IFERROR(
$AN24 * INDEX('WFOM - Time_Base'!$A$4:$API$29, MATCH("ComHos", 'WFOM - Time_Base'!$B$4:$B$29,0), MATCH(CONCATENATE($G24,AD$2),'WFOM - Time_Base'!$A$8:$API$8,0)) *
INDEX('WFOM - Time_Base'!$A$4:$API$29, MATCH("ComHos_Per", 'WFOM - Time_Base'!$B$4:$B$29,0), MATCH(CONCATENATE($G24,AD$2),'WFOM - Time_Base'!$A$8:$API$8,0)),
IFERROR($AN24 * INDEX('Inputs from Uganda staff'!$E$61:$BM$80,MATCH('HRH Need estimation'!AD$2,'Inputs from Uganda staff'!$E$61:$E$80,0),MATCH('HRH Need estimation'!$D24,'Inputs from Uganda staff'!$E$6:$BM$6,0)),
""))</f>
        <v>0</v>
      </c>
      <c r="AE24" s="252">
        <f>IFERROR(
$AN24 * INDEX('WFOM - Time_Base'!$A$4:$API$29, MATCH("ComHos", 'WFOM - Time_Base'!$B$4:$B$29,0), MATCH(CONCATENATE($G24,AE$2),'WFOM - Time_Base'!$A$8:$API$8,0)) *
INDEX('WFOM - Time_Base'!$A$4:$API$29, MATCH("ComHos_Per", 'WFOM - Time_Base'!$B$4:$B$29,0), MATCH(CONCATENATE($G24,AE$2),'WFOM - Time_Base'!$A$8:$API$8,0)),
IFERROR($AN24 * INDEX('Inputs from Uganda staff'!$E$61:$BM$80,MATCH('HRH Need estimation'!AE$2,'Inputs from Uganda staff'!$E$61:$E$80,0),MATCH('HRH Need estimation'!$D24,'Inputs from Uganda staff'!$E$6:$BM$6,0)),
""))</f>
        <v>0</v>
      </c>
      <c r="AF24" s="252">
        <f>IFERROR(
$AN24 * INDEX('WFOM - Time_Base'!$A$4:$API$29, MATCH("ComHos", 'WFOM - Time_Base'!$B$4:$B$29,0), MATCH(CONCATENATE($G24,AF$2),'WFOM - Time_Base'!$A$8:$API$8,0)) *
INDEX('WFOM - Time_Base'!$A$4:$API$29, MATCH("ComHos_Per", 'WFOM - Time_Base'!$B$4:$B$29,0), MATCH(CONCATENATE($G24,AF$2),'WFOM - Time_Base'!$A$8:$API$8,0)),
IFERROR($AN24 * INDEX('Inputs from Uganda staff'!$E$61:$BM$80,MATCH('HRH Need estimation'!AF$2,'Inputs from Uganda staff'!$E$61:$E$80,0),MATCH('HRH Need estimation'!$D24,'Inputs from Uganda staff'!$E$6:$BM$6,0)),
""))</f>
        <v>0</v>
      </c>
      <c r="AG24" s="252">
        <f>IFERROR(
$AN24 * INDEX('WFOM - Time_Base'!$A$4:$API$29, MATCH("ComHos", 'WFOM - Time_Base'!$B$4:$B$29,0), MATCH(CONCATENATE($G24,AG$2),'WFOM - Time_Base'!$A$8:$API$8,0)) *
INDEX('WFOM - Time_Base'!$A$4:$API$29, MATCH("ComHos_Per", 'WFOM - Time_Base'!$B$4:$B$29,0), MATCH(CONCATENATE($G24,AG$2),'WFOM - Time_Base'!$A$8:$API$8,0)),
IFERROR($AN24 * INDEX('Inputs from Uganda staff'!$E$61:$BM$80,MATCH('HRH Need estimation'!AG$2,'Inputs from Uganda staff'!$E$61:$E$80,0),MATCH('HRH Need estimation'!$D24,'Inputs from Uganda staff'!$E$6:$BM$6,0)),
""))</f>
        <v>0</v>
      </c>
      <c r="AH24" s="252">
        <f>IFERROR(
$AN24 * INDEX('WFOM - Time_Base'!$A$4:$API$29, MATCH("ComHos", 'WFOM - Time_Base'!$B$4:$B$29,0), MATCH(CONCATENATE($G24,AH$2),'WFOM - Time_Base'!$A$8:$API$8,0)) *
INDEX('WFOM - Time_Base'!$A$4:$API$29, MATCH("ComHos_Per", 'WFOM - Time_Base'!$B$4:$B$29,0), MATCH(CONCATENATE($G24,AH$2),'WFOM - Time_Base'!$A$8:$API$8,0)),
IFERROR($AN24 * INDEX('Inputs from Uganda staff'!$E$61:$BM$80,MATCH('HRH Need estimation'!AH$2,'Inputs from Uganda staff'!$E$61:$E$80,0),MATCH('HRH Need estimation'!$D24,'Inputs from Uganda staff'!$E$6:$BM$6,0)),
""))</f>
        <v>0</v>
      </c>
      <c r="AI24" s="252">
        <f>IFERROR(
$AN24 * INDEX('WFOM - Time_Base'!$A$4:$API$29, MATCH("ComHos", 'WFOM - Time_Base'!$B$4:$B$29,0), MATCH(CONCATENATE($G24,AI$2),'WFOM - Time_Base'!$A$8:$API$8,0)) *
INDEX('WFOM - Time_Base'!$A$4:$API$29, MATCH("ComHos_Per", 'WFOM - Time_Base'!$B$4:$B$29,0), MATCH(CONCATENATE($G24,AI$2),'WFOM - Time_Base'!$A$8:$API$8,0)),
IFERROR($AN24 * INDEX('Inputs from Uganda staff'!$E$61:$BM$80,MATCH('HRH Need estimation'!AI$2,'Inputs from Uganda staff'!$E$61:$E$80,0),MATCH('HRH Need estimation'!$D24,'Inputs from Uganda staff'!$E$6:$BM$6,0)),
""))</f>
        <v>0</v>
      </c>
      <c r="AJ24" s="252">
        <f>IFERROR(
$AN24 * INDEX('WFOM - Time_Base'!$A$4:$API$29, MATCH("ComHos", 'WFOM - Time_Base'!$B$4:$B$29,0), MATCH(CONCATENATE($G24,AJ$2),'WFOM - Time_Base'!$A$8:$API$8,0)) *
INDEX('WFOM - Time_Base'!$A$4:$API$29, MATCH("ComHos_Per", 'WFOM - Time_Base'!$B$4:$B$29,0), MATCH(CONCATENATE($G24,AJ$2),'WFOM - Time_Base'!$A$8:$API$8,0)),
IFERROR($AN24 * INDEX('Inputs from Uganda staff'!$E$61:$BM$80,MATCH('HRH Need estimation'!AJ$2,'Inputs from Uganda staff'!$E$61:$E$80,0),MATCH('HRH Need estimation'!$D24,'Inputs from Uganda staff'!$E$6:$BM$6,0)),
""))</f>
        <v>0</v>
      </c>
      <c r="AK24" s="252">
        <f>IFERROR(
$AN24 * INDEX('WFOM - Time_Base'!$A$4:$API$29, MATCH("ComHos", 'WFOM - Time_Base'!$B$4:$B$29,0), MATCH(CONCATENATE($G24,AK$2),'WFOM - Time_Base'!$A$8:$API$8,0)) *
INDEX('WFOM - Time_Base'!$A$4:$API$29, MATCH("ComHos_Per", 'WFOM - Time_Base'!$B$4:$B$29,0), MATCH(CONCATENATE($G24,AK$2),'WFOM - Time_Base'!$A$8:$API$8,0)),
IFERROR($AN24 * INDEX('Inputs from Uganda staff'!$E$61:$BM$80,MATCH('HRH Need estimation'!AK$2,'Inputs from Uganda staff'!$E$61:$E$80,0),MATCH('HRH Need estimation'!$D24,'Inputs from Uganda staff'!$E$6:$BM$6,0)),
""))</f>
        <v>0</v>
      </c>
      <c r="AL24" s="252">
        <f>IFERROR(
$AN24 * INDEX('WFOM - Time_Base'!$A$4:$API$29, MATCH("ComHos", 'WFOM - Time_Base'!$B$4:$B$29,0), MATCH(CONCATENATE($G24,AL$2),'WFOM - Time_Base'!$A$8:$API$8,0)) *
INDEX('WFOM - Time_Base'!$A$4:$API$29, MATCH("ComHos_Per", 'WFOM - Time_Base'!$B$4:$B$29,0), MATCH(CONCATENATE($G24,AL$2),'WFOM - Time_Base'!$A$8:$API$8,0)),
IFERROR($AN24 * INDEX('Inputs from Uganda staff'!$E$61:$BM$80,MATCH('HRH Need estimation'!AL$2,'Inputs from Uganda staff'!$E$61:$E$80,0),MATCH('HRH Need estimation'!$D24,'Inputs from Uganda staff'!$E$6:$BM$6,0)),
""))</f>
        <v>0</v>
      </c>
      <c r="AM24" t="s">
        <v>2084</v>
      </c>
      <c r="AN24">
        <v>1</v>
      </c>
      <c r="AO24" t="e">
        <f t="shared" si="1"/>
        <v>#N/A</v>
      </c>
      <c r="AQ24" t="s">
        <v>272</v>
      </c>
    </row>
    <row r="25" spans="1:43" hidden="1">
      <c r="A25" s="106" t="s">
        <v>920</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1947</v>
      </c>
      <c r="R25" s="122">
        <f>IFERROR(
$AN25 * INDEX('WFOM - Time_Base'!$A$4:$API$29, MATCH("CenHos", 'WFOM - Time_Base'!$B$4:$B$29,0), MATCH(CONCATENATE($G25,R$2),'WFOM - Time_Base'!$A$8:$API$8,0)) *
INDEX('WFOM - Time_Base'!$A$4:$API$29, MATCH("CenHos_Per", 'WFOM - Time_Base'!$B$4:$B$29,0), MATCH(CONCATENATE($G25,R$2),'WFOM - Time_Base'!$A$8:$API$8,0)),
IFERROR($AN25 * INDEX('Inputs from Uganda staff'!$E$61:$BM$80,MATCH('HRH Need estimation'!R$2,'Inputs from Uganda staff'!$E$61:$E$80,0),MATCH('HRH Need estimation'!$D25,'Inputs from Uganda staff'!$E$6:$BM$6,0)),
""))</f>
        <v>10.5</v>
      </c>
      <c r="S25" s="122">
        <f>IFERROR(
$AN25 * INDEX('WFOM - Time_Base'!$A$4:$API$29, MATCH("CenHos", 'WFOM - Time_Base'!$B$4:$B$29,0), MATCH(CONCATENATE($G25,S$2),'WFOM - Time_Base'!$A$8:$API$8,0)) *
INDEX('WFOM - Time_Base'!$A$4:$API$29, MATCH("CenHos_Per", 'WFOM - Time_Base'!$B$4:$B$29,0), MATCH(CONCATENATE($G25,S$2),'WFOM - Time_Base'!$A$8:$API$8,0)),
IFERROR($AN25 * INDEX('Inputs from Uganda staff'!$E$61:$BM$80,MATCH('HRH Need estimation'!S$2,'Inputs from Uganda staff'!$E$61:$E$80,0),MATCH('HRH Need estimation'!$D25,'Inputs from Uganda staff'!$E$6:$BM$6,0)),
""))</f>
        <v>19.5</v>
      </c>
      <c r="T25" s="122">
        <f>IFERROR(
$AN25 * INDEX('WFOM - Time_Base'!$A$4:$API$29, MATCH("CenHos", 'WFOM - Time_Base'!$B$4:$B$29,0), MATCH(CONCATENATE($G25,T$2),'WFOM - Time_Base'!$A$8:$API$8,0)) *
INDEX('WFOM - Time_Base'!$A$4:$API$29, MATCH("CenHos_Per", 'WFOM - Time_Base'!$B$4:$B$29,0), MATCH(CONCATENATE($G25,T$2),'WFOM - Time_Base'!$A$8:$API$8,0)),
IFERROR($AN25 * INDEX('Inputs from Uganda staff'!$E$61:$BM$80,MATCH('HRH Need estimation'!T$2,'Inputs from Uganda staff'!$E$61:$E$80,0),MATCH('HRH Need estimation'!$D25,'Inputs from Uganda staff'!$E$6:$BM$6,0)),
""))</f>
        <v>0</v>
      </c>
      <c r="U25" s="122">
        <f>IFERROR(
$AN25 * INDEX('WFOM - Time_Base'!$A$4:$API$29, MATCH("CenHos", 'WFOM - Time_Base'!$B$4:$B$29,0), MATCH(CONCATENATE($G25,U$2),'WFOM - Time_Base'!$A$8:$API$8,0)) *
INDEX('WFOM - Time_Base'!$A$4:$API$29, MATCH("CenHos_Per", 'WFOM - Time_Base'!$B$4:$B$29,0), MATCH(CONCATENATE($G25,U$2),'WFOM - Time_Base'!$A$8:$API$8,0)),
IFERROR($AN25 * INDEX('Inputs from Uganda staff'!$E$61:$BM$80,MATCH('HRH Need estimation'!U$2,'Inputs from Uganda staff'!$E$61:$E$80,0),MATCH('HRH Need estimation'!$D25,'Inputs from Uganda staff'!$E$6:$BM$6,0)),
""))</f>
        <v>30</v>
      </c>
      <c r="V25" s="122">
        <f>IFERROR(
$AN25 * INDEX('WFOM - Time_Base'!$A$4:$API$29, MATCH("CenHos", 'WFOM - Time_Base'!$B$4:$B$29,0), MATCH(CONCATENATE($G25,V$2),'WFOM - Time_Base'!$A$8:$API$8,0)) *
INDEX('WFOM - Time_Base'!$A$4:$API$29, MATCH("CenHos_Per", 'WFOM - Time_Base'!$B$4:$B$29,0), MATCH(CONCATENATE($G25,V$2),'WFOM - Time_Base'!$A$8:$API$8,0)),
IFERROR($AN25 * INDEX('Inputs from Uganda staff'!$E$61:$BM$80,MATCH('HRH Need estimation'!V$2,'Inputs from Uganda staff'!$E$61:$E$80,0),MATCH('HRH Need estimation'!$D25,'Inputs from Uganda staff'!$E$6:$BM$6,0)),
""))</f>
        <v>30</v>
      </c>
      <c r="W25" s="122">
        <f>IFERROR(
$AN25 * INDEX('WFOM - Time_Base'!$A$4:$API$29, MATCH("CenHos", 'WFOM - Time_Base'!$B$4:$B$29,0), MATCH(CONCATENATE($G25,W$2),'WFOM - Time_Base'!$A$8:$API$8,0)) *
INDEX('WFOM - Time_Base'!$A$4:$API$29, MATCH("CenHos_Per", 'WFOM - Time_Base'!$B$4:$B$29,0), MATCH(CONCATENATE($G25,W$2),'WFOM - Time_Base'!$A$8:$API$8,0)),
IFERROR($AN25 * INDEX('Inputs from Uganda staff'!$E$61:$BM$80,MATCH('HRH Need estimation'!W$2,'Inputs from Uganda staff'!$E$61:$E$80,0),MATCH('HRH Need estimation'!$D25,'Inputs from Uganda staff'!$E$6:$BM$6,0)),
""))</f>
        <v>0</v>
      </c>
      <c r="X25" s="122">
        <f>IFERROR(
$AN25 * INDEX('WFOM - Time_Base'!$A$4:$API$29, MATCH("CenHos", 'WFOM - Time_Base'!$B$4:$B$29,0), MATCH(CONCATENATE($G25,X$2),'WFOM - Time_Base'!$A$8:$API$8,0)) *
INDEX('WFOM - Time_Base'!$A$4:$API$29, MATCH("CenHos_Per", 'WFOM - Time_Base'!$B$4:$B$29,0), MATCH(CONCATENATE($G25,X$2),'WFOM - Time_Base'!$A$8:$API$8,0)),
IFERROR($AN25 * INDEX('Inputs from Uganda staff'!$E$61:$BM$80,MATCH('HRH Need estimation'!X$2,'Inputs from Uganda staff'!$E$61:$E$80,0),MATCH('HRH Need estimation'!$D25,'Inputs from Uganda staff'!$E$6:$BM$6,0)),
""))</f>
        <v>2</v>
      </c>
      <c r="Y25" s="122">
        <f>IFERROR(
$AN25 * INDEX('WFOM - Time_Base'!$A$4:$API$29, MATCH("CenHos", 'WFOM - Time_Base'!$B$4:$B$29,0), MATCH(CONCATENATE($G25,Y$2),'WFOM - Time_Base'!$A$8:$API$8,0)) *
INDEX('WFOM - Time_Base'!$A$4:$API$29, MATCH("CenHos_Per", 'WFOM - Time_Base'!$B$4:$B$29,0), MATCH(CONCATENATE($G25,Y$2),'WFOM - Time_Base'!$A$8:$API$8,0)),
IFERROR($AN25 * INDEX('Inputs from Uganda staff'!$E$61:$BM$80,MATCH('HRH Need estimation'!Y$2,'Inputs from Uganda staff'!$E$61:$E$80,0),MATCH('HRH Need estimation'!$D25,'Inputs from Uganda staff'!$E$6:$BM$6,0)),
""))</f>
        <v>0</v>
      </c>
      <c r="Z25" s="122">
        <f>IFERROR(
$AN25 * INDEX('WFOM - Time_Base'!$A$4:$API$29, MATCH("CenHos", 'WFOM - Time_Base'!$B$4:$B$29,0), MATCH(CONCATENATE($G25,Z$2),'WFOM - Time_Base'!$A$8:$API$8,0)) *
INDEX('WFOM - Time_Base'!$A$4:$API$29, MATCH("CenHos_Per", 'WFOM - Time_Base'!$B$4:$B$29,0), MATCH(CONCATENATE($G25,Z$2),'WFOM - Time_Base'!$A$8:$API$8,0)),
IFERROR($AN25 * INDEX('Inputs from Uganda staff'!$E$61:$BM$80,MATCH('HRH Need estimation'!Z$2,'Inputs from Uganda staff'!$E$61:$E$80,0),MATCH('HRH Need estimation'!$D25,'Inputs from Uganda staff'!$E$6:$BM$6,0)),
""))</f>
        <v>0</v>
      </c>
      <c r="AA25" s="122">
        <f>IFERROR(
$AN25 * INDEX('WFOM - Time_Base'!$A$4:$API$29, MATCH("CenHos", 'WFOM - Time_Base'!$B$4:$B$29,0), MATCH(CONCATENATE($G25,AA$2),'WFOM - Time_Base'!$A$8:$API$8,0)) *
INDEX('WFOM - Time_Base'!$A$4:$API$29, MATCH("CenHos_Per", 'WFOM - Time_Base'!$B$4:$B$29,0), MATCH(CONCATENATE($G25,AA$2),'WFOM - Time_Base'!$A$8:$API$8,0)),
IFERROR($AN25 * INDEX('Inputs from Uganda staff'!$E$61:$BM$80,MATCH('HRH Need estimation'!AA$2,'Inputs from Uganda staff'!$E$61:$E$80,0),MATCH('HRH Need estimation'!$D25,'Inputs from Uganda staff'!$E$6:$BM$6,0)),
""))</f>
        <v>0</v>
      </c>
      <c r="AB25" s="122">
        <f>IFERROR(
$AN25 * INDEX('WFOM - Time_Base'!$A$4:$API$29, MATCH("CenHos", 'WFOM - Time_Base'!$B$4:$B$29,0), MATCH(CONCATENATE($G25,AB$2),'WFOM - Time_Base'!$A$8:$API$8,0)) *
INDEX('WFOM - Time_Base'!$A$4:$API$29, MATCH("CenHos_Per", 'WFOM - Time_Base'!$B$4:$B$29,0), MATCH(CONCATENATE($G25,AB$2),'WFOM - Time_Base'!$A$8:$API$8,0)),
IFERROR($AN25 * INDEX('Inputs from Uganda staff'!$E$61:$BM$80,MATCH('HRH Need estimation'!AB$2,'Inputs from Uganda staff'!$E$61:$E$80,0),MATCH('HRH Need estimation'!$D25,'Inputs from Uganda staff'!$E$6:$BM$6,0)),
""))</f>
        <v>0</v>
      </c>
      <c r="AC25" s="122" t="str">
        <f>IFERROR(
$AN25 * INDEX('WFOM - Time_Base'!$A$4:$API$29, MATCH("CenHos", 'WFOM - Time_Base'!$B$4:$B$29,0), MATCH(CONCATENATE($G25,AC$2),'WFOM - Time_Base'!$A$8:$API$8,0)) *
INDEX('WFOM - Time_Base'!$A$4:$API$29, MATCH("CenHos_Per", 'WFOM - Time_Base'!$B$4:$B$29,0), MATCH(CONCATENATE($G25,AC$2),'WFOM - Time_Base'!$A$8:$API$8,0)),
IFERROR($AN25 * INDEX('Inputs from Uganda staff'!$E$61:$BM$80,MATCH('HRH Need estimation'!AC$2,'Inputs from Uganda staff'!$E$61:$E$80,0),MATCH('HRH Need estimation'!$D25,'Inputs from Uganda staff'!$E$6:$BM$6,0)),
""))</f>
        <v/>
      </c>
      <c r="AD25" s="122">
        <f>IFERROR(
$AN25 * INDEX('WFOM - Time_Base'!$A$4:$API$29, MATCH("CenHos", 'WFOM - Time_Base'!$B$4:$B$29,0), MATCH(CONCATENATE($G25,AD$2),'WFOM - Time_Base'!$A$8:$API$8,0)) *
INDEX('WFOM - Time_Base'!$A$4:$API$29, MATCH("CenHos_Per", 'WFOM - Time_Base'!$B$4:$B$29,0), MATCH(CONCATENATE($G25,AD$2),'WFOM - Time_Base'!$A$8:$API$8,0)),
IFERROR($AN25 * INDEX('Inputs from Uganda staff'!$E$61:$BM$80,MATCH('HRH Need estimation'!AD$2,'Inputs from Uganda staff'!$E$61:$E$80,0),MATCH('HRH Need estimation'!$D25,'Inputs from Uganda staff'!$E$6:$BM$6,0)),
""))</f>
        <v>0</v>
      </c>
      <c r="AE25" s="122">
        <f>IFERROR(
$AN25 * INDEX('WFOM - Time_Base'!$A$4:$API$29, MATCH("CenHos", 'WFOM - Time_Base'!$B$4:$B$29,0), MATCH(CONCATENATE($G25,AE$2),'WFOM - Time_Base'!$A$8:$API$8,0)) *
INDEX('WFOM - Time_Base'!$A$4:$API$29, MATCH("CenHos_Per", 'WFOM - Time_Base'!$B$4:$B$29,0), MATCH(CONCATENATE($G25,AE$2),'WFOM - Time_Base'!$A$8:$API$8,0)),
IFERROR($AN25 * INDEX('Inputs from Uganda staff'!$E$61:$BM$80,MATCH('HRH Need estimation'!AE$2,'Inputs from Uganda staff'!$E$61:$E$80,0),MATCH('HRH Need estimation'!$D25,'Inputs from Uganda staff'!$E$6:$BM$6,0)),
""))</f>
        <v>0</v>
      </c>
      <c r="AF25" s="122">
        <f>IFERROR(
$AN25 * INDEX('WFOM - Time_Base'!$A$4:$API$29, MATCH("CenHos", 'WFOM - Time_Base'!$B$4:$B$29,0), MATCH(CONCATENATE($G25,AF$2),'WFOM - Time_Base'!$A$8:$API$8,0)) *
INDEX('WFOM - Time_Base'!$A$4:$API$29, MATCH("CenHos_Per", 'WFOM - Time_Base'!$B$4:$B$29,0), MATCH(CONCATENATE($G25,AF$2),'WFOM - Time_Base'!$A$8:$API$8,0)),
IFERROR($AN25 * INDEX('Inputs from Uganda staff'!$E$61:$BM$80,MATCH('HRH Need estimation'!AF$2,'Inputs from Uganda staff'!$E$61:$E$80,0),MATCH('HRH Need estimation'!$D25,'Inputs from Uganda staff'!$E$6:$BM$6,0)),
""))</f>
        <v>0</v>
      </c>
      <c r="AG25" s="122">
        <f>IFERROR(
$AN25 * INDEX('WFOM - Time_Base'!$A$4:$API$29, MATCH("CenHos", 'WFOM - Time_Base'!$B$4:$B$29,0), MATCH(CONCATENATE($G25,AG$2),'WFOM - Time_Base'!$A$8:$API$8,0)) *
INDEX('WFOM - Time_Base'!$A$4:$API$29, MATCH("CenHos_Per", 'WFOM - Time_Base'!$B$4:$B$29,0), MATCH(CONCATENATE($G25,AG$2),'WFOM - Time_Base'!$A$8:$API$8,0)),
IFERROR($AN25 * INDEX('Inputs from Uganda staff'!$E$61:$BM$80,MATCH('HRH Need estimation'!AG$2,'Inputs from Uganda staff'!$E$61:$E$80,0),MATCH('HRH Need estimation'!$D25,'Inputs from Uganda staff'!$E$6:$BM$6,0)),
""))</f>
        <v>0</v>
      </c>
      <c r="AH25" s="122">
        <f>IFERROR(
$AN25 * INDEX('WFOM - Time_Base'!$A$4:$API$29, MATCH("CenHos", 'WFOM - Time_Base'!$B$4:$B$29,0), MATCH(CONCATENATE($G25,AH$2),'WFOM - Time_Base'!$A$8:$API$8,0)) *
INDEX('WFOM - Time_Base'!$A$4:$API$29, MATCH("CenHos_Per", 'WFOM - Time_Base'!$B$4:$B$29,0), MATCH(CONCATENATE($G25,AH$2),'WFOM - Time_Base'!$A$8:$API$8,0)),
IFERROR($AN25 * INDEX('Inputs from Uganda staff'!$E$61:$BM$80,MATCH('HRH Need estimation'!AH$2,'Inputs from Uganda staff'!$E$61:$E$80,0),MATCH('HRH Need estimation'!$D25,'Inputs from Uganda staff'!$E$6:$BM$6,0)),
""))</f>
        <v>0</v>
      </c>
      <c r="AI25" s="122">
        <f>IFERROR(
$AN25 * INDEX('WFOM - Time_Base'!$A$4:$API$29, MATCH("CenHos", 'WFOM - Time_Base'!$B$4:$B$29,0), MATCH(CONCATENATE($G25,AI$2),'WFOM - Time_Base'!$A$8:$API$8,0)) *
INDEX('WFOM - Time_Base'!$A$4:$API$29, MATCH("CenHos_Per", 'WFOM - Time_Base'!$B$4:$B$29,0), MATCH(CONCATENATE($G25,AI$2),'WFOM - Time_Base'!$A$8:$API$8,0)),
IFERROR($AN25 * INDEX('Inputs from Uganda staff'!$E$61:$BM$80,MATCH('HRH Need estimation'!AI$2,'Inputs from Uganda staff'!$E$61:$E$80,0),MATCH('HRH Need estimation'!$D25,'Inputs from Uganda staff'!$E$6:$BM$6,0)),
""))</f>
        <v>0</v>
      </c>
      <c r="AJ25" s="122">
        <f>IFERROR(
$AN25 * INDEX('WFOM - Time_Base'!$A$4:$API$29, MATCH("CenHos", 'WFOM - Time_Base'!$B$4:$B$29,0), MATCH(CONCATENATE($G25,AJ$2),'WFOM - Time_Base'!$A$8:$API$8,0)) *
INDEX('WFOM - Time_Base'!$A$4:$API$29, MATCH("CenHos_Per", 'WFOM - Time_Base'!$B$4:$B$29,0), MATCH(CONCATENATE($G25,AJ$2),'WFOM - Time_Base'!$A$8:$API$8,0)),
IFERROR($AN25 * INDEX('Inputs from Uganda staff'!$E$61:$BM$80,MATCH('HRH Need estimation'!AJ$2,'Inputs from Uganda staff'!$E$61:$E$80,0),MATCH('HRH Need estimation'!$D25,'Inputs from Uganda staff'!$E$6:$BM$6,0)),
""))</f>
        <v>0</v>
      </c>
      <c r="AK25" s="122">
        <f>IFERROR(
$AN25 * INDEX('WFOM - Time_Base'!$A$4:$API$29, MATCH("CenHos", 'WFOM - Time_Base'!$B$4:$B$29,0), MATCH(CONCATENATE($G25,AK$2),'WFOM - Time_Base'!$A$8:$API$8,0)) *
INDEX('WFOM - Time_Base'!$A$4:$API$29, MATCH("CenHos_Per", 'WFOM - Time_Base'!$B$4:$B$29,0), MATCH(CONCATENATE($G25,AK$2),'WFOM - Time_Base'!$A$8:$API$8,0)),
IFERROR($AN25 * INDEX('Inputs from Uganda staff'!$E$61:$BM$80,MATCH('HRH Need estimation'!AK$2,'Inputs from Uganda staff'!$E$61:$E$80,0),MATCH('HRH Need estimation'!$D25,'Inputs from Uganda staff'!$E$6:$BM$6,0)),
""))</f>
        <v>0</v>
      </c>
      <c r="AL25" s="122">
        <f>IFERROR(
$AN25 * INDEX('WFOM - Time_Base'!$A$4:$API$29, MATCH("CenHos", 'WFOM - Time_Base'!$B$4:$B$29,0), MATCH(CONCATENATE($G25,AL$2),'WFOM - Time_Base'!$A$8:$API$8,0)) *
INDEX('WFOM - Time_Base'!$A$4:$API$29, MATCH("CenHos_Per", 'WFOM - Time_Base'!$B$4:$B$29,0), MATCH(CONCATENATE($G25,AL$2),'WFOM - Time_Base'!$A$8:$API$8,0)),
IFERROR($AN25 * INDEX('Inputs from Uganda staff'!$E$61:$BM$80,MATCH('HRH Need estimation'!AL$2,'Inputs from Uganda staff'!$E$61:$E$80,0),MATCH('HRH Need estimation'!$D25,'Inputs from Uganda staff'!$E$6:$BM$6,0)),
""))</f>
        <v>0</v>
      </c>
      <c r="AN25">
        <v>1</v>
      </c>
      <c r="AO25" t="e">
        <f t="shared" si="1"/>
        <v>#N/A</v>
      </c>
      <c r="AQ25" t="s">
        <v>274</v>
      </c>
    </row>
    <row r="26" spans="1:43" hidden="1">
      <c r="A26" s="106" t="s">
        <v>925</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1947</v>
      </c>
      <c r="R26" s="122">
        <f>IFERROR(
$AN26 * INDEX('WFOM - Time_Base'!$A$4:$API$29, MATCH("CenHos", 'WFOM - Time_Base'!$B$4:$B$29,0), MATCH(CONCATENATE($G26,R$2),'WFOM - Time_Base'!$A$8:$API$8,0)) *
INDEX('WFOM - Time_Base'!$A$4:$API$29, MATCH("CenHos_Per", 'WFOM - Time_Base'!$B$4:$B$29,0), MATCH(CONCATENATE($G26,R$2),'WFOM - Time_Base'!$A$8:$API$8,0)),
IFERROR($AN26 * INDEX('Inputs from Uganda staff'!$E$61:$BM$80,MATCH('HRH Need estimation'!R$2,'Inputs from Uganda staff'!$E$61:$E$80,0),MATCH('HRH Need estimation'!$D26,'Inputs from Uganda staff'!$E$6:$BM$6,0)),
""))</f>
        <v>0.1</v>
      </c>
      <c r="S26" s="122">
        <f>IFERROR(
$AN26 * INDEX('WFOM - Time_Base'!$A$4:$API$29, MATCH("CenHos", 'WFOM - Time_Base'!$B$4:$B$29,0), MATCH(CONCATENATE($G26,S$2),'WFOM - Time_Base'!$A$8:$API$8,0)) *
INDEX('WFOM - Time_Base'!$A$4:$API$29, MATCH("CenHos_Per", 'WFOM - Time_Base'!$B$4:$B$29,0), MATCH(CONCATENATE($G26,S$2),'WFOM - Time_Base'!$A$8:$API$8,0)),
IFERROR($AN26 * INDEX('Inputs from Uganda staff'!$E$61:$BM$80,MATCH('HRH Need estimation'!S$2,'Inputs from Uganda staff'!$E$61:$E$80,0),MATCH('HRH Need estimation'!$D26,'Inputs from Uganda staff'!$E$6:$BM$6,0)),
""))</f>
        <v>0</v>
      </c>
      <c r="T26" s="122">
        <f>IFERROR(
$AN26 * INDEX('WFOM - Time_Base'!$A$4:$API$29, MATCH("CenHos", 'WFOM - Time_Base'!$B$4:$B$29,0), MATCH(CONCATENATE($G26,T$2),'WFOM - Time_Base'!$A$8:$API$8,0)) *
INDEX('WFOM - Time_Base'!$A$4:$API$29, MATCH("CenHos_Per", 'WFOM - Time_Base'!$B$4:$B$29,0), MATCH(CONCATENATE($G26,T$2),'WFOM - Time_Base'!$A$8:$API$8,0)),
IFERROR($AN26 * INDEX('Inputs from Uganda staff'!$E$61:$BM$80,MATCH('HRH Need estimation'!T$2,'Inputs from Uganda staff'!$E$61:$E$80,0),MATCH('HRH Need estimation'!$D26,'Inputs from Uganda staff'!$E$6:$BM$6,0)),
""))</f>
        <v>0</v>
      </c>
      <c r="U26" s="122">
        <f>IFERROR(
$AN26 * INDEX('WFOM - Time_Base'!$A$4:$API$29, MATCH("CenHos", 'WFOM - Time_Base'!$B$4:$B$29,0), MATCH(CONCATENATE($G26,U$2),'WFOM - Time_Base'!$A$8:$API$8,0)) *
INDEX('WFOM - Time_Base'!$A$4:$API$29, MATCH("CenHos_Per", 'WFOM - Time_Base'!$B$4:$B$29,0), MATCH(CONCATENATE($G26,U$2),'WFOM - Time_Base'!$A$8:$API$8,0)),
IFERROR($AN26 * INDEX('Inputs from Uganda staff'!$E$61:$BM$80,MATCH('HRH Need estimation'!U$2,'Inputs from Uganda staff'!$E$61:$E$80,0),MATCH('HRH Need estimation'!$D26,'Inputs from Uganda staff'!$E$6:$BM$6,0)),
""))</f>
        <v>0</v>
      </c>
      <c r="V26" s="122">
        <f>IFERROR(
$AN26 * INDEX('WFOM - Time_Base'!$A$4:$API$29, MATCH("CenHos", 'WFOM - Time_Base'!$B$4:$B$29,0), MATCH(CONCATENATE($G26,V$2),'WFOM - Time_Base'!$A$8:$API$8,0)) *
INDEX('WFOM - Time_Base'!$A$4:$API$29, MATCH("CenHos_Per", 'WFOM - Time_Base'!$B$4:$B$29,0), MATCH(CONCATENATE($G26,V$2),'WFOM - Time_Base'!$A$8:$API$8,0)),
IFERROR($AN26 * INDEX('Inputs from Uganda staff'!$E$61:$BM$80,MATCH('HRH Need estimation'!V$2,'Inputs from Uganda staff'!$E$61:$E$80,0),MATCH('HRH Need estimation'!$D26,'Inputs from Uganda staff'!$E$6:$BM$6,0)),
""))</f>
        <v>2</v>
      </c>
      <c r="W26" s="122">
        <f>IFERROR(
$AN26 * INDEX('WFOM - Time_Base'!$A$4:$API$29, MATCH("CenHos", 'WFOM - Time_Base'!$B$4:$B$29,0), MATCH(CONCATENATE($G26,W$2),'WFOM - Time_Base'!$A$8:$API$8,0)) *
INDEX('WFOM - Time_Base'!$A$4:$API$29, MATCH("CenHos_Per", 'WFOM - Time_Base'!$B$4:$B$29,0), MATCH(CONCATENATE($G26,W$2),'WFOM - Time_Base'!$A$8:$API$8,0)),
IFERROR($AN26 * INDEX('Inputs from Uganda staff'!$E$61:$BM$80,MATCH('HRH Need estimation'!W$2,'Inputs from Uganda staff'!$E$61:$E$80,0),MATCH('HRH Need estimation'!$D26,'Inputs from Uganda staff'!$E$6:$BM$6,0)),
""))</f>
        <v>0</v>
      </c>
      <c r="X26" s="122">
        <f>IFERROR(
$AN26 * INDEX('WFOM - Time_Base'!$A$4:$API$29, MATCH("CenHos", 'WFOM - Time_Base'!$B$4:$B$29,0), MATCH(CONCATENATE($G26,X$2),'WFOM - Time_Base'!$A$8:$API$8,0)) *
INDEX('WFOM - Time_Base'!$A$4:$API$29, MATCH("CenHos_Per", 'WFOM - Time_Base'!$B$4:$B$29,0), MATCH(CONCATENATE($G26,X$2),'WFOM - Time_Base'!$A$8:$API$8,0)),
IFERROR($AN26 * INDEX('Inputs from Uganda staff'!$E$61:$BM$80,MATCH('HRH Need estimation'!X$2,'Inputs from Uganda staff'!$E$61:$E$80,0),MATCH('HRH Need estimation'!$D26,'Inputs from Uganda staff'!$E$6:$BM$6,0)),
""))</f>
        <v>0</v>
      </c>
      <c r="Y26" s="122">
        <f>IFERROR(
$AN26 * INDEX('WFOM - Time_Base'!$A$4:$API$29, MATCH("CenHos", 'WFOM - Time_Base'!$B$4:$B$29,0), MATCH(CONCATENATE($G26,Y$2),'WFOM - Time_Base'!$A$8:$API$8,0)) *
INDEX('WFOM - Time_Base'!$A$4:$API$29, MATCH("CenHos_Per", 'WFOM - Time_Base'!$B$4:$B$29,0), MATCH(CONCATENATE($G26,Y$2),'WFOM - Time_Base'!$A$8:$API$8,0)),
IFERROR($AN26 * INDEX('Inputs from Uganda staff'!$E$61:$BM$80,MATCH('HRH Need estimation'!Y$2,'Inputs from Uganda staff'!$E$61:$E$80,0),MATCH('HRH Need estimation'!$D26,'Inputs from Uganda staff'!$E$6:$BM$6,0)),
""))</f>
        <v>0</v>
      </c>
      <c r="Z26" s="122">
        <f>IFERROR(
$AN26 * INDEX('WFOM - Time_Base'!$A$4:$API$29, MATCH("CenHos", 'WFOM - Time_Base'!$B$4:$B$29,0), MATCH(CONCATENATE($G26,Z$2),'WFOM - Time_Base'!$A$8:$API$8,0)) *
INDEX('WFOM - Time_Base'!$A$4:$API$29, MATCH("CenHos_Per", 'WFOM - Time_Base'!$B$4:$B$29,0), MATCH(CONCATENATE($G26,Z$2),'WFOM - Time_Base'!$A$8:$API$8,0)),
IFERROR($AN26 * INDEX('Inputs from Uganda staff'!$E$61:$BM$80,MATCH('HRH Need estimation'!Z$2,'Inputs from Uganda staff'!$E$61:$E$80,0),MATCH('HRH Need estimation'!$D26,'Inputs from Uganda staff'!$E$6:$BM$6,0)),
""))</f>
        <v>0</v>
      </c>
      <c r="AA26" s="122">
        <f>IFERROR(
$AN26 * INDEX('WFOM - Time_Base'!$A$4:$API$29, MATCH("CenHos", 'WFOM - Time_Base'!$B$4:$B$29,0), MATCH(CONCATENATE($G26,AA$2),'WFOM - Time_Base'!$A$8:$API$8,0)) *
INDEX('WFOM - Time_Base'!$A$4:$API$29, MATCH("CenHos_Per", 'WFOM - Time_Base'!$B$4:$B$29,0), MATCH(CONCATENATE($G26,AA$2),'WFOM - Time_Base'!$A$8:$API$8,0)),
IFERROR($AN26 * INDEX('Inputs from Uganda staff'!$E$61:$BM$80,MATCH('HRH Need estimation'!AA$2,'Inputs from Uganda staff'!$E$61:$E$80,0),MATCH('HRH Need estimation'!$D26,'Inputs from Uganda staff'!$E$6:$BM$6,0)),
""))</f>
        <v>0</v>
      </c>
      <c r="AB26" s="122">
        <f>IFERROR(
$AN26 * INDEX('WFOM - Time_Base'!$A$4:$API$29, MATCH("CenHos", 'WFOM - Time_Base'!$B$4:$B$29,0), MATCH(CONCATENATE($G26,AB$2),'WFOM - Time_Base'!$A$8:$API$8,0)) *
INDEX('WFOM - Time_Base'!$A$4:$API$29, MATCH("CenHos_Per", 'WFOM - Time_Base'!$B$4:$B$29,0), MATCH(CONCATENATE($G26,AB$2),'WFOM - Time_Base'!$A$8:$API$8,0)),
IFERROR($AN26 * INDEX('Inputs from Uganda staff'!$E$61:$BM$80,MATCH('HRH Need estimation'!AB$2,'Inputs from Uganda staff'!$E$61:$E$80,0),MATCH('HRH Need estimation'!$D26,'Inputs from Uganda staff'!$E$6:$BM$6,0)),
""))</f>
        <v>0</v>
      </c>
      <c r="AC26" s="122" t="str">
        <f>IFERROR(
$AN26 * INDEX('WFOM - Time_Base'!$A$4:$API$29, MATCH("CenHos", 'WFOM - Time_Base'!$B$4:$B$29,0), MATCH(CONCATENATE($G26,AC$2),'WFOM - Time_Base'!$A$8:$API$8,0)) *
INDEX('WFOM - Time_Base'!$A$4:$API$29, MATCH("CenHos_Per", 'WFOM - Time_Base'!$B$4:$B$29,0), MATCH(CONCATENATE($G26,AC$2),'WFOM - Time_Base'!$A$8:$API$8,0)),
IFERROR($AN26 * INDEX('Inputs from Uganda staff'!$E$61:$BM$80,MATCH('HRH Need estimation'!AC$2,'Inputs from Uganda staff'!$E$61:$E$80,0),MATCH('HRH Need estimation'!$D26,'Inputs from Uganda staff'!$E$6:$BM$6,0)),
""))</f>
        <v/>
      </c>
      <c r="AD26" s="122">
        <f>IFERROR(
$AN26 * INDEX('WFOM - Time_Base'!$A$4:$API$29, MATCH("CenHos", 'WFOM - Time_Base'!$B$4:$B$29,0), MATCH(CONCATENATE($G26,AD$2),'WFOM - Time_Base'!$A$8:$API$8,0)) *
INDEX('WFOM - Time_Base'!$A$4:$API$29, MATCH("CenHos_Per", 'WFOM - Time_Base'!$B$4:$B$29,0), MATCH(CONCATENATE($G26,AD$2),'WFOM - Time_Base'!$A$8:$API$8,0)),
IFERROR($AN26 * INDEX('Inputs from Uganda staff'!$E$61:$BM$80,MATCH('HRH Need estimation'!AD$2,'Inputs from Uganda staff'!$E$61:$E$80,0),MATCH('HRH Need estimation'!$D26,'Inputs from Uganda staff'!$E$6:$BM$6,0)),
""))</f>
        <v>0</v>
      </c>
      <c r="AE26" s="122">
        <f>IFERROR(
$AN26 * INDEX('WFOM - Time_Base'!$A$4:$API$29, MATCH("CenHos", 'WFOM - Time_Base'!$B$4:$B$29,0), MATCH(CONCATENATE($G26,AE$2),'WFOM - Time_Base'!$A$8:$API$8,0)) *
INDEX('WFOM - Time_Base'!$A$4:$API$29, MATCH("CenHos_Per", 'WFOM - Time_Base'!$B$4:$B$29,0), MATCH(CONCATENATE($G26,AE$2),'WFOM - Time_Base'!$A$8:$API$8,0)),
IFERROR($AN26 * INDEX('Inputs from Uganda staff'!$E$61:$BM$80,MATCH('HRH Need estimation'!AE$2,'Inputs from Uganda staff'!$E$61:$E$80,0),MATCH('HRH Need estimation'!$D26,'Inputs from Uganda staff'!$E$6:$BM$6,0)),
""))</f>
        <v>0</v>
      </c>
      <c r="AF26" s="122">
        <f>IFERROR(
$AN26 * INDEX('WFOM - Time_Base'!$A$4:$API$29, MATCH("CenHos", 'WFOM - Time_Base'!$B$4:$B$29,0), MATCH(CONCATENATE($G26,AF$2),'WFOM - Time_Base'!$A$8:$API$8,0)) *
INDEX('WFOM - Time_Base'!$A$4:$API$29, MATCH("CenHos_Per", 'WFOM - Time_Base'!$B$4:$B$29,0), MATCH(CONCATENATE($G26,AF$2),'WFOM - Time_Base'!$A$8:$API$8,0)),
IFERROR($AN26 * INDEX('Inputs from Uganda staff'!$E$61:$BM$80,MATCH('HRH Need estimation'!AF$2,'Inputs from Uganda staff'!$E$61:$E$80,0),MATCH('HRH Need estimation'!$D26,'Inputs from Uganda staff'!$E$6:$BM$6,0)),
""))</f>
        <v>0</v>
      </c>
      <c r="AG26" s="122">
        <f>IFERROR(
$AN26 * INDEX('WFOM - Time_Base'!$A$4:$API$29, MATCH("CenHos", 'WFOM - Time_Base'!$B$4:$B$29,0), MATCH(CONCATENATE($G26,AG$2),'WFOM - Time_Base'!$A$8:$API$8,0)) *
INDEX('WFOM - Time_Base'!$A$4:$API$29, MATCH("CenHos_Per", 'WFOM - Time_Base'!$B$4:$B$29,0), MATCH(CONCATENATE($G26,AG$2),'WFOM - Time_Base'!$A$8:$API$8,0)),
IFERROR($AN26 * INDEX('Inputs from Uganda staff'!$E$61:$BM$80,MATCH('HRH Need estimation'!AG$2,'Inputs from Uganda staff'!$E$61:$E$80,0),MATCH('HRH Need estimation'!$D26,'Inputs from Uganda staff'!$E$6:$BM$6,0)),
""))</f>
        <v>0</v>
      </c>
      <c r="AH26" s="122">
        <f>IFERROR(
$AN26 * INDEX('WFOM - Time_Base'!$A$4:$API$29, MATCH("CenHos", 'WFOM - Time_Base'!$B$4:$B$29,0), MATCH(CONCATENATE($G26,AH$2),'WFOM - Time_Base'!$A$8:$API$8,0)) *
INDEX('WFOM - Time_Base'!$A$4:$API$29, MATCH("CenHos_Per", 'WFOM - Time_Base'!$B$4:$B$29,0), MATCH(CONCATENATE($G26,AH$2),'WFOM - Time_Base'!$A$8:$API$8,0)),
IFERROR($AN26 * INDEX('Inputs from Uganda staff'!$E$61:$BM$80,MATCH('HRH Need estimation'!AH$2,'Inputs from Uganda staff'!$E$61:$E$80,0),MATCH('HRH Need estimation'!$D26,'Inputs from Uganda staff'!$E$6:$BM$6,0)),
""))</f>
        <v>0</v>
      </c>
      <c r="AI26" s="122">
        <f>IFERROR(
$AN26 * INDEX('WFOM - Time_Base'!$A$4:$API$29, MATCH("CenHos", 'WFOM - Time_Base'!$B$4:$B$29,0), MATCH(CONCATENATE($G26,AI$2),'WFOM - Time_Base'!$A$8:$API$8,0)) *
INDEX('WFOM - Time_Base'!$A$4:$API$29, MATCH("CenHos_Per", 'WFOM - Time_Base'!$B$4:$B$29,0), MATCH(CONCATENATE($G26,AI$2),'WFOM - Time_Base'!$A$8:$API$8,0)),
IFERROR($AN26 * INDEX('Inputs from Uganda staff'!$E$61:$BM$80,MATCH('HRH Need estimation'!AI$2,'Inputs from Uganda staff'!$E$61:$E$80,0),MATCH('HRH Need estimation'!$D26,'Inputs from Uganda staff'!$E$6:$BM$6,0)),
""))</f>
        <v>0</v>
      </c>
      <c r="AJ26" s="122">
        <f>IFERROR(
$AN26 * INDEX('WFOM - Time_Base'!$A$4:$API$29, MATCH("CenHos", 'WFOM - Time_Base'!$B$4:$B$29,0), MATCH(CONCATENATE($G26,AJ$2),'WFOM - Time_Base'!$A$8:$API$8,0)) *
INDEX('WFOM - Time_Base'!$A$4:$API$29, MATCH("CenHos_Per", 'WFOM - Time_Base'!$B$4:$B$29,0), MATCH(CONCATENATE($G26,AJ$2),'WFOM - Time_Base'!$A$8:$API$8,0)),
IFERROR($AN26 * INDEX('Inputs from Uganda staff'!$E$61:$BM$80,MATCH('HRH Need estimation'!AJ$2,'Inputs from Uganda staff'!$E$61:$E$80,0),MATCH('HRH Need estimation'!$D26,'Inputs from Uganda staff'!$E$6:$BM$6,0)),
""))</f>
        <v>0</v>
      </c>
      <c r="AK26" s="122">
        <f>IFERROR(
$AN26 * INDEX('WFOM - Time_Base'!$A$4:$API$29, MATCH("CenHos", 'WFOM - Time_Base'!$B$4:$B$29,0), MATCH(CONCATENATE($G26,AK$2),'WFOM - Time_Base'!$A$8:$API$8,0)) *
INDEX('WFOM - Time_Base'!$A$4:$API$29, MATCH("CenHos_Per", 'WFOM - Time_Base'!$B$4:$B$29,0), MATCH(CONCATENATE($G26,AK$2),'WFOM - Time_Base'!$A$8:$API$8,0)),
IFERROR($AN26 * INDEX('Inputs from Uganda staff'!$E$61:$BM$80,MATCH('HRH Need estimation'!AK$2,'Inputs from Uganda staff'!$E$61:$E$80,0),MATCH('HRH Need estimation'!$D26,'Inputs from Uganda staff'!$E$6:$BM$6,0)),
""))</f>
        <v>0</v>
      </c>
      <c r="AL26" s="122">
        <f>IFERROR(
$AN26 * INDEX('WFOM - Time_Base'!$A$4:$API$29, MATCH("CenHos", 'WFOM - Time_Base'!$B$4:$B$29,0), MATCH(CONCATENATE($G26,AL$2),'WFOM - Time_Base'!$A$8:$API$8,0)) *
INDEX('WFOM - Time_Base'!$A$4:$API$29, MATCH("CenHos_Per", 'WFOM - Time_Base'!$B$4:$B$29,0), MATCH(CONCATENATE($G26,AL$2),'WFOM - Time_Base'!$A$8:$API$8,0)),
IFERROR($AN26 * INDEX('Inputs from Uganda staff'!$E$61:$BM$80,MATCH('HRH Need estimation'!AL$2,'Inputs from Uganda staff'!$E$61:$E$80,0),MATCH('HRH Need estimation'!$D26,'Inputs from Uganda staff'!$E$6:$BM$6,0)),
""))</f>
        <v>0</v>
      </c>
      <c r="AN26">
        <v>1</v>
      </c>
      <c r="AO26" t="str">
        <f t="shared" si="1"/>
        <v>023</v>
      </c>
      <c r="AQ26" t="s">
        <v>290</v>
      </c>
    </row>
    <row r="27" spans="1:43" hidden="1">
      <c r="A27" s="106" t="s">
        <v>915</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1947</v>
      </c>
      <c r="R27" s="252">
        <f>IFERROR(
$AN27 * INDEX('WFOM - Time_Base'!$A$4:$API$29, MATCH("CenHos", 'WFOM - Time_Base'!$B$4:$B$29,0), MATCH(CONCATENATE($G27,R$2),'WFOM - Time_Base'!$A$8:$API$8,0)) *
INDEX('WFOM - Time_Base'!$A$4:$API$29, MATCH("CenHos_Per", 'WFOM - Time_Base'!$B$4:$B$29,0), MATCH(CONCATENATE($G27,R$2),'WFOM - Time_Base'!$A$8:$API$8,0)),
IFERROR($AN27 * INDEX('Inputs from Uganda staff'!$E$61:$BM$80,MATCH('HRH Need estimation'!R$2,'Inputs from Uganda staff'!$E$61:$E$80,0),MATCH('HRH Need estimation'!$D27,'Inputs from Uganda staff'!$E$6:$BM$6,0)),
""))</f>
        <v>0.1</v>
      </c>
      <c r="S27" s="252">
        <f>IFERROR(
$AN27 * INDEX('WFOM - Time_Base'!$A$4:$API$29, MATCH("CenHos", 'WFOM - Time_Base'!$B$4:$B$29,0), MATCH(CONCATENATE($G27,S$2),'WFOM - Time_Base'!$A$8:$API$8,0)) *
INDEX('WFOM - Time_Base'!$A$4:$API$29, MATCH("CenHos_Per", 'WFOM - Time_Base'!$B$4:$B$29,0), MATCH(CONCATENATE($G27,S$2),'WFOM - Time_Base'!$A$8:$API$8,0)),
IFERROR($AN27 * INDEX('Inputs from Uganda staff'!$E$61:$BM$80,MATCH('HRH Need estimation'!S$2,'Inputs from Uganda staff'!$E$61:$E$80,0),MATCH('HRH Need estimation'!$D27,'Inputs from Uganda staff'!$E$6:$BM$6,0)),
""))</f>
        <v>0</v>
      </c>
      <c r="T27" s="252">
        <f>IFERROR(
$AN27 * INDEX('WFOM - Time_Base'!$A$4:$API$29, MATCH("CenHos", 'WFOM - Time_Base'!$B$4:$B$29,0), MATCH(CONCATENATE($G27,T$2),'WFOM - Time_Base'!$A$8:$API$8,0)) *
INDEX('WFOM - Time_Base'!$A$4:$API$29, MATCH("CenHos_Per", 'WFOM - Time_Base'!$B$4:$B$29,0), MATCH(CONCATENATE($G27,T$2),'WFOM - Time_Base'!$A$8:$API$8,0)),
IFERROR($AN27 * INDEX('Inputs from Uganda staff'!$E$61:$BM$80,MATCH('HRH Need estimation'!T$2,'Inputs from Uganda staff'!$E$61:$E$80,0),MATCH('HRH Need estimation'!$D27,'Inputs from Uganda staff'!$E$6:$BM$6,0)),
""))</f>
        <v>0</v>
      </c>
      <c r="U27" s="252">
        <f>IFERROR(
$AN27 * INDEX('WFOM - Time_Base'!$A$4:$API$29, MATCH("CenHos", 'WFOM - Time_Base'!$B$4:$B$29,0), MATCH(CONCATENATE($G27,U$2),'WFOM - Time_Base'!$A$8:$API$8,0)) *
INDEX('WFOM - Time_Base'!$A$4:$API$29, MATCH("CenHos_Per", 'WFOM - Time_Base'!$B$4:$B$29,0), MATCH(CONCATENATE($G27,U$2),'WFOM - Time_Base'!$A$8:$API$8,0)),
IFERROR($AN27 * INDEX('Inputs from Uganda staff'!$E$61:$BM$80,MATCH('HRH Need estimation'!U$2,'Inputs from Uganda staff'!$E$61:$E$80,0),MATCH('HRH Need estimation'!$D27,'Inputs from Uganda staff'!$E$6:$BM$6,0)),
""))</f>
        <v>0</v>
      </c>
      <c r="V27" s="252">
        <f>IFERROR(
$AN27 * INDEX('WFOM - Time_Base'!$A$4:$API$29, MATCH("CenHos", 'WFOM - Time_Base'!$B$4:$B$29,0), MATCH(CONCATENATE($G27,V$2),'WFOM - Time_Base'!$A$8:$API$8,0)) *
INDEX('WFOM - Time_Base'!$A$4:$API$29, MATCH("CenHos_Per", 'WFOM - Time_Base'!$B$4:$B$29,0), MATCH(CONCATENATE($G27,V$2),'WFOM - Time_Base'!$A$8:$API$8,0)),
IFERROR($AN27 * INDEX('Inputs from Uganda staff'!$E$61:$BM$80,MATCH('HRH Need estimation'!V$2,'Inputs from Uganda staff'!$E$61:$E$80,0),MATCH('HRH Need estimation'!$D27,'Inputs from Uganda staff'!$E$6:$BM$6,0)),
""))</f>
        <v>1.2</v>
      </c>
      <c r="W27" s="252">
        <f>IFERROR(
$AN27 * INDEX('WFOM - Time_Base'!$A$4:$API$29, MATCH("CenHos", 'WFOM - Time_Base'!$B$4:$B$29,0), MATCH(CONCATENATE($G27,W$2),'WFOM - Time_Base'!$A$8:$API$8,0)) *
INDEX('WFOM - Time_Base'!$A$4:$API$29, MATCH("CenHos_Per", 'WFOM - Time_Base'!$B$4:$B$29,0), MATCH(CONCATENATE($G27,W$2),'WFOM - Time_Base'!$A$8:$API$8,0)),
IFERROR($AN27 * INDEX('Inputs from Uganda staff'!$E$61:$BM$80,MATCH('HRH Need estimation'!W$2,'Inputs from Uganda staff'!$E$61:$E$80,0),MATCH('HRH Need estimation'!$D27,'Inputs from Uganda staff'!$E$6:$BM$6,0)),
""))</f>
        <v>0</v>
      </c>
      <c r="X27" s="252">
        <f>IFERROR(
$AN27 * INDEX('WFOM - Time_Base'!$A$4:$API$29, MATCH("CenHos", 'WFOM - Time_Base'!$B$4:$B$29,0), MATCH(CONCATENATE($G27,X$2),'WFOM - Time_Base'!$A$8:$API$8,0)) *
INDEX('WFOM - Time_Base'!$A$4:$API$29, MATCH("CenHos_Per", 'WFOM - Time_Base'!$B$4:$B$29,0), MATCH(CONCATENATE($G27,X$2),'WFOM - Time_Base'!$A$8:$API$8,0)),
IFERROR($AN27 * INDEX('Inputs from Uganda staff'!$E$61:$BM$80,MATCH('HRH Need estimation'!X$2,'Inputs from Uganda staff'!$E$61:$E$80,0),MATCH('HRH Need estimation'!$D27,'Inputs from Uganda staff'!$E$6:$BM$6,0)),
""))</f>
        <v>0</v>
      </c>
      <c r="Y27" s="252">
        <v>1</v>
      </c>
      <c r="Z27" s="252">
        <f>IFERROR(
$AN27 * INDEX('WFOM - Time_Base'!$A$4:$API$29, MATCH("CenHos", 'WFOM - Time_Base'!$B$4:$B$29,0), MATCH(CONCATENATE($G27,Z$2),'WFOM - Time_Base'!$A$8:$API$8,0)) *
INDEX('WFOM - Time_Base'!$A$4:$API$29, MATCH("CenHos_Per", 'WFOM - Time_Base'!$B$4:$B$29,0), MATCH(CONCATENATE($G27,Z$2),'WFOM - Time_Base'!$A$8:$API$8,0)),
IFERROR($AN27 * INDEX('Inputs from Uganda staff'!$E$61:$BM$80,MATCH('HRH Need estimation'!Z$2,'Inputs from Uganda staff'!$E$61:$E$80,0),MATCH('HRH Need estimation'!$D27,'Inputs from Uganda staff'!$E$6:$BM$6,0)),
""))</f>
        <v>0</v>
      </c>
      <c r="AA27" s="252">
        <f>IFERROR(
$AN27 * INDEX('WFOM - Time_Base'!$A$4:$API$29, MATCH("CenHos", 'WFOM - Time_Base'!$B$4:$B$29,0), MATCH(CONCATENATE($G27,AA$2),'WFOM - Time_Base'!$A$8:$API$8,0)) *
INDEX('WFOM - Time_Base'!$A$4:$API$29, MATCH("CenHos_Per", 'WFOM - Time_Base'!$B$4:$B$29,0), MATCH(CONCATENATE($G27,AA$2),'WFOM - Time_Base'!$A$8:$API$8,0)),
IFERROR($AN27 * INDEX('Inputs from Uganda staff'!$E$61:$BM$80,MATCH('HRH Need estimation'!AA$2,'Inputs from Uganda staff'!$E$61:$E$80,0),MATCH('HRH Need estimation'!$D27,'Inputs from Uganda staff'!$E$6:$BM$6,0)),
""))</f>
        <v>0</v>
      </c>
      <c r="AB27" s="252">
        <f>IFERROR(
$AN27 * INDEX('WFOM - Time_Base'!$A$4:$API$29, MATCH("CenHos", 'WFOM - Time_Base'!$B$4:$B$29,0), MATCH(CONCATENATE($G27,AB$2),'WFOM - Time_Base'!$A$8:$API$8,0)) *
INDEX('WFOM - Time_Base'!$A$4:$API$29, MATCH("CenHos_Per", 'WFOM - Time_Base'!$B$4:$B$29,0), MATCH(CONCATENATE($G27,AB$2),'WFOM - Time_Base'!$A$8:$API$8,0)),
IFERROR($AN27 * INDEX('Inputs from Uganda staff'!$E$61:$BM$80,MATCH('HRH Need estimation'!AB$2,'Inputs from Uganda staff'!$E$61:$E$80,0),MATCH('HRH Need estimation'!$D27,'Inputs from Uganda staff'!$E$6:$BM$6,0)),
""))</f>
        <v>0</v>
      </c>
      <c r="AC27" s="252" t="str">
        <f>IFERROR(
$AN27 * INDEX('WFOM - Time_Base'!$A$4:$API$29, MATCH("CenHos", 'WFOM - Time_Base'!$B$4:$B$29,0), MATCH(CONCATENATE($G27,AC$2),'WFOM - Time_Base'!$A$8:$API$8,0)) *
INDEX('WFOM - Time_Base'!$A$4:$API$29, MATCH("CenHos_Per", 'WFOM - Time_Base'!$B$4:$B$29,0), MATCH(CONCATENATE($G27,AC$2),'WFOM - Time_Base'!$A$8:$API$8,0)),
IFERROR($AN27 * INDEX('Inputs from Uganda staff'!$E$61:$BM$80,MATCH('HRH Need estimation'!AC$2,'Inputs from Uganda staff'!$E$61:$E$80,0),MATCH('HRH Need estimation'!$D27,'Inputs from Uganda staff'!$E$6:$BM$6,0)),
""))</f>
        <v/>
      </c>
      <c r="AD27" s="252">
        <f>IFERROR(
$AN27 * INDEX('WFOM - Time_Base'!$A$4:$API$29, MATCH("CenHos", 'WFOM - Time_Base'!$B$4:$B$29,0), MATCH(CONCATENATE($G27,AD$2),'WFOM - Time_Base'!$A$8:$API$8,0)) *
INDEX('WFOM - Time_Base'!$A$4:$API$29, MATCH("CenHos_Per", 'WFOM - Time_Base'!$B$4:$B$29,0), MATCH(CONCATENATE($G27,AD$2),'WFOM - Time_Base'!$A$8:$API$8,0)),
IFERROR($AN27 * INDEX('Inputs from Uganda staff'!$E$61:$BM$80,MATCH('HRH Need estimation'!AD$2,'Inputs from Uganda staff'!$E$61:$E$80,0),MATCH('HRH Need estimation'!$D27,'Inputs from Uganda staff'!$E$6:$BM$6,0)),
""))</f>
        <v>0</v>
      </c>
      <c r="AE27" s="252">
        <f>IFERROR(
$AN27 * INDEX('WFOM - Time_Base'!$A$4:$API$29, MATCH("CenHos", 'WFOM - Time_Base'!$B$4:$B$29,0), MATCH(CONCATENATE($G27,AE$2),'WFOM - Time_Base'!$A$8:$API$8,0)) *
INDEX('WFOM - Time_Base'!$A$4:$API$29, MATCH("CenHos_Per", 'WFOM - Time_Base'!$B$4:$B$29,0), MATCH(CONCATENATE($G27,AE$2),'WFOM - Time_Base'!$A$8:$API$8,0)),
IFERROR($AN27 * INDEX('Inputs from Uganda staff'!$E$61:$BM$80,MATCH('HRH Need estimation'!AE$2,'Inputs from Uganda staff'!$E$61:$E$80,0),MATCH('HRH Need estimation'!$D27,'Inputs from Uganda staff'!$E$6:$BM$6,0)),
""))</f>
        <v>0</v>
      </c>
      <c r="AF27" s="252">
        <f>IFERROR(
$AN27 * INDEX('WFOM - Time_Base'!$A$4:$API$29, MATCH("CenHos", 'WFOM - Time_Base'!$B$4:$B$29,0), MATCH(CONCATENATE($G27,AF$2),'WFOM - Time_Base'!$A$8:$API$8,0)) *
INDEX('WFOM - Time_Base'!$A$4:$API$29, MATCH("CenHos_Per", 'WFOM - Time_Base'!$B$4:$B$29,0), MATCH(CONCATENATE($G27,AF$2),'WFOM - Time_Base'!$A$8:$API$8,0)),
IFERROR($AN27 * INDEX('Inputs from Uganda staff'!$E$61:$BM$80,MATCH('HRH Need estimation'!AF$2,'Inputs from Uganda staff'!$E$61:$E$80,0),MATCH('HRH Need estimation'!$D27,'Inputs from Uganda staff'!$E$6:$BM$6,0)),
""))</f>
        <v>0</v>
      </c>
      <c r="AG27" s="252">
        <f>IFERROR(
$AN27 * INDEX('WFOM - Time_Base'!$A$4:$API$29, MATCH("CenHos", 'WFOM - Time_Base'!$B$4:$B$29,0), MATCH(CONCATENATE($G27,AG$2),'WFOM - Time_Base'!$A$8:$API$8,0)) *
INDEX('WFOM - Time_Base'!$A$4:$API$29, MATCH("CenHos_Per", 'WFOM - Time_Base'!$B$4:$B$29,0), MATCH(CONCATENATE($G27,AG$2),'WFOM - Time_Base'!$A$8:$API$8,0)),
IFERROR($AN27 * INDEX('Inputs from Uganda staff'!$E$61:$BM$80,MATCH('HRH Need estimation'!AG$2,'Inputs from Uganda staff'!$E$61:$E$80,0),MATCH('HRH Need estimation'!$D27,'Inputs from Uganda staff'!$E$6:$BM$6,0)),
""))</f>
        <v>0</v>
      </c>
      <c r="AH27" s="252">
        <f>IFERROR(
$AN27 * INDEX('WFOM - Time_Base'!$A$4:$API$29, MATCH("CenHos", 'WFOM - Time_Base'!$B$4:$B$29,0), MATCH(CONCATENATE($G27,AH$2),'WFOM - Time_Base'!$A$8:$API$8,0)) *
INDEX('WFOM - Time_Base'!$A$4:$API$29, MATCH("CenHos_Per", 'WFOM - Time_Base'!$B$4:$B$29,0), MATCH(CONCATENATE($G27,AH$2),'WFOM - Time_Base'!$A$8:$API$8,0)),
IFERROR($AN27 * INDEX('Inputs from Uganda staff'!$E$61:$BM$80,MATCH('HRH Need estimation'!AH$2,'Inputs from Uganda staff'!$E$61:$E$80,0),MATCH('HRH Need estimation'!$D27,'Inputs from Uganda staff'!$E$6:$BM$6,0)),
""))</f>
        <v>0</v>
      </c>
      <c r="AI27" s="252">
        <f>IFERROR(
$AN27 * INDEX('WFOM - Time_Base'!$A$4:$API$29, MATCH("CenHos", 'WFOM - Time_Base'!$B$4:$B$29,0), MATCH(CONCATENATE($G27,AI$2),'WFOM - Time_Base'!$A$8:$API$8,0)) *
INDEX('WFOM - Time_Base'!$A$4:$API$29, MATCH("CenHos_Per", 'WFOM - Time_Base'!$B$4:$B$29,0), MATCH(CONCATENATE($G27,AI$2),'WFOM - Time_Base'!$A$8:$API$8,0)),
IFERROR($AN27 * INDEX('Inputs from Uganda staff'!$E$61:$BM$80,MATCH('HRH Need estimation'!AI$2,'Inputs from Uganda staff'!$E$61:$E$80,0),MATCH('HRH Need estimation'!$D27,'Inputs from Uganda staff'!$E$6:$BM$6,0)),
""))</f>
        <v>0</v>
      </c>
      <c r="AJ27" s="252">
        <f>IFERROR(
$AN27 * INDEX('WFOM - Time_Base'!$A$4:$API$29, MATCH("CenHos", 'WFOM - Time_Base'!$B$4:$B$29,0), MATCH(CONCATENATE($G27,AJ$2),'WFOM - Time_Base'!$A$8:$API$8,0)) *
INDEX('WFOM - Time_Base'!$A$4:$API$29, MATCH("CenHos_Per", 'WFOM - Time_Base'!$B$4:$B$29,0), MATCH(CONCATENATE($G27,AJ$2),'WFOM - Time_Base'!$A$8:$API$8,0)),
IFERROR($AN27 * INDEX('Inputs from Uganda staff'!$E$61:$BM$80,MATCH('HRH Need estimation'!AJ$2,'Inputs from Uganda staff'!$E$61:$E$80,0),MATCH('HRH Need estimation'!$D27,'Inputs from Uganda staff'!$E$6:$BM$6,0)),
""))</f>
        <v>0</v>
      </c>
      <c r="AK27" s="252">
        <f>IFERROR(
$AN27 * INDEX('WFOM - Time_Base'!$A$4:$API$29, MATCH("CenHos", 'WFOM - Time_Base'!$B$4:$B$29,0), MATCH(CONCATENATE($G27,AK$2),'WFOM - Time_Base'!$A$8:$API$8,0)) *
INDEX('WFOM - Time_Base'!$A$4:$API$29, MATCH("CenHos_Per", 'WFOM - Time_Base'!$B$4:$B$29,0), MATCH(CONCATENATE($G27,AK$2),'WFOM - Time_Base'!$A$8:$API$8,0)),
IFERROR($AN27 * INDEX('Inputs from Uganda staff'!$E$61:$BM$80,MATCH('HRH Need estimation'!AK$2,'Inputs from Uganda staff'!$E$61:$E$80,0),MATCH('HRH Need estimation'!$D27,'Inputs from Uganda staff'!$E$6:$BM$6,0)),
""))</f>
        <v>0</v>
      </c>
      <c r="AL27" s="252">
        <f>IFERROR(
$AN27 * INDEX('WFOM - Time_Base'!$A$4:$API$29, MATCH("CenHos", 'WFOM - Time_Base'!$B$4:$B$29,0), MATCH(CONCATENATE($G27,AL$2),'WFOM - Time_Base'!$A$8:$API$8,0)) *
INDEX('WFOM - Time_Base'!$A$4:$API$29, MATCH("CenHos_Per", 'WFOM - Time_Base'!$B$4:$B$29,0), MATCH(CONCATENATE($G27,AL$2),'WFOM - Time_Base'!$A$8:$API$8,0)),
IFERROR($AN27 * INDEX('Inputs from Uganda staff'!$E$61:$BM$80,MATCH('HRH Need estimation'!AL$2,'Inputs from Uganda staff'!$E$61:$E$80,0),MATCH('HRH Need estimation'!$D27,'Inputs from Uganda staff'!$E$6:$BM$6,0)),
""))</f>
        <v>0</v>
      </c>
      <c r="AN27">
        <v>1</v>
      </c>
      <c r="AO27" t="str">
        <f t="shared" si="1"/>
        <v>024</v>
      </c>
      <c r="AQ27" t="s">
        <v>293</v>
      </c>
    </row>
    <row r="28" spans="1:43" hidden="1">
      <c r="A28" s="106" t="s">
        <v>915</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1947</v>
      </c>
      <c r="R28" s="122">
        <f>IFERROR(
$AN28 * INDEX('WFOM - Time_Base'!$A$4:$API$29, MATCH("CenHos", 'WFOM - Time_Base'!$B$4:$B$29,0), MATCH(CONCATENATE($G28,R$2),'WFOM - Time_Base'!$A$8:$API$8,0)) *
INDEX('WFOM - Time_Base'!$A$4:$API$29, MATCH("CenHos_Per", 'WFOM - Time_Base'!$B$4:$B$29,0), MATCH(CONCATENATE($G28,R$2),'WFOM - Time_Base'!$A$8:$API$8,0)),
IFERROR($AN28 * INDEX('Inputs from Uganda staff'!$E$61:$BM$80,MATCH('HRH Need estimation'!R$2,'Inputs from Uganda staff'!$E$61:$E$80,0),MATCH('HRH Need estimation'!$D28,'Inputs from Uganda staff'!$E$6:$BM$6,0)),
""))</f>
        <v>0.3</v>
      </c>
      <c r="S28" s="122">
        <f>IFERROR(
$AN28 * INDEX('WFOM - Time_Base'!$A$4:$API$29, MATCH("CenHos", 'WFOM - Time_Base'!$B$4:$B$29,0), MATCH(CONCATENATE($G28,S$2),'WFOM - Time_Base'!$A$8:$API$8,0)) *
INDEX('WFOM - Time_Base'!$A$4:$API$29, MATCH("CenHos_Per", 'WFOM - Time_Base'!$B$4:$B$29,0), MATCH(CONCATENATE($G28,S$2),'WFOM - Time_Base'!$A$8:$API$8,0)),
IFERROR($AN28 * INDEX('Inputs from Uganda staff'!$E$61:$BM$80,MATCH('HRH Need estimation'!S$2,'Inputs from Uganda staff'!$E$61:$E$80,0),MATCH('HRH Need estimation'!$D28,'Inputs from Uganda staff'!$E$6:$BM$6,0)),
""))</f>
        <v>0</v>
      </c>
      <c r="T28" s="122">
        <f>IFERROR(
$AN28 * INDEX('WFOM - Time_Base'!$A$4:$API$29, MATCH("CenHos", 'WFOM - Time_Base'!$B$4:$B$29,0), MATCH(CONCATENATE($G28,T$2),'WFOM - Time_Base'!$A$8:$API$8,0)) *
INDEX('WFOM - Time_Base'!$A$4:$API$29, MATCH("CenHos_Per", 'WFOM - Time_Base'!$B$4:$B$29,0), MATCH(CONCATENATE($G28,T$2),'WFOM - Time_Base'!$A$8:$API$8,0)),
IFERROR($AN28 * INDEX('Inputs from Uganda staff'!$E$61:$BM$80,MATCH('HRH Need estimation'!T$2,'Inputs from Uganda staff'!$E$61:$E$80,0),MATCH('HRH Need estimation'!$D28,'Inputs from Uganda staff'!$E$6:$BM$6,0)),
""))</f>
        <v>0</v>
      </c>
      <c r="U28" s="122">
        <f>IFERROR(
$AN28 * INDEX('WFOM - Time_Base'!$A$4:$API$29, MATCH("CenHos", 'WFOM - Time_Base'!$B$4:$B$29,0), MATCH(CONCATENATE($G28,U$2),'WFOM - Time_Base'!$A$8:$API$8,0)) *
INDEX('WFOM - Time_Base'!$A$4:$API$29, MATCH("CenHos_Per", 'WFOM - Time_Base'!$B$4:$B$29,0), MATCH(CONCATENATE($G28,U$2),'WFOM - Time_Base'!$A$8:$API$8,0)),
IFERROR($AN28 * INDEX('Inputs from Uganda staff'!$E$61:$BM$80,MATCH('HRH Need estimation'!U$2,'Inputs from Uganda staff'!$E$61:$E$80,0),MATCH('HRH Need estimation'!$D28,'Inputs from Uganda staff'!$E$6:$BM$6,0)),
""))</f>
        <v>0</v>
      </c>
      <c r="V28" s="122">
        <f>IFERROR(
$AN28 * INDEX('WFOM - Time_Base'!$A$4:$API$29, MATCH("CenHos", 'WFOM - Time_Base'!$B$4:$B$29,0), MATCH(CONCATENATE($G28,V$2),'WFOM - Time_Base'!$A$8:$API$8,0)) *
INDEX('WFOM - Time_Base'!$A$4:$API$29, MATCH("CenHos_Per", 'WFOM - Time_Base'!$B$4:$B$29,0), MATCH(CONCATENATE($G28,V$2),'WFOM - Time_Base'!$A$8:$API$8,0)),
IFERROR($AN28 * INDEX('Inputs from Uganda staff'!$E$61:$BM$80,MATCH('HRH Need estimation'!V$2,'Inputs from Uganda staff'!$E$61:$E$80,0),MATCH('HRH Need estimation'!$D28,'Inputs from Uganda staff'!$E$6:$BM$6,0)),
""))</f>
        <v>1.2</v>
      </c>
      <c r="W28" s="122">
        <f>IFERROR(
$AN28 * INDEX('WFOM - Time_Base'!$A$4:$API$29, MATCH("CenHos", 'WFOM - Time_Base'!$B$4:$B$29,0), MATCH(CONCATENATE($G28,W$2),'WFOM - Time_Base'!$A$8:$API$8,0)) *
INDEX('WFOM - Time_Base'!$A$4:$API$29, MATCH("CenHos_Per", 'WFOM - Time_Base'!$B$4:$B$29,0), MATCH(CONCATENATE($G28,W$2),'WFOM - Time_Base'!$A$8:$API$8,0)),
IFERROR($AN28 * INDEX('Inputs from Uganda staff'!$E$61:$BM$80,MATCH('HRH Need estimation'!W$2,'Inputs from Uganda staff'!$E$61:$E$80,0),MATCH('HRH Need estimation'!$D28,'Inputs from Uganda staff'!$E$6:$BM$6,0)),
""))</f>
        <v>0</v>
      </c>
      <c r="X28" s="122">
        <f>IFERROR(
$AN28 * INDEX('WFOM - Time_Base'!$A$4:$API$29, MATCH("CenHos", 'WFOM - Time_Base'!$B$4:$B$29,0), MATCH(CONCATENATE($G28,X$2),'WFOM - Time_Base'!$A$8:$API$8,0)) *
INDEX('WFOM - Time_Base'!$A$4:$API$29, MATCH("CenHos_Per", 'WFOM - Time_Base'!$B$4:$B$29,0), MATCH(CONCATENATE($G28,X$2),'WFOM - Time_Base'!$A$8:$API$8,0)),
IFERROR($AN28 * INDEX('Inputs from Uganda staff'!$E$61:$BM$80,MATCH('HRH Need estimation'!X$2,'Inputs from Uganda staff'!$E$61:$E$80,0),MATCH('HRH Need estimation'!$D28,'Inputs from Uganda staff'!$E$6:$BM$6,0)),
""))</f>
        <v>0</v>
      </c>
      <c r="Y28" s="122">
        <f>IFERROR(
$AN28 * INDEX('WFOM - Time_Base'!$A$4:$API$29, MATCH("CenHos", 'WFOM - Time_Base'!$B$4:$B$29,0), MATCH(CONCATENATE($G28,Y$2),'WFOM - Time_Base'!$A$8:$API$8,0)) *
INDEX('WFOM - Time_Base'!$A$4:$API$29, MATCH("CenHos_Per", 'WFOM - Time_Base'!$B$4:$B$29,0), MATCH(CONCATENATE($G28,Y$2),'WFOM - Time_Base'!$A$8:$API$8,0)),
IFERROR($AN28 * INDEX('Inputs from Uganda staff'!$E$61:$BM$80,MATCH('HRH Need estimation'!Y$2,'Inputs from Uganda staff'!$E$61:$E$80,0),MATCH('HRH Need estimation'!$D28,'Inputs from Uganda staff'!$E$6:$BM$6,0)),
""))</f>
        <v>1.6</v>
      </c>
      <c r="Z28" s="122">
        <f>IFERROR(
$AN28 * INDEX('WFOM - Time_Base'!$A$4:$API$29, MATCH("CenHos", 'WFOM - Time_Base'!$B$4:$B$29,0), MATCH(CONCATENATE($G28,Z$2),'WFOM - Time_Base'!$A$8:$API$8,0)) *
INDEX('WFOM - Time_Base'!$A$4:$API$29, MATCH("CenHos_Per", 'WFOM - Time_Base'!$B$4:$B$29,0), MATCH(CONCATENATE($G28,Z$2),'WFOM - Time_Base'!$A$8:$API$8,0)),
IFERROR($AN28 * INDEX('Inputs from Uganda staff'!$E$61:$BM$80,MATCH('HRH Need estimation'!Z$2,'Inputs from Uganda staff'!$E$61:$E$80,0),MATCH('HRH Need estimation'!$D28,'Inputs from Uganda staff'!$E$6:$BM$6,0)),
""))</f>
        <v>0</v>
      </c>
      <c r="AA28" s="122">
        <f>IFERROR(
$AN28 * INDEX('WFOM - Time_Base'!$A$4:$API$29, MATCH("CenHos", 'WFOM - Time_Base'!$B$4:$B$29,0), MATCH(CONCATENATE($G28,AA$2),'WFOM - Time_Base'!$A$8:$API$8,0)) *
INDEX('WFOM - Time_Base'!$A$4:$API$29, MATCH("CenHos_Per", 'WFOM - Time_Base'!$B$4:$B$29,0), MATCH(CONCATENATE($G28,AA$2),'WFOM - Time_Base'!$A$8:$API$8,0)),
IFERROR($AN28 * INDEX('Inputs from Uganda staff'!$E$61:$BM$80,MATCH('HRH Need estimation'!AA$2,'Inputs from Uganda staff'!$E$61:$E$80,0),MATCH('HRH Need estimation'!$D28,'Inputs from Uganda staff'!$E$6:$BM$6,0)),
""))</f>
        <v>0</v>
      </c>
      <c r="AB28" s="122">
        <f>IFERROR(
$AN28 * INDEX('WFOM - Time_Base'!$A$4:$API$29, MATCH("CenHos", 'WFOM - Time_Base'!$B$4:$B$29,0), MATCH(CONCATENATE($G28,AB$2),'WFOM - Time_Base'!$A$8:$API$8,0)) *
INDEX('WFOM - Time_Base'!$A$4:$API$29, MATCH("CenHos_Per", 'WFOM - Time_Base'!$B$4:$B$29,0), MATCH(CONCATENATE($G28,AB$2),'WFOM - Time_Base'!$A$8:$API$8,0)),
IFERROR($AN28 * INDEX('Inputs from Uganda staff'!$E$61:$BM$80,MATCH('HRH Need estimation'!AB$2,'Inputs from Uganda staff'!$E$61:$E$80,0),MATCH('HRH Need estimation'!$D28,'Inputs from Uganda staff'!$E$6:$BM$6,0)),
""))</f>
        <v>0</v>
      </c>
      <c r="AC28" s="122" t="str">
        <f>IFERROR(
$AN28 * INDEX('WFOM - Time_Base'!$A$4:$API$29, MATCH("CenHos", 'WFOM - Time_Base'!$B$4:$B$29,0), MATCH(CONCATENATE($G28,AC$2),'WFOM - Time_Base'!$A$8:$API$8,0)) *
INDEX('WFOM - Time_Base'!$A$4:$API$29, MATCH("CenHos_Per", 'WFOM - Time_Base'!$B$4:$B$29,0), MATCH(CONCATENATE($G28,AC$2),'WFOM - Time_Base'!$A$8:$API$8,0)),
IFERROR($AN28 * INDEX('Inputs from Uganda staff'!$E$61:$BM$80,MATCH('HRH Need estimation'!AC$2,'Inputs from Uganda staff'!$E$61:$E$80,0),MATCH('HRH Need estimation'!$D28,'Inputs from Uganda staff'!$E$6:$BM$6,0)),
""))</f>
        <v/>
      </c>
      <c r="AD28" s="122">
        <f>IFERROR(
$AN28 * INDEX('WFOM - Time_Base'!$A$4:$API$29, MATCH("CenHos", 'WFOM - Time_Base'!$B$4:$B$29,0), MATCH(CONCATENATE($G28,AD$2),'WFOM - Time_Base'!$A$8:$API$8,0)) *
INDEX('WFOM - Time_Base'!$A$4:$API$29, MATCH("CenHos_Per", 'WFOM - Time_Base'!$B$4:$B$29,0), MATCH(CONCATENATE($G28,AD$2),'WFOM - Time_Base'!$A$8:$API$8,0)),
IFERROR($AN28 * INDEX('Inputs from Uganda staff'!$E$61:$BM$80,MATCH('HRH Need estimation'!AD$2,'Inputs from Uganda staff'!$E$61:$E$80,0),MATCH('HRH Need estimation'!$D28,'Inputs from Uganda staff'!$E$6:$BM$6,0)),
""))</f>
        <v>0</v>
      </c>
      <c r="AE28" s="122">
        <f>IFERROR(
$AN28 * INDEX('WFOM - Time_Base'!$A$4:$API$29, MATCH("CenHos", 'WFOM - Time_Base'!$B$4:$B$29,0), MATCH(CONCATENATE($G28,AE$2),'WFOM - Time_Base'!$A$8:$API$8,0)) *
INDEX('WFOM - Time_Base'!$A$4:$API$29, MATCH("CenHos_Per", 'WFOM - Time_Base'!$B$4:$B$29,0), MATCH(CONCATENATE($G28,AE$2),'WFOM - Time_Base'!$A$8:$API$8,0)),
IFERROR($AN28 * INDEX('Inputs from Uganda staff'!$E$61:$BM$80,MATCH('HRH Need estimation'!AE$2,'Inputs from Uganda staff'!$E$61:$E$80,0),MATCH('HRH Need estimation'!$D28,'Inputs from Uganda staff'!$E$6:$BM$6,0)),
""))</f>
        <v>0</v>
      </c>
      <c r="AF28" s="122">
        <f>IFERROR(
$AN28 * INDEX('WFOM - Time_Base'!$A$4:$API$29, MATCH("CenHos", 'WFOM - Time_Base'!$B$4:$B$29,0), MATCH(CONCATENATE($G28,AF$2),'WFOM - Time_Base'!$A$8:$API$8,0)) *
INDEX('WFOM - Time_Base'!$A$4:$API$29, MATCH("CenHos_Per", 'WFOM - Time_Base'!$B$4:$B$29,0), MATCH(CONCATENATE($G28,AF$2),'WFOM - Time_Base'!$A$8:$API$8,0)),
IFERROR($AN28 * INDEX('Inputs from Uganda staff'!$E$61:$BM$80,MATCH('HRH Need estimation'!AF$2,'Inputs from Uganda staff'!$E$61:$E$80,0),MATCH('HRH Need estimation'!$D28,'Inputs from Uganda staff'!$E$6:$BM$6,0)),
""))</f>
        <v>0</v>
      </c>
      <c r="AG28" s="122">
        <f>IFERROR(
$AN28 * INDEX('WFOM - Time_Base'!$A$4:$API$29, MATCH("CenHos", 'WFOM - Time_Base'!$B$4:$B$29,0), MATCH(CONCATENATE($G28,AG$2),'WFOM - Time_Base'!$A$8:$API$8,0)) *
INDEX('WFOM - Time_Base'!$A$4:$API$29, MATCH("CenHos_Per", 'WFOM - Time_Base'!$B$4:$B$29,0), MATCH(CONCATENATE($G28,AG$2),'WFOM - Time_Base'!$A$8:$API$8,0)),
IFERROR($AN28 * INDEX('Inputs from Uganda staff'!$E$61:$BM$80,MATCH('HRH Need estimation'!AG$2,'Inputs from Uganda staff'!$E$61:$E$80,0),MATCH('HRH Need estimation'!$D28,'Inputs from Uganda staff'!$E$6:$BM$6,0)),
""))</f>
        <v>0</v>
      </c>
      <c r="AH28" s="122">
        <f>IFERROR(
$AN28 * INDEX('WFOM - Time_Base'!$A$4:$API$29, MATCH("CenHos", 'WFOM - Time_Base'!$B$4:$B$29,0), MATCH(CONCATENATE($G28,AH$2),'WFOM - Time_Base'!$A$8:$API$8,0)) *
INDEX('WFOM - Time_Base'!$A$4:$API$29, MATCH("CenHos_Per", 'WFOM - Time_Base'!$B$4:$B$29,0), MATCH(CONCATENATE($G28,AH$2),'WFOM - Time_Base'!$A$8:$API$8,0)),
IFERROR($AN28 * INDEX('Inputs from Uganda staff'!$E$61:$BM$80,MATCH('HRH Need estimation'!AH$2,'Inputs from Uganda staff'!$E$61:$E$80,0),MATCH('HRH Need estimation'!$D28,'Inputs from Uganda staff'!$E$6:$BM$6,0)),
""))</f>
        <v>0</v>
      </c>
      <c r="AI28" s="122">
        <f>IFERROR(
$AN28 * INDEX('WFOM - Time_Base'!$A$4:$API$29, MATCH("CenHos", 'WFOM - Time_Base'!$B$4:$B$29,0), MATCH(CONCATENATE($G28,AI$2),'WFOM - Time_Base'!$A$8:$API$8,0)) *
INDEX('WFOM - Time_Base'!$A$4:$API$29, MATCH("CenHos_Per", 'WFOM - Time_Base'!$B$4:$B$29,0), MATCH(CONCATENATE($G28,AI$2),'WFOM - Time_Base'!$A$8:$API$8,0)),
IFERROR($AN28 * INDEX('Inputs from Uganda staff'!$E$61:$BM$80,MATCH('HRH Need estimation'!AI$2,'Inputs from Uganda staff'!$E$61:$E$80,0),MATCH('HRH Need estimation'!$D28,'Inputs from Uganda staff'!$E$6:$BM$6,0)),
""))</f>
        <v>0</v>
      </c>
      <c r="AJ28" s="122">
        <f>IFERROR(
$AN28 * INDEX('WFOM - Time_Base'!$A$4:$API$29, MATCH("CenHos", 'WFOM - Time_Base'!$B$4:$B$29,0), MATCH(CONCATENATE($G28,AJ$2),'WFOM - Time_Base'!$A$8:$API$8,0)) *
INDEX('WFOM - Time_Base'!$A$4:$API$29, MATCH("CenHos_Per", 'WFOM - Time_Base'!$B$4:$B$29,0), MATCH(CONCATENATE($G28,AJ$2),'WFOM - Time_Base'!$A$8:$API$8,0)),
IFERROR($AN28 * INDEX('Inputs from Uganda staff'!$E$61:$BM$80,MATCH('HRH Need estimation'!AJ$2,'Inputs from Uganda staff'!$E$61:$E$80,0),MATCH('HRH Need estimation'!$D28,'Inputs from Uganda staff'!$E$6:$BM$6,0)),
""))</f>
        <v>0</v>
      </c>
      <c r="AK28" s="122">
        <f>IFERROR(
$AN28 * INDEX('WFOM - Time_Base'!$A$4:$API$29, MATCH("CenHos", 'WFOM - Time_Base'!$B$4:$B$29,0), MATCH(CONCATENATE($G28,AK$2),'WFOM - Time_Base'!$A$8:$API$8,0)) *
INDEX('WFOM - Time_Base'!$A$4:$API$29, MATCH("CenHos_Per", 'WFOM - Time_Base'!$B$4:$B$29,0), MATCH(CONCATENATE($G28,AK$2),'WFOM - Time_Base'!$A$8:$API$8,0)),
IFERROR($AN28 * INDEX('Inputs from Uganda staff'!$E$61:$BM$80,MATCH('HRH Need estimation'!AK$2,'Inputs from Uganda staff'!$E$61:$E$80,0),MATCH('HRH Need estimation'!$D28,'Inputs from Uganda staff'!$E$6:$BM$6,0)),
""))</f>
        <v>0</v>
      </c>
      <c r="AL28" s="122">
        <f>IFERROR(
$AN28 * INDEX('WFOM - Time_Base'!$A$4:$API$29, MATCH("CenHos", 'WFOM - Time_Base'!$B$4:$B$29,0), MATCH(CONCATENATE($G28,AL$2),'WFOM - Time_Base'!$A$8:$API$8,0)) *
INDEX('WFOM - Time_Base'!$A$4:$API$29, MATCH("CenHos_Per", 'WFOM - Time_Base'!$B$4:$B$29,0), MATCH(CONCATENATE($G28,AL$2),'WFOM - Time_Base'!$A$8:$API$8,0)),
IFERROR($AN28 * INDEX('Inputs from Uganda staff'!$E$61:$BM$80,MATCH('HRH Need estimation'!AL$2,'Inputs from Uganda staff'!$E$61:$E$80,0),MATCH('HRH Need estimation'!$D28,'Inputs from Uganda staff'!$E$6:$BM$6,0)),
""))</f>
        <v>0</v>
      </c>
      <c r="AN28">
        <v>1</v>
      </c>
      <c r="AO28" t="str">
        <f t="shared" si="1"/>
        <v>025</v>
      </c>
      <c r="AQ28" t="s">
        <v>295</v>
      </c>
    </row>
    <row r="29" spans="1:43" hidden="1">
      <c r="A29" s="106" t="s">
        <v>915</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1947</v>
      </c>
      <c r="R29" s="122">
        <f>IFERROR(
$AN29 * INDEX('WFOM - Time_Base'!$A$4:$API$29, MATCH("CenHos", 'WFOM - Time_Base'!$B$4:$B$29,0), MATCH(CONCATENATE($G29,R$2),'WFOM - Time_Base'!$A$8:$API$8,0)) *
INDEX('WFOM - Time_Base'!$A$4:$API$29, MATCH("CenHos_Per", 'WFOM - Time_Base'!$B$4:$B$29,0), MATCH(CONCATENATE($G29,R$2),'WFOM - Time_Base'!$A$8:$API$8,0)),
IFERROR($AN29 * INDEX('Inputs from Uganda staff'!$E$61:$BM$80,MATCH('HRH Need estimation'!R$2,'Inputs from Uganda staff'!$E$61:$E$80,0),MATCH('HRH Need estimation'!$D29,'Inputs from Uganda staff'!$E$6:$BM$6,0)),
""))</f>
        <v>24</v>
      </c>
      <c r="S29" s="122">
        <f>IFERROR(
$AN29 * INDEX('WFOM - Time_Base'!$A$4:$API$29, MATCH("CenHos", 'WFOM - Time_Base'!$B$4:$B$29,0), MATCH(CONCATENATE($G29,S$2),'WFOM - Time_Base'!$A$8:$API$8,0)) *
INDEX('WFOM - Time_Base'!$A$4:$API$29, MATCH("CenHos_Per", 'WFOM - Time_Base'!$B$4:$B$29,0), MATCH(CONCATENATE($G29,S$2),'WFOM - Time_Base'!$A$8:$API$8,0)),
IFERROR($AN29 * INDEX('Inputs from Uganda staff'!$E$61:$BM$80,MATCH('HRH Need estimation'!S$2,'Inputs from Uganda staff'!$E$61:$E$80,0),MATCH('HRH Need estimation'!$D29,'Inputs from Uganda staff'!$E$6:$BM$6,0)),
""))</f>
        <v>0</v>
      </c>
      <c r="T29" s="122">
        <f>IFERROR(
$AN29 * INDEX('WFOM - Time_Base'!$A$4:$API$29, MATCH("CenHos", 'WFOM - Time_Base'!$B$4:$B$29,0), MATCH(CONCATENATE($G29,T$2),'WFOM - Time_Base'!$A$8:$API$8,0)) *
INDEX('WFOM - Time_Base'!$A$4:$API$29, MATCH("CenHos_Per", 'WFOM - Time_Base'!$B$4:$B$29,0), MATCH(CONCATENATE($G29,T$2),'WFOM - Time_Base'!$A$8:$API$8,0)),
IFERROR($AN29 * INDEX('Inputs from Uganda staff'!$E$61:$BM$80,MATCH('HRH Need estimation'!T$2,'Inputs from Uganda staff'!$E$61:$E$80,0),MATCH('HRH Need estimation'!$D29,'Inputs from Uganda staff'!$E$6:$BM$6,0)),
""))</f>
        <v>0</v>
      </c>
      <c r="U29" s="122">
        <f>IFERROR(
$AN29 * INDEX('WFOM - Time_Base'!$A$4:$API$29, MATCH("CenHos", 'WFOM - Time_Base'!$B$4:$B$29,0), MATCH(CONCATENATE($G29,U$2),'WFOM - Time_Base'!$A$8:$API$8,0)) *
INDEX('WFOM - Time_Base'!$A$4:$API$29, MATCH("CenHos_Per", 'WFOM - Time_Base'!$B$4:$B$29,0), MATCH(CONCATENATE($G29,U$2),'WFOM - Time_Base'!$A$8:$API$8,0)),
IFERROR($AN29 * INDEX('Inputs from Uganda staff'!$E$61:$BM$80,MATCH('HRH Need estimation'!U$2,'Inputs from Uganda staff'!$E$61:$E$80,0),MATCH('HRH Need estimation'!$D29,'Inputs from Uganda staff'!$E$6:$BM$6,0)),
""))</f>
        <v>0.4</v>
      </c>
      <c r="V29" s="122">
        <f>IFERROR(
$AN29 * INDEX('WFOM - Time_Base'!$A$4:$API$29, MATCH("CenHos", 'WFOM - Time_Base'!$B$4:$B$29,0), MATCH(CONCATENATE($G29,V$2),'WFOM - Time_Base'!$A$8:$API$8,0)) *
INDEX('WFOM - Time_Base'!$A$4:$API$29, MATCH("CenHos_Per", 'WFOM - Time_Base'!$B$4:$B$29,0), MATCH(CONCATENATE($G29,V$2),'WFOM - Time_Base'!$A$8:$API$8,0)),
IFERROR($AN29 * INDEX('Inputs from Uganda staff'!$E$61:$BM$80,MATCH('HRH Need estimation'!V$2,'Inputs from Uganda staff'!$E$61:$E$80,0),MATCH('HRH Need estimation'!$D29,'Inputs from Uganda staff'!$E$6:$BM$6,0)),
""))</f>
        <v>96</v>
      </c>
      <c r="W29" s="122">
        <f>IFERROR(
$AN29 * INDEX('WFOM - Time_Base'!$A$4:$API$29, MATCH("CenHos", 'WFOM - Time_Base'!$B$4:$B$29,0), MATCH(CONCATENATE($G29,W$2),'WFOM - Time_Base'!$A$8:$API$8,0)) *
INDEX('WFOM - Time_Base'!$A$4:$API$29, MATCH("CenHos_Per", 'WFOM - Time_Base'!$B$4:$B$29,0), MATCH(CONCATENATE($G29,W$2),'WFOM - Time_Base'!$A$8:$API$8,0)),
IFERROR($AN29 * INDEX('Inputs from Uganda staff'!$E$61:$BM$80,MATCH('HRH Need estimation'!W$2,'Inputs from Uganda staff'!$E$61:$E$80,0),MATCH('HRH Need estimation'!$D29,'Inputs from Uganda staff'!$E$6:$BM$6,0)),
""))</f>
        <v>0</v>
      </c>
      <c r="X29" s="122">
        <f>IFERROR(
$AN29 * INDEX('WFOM - Time_Base'!$A$4:$API$29, MATCH("CenHos", 'WFOM - Time_Base'!$B$4:$B$29,0), MATCH(CONCATENATE($G29,X$2),'WFOM - Time_Base'!$A$8:$API$8,0)) *
INDEX('WFOM - Time_Base'!$A$4:$API$29, MATCH("CenHos_Per", 'WFOM - Time_Base'!$B$4:$B$29,0), MATCH(CONCATENATE($G29,X$2),'WFOM - Time_Base'!$A$8:$API$8,0)),
IFERROR($AN29 * INDEX('Inputs from Uganda staff'!$E$61:$BM$80,MATCH('HRH Need estimation'!X$2,'Inputs from Uganda staff'!$E$61:$E$80,0),MATCH('HRH Need estimation'!$D29,'Inputs from Uganda staff'!$E$6:$BM$6,0)),
""))</f>
        <v>0</v>
      </c>
      <c r="Y29" s="122">
        <f>IFERROR(
$AN29 * INDEX('WFOM - Time_Base'!$A$4:$API$29, MATCH("CenHos", 'WFOM - Time_Base'!$B$4:$B$29,0), MATCH(CONCATENATE($G29,Y$2),'WFOM - Time_Base'!$A$8:$API$8,0)) *
INDEX('WFOM - Time_Base'!$A$4:$API$29, MATCH("CenHos_Per", 'WFOM - Time_Base'!$B$4:$B$29,0), MATCH(CONCATENATE($G29,Y$2),'WFOM - Time_Base'!$A$8:$API$8,0)),
IFERROR($AN29 * INDEX('Inputs from Uganda staff'!$E$61:$BM$80,MATCH('HRH Need estimation'!Y$2,'Inputs from Uganda staff'!$E$61:$E$80,0),MATCH('HRH Need estimation'!$D29,'Inputs from Uganda staff'!$E$6:$BM$6,0)),
""))</f>
        <v>2.0099999999999998</v>
      </c>
      <c r="Z29" s="122">
        <f>IFERROR(
$AN29 * INDEX('WFOM - Time_Base'!$A$4:$API$29, MATCH("CenHos", 'WFOM - Time_Base'!$B$4:$B$29,0), MATCH(CONCATENATE($G29,Z$2),'WFOM - Time_Base'!$A$8:$API$8,0)) *
INDEX('WFOM - Time_Base'!$A$4:$API$29, MATCH("CenHos_Per", 'WFOM - Time_Base'!$B$4:$B$29,0), MATCH(CONCATENATE($G29,Z$2),'WFOM - Time_Base'!$A$8:$API$8,0)),
IFERROR($AN29 * INDEX('Inputs from Uganda staff'!$E$61:$BM$80,MATCH('HRH Need estimation'!Z$2,'Inputs from Uganda staff'!$E$61:$E$80,0),MATCH('HRH Need estimation'!$D29,'Inputs from Uganda staff'!$E$6:$BM$6,0)),
""))</f>
        <v>0</v>
      </c>
      <c r="AA29" s="122">
        <f>IFERROR(
$AN29 * INDEX('WFOM - Time_Base'!$A$4:$API$29, MATCH("CenHos", 'WFOM - Time_Base'!$B$4:$B$29,0), MATCH(CONCATENATE($G29,AA$2),'WFOM - Time_Base'!$A$8:$API$8,0)) *
INDEX('WFOM - Time_Base'!$A$4:$API$29, MATCH("CenHos_Per", 'WFOM - Time_Base'!$B$4:$B$29,0), MATCH(CONCATENATE($G29,AA$2),'WFOM - Time_Base'!$A$8:$API$8,0)),
IFERROR($AN29 * INDEX('Inputs from Uganda staff'!$E$61:$BM$80,MATCH('HRH Need estimation'!AA$2,'Inputs from Uganda staff'!$E$61:$E$80,0),MATCH('HRH Need estimation'!$D29,'Inputs from Uganda staff'!$E$6:$BM$6,0)),
""))</f>
        <v>0</v>
      </c>
      <c r="AB29" s="122">
        <f>IFERROR(
$AN29 * INDEX('WFOM - Time_Base'!$A$4:$API$29, MATCH("CenHos", 'WFOM - Time_Base'!$B$4:$B$29,0), MATCH(CONCATENATE($G29,AB$2),'WFOM - Time_Base'!$A$8:$API$8,0)) *
INDEX('WFOM - Time_Base'!$A$4:$API$29, MATCH("CenHos_Per", 'WFOM - Time_Base'!$B$4:$B$29,0), MATCH(CONCATENATE($G29,AB$2),'WFOM - Time_Base'!$A$8:$API$8,0)),
IFERROR($AN29 * INDEX('Inputs from Uganda staff'!$E$61:$BM$80,MATCH('HRH Need estimation'!AB$2,'Inputs from Uganda staff'!$E$61:$E$80,0),MATCH('HRH Need estimation'!$D29,'Inputs from Uganda staff'!$E$6:$BM$6,0)),
""))</f>
        <v>1.8</v>
      </c>
      <c r="AC29" s="122" t="str">
        <f>IFERROR(
$AN29 * INDEX('WFOM - Time_Base'!$A$4:$API$29, MATCH("CenHos", 'WFOM - Time_Base'!$B$4:$B$29,0), MATCH(CONCATENATE($G29,AC$2),'WFOM - Time_Base'!$A$8:$API$8,0)) *
INDEX('WFOM - Time_Base'!$A$4:$API$29, MATCH("CenHos_Per", 'WFOM - Time_Base'!$B$4:$B$29,0), MATCH(CONCATENATE($G29,AC$2),'WFOM - Time_Base'!$A$8:$API$8,0)),
IFERROR($AN29 * INDEX('Inputs from Uganda staff'!$E$61:$BM$80,MATCH('HRH Need estimation'!AC$2,'Inputs from Uganda staff'!$E$61:$E$80,0),MATCH('HRH Need estimation'!$D29,'Inputs from Uganda staff'!$E$6:$BM$6,0)),
""))</f>
        <v/>
      </c>
      <c r="AD29" s="122">
        <f>IFERROR(
$AN29 * INDEX('WFOM - Time_Base'!$A$4:$API$29, MATCH("CenHos", 'WFOM - Time_Base'!$B$4:$B$29,0), MATCH(CONCATENATE($G29,AD$2),'WFOM - Time_Base'!$A$8:$API$8,0)) *
INDEX('WFOM - Time_Base'!$A$4:$API$29, MATCH("CenHos_Per", 'WFOM - Time_Base'!$B$4:$B$29,0), MATCH(CONCATENATE($G29,AD$2),'WFOM - Time_Base'!$A$8:$API$8,0)),
IFERROR($AN29 * INDEX('Inputs from Uganda staff'!$E$61:$BM$80,MATCH('HRH Need estimation'!AD$2,'Inputs from Uganda staff'!$E$61:$E$80,0),MATCH('HRH Need estimation'!$D29,'Inputs from Uganda staff'!$E$6:$BM$6,0)),
""))</f>
        <v>0</v>
      </c>
      <c r="AE29" s="122">
        <f>IFERROR(
$AN29 * INDEX('WFOM - Time_Base'!$A$4:$API$29, MATCH("CenHos", 'WFOM - Time_Base'!$B$4:$B$29,0), MATCH(CONCATENATE($G29,AE$2),'WFOM - Time_Base'!$A$8:$API$8,0)) *
INDEX('WFOM - Time_Base'!$A$4:$API$29, MATCH("CenHos_Per", 'WFOM - Time_Base'!$B$4:$B$29,0), MATCH(CONCATENATE($G29,AE$2),'WFOM - Time_Base'!$A$8:$API$8,0)),
IFERROR($AN29 * INDEX('Inputs from Uganda staff'!$E$61:$BM$80,MATCH('HRH Need estimation'!AE$2,'Inputs from Uganda staff'!$E$61:$E$80,0),MATCH('HRH Need estimation'!$D29,'Inputs from Uganda staff'!$E$6:$BM$6,0)),
""))</f>
        <v>0</v>
      </c>
      <c r="AF29" s="122">
        <f>IFERROR(
$AN29 * INDEX('WFOM - Time_Base'!$A$4:$API$29, MATCH("CenHos", 'WFOM - Time_Base'!$B$4:$B$29,0), MATCH(CONCATENATE($G29,AF$2),'WFOM - Time_Base'!$A$8:$API$8,0)) *
INDEX('WFOM - Time_Base'!$A$4:$API$29, MATCH("CenHos_Per", 'WFOM - Time_Base'!$B$4:$B$29,0), MATCH(CONCATENATE($G29,AF$2),'WFOM - Time_Base'!$A$8:$API$8,0)),
IFERROR($AN29 * INDEX('Inputs from Uganda staff'!$E$61:$BM$80,MATCH('HRH Need estimation'!AF$2,'Inputs from Uganda staff'!$E$61:$E$80,0),MATCH('HRH Need estimation'!$D29,'Inputs from Uganda staff'!$E$6:$BM$6,0)),
""))</f>
        <v>0</v>
      </c>
      <c r="AG29" s="122">
        <f>IFERROR(
$AN29 * INDEX('WFOM - Time_Base'!$A$4:$API$29, MATCH("CenHos", 'WFOM - Time_Base'!$B$4:$B$29,0), MATCH(CONCATENATE($G29,AG$2),'WFOM - Time_Base'!$A$8:$API$8,0)) *
INDEX('WFOM - Time_Base'!$A$4:$API$29, MATCH("CenHos_Per", 'WFOM - Time_Base'!$B$4:$B$29,0), MATCH(CONCATENATE($G29,AG$2),'WFOM - Time_Base'!$A$8:$API$8,0)),
IFERROR($AN29 * INDEX('Inputs from Uganda staff'!$E$61:$BM$80,MATCH('HRH Need estimation'!AG$2,'Inputs from Uganda staff'!$E$61:$E$80,0),MATCH('HRH Need estimation'!$D29,'Inputs from Uganda staff'!$E$6:$BM$6,0)),
""))</f>
        <v>0</v>
      </c>
      <c r="AH29" s="122">
        <f>IFERROR(
$AN29 * INDEX('WFOM - Time_Base'!$A$4:$API$29, MATCH("CenHos", 'WFOM - Time_Base'!$B$4:$B$29,0), MATCH(CONCATENATE($G29,AH$2),'WFOM - Time_Base'!$A$8:$API$8,0)) *
INDEX('WFOM - Time_Base'!$A$4:$API$29, MATCH("CenHos_Per", 'WFOM - Time_Base'!$B$4:$B$29,0), MATCH(CONCATENATE($G29,AH$2),'WFOM - Time_Base'!$A$8:$API$8,0)),
IFERROR($AN29 * INDEX('Inputs from Uganda staff'!$E$61:$BM$80,MATCH('HRH Need estimation'!AH$2,'Inputs from Uganda staff'!$E$61:$E$80,0),MATCH('HRH Need estimation'!$D29,'Inputs from Uganda staff'!$E$6:$BM$6,0)),
""))</f>
        <v>0</v>
      </c>
      <c r="AI29" s="122">
        <f>IFERROR(
$AN29 * INDEX('WFOM - Time_Base'!$A$4:$API$29, MATCH("CenHos", 'WFOM - Time_Base'!$B$4:$B$29,0), MATCH(CONCATENATE($G29,AI$2),'WFOM - Time_Base'!$A$8:$API$8,0)) *
INDEX('WFOM - Time_Base'!$A$4:$API$29, MATCH("CenHos_Per", 'WFOM - Time_Base'!$B$4:$B$29,0), MATCH(CONCATENATE($G29,AI$2),'WFOM - Time_Base'!$A$8:$API$8,0)),
IFERROR($AN29 * INDEX('Inputs from Uganda staff'!$E$61:$BM$80,MATCH('HRH Need estimation'!AI$2,'Inputs from Uganda staff'!$E$61:$E$80,0),MATCH('HRH Need estimation'!$D29,'Inputs from Uganda staff'!$E$6:$BM$6,0)),
""))</f>
        <v>0</v>
      </c>
      <c r="AJ29" s="122">
        <f>IFERROR(
$AN29 * INDEX('WFOM - Time_Base'!$A$4:$API$29, MATCH("CenHos", 'WFOM - Time_Base'!$B$4:$B$29,0), MATCH(CONCATENATE($G29,AJ$2),'WFOM - Time_Base'!$A$8:$API$8,0)) *
INDEX('WFOM - Time_Base'!$A$4:$API$29, MATCH("CenHos_Per", 'WFOM - Time_Base'!$B$4:$B$29,0), MATCH(CONCATENATE($G29,AJ$2),'WFOM - Time_Base'!$A$8:$API$8,0)),
IFERROR($AN29 * INDEX('Inputs from Uganda staff'!$E$61:$BM$80,MATCH('HRH Need estimation'!AJ$2,'Inputs from Uganda staff'!$E$61:$E$80,0),MATCH('HRH Need estimation'!$D29,'Inputs from Uganda staff'!$E$6:$BM$6,0)),
""))</f>
        <v>0</v>
      </c>
      <c r="AK29" s="122">
        <f>IFERROR(
$AN29 * INDEX('WFOM - Time_Base'!$A$4:$API$29, MATCH("CenHos", 'WFOM - Time_Base'!$B$4:$B$29,0), MATCH(CONCATENATE($G29,AK$2),'WFOM - Time_Base'!$A$8:$API$8,0)) *
INDEX('WFOM - Time_Base'!$A$4:$API$29, MATCH("CenHos_Per", 'WFOM - Time_Base'!$B$4:$B$29,0), MATCH(CONCATENATE($G29,AK$2),'WFOM - Time_Base'!$A$8:$API$8,0)),
IFERROR($AN29 * INDEX('Inputs from Uganda staff'!$E$61:$BM$80,MATCH('HRH Need estimation'!AK$2,'Inputs from Uganda staff'!$E$61:$E$80,0),MATCH('HRH Need estimation'!$D29,'Inputs from Uganda staff'!$E$6:$BM$6,0)),
""))</f>
        <v>0</v>
      </c>
      <c r="AL29" s="122">
        <f>IFERROR(
$AN29 * INDEX('WFOM - Time_Base'!$A$4:$API$29, MATCH("CenHos", 'WFOM - Time_Base'!$B$4:$B$29,0), MATCH(CONCATENATE($G29,AL$2),'WFOM - Time_Base'!$A$8:$API$8,0)) *
INDEX('WFOM - Time_Base'!$A$4:$API$29, MATCH("CenHos_Per", 'WFOM - Time_Base'!$B$4:$B$29,0), MATCH(CONCATENATE($G29,AL$2),'WFOM - Time_Base'!$A$8:$API$8,0)),
IFERROR($AN29 * INDEX('Inputs from Uganda staff'!$E$61:$BM$80,MATCH('HRH Need estimation'!AL$2,'Inputs from Uganda staff'!$E$61:$E$80,0),MATCH('HRH Need estimation'!$D29,'Inputs from Uganda staff'!$E$6:$BM$6,0)),
""))</f>
        <v>0</v>
      </c>
      <c r="AN29">
        <v>1</v>
      </c>
      <c r="AO29" t="str">
        <f t="shared" si="1"/>
        <v>026</v>
      </c>
      <c r="AQ29" t="s">
        <v>305</v>
      </c>
    </row>
    <row r="30" spans="1:43" hidden="1">
      <c r="A30" s="106" t="s">
        <v>926</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1947</v>
      </c>
      <c r="R30" s="122">
        <f>IFERROR(
$AN30 * INDEX('WFOM - Time_Base'!$A$4:$API$29, MATCH("CenHos", 'WFOM - Time_Base'!$B$4:$B$29,0), MATCH(CONCATENATE($G30,R$2),'WFOM - Time_Base'!$A$8:$API$8,0)) *
INDEX('WFOM - Time_Base'!$A$4:$API$29, MATCH("CenHos_Per", 'WFOM - Time_Base'!$B$4:$B$29,0), MATCH(CONCATENATE($G30,R$2),'WFOM - Time_Base'!$A$8:$API$8,0)),
IFERROR($AN30 * INDEX('Inputs from Uganda staff'!$E$61:$BM$80,MATCH('HRH Need estimation'!R$2,'Inputs from Uganda staff'!$E$61:$E$80,0),MATCH('HRH Need estimation'!$D30,'Inputs from Uganda staff'!$E$6:$BM$6,0)),
""))</f>
        <v>20</v>
      </c>
      <c r="S30" s="122">
        <f>IFERROR(
$AN30 * INDEX('WFOM - Time_Base'!$A$4:$API$29, MATCH("CenHos", 'WFOM - Time_Base'!$B$4:$B$29,0), MATCH(CONCATENATE($G30,S$2),'WFOM - Time_Base'!$A$8:$API$8,0)) *
INDEX('WFOM - Time_Base'!$A$4:$API$29, MATCH("CenHos_Per", 'WFOM - Time_Base'!$B$4:$B$29,0), MATCH(CONCATENATE($G30,S$2),'WFOM - Time_Base'!$A$8:$API$8,0)),
IFERROR($AN30 * INDEX('Inputs from Uganda staff'!$E$61:$BM$80,MATCH('HRH Need estimation'!S$2,'Inputs from Uganda staff'!$E$61:$E$80,0),MATCH('HRH Need estimation'!$D30,'Inputs from Uganda staff'!$E$6:$BM$6,0)),
""))</f>
        <v>1</v>
      </c>
      <c r="T30" s="122">
        <f>IFERROR(
$AN30 * INDEX('WFOM - Time_Base'!$A$4:$API$29, MATCH("CenHos", 'WFOM - Time_Base'!$B$4:$B$29,0), MATCH(CONCATENATE($G30,T$2),'WFOM - Time_Base'!$A$8:$API$8,0)) *
INDEX('WFOM - Time_Base'!$A$4:$API$29, MATCH("CenHos_Per", 'WFOM - Time_Base'!$B$4:$B$29,0), MATCH(CONCATENATE($G30,T$2),'WFOM - Time_Base'!$A$8:$API$8,0)),
IFERROR($AN30 * INDEX('Inputs from Uganda staff'!$E$61:$BM$80,MATCH('HRH Need estimation'!T$2,'Inputs from Uganda staff'!$E$61:$E$80,0),MATCH('HRH Need estimation'!$D30,'Inputs from Uganda staff'!$E$6:$BM$6,0)),
""))</f>
        <v>0</v>
      </c>
      <c r="U30" s="122">
        <f>IFERROR(
$AN30 * INDEX('WFOM - Time_Base'!$A$4:$API$29, MATCH("CenHos", 'WFOM - Time_Base'!$B$4:$B$29,0), MATCH(CONCATENATE($G30,U$2),'WFOM - Time_Base'!$A$8:$API$8,0)) *
INDEX('WFOM - Time_Base'!$A$4:$API$29, MATCH("CenHos_Per", 'WFOM - Time_Base'!$B$4:$B$29,0), MATCH(CONCATENATE($G30,U$2),'WFOM - Time_Base'!$A$8:$API$8,0)),
IFERROR($AN30 * INDEX('Inputs from Uganda staff'!$E$61:$BM$80,MATCH('HRH Need estimation'!U$2,'Inputs from Uganda staff'!$E$61:$E$80,0),MATCH('HRH Need estimation'!$D30,'Inputs from Uganda staff'!$E$6:$BM$6,0)),
""))</f>
        <v>4</v>
      </c>
      <c r="V30" s="122">
        <f>IFERROR(
$AN30 * INDEX('WFOM - Time_Base'!$A$4:$API$29, MATCH("CenHos", 'WFOM - Time_Base'!$B$4:$B$29,0), MATCH(CONCATENATE($G30,V$2),'WFOM - Time_Base'!$A$8:$API$8,0)) *
INDEX('WFOM - Time_Base'!$A$4:$API$29, MATCH("CenHos_Per", 'WFOM - Time_Base'!$B$4:$B$29,0), MATCH(CONCATENATE($G30,V$2),'WFOM - Time_Base'!$A$8:$API$8,0)),
IFERROR($AN30 * INDEX('Inputs from Uganda staff'!$E$61:$BM$80,MATCH('HRH Need estimation'!V$2,'Inputs from Uganda staff'!$E$61:$E$80,0),MATCH('HRH Need estimation'!$D30,'Inputs from Uganda staff'!$E$6:$BM$6,0)),
""))</f>
        <v>24</v>
      </c>
      <c r="W30" s="122">
        <f>IFERROR(
$AN30 * INDEX('WFOM - Time_Base'!$A$4:$API$29, MATCH("CenHos", 'WFOM - Time_Base'!$B$4:$B$29,0), MATCH(CONCATENATE($G30,W$2),'WFOM - Time_Base'!$A$8:$API$8,0)) *
INDEX('WFOM - Time_Base'!$A$4:$API$29, MATCH("CenHos_Per", 'WFOM - Time_Base'!$B$4:$B$29,0), MATCH(CONCATENATE($G30,W$2),'WFOM - Time_Base'!$A$8:$API$8,0)),
IFERROR($AN30 * INDEX('Inputs from Uganda staff'!$E$61:$BM$80,MATCH('HRH Need estimation'!W$2,'Inputs from Uganda staff'!$E$61:$E$80,0),MATCH('HRH Need estimation'!$D30,'Inputs from Uganda staff'!$E$6:$BM$6,0)),
""))</f>
        <v>0.3</v>
      </c>
      <c r="X30" s="122">
        <f>IFERROR(
$AN30 * INDEX('WFOM - Time_Base'!$A$4:$API$29, MATCH("CenHos", 'WFOM - Time_Base'!$B$4:$B$29,0), MATCH(CONCATENATE($G30,X$2),'WFOM - Time_Base'!$A$8:$API$8,0)) *
INDEX('WFOM - Time_Base'!$A$4:$API$29, MATCH("CenHos_Per", 'WFOM - Time_Base'!$B$4:$B$29,0), MATCH(CONCATENATE($G30,X$2),'WFOM - Time_Base'!$A$8:$API$8,0)),
IFERROR($AN30 * INDEX('Inputs from Uganda staff'!$E$61:$BM$80,MATCH('HRH Need estimation'!X$2,'Inputs from Uganda staff'!$E$61:$E$80,0),MATCH('HRH Need estimation'!$D30,'Inputs from Uganda staff'!$E$6:$BM$6,0)),
""))</f>
        <v>0</v>
      </c>
      <c r="Y30" s="122">
        <f>IFERROR(
$AN30 * INDEX('WFOM - Time_Base'!$A$4:$API$29, MATCH("CenHos", 'WFOM - Time_Base'!$B$4:$B$29,0), MATCH(CONCATENATE($G30,Y$2),'WFOM - Time_Base'!$A$8:$API$8,0)) *
INDEX('WFOM - Time_Base'!$A$4:$API$29, MATCH("CenHos_Per", 'WFOM - Time_Base'!$B$4:$B$29,0), MATCH(CONCATENATE($G30,Y$2),'WFOM - Time_Base'!$A$8:$API$8,0)),
IFERROR($AN30 * INDEX('Inputs from Uganda staff'!$E$61:$BM$80,MATCH('HRH Need estimation'!Y$2,'Inputs from Uganda staff'!$E$61:$E$80,0),MATCH('HRH Need estimation'!$D30,'Inputs from Uganda staff'!$E$6:$BM$6,0)),
""))</f>
        <v>1.6</v>
      </c>
      <c r="Z30" s="122">
        <f>IFERROR(
$AN30 * INDEX('WFOM - Time_Base'!$A$4:$API$29, MATCH("CenHos", 'WFOM - Time_Base'!$B$4:$B$29,0), MATCH(CONCATENATE($G30,Z$2),'WFOM - Time_Base'!$A$8:$API$8,0)) *
INDEX('WFOM - Time_Base'!$A$4:$API$29, MATCH("CenHos_Per", 'WFOM - Time_Base'!$B$4:$B$29,0), MATCH(CONCATENATE($G30,Z$2),'WFOM - Time_Base'!$A$8:$API$8,0)),
IFERROR($AN30 * INDEX('Inputs from Uganda staff'!$E$61:$BM$80,MATCH('HRH Need estimation'!Z$2,'Inputs from Uganda staff'!$E$61:$E$80,0),MATCH('HRH Need estimation'!$D30,'Inputs from Uganda staff'!$E$6:$BM$6,0)),
""))</f>
        <v>0</v>
      </c>
      <c r="AA30" s="122">
        <f>IFERROR(
$AN30 * INDEX('WFOM - Time_Base'!$A$4:$API$29, MATCH("CenHos", 'WFOM - Time_Base'!$B$4:$B$29,0), MATCH(CONCATENATE($G30,AA$2),'WFOM - Time_Base'!$A$8:$API$8,0)) *
INDEX('WFOM - Time_Base'!$A$4:$API$29, MATCH("CenHos_Per", 'WFOM - Time_Base'!$B$4:$B$29,0), MATCH(CONCATENATE($G30,AA$2),'WFOM - Time_Base'!$A$8:$API$8,0)),
IFERROR($AN30 * INDEX('Inputs from Uganda staff'!$E$61:$BM$80,MATCH('HRH Need estimation'!AA$2,'Inputs from Uganda staff'!$E$61:$E$80,0),MATCH('HRH Need estimation'!$D30,'Inputs from Uganda staff'!$E$6:$BM$6,0)),
""))</f>
        <v>3</v>
      </c>
      <c r="AB30" s="122">
        <f>IFERROR(
$AN30 * INDEX('WFOM - Time_Base'!$A$4:$API$29, MATCH("CenHos", 'WFOM - Time_Base'!$B$4:$B$29,0), MATCH(CONCATENATE($G30,AB$2),'WFOM - Time_Base'!$A$8:$API$8,0)) *
INDEX('WFOM - Time_Base'!$A$4:$API$29, MATCH("CenHos_Per", 'WFOM - Time_Base'!$B$4:$B$29,0), MATCH(CONCATENATE($G30,AB$2),'WFOM - Time_Base'!$A$8:$API$8,0)),
IFERROR($AN30 * INDEX('Inputs from Uganda staff'!$E$61:$BM$80,MATCH('HRH Need estimation'!AB$2,'Inputs from Uganda staff'!$E$61:$E$80,0),MATCH('HRH Need estimation'!$D30,'Inputs from Uganda staff'!$E$6:$BM$6,0)),
""))</f>
        <v>0</v>
      </c>
      <c r="AC30" s="122" t="str">
        <f>IFERROR(
$AN30 * INDEX('WFOM - Time_Base'!$A$4:$API$29, MATCH("CenHos", 'WFOM - Time_Base'!$B$4:$B$29,0), MATCH(CONCATENATE($G30,AC$2),'WFOM - Time_Base'!$A$8:$API$8,0)) *
INDEX('WFOM - Time_Base'!$A$4:$API$29, MATCH("CenHos_Per", 'WFOM - Time_Base'!$B$4:$B$29,0), MATCH(CONCATENATE($G30,AC$2),'WFOM - Time_Base'!$A$8:$API$8,0)),
IFERROR($AN30 * INDEX('Inputs from Uganda staff'!$E$61:$BM$80,MATCH('HRH Need estimation'!AC$2,'Inputs from Uganda staff'!$E$61:$E$80,0),MATCH('HRH Need estimation'!$D30,'Inputs from Uganda staff'!$E$6:$BM$6,0)),
""))</f>
        <v/>
      </c>
      <c r="AD30" s="122">
        <f>IFERROR(
$AN30 * INDEX('WFOM - Time_Base'!$A$4:$API$29, MATCH("CenHos", 'WFOM - Time_Base'!$B$4:$B$29,0), MATCH(CONCATENATE($G30,AD$2),'WFOM - Time_Base'!$A$8:$API$8,0)) *
INDEX('WFOM - Time_Base'!$A$4:$API$29, MATCH("CenHos_Per", 'WFOM - Time_Base'!$B$4:$B$29,0), MATCH(CONCATENATE($G30,AD$2),'WFOM - Time_Base'!$A$8:$API$8,0)),
IFERROR($AN30 * INDEX('Inputs from Uganda staff'!$E$61:$BM$80,MATCH('HRH Need estimation'!AD$2,'Inputs from Uganda staff'!$E$61:$E$80,0),MATCH('HRH Need estimation'!$D30,'Inputs from Uganda staff'!$E$6:$BM$6,0)),
""))</f>
        <v>0</v>
      </c>
      <c r="AE30" s="122">
        <f>IFERROR(
$AN30 * INDEX('WFOM - Time_Base'!$A$4:$API$29, MATCH("CenHos", 'WFOM - Time_Base'!$B$4:$B$29,0), MATCH(CONCATENATE($G30,AE$2),'WFOM - Time_Base'!$A$8:$API$8,0)) *
INDEX('WFOM - Time_Base'!$A$4:$API$29, MATCH("CenHos_Per", 'WFOM - Time_Base'!$B$4:$B$29,0), MATCH(CONCATENATE($G30,AE$2),'WFOM - Time_Base'!$A$8:$API$8,0)),
IFERROR($AN30 * INDEX('Inputs from Uganda staff'!$E$61:$BM$80,MATCH('HRH Need estimation'!AE$2,'Inputs from Uganda staff'!$E$61:$E$80,0),MATCH('HRH Need estimation'!$D30,'Inputs from Uganda staff'!$E$6:$BM$6,0)),
""))</f>
        <v>0</v>
      </c>
      <c r="AF30" s="122">
        <f>IFERROR(
$AN30 * INDEX('WFOM - Time_Base'!$A$4:$API$29, MATCH("CenHos", 'WFOM - Time_Base'!$B$4:$B$29,0), MATCH(CONCATENATE($G30,AF$2),'WFOM - Time_Base'!$A$8:$API$8,0)) *
INDEX('WFOM - Time_Base'!$A$4:$API$29, MATCH("CenHos_Per", 'WFOM - Time_Base'!$B$4:$B$29,0), MATCH(CONCATENATE($G30,AF$2),'WFOM - Time_Base'!$A$8:$API$8,0)),
IFERROR($AN30 * INDEX('Inputs from Uganda staff'!$E$61:$BM$80,MATCH('HRH Need estimation'!AF$2,'Inputs from Uganda staff'!$E$61:$E$80,0),MATCH('HRH Need estimation'!$D30,'Inputs from Uganda staff'!$E$6:$BM$6,0)),
""))</f>
        <v>0</v>
      </c>
      <c r="AG30" s="122">
        <f>IFERROR(
$AN30 * INDEX('WFOM - Time_Base'!$A$4:$API$29, MATCH("CenHos", 'WFOM - Time_Base'!$B$4:$B$29,0), MATCH(CONCATENATE($G30,AG$2),'WFOM - Time_Base'!$A$8:$API$8,0)) *
INDEX('WFOM - Time_Base'!$A$4:$API$29, MATCH("CenHos_Per", 'WFOM - Time_Base'!$B$4:$B$29,0), MATCH(CONCATENATE($G30,AG$2),'WFOM - Time_Base'!$A$8:$API$8,0)),
IFERROR($AN30 * INDEX('Inputs from Uganda staff'!$E$61:$BM$80,MATCH('HRH Need estimation'!AG$2,'Inputs from Uganda staff'!$E$61:$E$80,0),MATCH('HRH Need estimation'!$D30,'Inputs from Uganda staff'!$E$6:$BM$6,0)),
""))</f>
        <v>0</v>
      </c>
      <c r="AH30" s="122">
        <f>IFERROR(
$AN30 * INDEX('WFOM - Time_Base'!$A$4:$API$29, MATCH("CenHos", 'WFOM - Time_Base'!$B$4:$B$29,0), MATCH(CONCATENATE($G30,AH$2),'WFOM - Time_Base'!$A$8:$API$8,0)) *
INDEX('WFOM - Time_Base'!$A$4:$API$29, MATCH("CenHos_Per", 'WFOM - Time_Base'!$B$4:$B$29,0), MATCH(CONCATENATE($G30,AH$2),'WFOM - Time_Base'!$A$8:$API$8,0)),
IFERROR($AN30 * INDEX('Inputs from Uganda staff'!$E$61:$BM$80,MATCH('HRH Need estimation'!AH$2,'Inputs from Uganda staff'!$E$61:$E$80,0),MATCH('HRH Need estimation'!$D30,'Inputs from Uganda staff'!$E$6:$BM$6,0)),
""))</f>
        <v>0</v>
      </c>
      <c r="AI30" s="122">
        <f>IFERROR(
$AN30 * INDEX('WFOM - Time_Base'!$A$4:$API$29, MATCH("CenHos", 'WFOM - Time_Base'!$B$4:$B$29,0), MATCH(CONCATENATE($G30,AI$2),'WFOM - Time_Base'!$A$8:$API$8,0)) *
INDEX('WFOM - Time_Base'!$A$4:$API$29, MATCH("CenHos_Per", 'WFOM - Time_Base'!$B$4:$B$29,0), MATCH(CONCATENATE($G30,AI$2),'WFOM - Time_Base'!$A$8:$API$8,0)),
IFERROR($AN30 * INDEX('Inputs from Uganda staff'!$E$61:$BM$80,MATCH('HRH Need estimation'!AI$2,'Inputs from Uganda staff'!$E$61:$E$80,0),MATCH('HRH Need estimation'!$D30,'Inputs from Uganda staff'!$E$6:$BM$6,0)),
""))</f>
        <v>0</v>
      </c>
      <c r="AJ30" s="122">
        <f>IFERROR(
$AN30 * INDEX('WFOM - Time_Base'!$A$4:$API$29, MATCH("CenHos", 'WFOM - Time_Base'!$B$4:$B$29,0), MATCH(CONCATENATE($G30,AJ$2),'WFOM - Time_Base'!$A$8:$API$8,0)) *
INDEX('WFOM - Time_Base'!$A$4:$API$29, MATCH("CenHos_Per", 'WFOM - Time_Base'!$B$4:$B$29,0), MATCH(CONCATENATE($G30,AJ$2),'WFOM - Time_Base'!$A$8:$API$8,0)),
IFERROR($AN30 * INDEX('Inputs from Uganda staff'!$E$61:$BM$80,MATCH('HRH Need estimation'!AJ$2,'Inputs from Uganda staff'!$E$61:$E$80,0),MATCH('HRH Need estimation'!$D30,'Inputs from Uganda staff'!$E$6:$BM$6,0)),
""))</f>
        <v>0</v>
      </c>
      <c r="AK30" s="122">
        <f>IFERROR(
$AN30 * INDEX('WFOM - Time_Base'!$A$4:$API$29, MATCH("CenHos", 'WFOM - Time_Base'!$B$4:$B$29,0), MATCH(CONCATENATE($G30,AK$2),'WFOM - Time_Base'!$A$8:$API$8,0)) *
INDEX('WFOM - Time_Base'!$A$4:$API$29, MATCH("CenHos_Per", 'WFOM - Time_Base'!$B$4:$B$29,0), MATCH(CONCATENATE($G30,AK$2),'WFOM - Time_Base'!$A$8:$API$8,0)),
IFERROR($AN30 * INDEX('Inputs from Uganda staff'!$E$61:$BM$80,MATCH('HRH Need estimation'!AK$2,'Inputs from Uganda staff'!$E$61:$E$80,0),MATCH('HRH Need estimation'!$D30,'Inputs from Uganda staff'!$E$6:$BM$6,0)),
""))</f>
        <v>0</v>
      </c>
      <c r="AL30" s="122">
        <f>IFERROR(
$AN30 * INDEX('WFOM - Time_Base'!$A$4:$API$29, MATCH("CenHos", 'WFOM - Time_Base'!$B$4:$B$29,0), MATCH(CONCATENATE($G30,AL$2),'WFOM - Time_Base'!$A$8:$API$8,0)) *
INDEX('WFOM - Time_Base'!$A$4:$API$29, MATCH("CenHos_Per", 'WFOM - Time_Base'!$B$4:$B$29,0), MATCH(CONCATENATE($G30,AL$2),'WFOM - Time_Base'!$A$8:$API$8,0)),
IFERROR($AN30 * INDEX('Inputs from Uganda staff'!$E$61:$BM$80,MATCH('HRH Need estimation'!AL$2,'Inputs from Uganda staff'!$E$61:$E$80,0),MATCH('HRH Need estimation'!$D30,'Inputs from Uganda staff'!$E$6:$BM$6,0)),
""))</f>
        <v>0</v>
      </c>
      <c r="AN30">
        <v>1</v>
      </c>
      <c r="AO30" t="str">
        <f t="shared" si="1"/>
        <v>027</v>
      </c>
      <c r="AQ30" t="s">
        <v>307</v>
      </c>
    </row>
    <row r="31" spans="1:43" hidden="1">
      <c r="A31" s="106" t="s">
        <v>927</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1947</v>
      </c>
      <c r="R31" s="122">
        <f>IFERROR(
$AN31 * INDEX('WFOM - Time_Base'!$A$4:$API$29, MATCH("CenHos", 'WFOM - Time_Base'!$B$4:$B$29,0), MATCH(CONCATENATE($G31,R$2),'WFOM - Time_Base'!$A$8:$API$8,0)) *
INDEX('WFOM - Time_Base'!$A$4:$API$29, MATCH("CenHos_Per", 'WFOM - Time_Base'!$B$4:$B$29,0), MATCH(CONCATENATE($G31,R$2),'WFOM - Time_Base'!$A$8:$API$8,0)),
IFERROR($AN31 * INDEX('Inputs from Uganda staff'!$E$61:$BM$80,MATCH('HRH Need estimation'!R$2,'Inputs from Uganda staff'!$E$61:$E$80,0),MATCH('HRH Need estimation'!$D31,'Inputs from Uganda staff'!$E$6:$BM$6,0)),
""))</f>
        <v>20</v>
      </c>
      <c r="S31" s="122">
        <f>IFERROR(
$AN31 * INDEX('WFOM - Time_Base'!$A$4:$API$29, MATCH("CenHos", 'WFOM - Time_Base'!$B$4:$B$29,0), MATCH(CONCATENATE($G31,S$2),'WFOM - Time_Base'!$A$8:$API$8,0)) *
INDEX('WFOM - Time_Base'!$A$4:$API$29, MATCH("CenHos_Per", 'WFOM - Time_Base'!$B$4:$B$29,0), MATCH(CONCATENATE($G31,S$2),'WFOM - Time_Base'!$A$8:$API$8,0)),
IFERROR($AN31 * INDEX('Inputs from Uganda staff'!$E$61:$BM$80,MATCH('HRH Need estimation'!S$2,'Inputs from Uganda staff'!$E$61:$E$80,0),MATCH('HRH Need estimation'!$D31,'Inputs from Uganda staff'!$E$6:$BM$6,0)),
""))</f>
        <v>1</v>
      </c>
      <c r="T31" s="122">
        <f>IFERROR(
$AN31 * INDEX('WFOM - Time_Base'!$A$4:$API$29, MATCH("CenHos", 'WFOM - Time_Base'!$B$4:$B$29,0), MATCH(CONCATENATE($G31,T$2),'WFOM - Time_Base'!$A$8:$API$8,0)) *
INDEX('WFOM - Time_Base'!$A$4:$API$29, MATCH("CenHos_Per", 'WFOM - Time_Base'!$B$4:$B$29,0), MATCH(CONCATENATE($G31,T$2),'WFOM - Time_Base'!$A$8:$API$8,0)),
IFERROR($AN31 * INDEX('Inputs from Uganda staff'!$E$61:$BM$80,MATCH('HRH Need estimation'!T$2,'Inputs from Uganda staff'!$E$61:$E$80,0),MATCH('HRH Need estimation'!$D31,'Inputs from Uganda staff'!$E$6:$BM$6,0)),
""))</f>
        <v>0</v>
      </c>
      <c r="U31" s="122">
        <f>IFERROR(
$AN31 * INDEX('WFOM - Time_Base'!$A$4:$API$29, MATCH("CenHos", 'WFOM - Time_Base'!$B$4:$B$29,0), MATCH(CONCATENATE($G31,U$2),'WFOM - Time_Base'!$A$8:$API$8,0)) *
INDEX('WFOM - Time_Base'!$A$4:$API$29, MATCH("CenHos_Per", 'WFOM - Time_Base'!$B$4:$B$29,0), MATCH(CONCATENATE($G31,U$2),'WFOM - Time_Base'!$A$8:$API$8,0)),
IFERROR($AN31 * INDEX('Inputs from Uganda staff'!$E$61:$BM$80,MATCH('HRH Need estimation'!U$2,'Inputs from Uganda staff'!$E$61:$E$80,0),MATCH('HRH Need estimation'!$D31,'Inputs from Uganda staff'!$E$6:$BM$6,0)),
""))</f>
        <v>4</v>
      </c>
      <c r="V31" s="122">
        <f>IFERROR(
$AN31 * INDEX('WFOM - Time_Base'!$A$4:$API$29, MATCH("CenHos", 'WFOM - Time_Base'!$B$4:$B$29,0), MATCH(CONCATENATE($G31,V$2),'WFOM - Time_Base'!$A$8:$API$8,0)) *
INDEX('WFOM - Time_Base'!$A$4:$API$29, MATCH("CenHos_Per", 'WFOM - Time_Base'!$B$4:$B$29,0), MATCH(CONCATENATE($G31,V$2),'WFOM - Time_Base'!$A$8:$API$8,0)),
IFERROR($AN31 * INDEX('Inputs from Uganda staff'!$E$61:$BM$80,MATCH('HRH Need estimation'!V$2,'Inputs from Uganda staff'!$E$61:$E$80,0),MATCH('HRH Need estimation'!$D31,'Inputs from Uganda staff'!$E$6:$BM$6,0)),
""))</f>
        <v>24</v>
      </c>
      <c r="W31" s="122">
        <f>IFERROR(
$AN31 * INDEX('WFOM - Time_Base'!$A$4:$API$29, MATCH("CenHos", 'WFOM - Time_Base'!$B$4:$B$29,0), MATCH(CONCATENATE($G31,W$2),'WFOM - Time_Base'!$A$8:$API$8,0)) *
INDEX('WFOM - Time_Base'!$A$4:$API$29, MATCH("CenHos_Per", 'WFOM - Time_Base'!$B$4:$B$29,0), MATCH(CONCATENATE($G31,W$2),'WFOM - Time_Base'!$A$8:$API$8,0)),
IFERROR($AN31 * INDEX('Inputs from Uganda staff'!$E$61:$BM$80,MATCH('HRH Need estimation'!W$2,'Inputs from Uganda staff'!$E$61:$E$80,0),MATCH('HRH Need estimation'!$D31,'Inputs from Uganda staff'!$E$6:$BM$6,0)),
""))</f>
        <v>0.3</v>
      </c>
      <c r="X31" s="122">
        <f>IFERROR(
$AN31 * INDEX('WFOM - Time_Base'!$A$4:$API$29, MATCH("CenHos", 'WFOM - Time_Base'!$B$4:$B$29,0), MATCH(CONCATENATE($G31,X$2),'WFOM - Time_Base'!$A$8:$API$8,0)) *
INDEX('WFOM - Time_Base'!$A$4:$API$29, MATCH("CenHos_Per", 'WFOM - Time_Base'!$B$4:$B$29,0), MATCH(CONCATENATE($G31,X$2),'WFOM - Time_Base'!$A$8:$API$8,0)),
IFERROR($AN31 * INDEX('Inputs from Uganda staff'!$E$61:$BM$80,MATCH('HRH Need estimation'!X$2,'Inputs from Uganda staff'!$E$61:$E$80,0),MATCH('HRH Need estimation'!$D31,'Inputs from Uganda staff'!$E$6:$BM$6,0)),
""))</f>
        <v>0</v>
      </c>
      <c r="Y31" s="122">
        <f>IFERROR(
$AN31 * INDEX('WFOM - Time_Base'!$A$4:$API$29, MATCH("CenHos", 'WFOM - Time_Base'!$B$4:$B$29,0), MATCH(CONCATENATE($G31,Y$2),'WFOM - Time_Base'!$A$8:$API$8,0)) *
INDEX('WFOM - Time_Base'!$A$4:$API$29, MATCH("CenHos_Per", 'WFOM - Time_Base'!$B$4:$B$29,0), MATCH(CONCATENATE($G31,Y$2),'WFOM - Time_Base'!$A$8:$API$8,0)),
IFERROR($AN31 * INDEX('Inputs from Uganda staff'!$E$61:$BM$80,MATCH('HRH Need estimation'!Y$2,'Inputs from Uganda staff'!$E$61:$E$80,0),MATCH('HRH Need estimation'!$D31,'Inputs from Uganda staff'!$E$6:$BM$6,0)),
""))</f>
        <v>1.6</v>
      </c>
      <c r="Z31" s="122">
        <f>IFERROR(
$AN31 * INDEX('WFOM - Time_Base'!$A$4:$API$29, MATCH("CenHos", 'WFOM - Time_Base'!$B$4:$B$29,0), MATCH(CONCATENATE($G31,Z$2),'WFOM - Time_Base'!$A$8:$API$8,0)) *
INDEX('WFOM - Time_Base'!$A$4:$API$29, MATCH("CenHos_Per", 'WFOM - Time_Base'!$B$4:$B$29,0), MATCH(CONCATENATE($G31,Z$2),'WFOM - Time_Base'!$A$8:$API$8,0)),
IFERROR($AN31 * INDEX('Inputs from Uganda staff'!$E$61:$BM$80,MATCH('HRH Need estimation'!Z$2,'Inputs from Uganda staff'!$E$61:$E$80,0),MATCH('HRH Need estimation'!$D31,'Inputs from Uganda staff'!$E$6:$BM$6,0)),
""))</f>
        <v>0</v>
      </c>
      <c r="AA31" s="122">
        <f>IFERROR(
$AN31 * INDEX('WFOM - Time_Base'!$A$4:$API$29, MATCH("CenHos", 'WFOM - Time_Base'!$B$4:$B$29,0), MATCH(CONCATENATE($G31,AA$2),'WFOM - Time_Base'!$A$8:$API$8,0)) *
INDEX('WFOM - Time_Base'!$A$4:$API$29, MATCH("CenHos_Per", 'WFOM - Time_Base'!$B$4:$B$29,0), MATCH(CONCATENATE($G31,AA$2),'WFOM - Time_Base'!$A$8:$API$8,0)),
IFERROR($AN31 * INDEX('Inputs from Uganda staff'!$E$61:$BM$80,MATCH('HRH Need estimation'!AA$2,'Inputs from Uganda staff'!$E$61:$E$80,0),MATCH('HRH Need estimation'!$D31,'Inputs from Uganda staff'!$E$6:$BM$6,0)),
""))</f>
        <v>3</v>
      </c>
      <c r="AB31" s="122">
        <f>IFERROR(
$AN31 * INDEX('WFOM - Time_Base'!$A$4:$API$29, MATCH("CenHos", 'WFOM - Time_Base'!$B$4:$B$29,0), MATCH(CONCATENATE($G31,AB$2),'WFOM - Time_Base'!$A$8:$API$8,0)) *
INDEX('WFOM - Time_Base'!$A$4:$API$29, MATCH("CenHos_Per", 'WFOM - Time_Base'!$B$4:$B$29,0), MATCH(CONCATENATE($G31,AB$2),'WFOM - Time_Base'!$A$8:$API$8,0)),
IFERROR($AN31 * INDEX('Inputs from Uganda staff'!$E$61:$BM$80,MATCH('HRH Need estimation'!AB$2,'Inputs from Uganda staff'!$E$61:$E$80,0),MATCH('HRH Need estimation'!$D31,'Inputs from Uganda staff'!$E$6:$BM$6,0)),
""))</f>
        <v>0</v>
      </c>
      <c r="AC31" s="122" t="str">
        <f>IFERROR(
$AN31 * INDEX('WFOM - Time_Base'!$A$4:$API$29, MATCH("CenHos", 'WFOM - Time_Base'!$B$4:$B$29,0), MATCH(CONCATENATE($G31,AC$2),'WFOM - Time_Base'!$A$8:$API$8,0)) *
INDEX('WFOM - Time_Base'!$A$4:$API$29, MATCH("CenHos_Per", 'WFOM - Time_Base'!$B$4:$B$29,0), MATCH(CONCATENATE($G31,AC$2),'WFOM - Time_Base'!$A$8:$API$8,0)),
IFERROR($AN31 * INDEX('Inputs from Uganda staff'!$E$61:$BM$80,MATCH('HRH Need estimation'!AC$2,'Inputs from Uganda staff'!$E$61:$E$80,0),MATCH('HRH Need estimation'!$D31,'Inputs from Uganda staff'!$E$6:$BM$6,0)),
""))</f>
        <v/>
      </c>
      <c r="AD31" s="122">
        <f>IFERROR(
$AN31 * INDEX('WFOM - Time_Base'!$A$4:$API$29, MATCH("CenHos", 'WFOM - Time_Base'!$B$4:$B$29,0), MATCH(CONCATENATE($G31,AD$2),'WFOM - Time_Base'!$A$8:$API$8,0)) *
INDEX('WFOM - Time_Base'!$A$4:$API$29, MATCH("CenHos_Per", 'WFOM - Time_Base'!$B$4:$B$29,0), MATCH(CONCATENATE($G31,AD$2),'WFOM - Time_Base'!$A$8:$API$8,0)),
IFERROR($AN31 * INDEX('Inputs from Uganda staff'!$E$61:$BM$80,MATCH('HRH Need estimation'!AD$2,'Inputs from Uganda staff'!$E$61:$E$80,0),MATCH('HRH Need estimation'!$D31,'Inputs from Uganda staff'!$E$6:$BM$6,0)),
""))</f>
        <v>0</v>
      </c>
      <c r="AE31" s="122">
        <f>IFERROR(
$AN31 * INDEX('WFOM - Time_Base'!$A$4:$API$29, MATCH("CenHos", 'WFOM - Time_Base'!$B$4:$B$29,0), MATCH(CONCATENATE($G31,AE$2),'WFOM - Time_Base'!$A$8:$API$8,0)) *
INDEX('WFOM - Time_Base'!$A$4:$API$29, MATCH("CenHos_Per", 'WFOM - Time_Base'!$B$4:$B$29,0), MATCH(CONCATENATE($G31,AE$2),'WFOM - Time_Base'!$A$8:$API$8,0)),
IFERROR($AN31 * INDEX('Inputs from Uganda staff'!$E$61:$BM$80,MATCH('HRH Need estimation'!AE$2,'Inputs from Uganda staff'!$E$61:$E$80,0),MATCH('HRH Need estimation'!$D31,'Inputs from Uganda staff'!$E$6:$BM$6,0)),
""))</f>
        <v>0</v>
      </c>
      <c r="AF31" s="122">
        <f>IFERROR(
$AN31 * INDEX('WFOM - Time_Base'!$A$4:$API$29, MATCH("CenHos", 'WFOM - Time_Base'!$B$4:$B$29,0), MATCH(CONCATENATE($G31,AF$2),'WFOM - Time_Base'!$A$8:$API$8,0)) *
INDEX('WFOM - Time_Base'!$A$4:$API$29, MATCH("CenHos_Per", 'WFOM - Time_Base'!$B$4:$B$29,0), MATCH(CONCATENATE($G31,AF$2),'WFOM - Time_Base'!$A$8:$API$8,0)),
IFERROR($AN31 * INDEX('Inputs from Uganda staff'!$E$61:$BM$80,MATCH('HRH Need estimation'!AF$2,'Inputs from Uganda staff'!$E$61:$E$80,0),MATCH('HRH Need estimation'!$D31,'Inputs from Uganda staff'!$E$6:$BM$6,0)),
""))</f>
        <v>0</v>
      </c>
      <c r="AG31" s="122">
        <f>IFERROR(
$AN31 * INDEX('WFOM - Time_Base'!$A$4:$API$29, MATCH("CenHos", 'WFOM - Time_Base'!$B$4:$B$29,0), MATCH(CONCATENATE($G31,AG$2),'WFOM - Time_Base'!$A$8:$API$8,0)) *
INDEX('WFOM - Time_Base'!$A$4:$API$29, MATCH("CenHos_Per", 'WFOM - Time_Base'!$B$4:$B$29,0), MATCH(CONCATENATE($G31,AG$2),'WFOM - Time_Base'!$A$8:$API$8,0)),
IFERROR($AN31 * INDEX('Inputs from Uganda staff'!$E$61:$BM$80,MATCH('HRH Need estimation'!AG$2,'Inputs from Uganda staff'!$E$61:$E$80,0),MATCH('HRH Need estimation'!$D31,'Inputs from Uganda staff'!$E$6:$BM$6,0)),
""))</f>
        <v>0</v>
      </c>
      <c r="AH31" s="122">
        <f>IFERROR(
$AN31 * INDEX('WFOM - Time_Base'!$A$4:$API$29, MATCH("CenHos", 'WFOM - Time_Base'!$B$4:$B$29,0), MATCH(CONCATENATE($G31,AH$2),'WFOM - Time_Base'!$A$8:$API$8,0)) *
INDEX('WFOM - Time_Base'!$A$4:$API$29, MATCH("CenHos_Per", 'WFOM - Time_Base'!$B$4:$B$29,0), MATCH(CONCATENATE($G31,AH$2),'WFOM - Time_Base'!$A$8:$API$8,0)),
IFERROR($AN31 * INDEX('Inputs from Uganda staff'!$E$61:$BM$80,MATCH('HRH Need estimation'!AH$2,'Inputs from Uganda staff'!$E$61:$E$80,0),MATCH('HRH Need estimation'!$D31,'Inputs from Uganda staff'!$E$6:$BM$6,0)),
""))</f>
        <v>0</v>
      </c>
      <c r="AI31" s="122">
        <f>IFERROR(
$AN31 * INDEX('WFOM - Time_Base'!$A$4:$API$29, MATCH("CenHos", 'WFOM - Time_Base'!$B$4:$B$29,0), MATCH(CONCATENATE($G31,AI$2),'WFOM - Time_Base'!$A$8:$API$8,0)) *
INDEX('WFOM - Time_Base'!$A$4:$API$29, MATCH("CenHos_Per", 'WFOM - Time_Base'!$B$4:$B$29,0), MATCH(CONCATENATE($G31,AI$2),'WFOM - Time_Base'!$A$8:$API$8,0)),
IFERROR($AN31 * INDEX('Inputs from Uganda staff'!$E$61:$BM$80,MATCH('HRH Need estimation'!AI$2,'Inputs from Uganda staff'!$E$61:$E$80,0),MATCH('HRH Need estimation'!$D31,'Inputs from Uganda staff'!$E$6:$BM$6,0)),
""))</f>
        <v>0</v>
      </c>
      <c r="AJ31" s="122">
        <f>IFERROR(
$AN31 * INDEX('WFOM - Time_Base'!$A$4:$API$29, MATCH("CenHos", 'WFOM - Time_Base'!$B$4:$B$29,0), MATCH(CONCATENATE($G31,AJ$2),'WFOM - Time_Base'!$A$8:$API$8,0)) *
INDEX('WFOM - Time_Base'!$A$4:$API$29, MATCH("CenHos_Per", 'WFOM - Time_Base'!$B$4:$B$29,0), MATCH(CONCATENATE($G31,AJ$2),'WFOM - Time_Base'!$A$8:$API$8,0)),
IFERROR($AN31 * INDEX('Inputs from Uganda staff'!$E$61:$BM$80,MATCH('HRH Need estimation'!AJ$2,'Inputs from Uganda staff'!$E$61:$E$80,0),MATCH('HRH Need estimation'!$D31,'Inputs from Uganda staff'!$E$6:$BM$6,0)),
""))</f>
        <v>0</v>
      </c>
      <c r="AK31" s="122">
        <f>IFERROR(
$AN31 * INDEX('WFOM - Time_Base'!$A$4:$API$29, MATCH("CenHos", 'WFOM - Time_Base'!$B$4:$B$29,0), MATCH(CONCATENATE($G31,AK$2),'WFOM - Time_Base'!$A$8:$API$8,0)) *
INDEX('WFOM - Time_Base'!$A$4:$API$29, MATCH("CenHos_Per", 'WFOM - Time_Base'!$B$4:$B$29,0), MATCH(CONCATENATE($G31,AK$2),'WFOM - Time_Base'!$A$8:$API$8,0)),
IFERROR($AN31 * INDEX('Inputs from Uganda staff'!$E$61:$BM$80,MATCH('HRH Need estimation'!AK$2,'Inputs from Uganda staff'!$E$61:$E$80,0),MATCH('HRH Need estimation'!$D31,'Inputs from Uganda staff'!$E$6:$BM$6,0)),
""))</f>
        <v>0</v>
      </c>
      <c r="AL31" s="122">
        <f>IFERROR(
$AN31 * INDEX('WFOM - Time_Base'!$A$4:$API$29, MATCH("CenHos", 'WFOM - Time_Base'!$B$4:$B$29,0), MATCH(CONCATENATE($G31,AL$2),'WFOM - Time_Base'!$A$8:$API$8,0)) *
INDEX('WFOM - Time_Base'!$A$4:$API$29, MATCH("CenHos_Per", 'WFOM - Time_Base'!$B$4:$B$29,0), MATCH(CONCATENATE($G31,AL$2),'WFOM - Time_Base'!$A$8:$API$8,0)),
IFERROR($AN31 * INDEX('Inputs from Uganda staff'!$E$61:$BM$80,MATCH('HRH Need estimation'!AL$2,'Inputs from Uganda staff'!$E$61:$E$80,0),MATCH('HRH Need estimation'!$D31,'Inputs from Uganda staff'!$E$6:$BM$6,0)),
""))</f>
        <v>0</v>
      </c>
      <c r="AN31">
        <v>1</v>
      </c>
      <c r="AO31" t="str">
        <f t="shared" si="1"/>
        <v>028</v>
      </c>
      <c r="AQ31" t="s">
        <v>310</v>
      </c>
    </row>
    <row r="32" spans="1:43" hidden="1">
      <c r="A32" s="106" t="s">
        <v>915</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1947</v>
      </c>
      <c r="R32" s="122">
        <f>IFERROR(
$AN32 * INDEX('WFOM - Time_Base'!$A$4:$API$29, MATCH("CenHos", 'WFOM - Time_Base'!$B$4:$B$29,0), MATCH(CONCATENATE($G32,R$2),'WFOM - Time_Base'!$A$8:$API$8,0)) *
INDEX('WFOM - Time_Base'!$A$4:$API$29, MATCH("CenHos_Per", 'WFOM - Time_Base'!$B$4:$B$29,0), MATCH(CONCATENATE($G32,R$2),'WFOM - Time_Base'!$A$8:$API$8,0)),
IFERROR($AN32 * INDEX('Inputs from Uganda staff'!$E$61:$BM$80,MATCH('HRH Need estimation'!R$2,'Inputs from Uganda staff'!$E$61:$E$80,0),MATCH('HRH Need estimation'!$D32,'Inputs from Uganda staff'!$E$6:$BM$6,0)),
""))</f>
        <v>0</v>
      </c>
      <c r="S32" s="122">
        <f>IFERROR(
$AN32 * INDEX('WFOM - Time_Base'!$A$4:$API$29, MATCH("CenHos", 'WFOM - Time_Base'!$B$4:$B$29,0), MATCH(CONCATENATE($G32,S$2),'WFOM - Time_Base'!$A$8:$API$8,0)) *
INDEX('WFOM - Time_Base'!$A$4:$API$29, MATCH("CenHos_Per", 'WFOM - Time_Base'!$B$4:$B$29,0), MATCH(CONCATENATE($G32,S$2),'WFOM - Time_Base'!$A$8:$API$8,0)),
IFERROR($AN32 * INDEX('Inputs from Uganda staff'!$E$61:$BM$80,MATCH('HRH Need estimation'!S$2,'Inputs from Uganda staff'!$E$61:$E$80,0),MATCH('HRH Need estimation'!$D32,'Inputs from Uganda staff'!$E$6:$BM$6,0)),
""))</f>
        <v>0</v>
      </c>
      <c r="T32" s="122">
        <f>IFERROR(
$AN32 * INDEX('WFOM - Time_Base'!$A$4:$API$29, MATCH("CenHos", 'WFOM - Time_Base'!$B$4:$B$29,0), MATCH(CONCATENATE($G32,T$2),'WFOM - Time_Base'!$A$8:$API$8,0)) *
INDEX('WFOM - Time_Base'!$A$4:$API$29, MATCH("CenHos_Per", 'WFOM - Time_Base'!$B$4:$B$29,0), MATCH(CONCATENATE($G32,T$2),'WFOM - Time_Base'!$A$8:$API$8,0)),
IFERROR($AN32 * INDEX('Inputs from Uganda staff'!$E$61:$BM$80,MATCH('HRH Need estimation'!T$2,'Inputs from Uganda staff'!$E$61:$E$80,0),MATCH('HRH Need estimation'!$D32,'Inputs from Uganda staff'!$E$6:$BM$6,0)),
""))</f>
        <v>0</v>
      </c>
      <c r="U32" s="122">
        <f>IFERROR(
$AN32 * INDEX('WFOM - Time_Base'!$A$4:$API$29, MATCH("CenHos", 'WFOM - Time_Base'!$B$4:$B$29,0), MATCH(CONCATENATE($G32,U$2),'WFOM - Time_Base'!$A$8:$API$8,0)) *
INDEX('WFOM - Time_Base'!$A$4:$API$29, MATCH("CenHos_Per", 'WFOM - Time_Base'!$B$4:$B$29,0), MATCH(CONCATENATE($G32,U$2),'WFOM - Time_Base'!$A$8:$API$8,0)),
IFERROR($AN32 * INDEX('Inputs from Uganda staff'!$E$61:$BM$80,MATCH('HRH Need estimation'!U$2,'Inputs from Uganda staff'!$E$61:$E$80,0),MATCH('HRH Need estimation'!$D32,'Inputs from Uganda staff'!$E$6:$BM$6,0)),
""))</f>
        <v>0</v>
      </c>
      <c r="V32" s="122">
        <f>IFERROR(
$AN32 * INDEX('WFOM - Time_Base'!$A$4:$API$29, MATCH("CenHos", 'WFOM - Time_Base'!$B$4:$B$29,0), MATCH(CONCATENATE($G32,V$2),'WFOM - Time_Base'!$A$8:$API$8,0)) *
INDEX('WFOM - Time_Base'!$A$4:$API$29, MATCH("CenHos_Per", 'WFOM - Time_Base'!$B$4:$B$29,0), MATCH(CONCATENATE($G32,V$2),'WFOM - Time_Base'!$A$8:$API$8,0)),
IFERROR($AN32 * INDEX('Inputs from Uganda staff'!$E$61:$BM$80,MATCH('HRH Need estimation'!V$2,'Inputs from Uganda staff'!$E$61:$E$80,0),MATCH('HRH Need estimation'!$D32,'Inputs from Uganda staff'!$E$6:$BM$6,0)),
""))</f>
        <v>60</v>
      </c>
      <c r="W32" s="122">
        <f>IFERROR(
$AN32 * INDEX('WFOM - Time_Base'!$A$4:$API$29, MATCH("CenHos", 'WFOM - Time_Base'!$B$4:$B$29,0), MATCH(CONCATENATE($G32,W$2),'WFOM - Time_Base'!$A$8:$API$8,0)) *
INDEX('WFOM - Time_Base'!$A$4:$API$29, MATCH("CenHos_Per", 'WFOM - Time_Base'!$B$4:$B$29,0), MATCH(CONCATENATE($G32,W$2),'WFOM - Time_Base'!$A$8:$API$8,0)),
IFERROR($AN32 * INDEX('Inputs from Uganda staff'!$E$61:$BM$80,MATCH('HRH Need estimation'!W$2,'Inputs from Uganda staff'!$E$61:$E$80,0),MATCH('HRH Need estimation'!$D32,'Inputs from Uganda staff'!$E$6:$BM$6,0)),
""))</f>
        <v>0.3</v>
      </c>
      <c r="X32" s="122">
        <f>IFERROR(
$AN32 * INDEX('WFOM - Time_Base'!$A$4:$API$29, MATCH("CenHos", 'WFOM - Time_Base'!$B$4:$B$29,0), MATCH(CONCATENATE($G32,X$2),'WFOM - Time_Base'!$A$8:$API$8,0)) *
INDEX('WFOM - Time_Base'!$A$4:$API$29, MATCH("CenHos_Per", 'WFOM - Time_Base'!$B$4:$B$29,0), MATCH(CONCATENATE($G32,X$2),'WFOM - Time_Base'!$A$8:$API$8,0)),
IFERROR($AN32 * INDEX('Inputs from Uganda staff'!$E$61:$BM$80,MATCH('HRH Need estimation'!X$2,'Inputs from Uganda staff'!$E$61:$E$80,0),MATCH('HRH Need estimation'!$D32,'Inputs from Uganda staff'!$E$6:$BM$6,0)),
""))</f>
        <v>0</v>
      </c>
      <c r="Y32" s="122">
        <f>IFERROR(
$AN32 * INDEX('WFOM - Time_Base'!$A$4:$API$29, MATCH("CenHos", 'WFOM - Time_Base'!$B$4:$B$29,0), MATCH(CONCATENATE($G32,Y$2),'WFOM - Time_Base'!$A$8:$API$8,0)) *
INDEX('WFOM - Time_Base'!$A$4:$API$29, MATCH("CenHos_Per", 'WFOM - Time_Base'!$B$4:$B$29,0), MATCH(CONCATENATE($G32,Y$2),'WFOM - Time_Base'!$A$8:$API$8,0)),
IFERROR($AN32 * INDEX('Inputs from Uganda staff'!$E$61:$BM$80,MATCH('HRH Need estimation'!Y$2,'Inputs from Uganda staff'!$E$61:$E$80,0),MATCH('HRH Need estimation'!$D32,'Inputs from Uganda staff'!$E$6:$BM$6,0)),
""))</f>
        <v>2</v>
      </c>
      <c r="Z32" s="122">
        <f>IFERROR(
$AN32 * INDEX('WFOM - Time_Base'!$A$4:$API$29, MATCH("CenHos", 'WFOM - Time_Base'!$B$4:$B$29,0), MATCH(CONCATENATE($G32,Z$2),'WFOM - Time_Base'!$A$8:$API$8,0)) *
INDEX('WFOM - Time_Base'!$A$4:$API$29, MATCH("CenHos_Per", 'WFOM - Time_Base'!$B$4:$B$29,0), MATCH(CONCATENATE($G32,Z$2),'WFOM - Time_Base'!$A$8:$API$8,0)),
IFERROR($AN32 * INDEX('Inputs from Uganda staff'!$E$61:$BM$80,MATCH('HRH Need estimation'!Z$2,'Inputs from Uganda staff'!$E$61:$E$80,0),MATCH('HRH Need estimation'!$D32,'Inputs from Uganda staff'!$E$6:$BM$6,0)),
""))</f>
        <v>0</v>
      </c>
      <c r="AA32" s="122">
        <f>IFERROR(
$AN32 * INDEX('WFOM - Time_Base'!$A$4:$API$29, MATCH("CenHos", 'WFOM - Time_Base'!$B$4:$B$29,0), MATCH(CONCATENATE($G32,AA$2),'WFOM - Time_Base'!$A$8:$API$8,0)) *
INDEX('WFOM - Time_Base'!$A$4:$API$29, MATCH("CenHos_Per", 'WFOM - Time_Base'!$B$4:$B$29,0), MATCH(CONCATENATE($G32,AA$2),'WFOM - Time_Base'!$A$8:$API$8,0)),
IFERROR($AN32 * INDEX('Inputs from Uganda staff'!$E$61:$BM$80,MATCH('HRH Need estimation'!AA$2,'Inputs from Uganda staff'!$E$61:$E$80,0),MATCH('HRH Need estimation'!$D32,'Inputs from Uganda staff'!$E$6:$BM$6,0)),
""))</f>
        <v>0</v>
      </c>
      <c r="AB32" s="122">
        <f>IFERROR(
$AN32 * INDEX('WFOM - Time_Base'!$A$4:$API$29, MATCH("CenHos", 'WFOM - Time_Base'!$B$4:$B$29,0), MATCH(CONCATENATE($G32,AB$2),'WFOM - Time_Base'!$A$8:$API$8,0)) *
INDEX('WFOM - Time_Base'!$A$4:$API$29, MATCH("CenHos_Per", 'WFOM - Time_Base'!$B$4:$B$29,0), MATCH(CONCATENATE($G32,AB$2),'WFOM - Time_Base'!$A$8:$API$8,0)),
IFERROR($AN32 * INDEX('Inputs from Uganda staff'!$E$61:$BM$80,MATCH('HRH Need estimation'!AB$2,'Inputs from Uganda staff'!$E$61:$E$80,0),MATCH('HRH Need estimation'!$D32,'Inputs from Uganda staff'!$E$6:$BM$6,0)),
""))</f>
        <v>0</v>
      </c>
      <c r="AC32" s="122" t="str">
        <f>IFERROR(
$AN32 * INDEX('WFOM - Time_Base'!$A$4:$API$29, MATCH("CenHos", 'WFOM - Time_Base'!$B$4:$B$29,0), MATCH(CONCATENATE($G32,AC$2),'WFOM - Time_Base'!$A$8:$API$8,0)) *
INDEX('WFOM - Time_Base'!$A$4:$API$29, MATCH("CenHos_Per", 'WFOM - Time_Base'!$B$4:$B$29,0), MATCH(CONCATENATE($G32,AC$2),'WFOM - Time_Base'!$A$8:$API$8,0)),
IFERROR($AN32 * INDEX('Inputs from Uganda staff'!$E$61:$BM$80,MATCH('HRH Need estimation'!AC$2,'Inputs from Uganda staff'!$E$61:$E$80,0),MATCH('HRH Need estimation'!$D32,'Inputs from Uganda staff'!$E$6:$BM$6,0)),
""))</f>
        <v/>
      </c>
      <c r="AD32" s="122">
        <f>IFERROR(
$AN32 * INDEX('WFOM - Time_Base'!$A$4:$API$29, MATCH("CenHos", 'WFOM - Time_Base'!$B$4:$B$29,0), MATCH(CONCATENATE($G32,AD$2),'WFOM - Time_Base'!$A$8:$API$8,0)) *
INDEX('WFOM - Time_Base'!$A$4:$API$29, MATCH("CenHos_Per", 'WFOM - Time_Base'!$B$4:$B$29,0), MATCH(CONCATENATE($G32,AD$2),'WFOM - Time_Base'!$A$8:$API$8,0)),
IFERROR($AN32 * INDEX('Inputs from Uganda staff'!$E$61:$BM$80,MATCH('HRH Need estimation'!AD$2,'Inputs from Uganda staff'!$E$61:$E$80,0),MATCH('HRH Need estimation'!$D32,'Inputs from Uganda staff'!$E$6:$BM$6,0)),
""))</f>
        <v>0</v>
      </c>
      <c r="AE32" s="122">
        <f>IFERROR(
$AN32 * INDEX('WFOM - Time_Base'!$A$4:$API$29, MATCH("CenHos", 'WFOM - Time_Base'!$B$4:$B$29,0), MATCH(CONCATENATE($G32,AE$2),'WFOM - Time_Base'!$A$8:$API$8,0)) *
INDEX('WFOM - Time_Base'!$A$4:$API$29, MATCH("CenHos_Per", 'WFOM - Time_Base'!$B$4:$B$29,0), MATCH(CONCATENATE($G32,AE$2),'WFOM - Time_Base'!$A$8:$API$8,0)),
IFERROR($AN32 * INDEX('Inputs from Uganda staff'!$E$61:$BM$80,MATCH('HRH Need estimation'!AE$2,'Inputs from Uganda staff'!$E$61:$E$80,0),MATCH('HRH Need estimation'!$D32,'Inputs from Uganda staff'!$E$6:$BM$6,0)),
""))</f>
        <v>0</v>
      </c>
      <c r="AF32" s="122">
        <f>IFERROR(
$AN32 * INDEX('WFOM - Time_Base'!$A$4:$API$29, MATCH("CenHos", 'WFOM - Time_Base'!$B$4:$B$29,0), MATCH(CONCATENATE($G32,AF$2),'WFOM - Time_Base'!$A$8:$API$8,0)) *
INDEX('WFOM - Time_Base'!$A$4:$API$29, MATCH("CenHos_Per", 'WFOM - Time_Base'!$B$4:$B$29,0), MATCH(CONCATENATE($G32,AF$2),'WFOM - Time_Base'!$A$8:$API$8,0)),
IFERROR($AN32 * INDEX('Inputs from Uganda staff'!$E$61:$BM$80,MATCH('HRH Need estimation'!AF$2,'Inputs from Uganda staff'!$E$61:$E$80,0),MATCH('HRH Need estimation'!$D32,'Inputs from Uganda staff'!$E$6:$BM$6,0)),
""))</f>
        <v>0</v>
      </c>
      <c r="AG32" s="122">
        <f>IFERROR(
$AN32 * INDEX('WFOM - Time_Base'!$A$4:$API$29, MATCH("CenHos", 'WFOM - Time_Base'!$B$4:$B$29,0), MATCH(CONCATENATE($G32,AG$2),'WFOM - Time_Base'!$A$8:$API$8,0)) *
INDEX('WFOM - Time_Base'!$A$4:$API$29, MATCH("CenHos_Per", 'WFOM - Time_Base'!$B$4:$B$29,0), MATCH(CONCATENATE($G32,AG$2),'WFOM - Time_Base'!$A$8:$API$8,0)),
IFERROR($AN32 * INDEX('Inputs from Uganda staff'!$E$61:$BM$80,MATCH('HRH Need estimation'!AG$2,'Inputs from Uganda staff'!$E$61:$E$80,0),MATCH('HRH Need estimation'!$D32,'Inputs from Uganda staff'!$E$6:$BM$6,0)),
""))</f>
        <v>0</v>
      </c>
      <c r="AH32" s="122">
        <f>IFERROR(
$AN32 * INDEX('WFOM - Time_Base'!$A$4:$API$29, MATCH("CenHos", 'WFOM - Time_Base'!$B$4:$B$29,0), MATCH(CONCATENATE($G32,AH$2),'WFOM - Time_Base'!$A$8:$API$8,0)) *
INDEX('WFOM - Time_Base'!$A$4:$API$29, MATCH("CenHos_Per", 'WFOM - Time_Base'!$B$4:$B$29,0), MATCH(CONCATENATE($G32,AH$2),'WFOM - Time_Base'!$A$8:$API$8,0)),
IFERROR($AN32 * INDEX('Inputs from Uganda staff'!$E$61:$BM$80,MATCH('HRH Need estimation'!AH$2,'Inputs from Uganda staff'!$E$61:$E$80,0),MATCH('HRH Need estimation'!$D32,'Inputs from Uganda staff'!$E$6:$BM$6,0)),
""))</f>
        <v>0</v>
      </c>
      <c r="AI32" s="122">
        <f>IFERROR(
$AN32 * INDEX('WFOM - Time_Base'!$A$4:$API$29, MATCH("CenHos", 'WFOM - Time_Base'!$B$4:$B$29,0), MATCH(CONCATENATE($G32,AI$2),'WFOM - Time_Base'!$A$8:$API$8,0)) *
INDEX('WFOM - Time_Base'!$A$4:$API$29, MATCH("CenHos_Per", 'WFOM - Time_Base'!$B$4:$B$29,0), MATCH(CONCATENATE($G32,AI$2),'WFOM - Time_Base'!$A$8:$API$8,0)),
IFERROR($AN32 * INDEX('Inputs from Uganda staff'!$E$61:$BM$80,MATCH('HRH Need estimation'!AI$2,'Inputs from Uganda staff'!$E$61:$E$80,0),MATCH('HRH Need estimation'!$D32,'Inputs from Uganda staff'!$E$6:$BM$6,0)),
""))</f>
        <v>0</v>
      </c>
      <c r="AJ32" s="122">
        <f>IFERROR(
$AN32 * INDEX('WFOM - Time_Base'!$A$4:$API$29, MATCH("CenHos", 'WFOM - Time_Base'!$B$4:$B$29,0), MATCH(CONCATENATE($G32,AJ$2),'WFOM - Time_Base'!$A$8:$API$8,0)) *
INDEX('WFOM - Time_Base'!$A$4:$API$29, MATCH("CenHos_Per", 'WFOM - Time_Base'!$B$4:$B$29,0), MATCH(CONCATENATE($G32,AJ$2),'WFOM - Time_Base'!$A$8:$API$8,0)),
IFERROR($AN32 * INDEX('Inputs from Uganda staff'!$E$61:$BM$80,MATCH('HRH Need estimation'!AJ$2,'Inputs from Uganda staff'!$E$61:$E$80,0),MATCH('HRH Need estimation'!$D32,'Inputs from Uganda staff'!$E$6:$BM$6,0)),
""))</f>
        <v>0</v>
      </c>
      <c r="AK32" s="122">
        <f>IFERROR(
$AN32 * INDEX('WFOM - Time_Base'!$A$4:$API$29, MATCH("CenHos", 'WFOM - Time_Base'!$B$4:$B$29,0), MATCH(CONCATENATE($G32,AK$2),'WFOM - Time_Base'!$A$8:$API$8,0)) *
INDEX('WFOM - Time_Base'!$A$4:$API$29, MATCH("CenHos_Per", 'WFOM - Time_Base'!$B$4:$B$29,0), MATCH(CONCATENATE($G32,AK$2),'WFOM - Time_Base'!$A$8:$API$8,0)),
IFERROR($AN32 * INDEX('Inputs from Uganda staff'!$E$61:$BM$80,MATCH('HRH Need estimation'!AK$2,'Inputs from Uganda staff'!$E$61:$E$80,0),MATCH('HRH Need estimation'!$D32,'Inputs from Uganda staff'!$E$6:$BM$6,0)),
""))</f>
        <v>0</v>
      </c>
      <c r="AL32" s="122">
        <f>IFERROR(
$AN32 * INDEX('WFOM - Time_Base'!$A$4:$API$29, MATCH("CenHos", 'WFOM - Time_Base'!$B$4:$B$29,0), MATCH(CONCATENATE($G32,AL$2),'WFOM - Time_Base'!$A$8:$API$8,0)) *
INDEX('WFOM - Time_Base'!$A$4:$API$29, MATCH("CenHos_Per", 'WFOM - Time_Base'!$B$4:$B$29,0), MATCH(CONCATENATE($G32,AL$2),'WFOM - Time_Base'!$A$8:$API$8,0)),
IFERROR($AN32 * INDEX('Inputs from Uganda staff'!$E$61:$BM$80,MATCH('HRH Need estimation'!AL$2,'Inputs from Uganda staff'!$E$61:$E$80,0),MATCH('HRH Need estimation'!$D32,'Inputs from Uganda staff'!$E$6:$BM$6,0)),
""))</f>
        <v>0</v>
      </c>
      <c r="AN32">
        <v>1</v>
      </c>
      <c r="AO32" t="e">
        <f t="shared" si="1"/>
        <v>#N/A</v>
      </c>
      <c r="AQ32" t="s">
        <v>312</v>
      </c>
    </row>
    <row r="33" spans="1:43" hidden="1">
      <c r="A33" s="106" t="s">
        <v>928</v>
      </c>
      <c r="B33" s="106" t="s">
        <v>25</v>
      </c>
      <c r="C33" s="107" t="s">
        <v>278</v>
      </c>
      <c r="D33" s="115" t="s">
        <v>279</v>
      </c>
      <c r="E33" s="199"/>
      <c r="F33" s="199"/>
      <c r="G33" s="199" t="str">
        <f>IF(F33&lt;&gt;"", VLOOKUP(F33,'WFOM - Cadre and Service List'!$E$4:$F$52,2,FALSE), "")</f>
        <v/>
      </c>
      <c r="H33" s="199" t="s">
        <v>910</v>
      </c>
      <c r="I33" s="207"/>
      <c r="J33" s="207"/>
      <c r="K33" s="207"/>
      <c r="L33" s="207"/>
      <c r="M33" s="207"/>
      <c r="N33" s="207"/>
      <c r="O33" s="207"/>
      <c r="P33" s="207">
        <f t="shared" si="0"/>
        <v>0</v>
      </c>
      <c r="Q33" s="122" t="s">
        <v>1947</v>
      </c>
      <c r="R33" s="122" t="str">
        <f>IFERROR(
$AN33 * INDEX('WFOM - Time_Base'!$A$4:$API$29, MATCH("CenHos", 'WFOM - Time_Base'!$B$4:$B$29,0), MATCH(CONCATENATE($G33,R$2),'WFOM - Time_Base'!$A$8:$API$8,0)) *
INDEX('WFOM - Time_Base'!$A$4:$API$29, MATCH("CenHos_Per", 'WFOM - Time_Base'!$B$4:$B$29,0), MATCH(CONCATENATE($G33,R$2),'WFOM - Time_Base'!$A$8:$API$8,0)),
IFERROR($AN33 * INDEX('Inputs from Uganda staff'!$E$61:$BM$80,MATCH('HRH Need estimation'!R$2,'Inputs from Uganda staff'!$E$61:$E$80,0),MATCH('HRH Need estimation'!$D33,'Inputs from Uganda staff'!$E$6:$BM$6,0)),
""))</f>
        <v/>
      </c>
      <c r="S33" s="122" t="str">
        <f>IFERROR(
$AN33 * INDEX('WFOM - Time_Base'!$A$4:$API$29, MATCH("CenHos", 'WFOM - Time_Base'!$B$4:$B$29,0), MATCH(CONCATENATE($G33,S$2),'WFOM - Time_Base'!$A$8:$API$8,0)) *
INDEX('WFOM - Time_Base'!$A$4:$API$29, MATCH("CenHos_Per", 'WFOM - Time_Base'!$B$4:$B$29,0), MATCH(CONCATENATE($G33,S$2),'WFOM - Time_Base'!$A$8:$API$8,0)),
IFERROR($AN33 * INDEX('Inputs from Uganda staff'!$E$61:$BM$80,MATCH('HRH Need estimation'!S$2,'Inputs from Uganda staff'!$E$61:$E$80,0),MATCH('HRH Need estimation'!$D33,'Inputs from Uganda staff'!$E$6:$BM$6,0)),
""))</f>
        <v/>
      </c>
      <c r="T33" s="122" t="str">
        <f>IFERROR(
$AN33 * INDEX('WFOM - Time_Base'!$A$4:$API$29, MATCH("CenHos", 'WFOM - Time_Base'!$B$4:$B$29,0), MATCH(CONCATENATE($G33,T$2),'WFOM - Time_Base'!$A$8:$API$8,0)) *
INDEX('WFOM - Time_Base'!$A$4:$API$29, MATCH("CenHos_Per", 'WFOM - Time_Base'!$B$4:$B$29,0), MATCH(CONCATENATE($G33,T$2),'WFOM - Time_Base'!$A$8:$API$8,0)),
IFERROR($AN33 * INDEX('Inputs from Uganda staff'!$E$61:$BM$80,MATCH('HRH Need estimation'!T$2,'Inputs from Uganda staff'!$E$61:$E$80,0),MATCH('HRH Need estimation'!$D33,'Inputs from Uganda staff'!$E$6:$BM$6,0)),
""))</f>
        <v/>
      </c>
      <c r="U33" s="122" t="str">
        <f>IFERROR(
$AN33 * INDEX('WFOM - Time_Base'!$A$4:$API$29, MATCH("CenHos", 'WFOM - Time_Base'!$B$4:$B$29,0), MATCH(CONCATENATE($G33,U$2),'WFOM - Time_Base'!$A$8:$API$8,0)) *
INDEX('WFOM - Time_Base'!$A$4:$API$29, MATCH("CenHos_Per", 'WFOM - Time_Base'!$B$4:$B$29,0), MATCH(CONCATENATE($G33,U$2),'WFOM - Time_Base'!$A$8:$API$8,0)),
IFERROR($AN33 * INDEX('Inputs from Uganda staff'!$E$61:$BM$80,MATCH('HRH Need estimation'!U$2,'Inputs from Uganda staff'!$E$61:$E$80,0),MATCH('HRH Need estimation'!$D33,'Inputs from Uganda staff'!$E$6:$BM$6,0)),
""))</f>
        <v/>
      </c>
      <c r="V33" s="122" t="str">
        <f>IFERROR(
$AN33 * INDEX('WFOM - Time_Base'!$A$4:$API$29, MATCH("CenHos", 'WFOM - Time_Base'!$B$4:$B$29,0), MATCH(CONCATENATE($G33,V$2),'WFOM - Time_Base'!$A$8:$API$8,0)) *
INDEX('WFOM - Time_Base'!$A$4:$API$29, MATCH("CenHos_Per", 'WFOM - Time_Base'!$B$4:$B$29,0), MATCH(CONCATENATE($G33,V$2),'WFOM - Time_Base'!$A$8:$API$8,0)),
IFERROR($AN33 * INDEX('Inputs from Uganda staff'!$E$61:$BM$80,MATCH('HRH Need estimation'!V$2,'Inputs from Uganda staff'!$E$61:$E$80,0),MATCH('HRH Need estimation'!$D33,'Inputs from Uganda staff'!$E$6:$BM$6,0)),
""))</f>
        <v/>
      </c>
      <c r="W33" s="122" t="str">
        <f>IFERROR(
$AN33 * INDEX('WFOM - Time_Base'!$A$4:$API$29, MATCH("CenHos", 'WFOM - Time_Base'!$B$4:$B$29,0), MATCH(CONCATENATE($G33,W$2),'WFOM - Time_Base'!$A$8:$API$8,0)) *
INDEX('WFOM - Time_Base'!$A$4:$API$29, MATCH("CenHos_Per", 'WFOM - Time_Base'!$B$4:$B$29,0), MATCH(CONCATENATE($G33,W$2),'WFOM - Time_Base'!$A$8:$API$8,0)),
IFERROR($AN33 * INDEX('Inputs from Uganda staff'!$E$61:$BM$80,MATCH('HRH Need estimation'!W$2,'Inputs from Uganda staff'!$E$61:$E$80,0),MATCH('HRH Need estimation'!$D33,'Inputs from Uganda staff'!$E$6:$BM$6,0)),
""))</f>
        <v/>
      </c>
      <c r="X33" s="122" t="str">
        <f>IFERROR(
$AN33 * INDEX('WFOM - Time_Base'!$A$4:$API$29, MATCH("CenHos", 'WFOM - Time_Base'!$B$4:$B$29,0), MATCH(CONCATENATE($G33,X$2),'WFOM - Time_Base'!$A$8:$API$8,0)) *
INDEX('WFOM - Time_Base'!$A$4:$API$29, MATCH("CenHos_Per", 'WFOM - Time_Base'!$B$4:$B$29,0), MATCH(CONCATENATE($G33,X$2),'WFOM - Time_Base'!$A$8:$API$8,0)),
IFERROR($AN33 * INDEX('Inputs from Uganda staff'!$E$61:$BM$80,MATCH('HRH Need estimation'!X$2,'Inputs from Uganda staff'!$E$61:$E$80,0),MATCH('HRH Need estimation'!$D33,'Inputs from Uganda staff'!$E$6:$BM$6,0)),
""))</f>
        <v/>
      </c>
      <c r="Y33" s="122" t="str">
        <f>IFERROR(
$AN33 * INDEX('WFOM - Time_Base'!$A$4:$API$29, MATCH("CenHos", 'WFOM - Time_Base'!$B$4:$B$29,0), MATCH(CONCATENATE($G33,Y$2),'WFOM - Time_Base'!$A$8:$API$8,0)) *
INDEX('WFOM - Time_Base'!$A$4:$API$29, MATCH("CenHos_Per", 'WFOM - Time_Base'!$B$4:$B$29,0), MATCH(CONCATENATE($G33,Y$2),'WFOM - Time_Base'!$A$8:$API$8,0)),
IFERROR($AN33 * INDEX('Inputs from Uganda staff'!$E$61:$BM$80,MATCH('HRH Need estimation'!Y$2,'Inputs from Uganda staff'!$E$61:$E$80,0),MATCH('HRH Need estimation'!$D33,'Inputs from Uganda staff'!$E$6:$BM$6,0)),
""))</f>
        <v/>
      </c>
      <c r="Z33" s="122" t="str">
        <f>IFERROR(
$AN33 * INDEX('WFOM - Time_Base'!$A$4:$API$29, MATCH("CenHos", 'WFOM - Time_Base'!$B$4:$B$29,0), MATCH(CONCATENATE($G33,Z$2),'WFOM - Time_Base'!$A$8:$API$8,0)) *
INDEX('WFOM - Time_Base'!$A$4:$API$29, MATCH("CenHos_Per", 'WFOM - Time_Base'!$B$4:$B$29,0), MATCH(CONCATENATE($G33,Z$2),'WFOM - Time_Base'!$A$8:$API$8,0)),
IFERROR($AN33 * INDEX('Inputs from Uganda staff'!$E$61:$BM$80,MATCH('HRH Need estimation'!Z$2,'Inputs from Uganda staff'!$E$61:$E$80,0),MATCH('HRH Need estimation'!$D33,'Inputs from Uganda staff'!$E$6:$BM$6,0)),
""))</f>
        <v/>
      </c>
      <c r="AA33" s="122" t="str">
        <f>IFERROR(
$AN33 * INDEX('WFOM - Time_Base'!$A$4:$API$29, MATCH("CenHos", 'WFOM - Time_Base'!$B$4:$B$29,0), MATCH(CONCATENATE($G33,AA$2),'WFOM - Time_Base'!$A$8:$API$8,0)) *
INDEX('WFOM - Time_Base'!$A$4:$API$29, MATCH("CenHos_Per", 'WFOM - Time_Base'!$B$4:$B$29,0), MATCH(CONCATENATE($G33,AA$2),'WFOM - Time_Base'!$A$8:$API$8,0)),
IFERROR($AN33 * INDEX('Inputs from Uganda staff'!$E$61:$BM$80,MATCH('HRH Need estimation'!AA$2,'Inputs from Uganda staff'!$E$61:$E$80,0),MATCH('HRH Need estimation'!$D33,'Inputs from Uganda staff'!$E$6:$BM$6,0)),
""))</f>
        <v/>
      </c>
      <c r="AB33" s="122" t="str">
        <f>IFERROR(
$AN33 * INDEX('WFOM - Time_Base'!$A$4:$API$29, MATCH("CenHos", 'WFOM - Time_Base'!$B$4:$B$29,0), MATCH(CONCATENATE($G33,AB$2),'WFOM - Time_Base'!$A$8:$API$8,0)) *
INDEX('WFOM - Time_Base'!$A$4:$API$29, MATCH("CenHos_Per", 'WFOM - Time_Base'!$B$4:$B$29,0), MATCH(CONCATENATE($G33,AB$2),'WFOM - Time_Base'!$A$8:$API$8,0)),
IFERROR($AN33 * INDEX('Inputs from Uganda staff'!$E$61:$BM$80,MATCH('HRH Need estimation'!AB$2,'Inputs from Uganda staff'!$E$61:$E$80,0),MATCH('HRH Need estimation'!$D33,'Inputs from Uganda staff'!$E$6:$BM$6,0)),
""))</f>
        <v/>
      </c>
      <c r="AC33" s="122" t="str">
        <f>IFERROR(
$AN33 * INDEX('WFOM - Time_Base'!$A$4:$API$29, MATCH("CenHos", 'WFOM - Time_Base'!$B$4:$B$29,0), MATCH(CONCATENATE($G33,AC$2),'WFOM - Time_Base'!$A$8:$API$8,0)) *
INDEX('WFOM - Time_Base'!$A$4:$API$29, MATCH("CenHos_Per", 'WFOM - Time_Base'!$B$4:$B$29,0), MATCH(CONCATENATE($G33,AC$2),'WFOM - Time_Base'!$A$8:$API$8,0)),
IFERROR($AN33 * INDEX('Inputs from Uganda staff'!$E$61:$BM$80,MATCH('HRH Need estimation'!AC$2,'Inputs from Uganda staff'!$E$61:$E$80,0),MATCH('HRH Need estimation'!$D33,'Inputs from Uganda staff'!$E$6:$BM$6,0)),
""))</f>
        <v/>
      </c>
      <c r="AD33" s="122" t="str">
        <f>IFERROR(
$AN33 * INDEX('WFOM - Time_Base'!$A$4:$API$29, MATCH("CenHos", 'WFOM - Time_Base'!$B$4:$B$29,0), MATCH(CONCATENATE($G33,AD$2),'WFOM - Time_Base'!$A$8:$API$8,0)) *
INDEX('WFOM - Time_Base'!$A$4:$API$29, MATCH("CenHos_Per", 'WFOM - Time_Base'!$B$4:$B$29,0), MATCH(CONCATENATE($G33,AD$2),'WFOM - Time_Base'!$A$8:$API$8,0)),
IFERROR($AN33 * INDEX('Inputs from Uganda staff'!$E$61:$BM$80,MATCH('HRH Need estimation'!AD$2,'Inputs from Uganda staff'!$E$61:$E$80,0),MATCH('HRH Need estimation'!$D33,'Inputs from Uganda staff'!$E$6:$BM$6,0)),
""))</f>
        <v/>
      </c>
      <c r="AE33" s="122" t="str">
        <f>IFERROR(
$AN33 * INDEX('WFOM - Time_Base'!$A$4:$API$29, MATCH("CenHos", 'WFOM - Time_Base'!$B$4:$B$29,0), MATCH(CONCATENATE($G33,AE$2),'WFOM - Time_Base'!$A$8:$API$8,0)) *
INDEX('WFOM - Time_Base'!$A$4:$API$29, MATCH("CenHos_Per", 'WFOM - Time_Base'!$B$4:$B$29,0), MATCH(CONCATENATE($G33,AE$2),'WFOM - Time_Base'!$A$8:$API$8,0)),
IFERROR($AN33 * INDEX('Inputs from Uganda staff'!$E$61:$BM$80,MATCH('HRH Need estimation'!AE$2,'Inputs from Uganda staff'!$E$61:$E$80,0),MATCH('HRH Need estimation'!$D33,'Inputs from Uganda staff'!$E$6:$BM$6,0)),
""))</f>
        <v/>
      </c>
      <c r="AF33" s="122" t="str">
        <f>IFERROR(
$AN33 * INDEX('WFOM - Time_Base'!$A$4:$API$29, MATCH("CenHos", 'WFOM - Time_Base'!$B$4:$B$29,0), MATCH(CONCATENATE($G33,AF$2),'WFOM - Time_Base'!$A$8:$API$8,0)) *
INDEX('WFOM - Time_Base'!$A$4:$API$29, MATCH("CenHos_Per", 'WFOM - Time_Base'!$B$4:$B$29,0), MATCH(CONCATENATE($G33,AF$2),'WFOM - Time_Base'!$A$8:$API$8,0)),
IFERROR($AN33 * INDEX('Inputs from Uganda staff'!$E$61:$BM$80,MATCH('HRH Need estimation'!AF$2,'Inputs from Uganda staff'!$E$61:$E$80,0),MATCH('HRH Need estimation'!$D33,'Inputs from Uganda staff'!$E$6:$BM$6,0)),
""))</f>
        <v/>
      </c>
      <c r="AG33" s="122" t="str">
        <f>IFERROR(
$AN33 * INDEX('WFOM - Time_Base'!$A$4:$API$29, MATCH("CenHos", 'WFOM - Time_Base'!$B$4:$B$29,0), MATCH(CONCATENATE($G33,AG$2),'WFOM - Time_Base'!$A$8:$API$8,0)) *
INDEX('WFOM - Time_Base'!$A$4:$API$29, MATCH("CenHos_Per", 'WFOM - Time_Base'!$B$4:$B$29,0), MATCH(CONCATENATE($G33,AG$2),'WFOM - Time_Base'!$A$8:$API$8,0)),
IFERROR($AN33 * INDEX('Inputs from Uganda staff'!$E$61:$BM$80,MATCH('HRH Need estimation'!AG$2,'Inputs from Uganda staff'!$E$61:$E$80,0),MATCH('HRH Need estimation'!$D33,'Inputs from Uganda staff'!$E$6:$BM$6,0)),
""))</f>
        <v/>
      </c>
      <c r="AH33" s="122" t="str">
        <f>IFERROR(
$AN33 * INDEX('WFOM - Time_Base'!$A$4:$API$29, MATCH("CenHos", 'WFOM - Time_Base'!$B$4:$B$29,0), MATCH(CONCATENATE($G33,AH$2),'WFOM - Time_Base'!$A$8:$API$8,0)) *
INDEX('WFOM - Time_Base'!$A$4:$API$29, MATCH("CenHos_Per", 'WFOM - Time_Base'!$B$4:$B$29,0), MATCH(CONCATENATE($G33,AH$2),'WFOM - Time_Base'!$A$8:$API$8,0)),
IFERROR($AN33 * INDEX('Inputs from Uganda staff'!$E$61:$BM$80,MATCH('HRH Need estimation'!AH$2,'Inputs from Uganda staff'!$E$61:$E$80,0),MATCH('HRH Need estimation'!$D33,'Inputs from Uganda staff'!$E$6:$BM$6,0)),
""))</f>
        <v/>
      </c>
      <c r="AI33" s="122" t="str">
        <f>IFERROR(
$AN33 * INDEX('WFOM - Time_Base'!$A$4:$API$29, MATCH("CenHos", 'WFOM - Time_Base'!$B$4:$B$29,0), MATCH(CONCATENATE($G33,AI$2),'WFOM - Time_Base'!$A$8:$API$8,0)) *
INDEX('WFOM - Time_Base'!$A$4:$API$29, MATCH("CenHos_Per", 'WFOM - Time_Base'!$B$4:$B$29,0), MATCH(CONCATENATE($G33,AI$2),'WFOM - Time_Base'!$A$8:$API$8,0)),
IFERROR($AN33 * INDEX('Inputs from Uganda staff'!$E$61:$BM$80,MATCH('HRH Need estimation'!AI$2,'Inputs from Uganda staff'!$E$61:$E$80,0),MATCH('HRH Need estimation'!$D33,'Inputs from Uganda staff'!$E$6:$BM$6,0)),
""))</f>
        <v/>
      </c>
      <c r="AJ33" s="122" t="str">
        <f>IFERROR(
$AN33 * INDEX('WFOM - Time_Base'!$A$4:$API$29, MATCH("CenHos", 'WFOM - Time_Base'!$B$4:$B$29,0), MATCH(CONCATENATE($G33,AJ$2),'WFOM - Time_Base'!$A$8:$API$8,0)) *
INDEX('WFOM - Time_Base'!$A$4:$API$29, MATCH("CenHos_Per", 'WFOM - Time_Base'!$B$4:$B$29,0), MATCH(CONCATENATE($G33,AJ$2),'WFOM - Time_Base'!$A$8:$API$8,0)),
IFERROR($AN33 * INDEX('Inputs from Uganda staff'!$E$61:$BM$80,MATCH('HRH Need estimation'!AJ$2,'Inputs from Uganda staff'!$E$61:$E$80,0),MATCH('HRH Need estimation'!$D33,'Inputs from Uganda staff'!$E$6:$BM$6,0)),
""))</f>
        <v/>
      </c>
      <c r="AK33" s="122" t="str">
        <f>IFERROR(
$AN33 * INDEX('WFOM - Time_Base'!$A$4:$API$29, MATCH("CenHos", 'WFOM - Time_Base'!$B$4:$B$29,0), MATCH(CONCATENATE($G33,AK$2),'WFOM - Time_Base'!$A$8:$API$8,0)) *
INDEX('WFOM - Time_Base'!$A$4:$API$29, MATCH("CenHos_Per", 'WFOM - Time_Base'!$B$4:$B$29,0), MATCH(CONCATENATE($G33,AK$2),'WFOM - Time_Base'!$A$8:$API$8,0)),
IFERROR($AN33 * INDEX('Inputs from Uganda staff'!$E$61:$BM$80,MATCH('HRH Need estimation'!AK$2,'Inputs from Uganda staff'!$E$61:$E$80,0),MATCH('HRH Need estimation'!$D33,'Inputs from Uganda staff'!$E$6:$BM$6,0)),
""))</f>
        <v/>
      </c>
      <c r="AL33" s="122" t="str">
        <f>IFERROR(
$AN33 * INDEX('WFOM - Time_Base'!$A$4:$API$29, MATCH("CenHos", 'WFOM - Time_Base'!$B$4:$B$29,0), MATCH(CONCATENATE($G33,AL$2),'WFOM - Time_Base'!$A$8:$API$8,0)) *
INDEX('WFOM - Time_Base'!$A$4:$API$29, MATCH("CenHos_Per", 'WFOM - Time_Base'!$B$4:$B$29,0), MATCH(CONCATENATE($G33,AL$2),'WFOM - Time_Base'!$A$8:$API$8,0)),
IFERROR($AN33 * INDEX('Inputs from Uganda staff'!$E$61:$BM$80,MATCH('HRH Need estimation'!AL$2,'Inputs from Uganda staff'!$E$61:$E$80,0),MATCH('HRH Need estimation'!$D33,'Inputs from Uganda staff'!$E$6:$BM$6,0)),
""))</f>
        <v/>
      </c>
      <c r="AN33">
        <v>1</v>
      </c>
      <c r="AO33" t="e">
        <f t="shared" si="1"/>
        <v>#N/A</v>
      </c>
      <c r="AQ33" t="s">
        <v>314</v>
      </c>
    </row>
    <row r="34" spans="1:43" hidden="1">
      <c r="A34" s="106" t="s">
        <v>929</v>
      </c>
      <c r="B34" s="106" t="s">
        <v>25</v>
      </c>
      <c r="C34" s="107" t="s">
        <v>280</v>
      </c>
      <c r="D34" s="115" t="s">
        <v>281</v>
      </c>
      <c r="E34" s="122" t="s">
        <v>25</v>
      </c>
      <c r="F34" s="199"/>
      <c r="G34" s="199" t="str">
        <f>IF(F34&lt;&gt;"", VLOOKUP(F34,'WFOM - Cadre and Service List'!$E$4:$F$52,2,FALSE), "")</f>
        <v/>
      </c>
      <c r="H34" s="199" t="s">
        <v>909</v>
      </c>
      <c r="I34" s="208"/>
      <c r="J34" s="208"/>
      <c r="K34" s="208"/>
      <c r="L34" s="208"/>
      <c r="M34" s="208"/>
      <c r="N34" s="208"/>
      <c r="O34" s="208"/>
      <c r="P34" s="207">
        <f t="shared" si="0"/>
        <v>0</v>
      </c>
      <c r="Q34" s="122" t="s">
        <v>1947</v>
      </c>
      <c r="R34" s="122" t="str">
        <f>IFERROR(
$AN34 * INDEX('WFOM - Time_Base'!$A$4:$API$29, MATCH("CenHos", 'WFOM - Time_Base'!$B$4:$B$29,0), MATCH(CONCATENATE($G34,R$2),'WFOM - Time_Base'!$A$8:$API$8,0)) *
INDEX('WFOM - Time_Base'!$A$4:$API$29, MATCH("CenHos_Per", 'WFOM - Time_Base'!$B$4:$B$29,0), MATCH(CONCATENATE($G34,R$2),'WFOM - Time_Base'!$A$8:$API$8,0)),
IFERROR($AN34 * INDEX('Inputs from Uganda staff'!$E$61:$BM$80,MATCH('HRH Need estimation'!R$2,'Inputs from Uganda staff'!$E$61:$E$80,0),MATCH('HRH Need estimation'!$D34,'Inputs from Uganda staff'!$E$6:$BM$6,0)),
""))</f>
        <v/>
      </c>
      <c r="S34" s="122" t="str">
        <f>IFERROR(
$AN34 * INDEX('WFOM - Time_Base'!$A$4:$API$29, MATCH("CenHos", 'WFOM - Time_Base'!$B$4:$B$29,0), MATCH(CONCATENATE($G34,S$2),'WFOM - Time_Base'!$A$8:$API$8,0)) *
INDEX('WFOM - Time_Base'!$A$4:$API$29, MATCH("CenHos_Per", 'WFOM - Time_Base'!$B$4:$B$29,0), MATCH(CONCATENATE($G34,S$2),'WFOM - Time_Base'!$A$8:$API$8,0)),
IFERROR($AN34 * INDEX('Inputs from Uganda staff'!$E$61:$BM$80,MATCH('HRH Need estimation'!S$2,'Inputs from Uganda staff'!$E$61:$E$80,0),MATCH('HRH Need estimation'!$D34,'Inputs from Uganda staff'!$E$6:$BM$6,0)),
""))</f>
        <v/>
      </c>
      <c r="T34" s="122" t="str">
        <f>IFERROR(
$AN34 * INDEX('WFOM - Time_Base'!$A$4:$API$29, MATCH("CenHos", 'WFOM - Time_Base'!$B$4:$B$29,0), MATCH(CONCATENATE($G34,T$2),'WFOM - Time_Base'!$A$8:$API$8,0)) *
INDEX('WFOM - Time_Base'!$A$4:$API$29, MATCH("CenHos_Per", 'WFOM - Time_Base'!$B$4:$B$29,0), MATCH(CONCATENATE($G34,T$2),'WFOM - Time_Base'!$A$8:$API$8,0)),
IFERROR($AN34 * INDEX('Inputs from Uganda staff'!$E$61:$BM$80,MATCH('HRH Need estimation'!T$2,'Inputs from Uganda staff'!$E$61:$E$80,0),MATCH('HRH Need estimation'!$D34,'Inputs from Uganda staff'!$E$6:$BM$6,0)),
""))</f>
        <v/>
      </c>
      <c r="U34" s="122" t="str">
        <f>IFERROR(
$AN34 * INDEX('WFOM - Time_Base'!$A$4:$API$29, MATCH("CenHos", 'WFOM - Time_Base'!$B$4:$B$29,0), MATCH(CONCATENATE($G34,U$2),'WFOM - Time_Base'!$A$8:$API$8,0)) *
INDEX('WFOM - Time_Base'!$A$4:$API$29, MATCH("CenHos_Per", 'WFOM - Time_Base'!$B$4:$B$29,0), MATCH(CONCATENATE($G34,U$2),'WFOM - Time_Base'!$A$8:$API$8,0)),
IFERROR($AN34 * INDEX('Inputs from Uganda staff'!$E$61:$BM$80,MATCH('HRH Need estimation'!U$2,'Inputs from Uganda staff'!$E$61:$E$80,0),MATCH('HRH Need estimation'!$D34,'Inputs from Uganda staff'!$E$6:$BM$6,0)),
""))</f>
        <v/>
      </c>
      <c r="V34" s="122" t="str">
        <f>IFERROR(
$AN34 * INDEX('WFOM - Time_Base'!$A$4:$API$29, MATCH("CenHos", 'WFOM - Time_Base'!$B$4:$B$29,0), MATCH(CONCATENATE($G34,V$2),'WFOM - Time_Base'!$A$8:$API$8,0)) *
INDEX('WFOM - Time_Base'!$A$4:$API$29, MATCH("CenHos_Per", 'WFOM - Time_Base'!$B$4:$B$29,0), MATCH(CONCATENATE($G34,V$2),'WFOM - Time_Base'!$A$8:$API$8,0)),
IFERROR($AN34 * INDEX('Inputs from Uganda staff'!$E$61:$BM$80,MATCH('HRH Need estimation'!V$2,'Inputs from Uganda staff'!$E$61:$E$80,0),MATCH('HRH Need estimation'!$D34,'Inputs from Uganda staff'!$E$6:$BM$6,0)),
""))</f>
        <v/>
      </c>
      <c r="W34" s="122" t="str">
        <f>IFERROR(
$AN34 * INDEX('WFOM - Time_Base'!$A$4:$API$29, MATCH("CenHos", 'WFOM - Time_Base'!$B$4:$B$29,0), MATCH(CONCATENATE($G34,W$2),'WFOM - Time_Base'!$A$8:$API$8,0)) *
INDEX('WFOM - Time_Base'!$A$4:$API$29, MATCH("CenHos_Per", 'WFOM - Time_Base'!$B$4:$B$29,0), MATCH(CONCATENATE($G34,W$2),'WFOM - Time_Base'!$A$8:$API$8,0)),
IFERROR($AN34 * INDEX('Inputs from Uganda staff'!$E$61:$BM$80,MATCH('HRH Need estimation'!W$2,'Inputs from Uganda staff'!$E$61:$E$80,0),MATCH('HRH Need estimation'!$D34,'Inputs from Uganda staff'!$E$6:$BM$6,0)),
""))</f>
        <v/>
      </c>
      <c r="X34" s="122" t="str">
        <f>IFERROR(
$AN34 * INDEX('WFOM - Time_Base'!$A$4:$API$29, MATCH("CenHos", 'WFOM - Time_Base'!$B$4:$B$29,0), MATCH(CONCATENATE($G34,X$2),'WFOM - Time_Base'!$A$8:$API$8,0)) *
INDEX('WFOM - Time_Base'!$A$4:$API$29, MATCH("CenHos_Per", 'WFOM - Time_Base'!$B$4:$B$29,0), MATCH(CONCATENATE($G34,X$2),'WFOM - Time_Base'!$A$8:$API$8,0)),
IFERROR($AN34 * INDEX('Inputs from Uganda staff'!$E$61:$BM$80,MATCH('HRH Need estimation'!X$2,'Inputs from Uganda staff'!$E$61:$E$80,0),MATCH('HRH Need estimation'!$D34,'Inputs from Uganda staff'!$E$6:$BM$6,0)),
""))</f>
        <v/>
      </c>
      <c r="Y34" s="122" t="str">
        <f>IFERROR(
$AN34 * INDEX('WFOM - Time_Base'!$A$4:$API$29, MATCH("CenHos", 'WFOM - Time_Base'!$B$4:$B$29,0), MATCH(CONCATENATE($G34,Y$2),'WFOM - Time_Base'!$A$8:$API$8,0)) *
INDEX('WFOM - Time_Base'!$A$4:$API$29, MATCH("CenHos_Per", 'WFOM - Time_Base'!$B$4:$B$29,0), MATCH(CONCATENATE($G34,Y$2),'WFOM - Time_Base'!$A$8:$API$8,0)),
IFERROR($AN34 * INDEX('Inputs from Uganda staff'!$E$61:$BM$80,MATCH('HRH Need estimation'!Y$2,'Inputs from Uganda staff'!$E$61:$E$80,0),MATCH('HRH Need estimation'!$D34,'Inputs from Uganda staff'!$E$6:$BM$6,0)),
""))</f>
        <v/>
      </c>
      <c r="Z34" s="122" t="str">
        <f>IFERROR(
$AN34 * INDEX('WFOM - Time_Base'!$A$4:$API$29, MATCH("CenHos", 'WFOM - Time_Base'!$B$4:$B$29,0), MATCH(CONCATENATE($G34,Z$2),'WFOM - Time_Base'!$A$8:$API$8,0)) *
INDEX('WFOM - Time_Base'!$A$4:$API$29, MATCH("CenHos_Per", 'WFOM - Time_Base'!$B$4:$B$29,0), MATCH(CONCATENATE($G34,Z$2),'WFOM - Time_Base'!$A$8:$API$8,0)),
IFERROR($AN34 * INDEX('Inputs from Uganda staff'!$E$61:$BM$80,MATCH('HRH Need estimation'!Z$2,'Inputs from Uganda staff'!$E$61:$E$80,0),MATCH('HRH Need estimation'!$D34,'Inputs from Uganda staff'!$E$6:$BM$6,0)),
""))</f>
        <v/>
      </c>
      <c r="AA34" s="122" t="str">
        <f>IFERROR(
$AN34 * INDEX('WFOM - Time_Base'!$A$4:$API$29, MATCH("CenHos", 'WFOM - Time_Base'!$B$4:$B$29,0), MATCH(CONCATENATE($G34,AA$2),'WFOM - Time_Base'!$A$8:$API$8,0)) *
INDEX('WFOM - Time_Base'!$A$4:$API$29, MATCH("CenHos_Per", 'WFOM - Time_Base'!$B$4:$B$29,0), MATCH(CONCATENATE($G34,AA$2),'WFOM - Time_Base'!$A$8:$API$8,0)),
IFERROR($AN34 * INDEX('Inputs from Uganda staff'!$E$61:$BM$80,MATCH('HRH Need estimation'!AA$2,'Inputs from Uganda staff'!$E$61:$E$80,0),MATCH('HRH Need estimation'!$D34,'Inputs from Uganda staff'!$E$6:$BM$6,0)),
""))</f>
        <v/>
      </c>
      <c r="AB34" s="122" t="str">
        <f>IFERROR(
$AN34 * INDEX('WFOM - Time_Base'!$A$4:$API$29, MATCH("CenHos", 'WFOM - Time_Base'!$B$4:$B$29,0), MATCH(CONCATENATE($G34,AB$2),'WFOM - Time_Base'!$A$8:$API$8,0)) *
INDEX('WFOM - Time_Base'!$A$4:$API$29, MATCH("CenHos_Per", 'WFOM - Time_Base'!$B$4:$B$29,0), MATCH(CONCATENATE($G34,AB$2),'WFOM - Time_Base'!$A$8:$API$8,0)),
IFERROR($AN34 * INDEX('Inputs from Uganda staff'!$E$61:$BM$80,MATCH('HRH Need estimation'!AB$2,'Inputs from Uganda staff'!$E$61:$E$80,0),MATCH('HRH Need estimation'!$D34,'Inputs from Uganda staff'!$E$6:$BM$6,0)),
""))</f>
        <v/>
      </c>
      <c r="AC34" s="122" t="str">
        <f>IFERROR(
$AN34 * INDEX('WFOM - Time_Base'!$A$4:$API$29, MATCH("CenHos", 'WFOM - Time_Base'!$B$4:$B$29,0), MATCH(CONCATENATE($G34,AC$2),'WFOM - Time_Base'!$A$8:$API$8,0)) *
INDEX('WFOM - Time_Base'!$A$4:$API$29, MATCH("CenHos_Per", 'WFOM - Time_Base'!$B$4:$B$29,0), MATCH(CONCATENATE($G34,AC$2),'WFOM - Time_Base'!$A$8:$API$8,0)),
IFERROR($AN34 * INDEX('Inputs from Uganda staff'!$E$61:$BM$80,MATCH('HRH Need estimation'!AC$2,'Inputs from Uganda staff'!$E$61:$E$80,0),MATCH('HRH Need estimation'!$D34,'Inputs from Uganda staff'!$E$6:$BM$6,0)),
""))</f>
        <v/>
      </c>
      <c r="AD34" s="122" t="str">
        <f>IFERROR(
$AN34 * INDEX('WFOM - Time_Base'!$A$4:$API$29, MATCH("CenHos", 'WFOM - Time_Base'!$B$4:$B$29,0), MATCH(CONCATENATE($G34,AD$2),'WFOM - Time_Base'!$A$8:$API$8,0)) *
INDEX('WFOM - Time_Base'!$A$4:$API$29, MATCH("CenHos_Per", 'WFOM - Time_Base'!$B$4:$B$29,0), MATCH(CONCATENATE($G34,AD$2),'WFOM - Time_Base'!$A$8:$API$8,0)),
IFERROR($AN34 * INDEX('Inputs from Uganda staff'!$E$61:$BM$80,MATCH('HRH Need estimation'!AD$2,'Inputs from Uganda staff'!$E$61:$E$80,0),MATCH('HRH Need estimation'!$D34,'Inputs from Uganda staff'!$E$6:$BM$6,0)),
""))</f>
        <v/>
      </c>
      <c r="AE34" s="122" t="str">
        <f>IFERROR(
$AN34 * INDEX('WFOM - Time_Base'!$A$4:$API$29, MATCH("CenHos", 'WFOM - Time_Base'!$B$4:$B$29,0), MATCH(CONCATENATE($G34,AE$2),'WFOM - Time_Base'!$A$8:$API$8,0)) *
INDEX('WFOM - Time_Base'!$A$4:$API$29, MATCH("CenHos_Per", 'WFOM - Time_Base'!$B$4:$B$29,0), MATCH(CONCATENATE($G34,AE$2),'WFOM - Time_Base'!$A$8:$API$8,0)),
IFERROR($AN34 * INDEX('Inputs from Uganda staff'!$E$61:$BM$80,MATCH('HRH Need estimation'!AE$2,'Inputs from Uganda staff'!$E$61:$E$80,0),MATCH('HRH Need estimation'!$D34,'Inputs from Uganda staff'!$E$6:$BM$6,0)),
""))</f>
        <v/>
      </c>
      <c r="AF34" s="122" t="str">
        <f>IFERROR(
$AN34 * INDEX('WFOM - Time_Base'!$A$4:$API$29, MATCH("CenHos", 'WFOM - Time_Base'!$B$4:$B$29,0), MATCH(CONCATENATE($G34,AF$2),'WFOM - Time_Base'!$A$8:$API$8,0)) *
INDEX('WFOM - Time_Base'!$A$4:$API$29, MATCH("CenHos_Per", 'WFOM - Time_Base'!$B$4:$B$29,0), MATCH(CONCATENATE($G34,AF$2),'WFOM - Time_Base'!$A$8:$API$8,0)),
IFERROR($AN34 * INDEX('Inputs from Uganda staff'!$E$61:$BM$80,MATCH('HRH Need estimation'!AF$2,'Inputs from Uganda staff'!$E$61:$E$80,0),MATCH('HRH Need estimation'!$D34,'Inputs from Uganda staff'!$E$6:$BM$6,0)),
""))</f>
        <v/>
      </c>
      <c r="AG34" s="122" t="str">
        <f>IFERROR(
$AN34 * INDEX('WFOM - Time_Base'!$A$4:$API$29, MATCH("CenHos", 'WFOM - Time_Base'!$B$4:$B$29,0), MATCH(CONCATENATE($G34,AG$2),'WFOM - Time_Base'!$A$8:$API$8,0)) *
INDEX('WFOM - Time_Base'!$A$4:$API$29, MATCH("CenHos_Per", 'WFOM - Time_Base'!$B$4:$B$29,0), MATCH(CONCATENATE($G34,AG$2),'WFOM - Time_Base'!$A$8:$API$8,0)),
IFERROR($AN34 * INDEX('Inputs from Uganda staff'!$E$61:$BM$80,MATCH('HRH Need estimation'!AG$2,'Inputs from Uganda staff'!$E$61:$E$80,0),MATCH('HRH Need estimation'!$D34,'Inputs from Uganda staff'!$E$6:$BM$6,0)),
""))</f>
        <v/>
      </c>
      <c r="AH34" s="122" t="str">
        <f>IFERROR(
$AN34 * INDEX('WFOM - Time_Base'!$A$4:$API$29, MATCH("CenHos", 'WFOM - Time_Base'!$B$4:$B$29,0), MATCH(CONCATENATE($G34,AH$2),'WFOM - Time_Base'!$A$8:$API$8,0)) *
INDEX('WFOM - Time_Base'!$A$4:$API$29, MATCH("CenHos_Per", 'WFOM - Time_Base'!$B$4:$B$29,0), MATCH(CONCATENATE($G34,AH$2),'WFOM - Time_Base'!$A$8:$API$8,0)),
IFERROR($AN34 * INDEX('Inputs from Uganda staff'!$E$61:$BM$80,MATCH('HRH Need estimation'!AH$2,'Inputs from Uganda staff'!$E$61:$E$80,0),MATCH('HRH Need estimation'!$D34,'Inputs from Uganda staff'!$E$6:$BM$6,0)),
""))</f>
        <v/>
      </c>
      <c r="AI34" s="122" t="str">
        <f>IFERROR(
$AN34 * INDEX('WFOM - Time_Base'!$A$4:$API$29, MATCH("CenHos", 'WFOM - Time_Base'!$B$4:$B$29,0), MATCH(CONCATENATE($G34,AI$2),'WFOM - Time_Base'!$A$8:$API$8,0)) *
INDEX('WFOM - Time_Base'!$A$4:$API$29, MATCH("CenHos_Per", 'WFOM - Time_Base'!$B$4:$B$29,0), MATCH(CONCATENATE($G34,AI$2),'WFOM - Time_Base'!$A$8:$API$8,0)),
IFERROR($AN34 * INDEX('Inputs from Uganda staff'!$E$61:$BM$80,MATCH('HRH Need estimation'!AI$2,'Inputs from Uganda staff'!$E$61:$E$80,0),MATCH('HRH Need estimation'!$D34,'Inputs from Uganda staff'!$E$6:$BM$6,0)),
""))</f>
        <v/>
      </c>
      <c r="AJ34" s="122" t="str">
        <f>IFERROR(
$AN34 * INDEX('WFOM - Time_Base'!$A$4:$API$29, MATCH("CenHos", 'WFOM - Time_Base'!$B$4:$B$29,0), MATCH(CONCATENATE($G34,AJ$2),'WFOM - Time_Base'!$A$8:$API$8,0)) *
INDEX('WFOM - Time_Base'!$A$4:$API$29, MATCH("CenHos_Per", 'WFOM - Time_Base'!$B$4:$B$29,0), MATCH(CONCATENATE($G34,AJ$2),'WFOM - Time_Base'!$A$8:$API$8,0)),
IFERROR($AN34 * INDEX('Inputs from Uganda staff'!$E$61:$BM$80,MATCH('HRH Need estimation'!AJ$2,'Inputs from Uganda staff'!$E$61:$E$80,0),MATCH('HRH Need estimation'!$D34,'Inputs from Uganda staff'!$E$6:$BM$6,0)),
""))</f>
        <v/>
      </c>
      <c r="AK34" s="122" t="str">
        <f>IFERROR(
$AN34 * INDEX('WFOM - Time_Base'!$A$4:$API$29, MATCH("CenHos", 'WFOM - Time_Base'!$B$4:$B$29,0), MATCH(CONCATENATE($G34,AK$2),'WFOM - Time_Base'!$A$8:$API$8,0)) *
INDEX('WFOM - Time_Base'!$A$4:$API$29, MATCH("CenHos_Per", 'WFOM - Time_Base'!$B$4:$B$29,0), MATCH(CONCATENATE($G34,AK$2),'WFOM - Time_Base'!$A$8:$API$8,0)),
IFERROR($AN34 * INDEX('Inputs from Uganda staff'!$E$61:$BM$80,MATCH('HRH Need estimation'!AK$2,'Inputs from Uganda staff'!$E$61:$E$80,0),MATCH('HRH Need estimation'!$D34,'Inputs from Uganda staff'!$E$6:$BM$6,0)),
""))</f>
        <v/>
      </c>
      <c r="AL34" s="122" t="str">
        <f>IFERROR(
$AN34 * INDEX('WFOM - Time_Base'!$A$4:$API$29, MATCH("CenHos", 'WFOM - Time_Base'!$B$4:$B$29,0), MATCH(CONCATENATE($G34,AL$2),'WFOM - Time_Base'!$A$8:$API$8,0)) *
INDEX('WFOM - Time_Base'!$A$4:$API$29, MATCH("CenHos_Per", 'WFOM - Time_Base'!$B$4:$B$29,0), MATCH(CONCATENATE($G34,AL$2),'WFOM - Time_Base'!$A$8:$API$8,0)),
IFERROR($AN34 * INDEX('Inputs from Uganda staff'!$E$61:$BM$80,MATCH('HRH Need estimation'!AL$2,'Inputs from Uganda staff'!$E$61:$E$80,0),MATCH('HRH Need estimation'!$D34,'Inputs from Uganda staff'!$E$6:$BM$6,0)),
""))</f>
        <v/>
      </c>
      <c r="AN34">
        <v>1</v>
      </c>
      <c r="AO34" t="e">
        <f t="shared" si="1"/>
        <v>#N/A</v>
      </c>
      <c r="AQ34" t="s">
        <v>316</v>
      </c>
    </row>
    <row r="35" spans="1:43" hidden="1">
      <c r="A35" s="106" t="s">
        <v>930</v>
      </c>
      <c r="B35" s="106" t="s">
        <v>25</v>
      </c>
      <c r="C35" s="107" t="s">
        <v>282</v>
      </c>
      <c r="D35" s="115" t="s">
        <v>283</v>
      </c>
      <c r="E35" s="122" t="s">
        <v>25</v>
      </c>
      <c r="F35" s="199"/>
      <c r="G35" s="199" t="str">
        <f>IF(F35&lt;&gt;"", VLOOKUP(F35,'WFOM - Cadre and Service List'!$E$4:$F$52,2,FALSE), "")</f>
        <v/>
      </c>
      <c r="H35" s="199" t="s">
        <v>909</v>
      </c>
      <c r="I35" s="208"/>
      <c r="J35" s="208"/>
      <c r="K35" s="208"/>
      <c r="L35" s="208"/>
      <c r="M35" s="208"/>
      <c r="N35" s="208"/>
      <c r="O35" s="208"/>
      <c r="P35" s="207">
        <f t="shared" si="0"/>
        <v>0</v>
      </c>
      <c r="Q35" s="122" t="s">
        <v>1947</v>
      </c>
      <c r="R35" s="122" t="str">
        <f>IFERROR(
$AN35 * INDEX('WFOM - Time_Base'!$A$4:$API$29, MATCH("CenHos", 'WFOM - Time_Base'!$B$4:$B$29,0), MATCH(CONCATENATE($G35,R$2),'WFOM - Time_Base'!$A$8:$API$8,0)) *
INDEX('WFOM - Time_Base'!$A$4:$API$29, MATCH("CenHos_Per", 'WFOM - Time_Base'!$B$4:$B$29,0), MATCH(CONCATENATE($G35,R$2),'WFOM - Time_Base'!$A$8:$API$8,0)),
IFERROR($AN35 * INDEX('Inputs from Uganda staff'!$E$61:$BM$80,MATCH('HRH Need estimation'!R$2,'Inputs from Uganda staff'!$E$61:$E$80,0),MATCH('HRH Need estimation'!$D35,'Inputs from Uganda staff'!$E$6:$BM$6,0)),
""))</f>
        <v/>
      </c>
      <c r="S35" s="122" t="str">
        <f>IFERROR(
$AN35 * INDEX('WFOM - Time_Base'!$A$4:$API$29, MATCH("CenHos", 'WFOM - Time_Base'!$B$4:$B$29,0), MATCH(CONCATENATE($G35,S$2),'WFOM - Time_Base'!$A$8:$API$8,0)) *
INDEX('WFOM - Time_Base'!$A$4:$API$29, MATCH("CenHos_Per", 'WFOM - Time_Base'!$B$4:$B$29,0), MATCH(CONCATENATE($G35,S$2),'WFOM - Time_Base'!$A$8:$API$8,0)),
IFERROR($AN35 * INDEX('Inputs from Uganda staff'!$E$61:$BM$80,MATCH('HRH Need estimation'!S$2,'Inputs from Uganda staff'!$E$61:$E$80,0),MATCH('HRH Need estimation'!$D35,'Inputs from Uganda staff'!$E$6:$BM$6,0)),
""))</f>
        <v/>
      </c>
      <c r="T35" s="122" t="str">
        <f>IFERROR(
$AN35 * INDEX('WFOM - Time_Base'!$A$4:$API$29, MATCH("CenHos", 'WFOM - Time_Base'!$B$4:$B$29,0), MATCH(CONCATENATE($G35,T$2),'WFOM - Time_Base'!$A$8:$API$8,0)) *
INDEX('WFOM - Time_Base'!$A$4:$API$29, MATCH("CenHos_Per", 'WFOM - Time_Base'!$B$4:$B$29,0), MATCH(CONCATENATE($G35,T$2),'WFOM - Time_Base'!$A$8:$API$8,0)),
IFERROR($AN35 * INDEX('Inputs from Uganda staff'!$E$61:$BM$80,MATCH('HRH Need estimation'!T$2,'Inputs from Uganda staff'!$E$61:$E$80,0),MATCH('HRH Need estimation'!$D35,'Inputs from Uganda staff'!$E$6:$BM$6,0)),
""))</f>
        <v/>
      </c>
      <c r="U35" s="122" t="str">
        <f>IFERROR(
$AN35 * INDEX('WFOM - Time_Base'!$A$4:$API$29, MATCH("CenHos", 'WFOM - Time_Base'!$B$4:$B$29,0), MATCH(CONCATENATE($G35,U$2),'WFOM - Time_Base'!$A$8:$API$8,0)) *
INDEX('WFOM - Time_Base'!$A$4:$API$29, MATCH("CenHos_Per", 'WFOM - Time_Base'!$B$4:$B$29,0), MATCH(CONCATENATE($G35,U$2),'WFOM - Time_Base'!$A$8:$API$8,0)),
IFERROR($AN35 * INDEX('Inputs from Uganda staff'!$E$61:$BM$80,MATCH('HRH Need estimation'!U$2,'Inputs from Uganda staff'!$E$61:$E$80,0),MATCH('HRH Need estimation'!$D35,'Inputs from Uganda staff'!$E$6:$BM$6,0)),
""))</f>
        <v/>
      </c>
      <c r="V35" s="122" t="str">
        <f>IFERROR(
$AN35 * INDEX('WFOM - Time_Base'!$A$4:$API$29, MATCH("CenHos", 'WFOM - Time_Base'!$B$4:$B$29,0), MATCH(CONCATENATE($G35,V$2),'WFOM - Time_Base'!$A$8:$API$8,0)) *
INDEX('WFOM - Time_Base'!$A$4:$API$29, MATCH("CenHos_Per", 'WFOM - Time_Base'!$B$4:$B$29,0), MATCH(CONCATENATE($G35,V$2),'WFOM - Time_Base'!$A$8:$API$8,0)),
IFERROR($AN35 * INDEX('Inputs from Uganda staff'!$E$61:$BM$80,MATCH('HRH Need estimation'!V$2,'Inputs from Uganda staff'!$E$61:$E$80,0),MATCH('HRH Need estimation'!$D35,'Inputs from Uganda staff'!$E$6:$BM$6,0)),
""))</f>
        <v/>
      </c>
      <c r="W35" s="122" t="str">
        <f>IFERROR(
$AN35 * INDEX('WFOM - Time_Base'!$A$4:$API$29, MATCH("CenHos", 'WFOM - Time_Base'!$B$4:$B$29,0), MATCH(CONCATENATE($G35,W$2),'WFOM - Time_Base'!$A$8:$API$8,0)) *
INDEX('WFOM - Time_Base'!$A$4:$API$29, MATCH("CenHos_Per", 'WFOM - Time_Base'!$B$4:$B$29,0), MATCH(CONCATENATE($G35,W$2),'WFOM - Time_Base'!$A$8:$API$8,0)),
IFERROR($AN35 * INDEX('Inputs from Uganda staff'!$E$61:$BM$80,MATCH('HRH Need estimation'!W$2,'Inputs from Uganda staff'!$E$61:$E$80,0),MATCH('HRH Need estimation'!$D35,'Inputs from Uganda staff'!$E$6:$BM$6,0)),
""))</f>
        <v/>
      </c>
      <c r="X35" s="122" t="str">
        <f>IFERROR(
$AN35 * INDEX('WFOM - Time_Base'!$A$4:$API$29, MATCH("CenHos", 'WFOM - Time_Base'!$B$4:$B$29,0), MATCH(CONCATENATE($G35,X$2),'WFOM - Time_Base'!$A$8:$API$8,0)) *
INDEX('WFOM - Time_Base'!$A$4:$API$29, MATCH("CenHos_Per", 'WFOM - Time_Base'!$B$4:$B$29,0), MATCH(CONCATENATE($G35,X$2),'WFOM - Time_Base'!$A$8:$API$8,0)),
IFERROR($AN35 * INDEX('Inputs from Uganda staff'!$E$61:$BM$80,MATCH('HRH Need estimation'!X$2,'Inputs from Uganda staff'!$E$61:$E$80,0),MATCH('HRH Need estimation'!$D35,'Inputs from Uganda staff'!$E$6:$BM$6,0)),
""))</f>
        <v/>
      </c>
      <c r="Y35" s="122" t="str">
        <f>IFERROR(
$AN35 * INDEX('WFOM - Time_Base'!$A$4:$API$29, MATCH("CenHos", 'WFOM - Time_Base'!$B$4:$B$29,0), MATCH(CONCATENATE($G35,Y$2),'WFOM - Time_Base'!$A$8:$API$8,0)) *
INDEX('WFOM - Time_Base'!$A$4:$API$29, MATCH("CenHos_Per", 'WFOM - Time_Base'!$B$4:$B$29,0), MATCH(CONCATENATE($G35,Y$2),'WFOM - Time_Base'!$A$8:$API$8,0)),
IFERROR($AN35 * INDEX('Inputs from Uganda staff'!$E$61:$BM$80,MATCH('HRH Need estimation'!Y$2,'Inputs from Uganda staff'!$E$61:$E$80,0),MATCH('HRH Need estimation'!$D35,'Inputs from Uganda staff'!$E$6:$BM$6,0)),
""))</f>
        <v/>
      </c>
      <c r="Z35" s="122" t="str">
        <f>IFERROR(
$AN35 * INDEX('WFOM - Time_Base'!$A$4:$API$29, MATCH("CenHos", 'WFOM - Time_Base'!$B$4:$B$29,0), MATCH(CONCATENATE($G35,Z$2),'WFOM - Time_Base'!$A$8:$API$8,0)) *
INDEX('WFOM - Time_Base'!$A$4:$API$29, MATCH("CenHos_Per", 'WFOM - Time_Base'!$B$4:$B$29,0), MATCH(CONCATENATE($G35,Z$2),'WFOM - Time_Base'!$A$8:$API$8,0)),
IFERROR($AN35 * INDEX('Inputs from Uganda staff'!$E$61:$BM$80,MATCH('HRH Need estimation'!Z$2,'Inputs from Uganda staff'!$E$61:$E$80,0),MATCH('HRH Need estimation'!$D35,'Inputs from Uganda staff'!$E$6:$BM$6,0)),
""))</f>
        <v/>
      </c>
      <c r="AA35" s="122" t="str">
        <f>IFERROR(
$AN35 * INDEX('WFOM - Time_Base'!$A$4:$API$29, MATCH("CenHos", 'WFOM - Time_Base'!$B$4:$B$29,0), MATCH(CONCATENATE($G35,AA$2),'WFOM - Time_Base'!$A$8:$API$8,0)) *
INDEX('WFOM - Time_Base'!$A$4:$API$29, MATCH("CenHos_Per", 'WFOM - Time_Base'!$B$4:$B$29,0), MATCH(CONCATENATE($G35,AA$2),'WFOM - Time_Base'!$A$8:$API$8,0)),
IFERROR($AN35 * INDEX('Inputs from Uganda staff'!$E$61:$BM$80,MATCH('HRH Need estimation'!AA$2,'Inputs from Uganda staff'!$E$61:$E$80,0),MATCH('HRH Need estimation'!$D35,'Inputs from Uganda staff'!$E$6:$BM$6,0)),
""))</f>
        <v/>
      </c>
      <c r="AB35" s="122" t="str">
        <f>IFERROR(
$AN35 * INDEX('WFOM - Time_Base'!$A$4:$API$29, MATCH("CenHos", 'WFOM - Time_Base'!$B$4:$B$29,0), MATCH(CONCATENATE($G35,AB$2),'WFOM - Time_Base'!$A$8:$API$8,0)) *
INDEX('WFOM - Time_Base'!$A$4:$API$29, MATCH("CenHos_Per", 'WFOM - Time_Base'!$B$4:$B$29,0), MATCH(CONCATENATE($G35,AB$2),'WFOM - Time_Base'!$A$8:$API$8,0)),
IFERROR($AN35 * INDEX('Inputs from Uganda staff'!$E$61:$BM$80,MATCH('HRH Need estimation'!AB$2,'Inputs from Uganda staff'!$E$61:$E$80,0),MATCH('HRH Need estimation'!$D35,'Inputs from Uganda staff'!$E$6:$BM$6,0)),
""))</f>
        <v/>
      </c>
      <c r="AC35" s="122" t="str">
        <f>IFERROR(
$AN35 * INDEX('WFOM - Time_Base'!$A$4:$API$29, MATCH("CenHos", 'WFOM - Time_Base'!$B$4:$B$29,0), MATCH(CONCATENATE($G35,AC$2),'WFOM - Time_Base'!$A$8:$API$8,0)) *
INDEX('WFOM - Time_Base'!$A$4:$API$29, MATCH("CenHos_Per", 'WFOM - Time_Base'!$B$4:$B$29,0), MATCH(CONCATENATE($G35,AC$2),'WFOM - Time_Base'!$A$8:$API$8,0)),
IFERROR($AN35 * INDEX('Inputs from Uganda staff'!$E$61:$BM$80,MATCH('HRH Need estimation'!AC$2,'Inputs from Uganda staff'!$E$61:$E$80,0),MATCH('HRH Need estimation'!$D35,'Inputs from Uganda staff'!$E$6:$BM$6,0)),
""))</f>
        <v/>
      </c>
      <c r="AD35" s="122" t="str">
        <f>IFERROR(
$AN35 * INDEX('WFOM - Time_Base'!$A$4:$API$29, MATCH("CenHos", 'WFOM - Time_Base'!$B$4:$B$29,0), MATCH(CONCATENATE($G35,AD$2),'WFOM - Time_Base'!$A$8:$API$8,0)) *
INDEX('WFOM - Time_Base'!$A$4:$API$29, MATCH("CenHos_Per", 'WFOM - Time_Base'!$B$4:$B$29,0), MATCH(CONCATENATE($G35,AD$2),'WFOM - Time_Base'!$A$8:$API$8,0)),
IFERROR($AN35 * INDEX('Inputs from Uganda staff'!$E$61:$BM$80,MATCH('HRH Need estimation'!AD$2,'Inputs from Uganda staff'!$E$61:$E$80,0),MATCH('HRH Need estimation'!$D35,'Inputs from Uganda staff'!$E$6:$BM$6,0)),
""))</f>
        <v/>
      </c>
      <c r="AE35" s="122" t="str">
        <f>IFERROR(
$AN35 * INDEX('WFOM - Time_Base'!$A$4:$API$29, MATCH("CenHos", 'WFOM - Time_Base'!$B$4:$B$29,0), MATCH(CONCATENATE($G35,AE$2),'WFOM - Time_Base'!$A$8:$API$8,0)) *
INDEX('WFOM - Time_Base'!$A$4:$API$29, MATCH("CenHos_Per", 'WFOM - Time_Base'!$B$4:$B$29,0), MATCH(CONCATENATE($G35,AE$2),'WFOM - Time_Base'!$A$8:$API$8,0)),
IFERROR($AN35 * INDEX('Inputs from Uganda staff'!$E$61:$BM$80,MATCH('HRH Need estimation'!AE$2,'Inputs from Uganda staff'!$E$61:$E$80,0),MATCH('HRH Need estimation'!$D35,'Inputs from Uganda staff'!$E$6:$BM$6,0)),
""))</f>
        <v/>
      </c>
      <c r="AF35" s="122" t="str">
        <f>IFERROR(
$AN35 * INDEX('WFOM - Time_Base'!$A$4:$API$29, MATCH("CenHos", 'WFOM - Time_Base'!$B$4:$B$29,0), MATCH(CONCATENATE($G35,AF$2),'WFOM - Time_Base'!$A$8:$API$8,0)) *
INDEX('WFOM - Time_Base'!$A$4:$API$29, MATCH("CenHos_Per", 'WFOM - Time_Base'!$B$4:$B$29,0), MATCH(CONCATENATE($G35,AF$2),'WFOM - Time_Base'!$A$8:$API$8,0)),
IFERROR($AN35 * INDEX('Inputs from Uganda staff'!$E$61:$BM$80,MATCH('HRH Need estimation'!AF$2,'Inputs from Uganda staff'!$E$61:$E$80,0),MATCH('HRH Need estimation'!$D35,'Inputs from Uganda staff'!$E$6:$BM$6,0)),
""))</f>
        <v/>
      </c>
      <c r="AG35" s="122" t="str">
        <f>IFERROR(
$AN35 * INDEX('WFOM - Time_Base'!$A$4:$API$29, MATCH("CenHos", 'WFOM - Time_Base'!$B$4:$B$29,0), MATCH(CONCATENATE($G35,AG$2),'WFOM - Time_Base'!$A$8:$API$8,0)) *
INDEX('WFOM - Time_Base'!$A$4:$API$29, MATCH("CenHos_Per", 'WFOM - Time_Base'!$B$4:$B$29,0), MATCH(CONCATENATE($G35,AG$2),'WFOM - Time_Base'!$A$8:$API$8,0)),
IFERROR($AN35 * INDEX('Inputs from Uganda staff'!$E$61:$BM$80,MATCH('HRH Need estimation'!AG$2,'Inputs from Uganda staff'!$E$61:$E$80,0),MATCH('HRH Need estimation'!$D35,'Inputs from Uganda staff'!$E$6:$BM$6,0)),
""))</f>
        <v/>
      </c>
      <c r="AH35" s="122" t="str">
        <f>IFERROR(
$AN35 * INDEX('WFOM - Time_Base'!$A$4:$API$29, MATCH("CenHos", 'WFOM - Time_Base'!$B$4:$B$29,0), MATCH(CONCATENATE($G35,AH$2),'WFOM - Time_Base'!$A$8:$API$8,0)) *
INDEX('WFOM - Time_Base'!$A$4:$API$29, MATCH("CenHos_Per", 'WFOM - Time_Base'!$B$4:$B$29,0), MATCH(CONCATENATE($G35,AH$2),'WFOM - Time_Base'!$A$8:$API$8,0)),
IFERROR($AN35 * INDEX('Inputs from Uganda staff'!$E$61:$BM$80,MATCH('HRH Need estimation'!AH$2,'Inputs from Uganda staff'!$E$61:$E$80,0),MATCH('HRH Need estimation'!$D35,'Inputs from Uganda staff'!$E$6:$BM$6,0)),
""))</f>
        <v/>
      </c>
      <c r="AI35" s="122" t="str">
        <f>IFERROR(
$AN35 * INDEX('WFOM - Time_Base'!$A$4:$API$29, MATCH("CenHos", 'WFOM - Time_Base'!$B$4:$B$29,0), MATCH(CONCATENATE($G35,AI$2),'WFOM - Time_Base'!$A$8:$API$8,0)) *
INDEX('WFOM - Time_Base'!$A$4:$API$29, MATCH("CenHos_Per", 'WFOM - Time_Base'!$B$4:$B$29,0), MATCH(CONCATENATE($G35,AI$2),'WFOM - Time_Base'!$A$8:$API$8,0)),
IFERROR($AN35 * INDEX('Inputs from Uganda staff'!$E$61:$BM$80,MATCH('HRH Need estimation'!AI$2,'Inputs from Uganda staff'!$E$61:$E$80,0),MATCH('HRH Need estimation'!$D35,'Inputs from Uganda staff'!$E$6:$BM$6,0)),
""))</f>
        <v/>
      </c>
      <c r="AJ35" s="122" t="str">
        <f>IFERROR(
$AN35 * INDEX('WFOM - Time_Base'!$A$4:$API$29, MATCH("CenHos", 'WFOM - Time_Base'!$B$4:$B$29,0), MATCH(CONCATENATE($G35,AJ$2),'WFOM - Time_Base'!$A$8:$API$8,0)) *
INDEX('WFOM - Time_Base'!$A$4:$API$29, MATCH("CenHos_Per", 'WFOM - Time_Base'!$B$4:$B$29,0), MATCH(CONCATENATE($G35,AJ$2),'WFOM - Time_Base'!$A$8:$API$8,0)),
IFERROR($AN35 * INDEX('Inputs from Uganda staff'!$E$61:$BM$80,MATCH('HRH Need estimation'!AJ$2,'Inputs from Uganda staff'!$E$61:$E$80,0),MATCH('HRH Need estimation'!$D35,'Inputs from Uganda staff'!$E$6:$BM$6,0)),
""))</f>
        <v/>
      </c>
      <c r="AK35" s="122" t="str">
        <f>IFERROR(
$AN35 * INDEX('WFOM - Time_Base'!$A$4:$API$29, MATCH("CenHos", 'WFOM - Time_Base'!$B$4:$B$29,0), MATCH(CONCATENATE($G35,AK$2),'WFOM - Time_Base'!$A$8:$API$8,0)) *
INDEX('WFOM - Time_Base'!$A$4:$API$29, MATCH("CenHos_Per", 'WFOM - Time_Base'!$B$4:$B$29,0), MATCH(CONCATENATE($G35,AK$2),'WFOM - Time_Base'!$A$8:$API$8,0)),
IFERROR($AN35 * INDEX('Inputs from Uganda staff'!$E$61:$BM$80,MATCH('HRH Need estimation'!AK$2,'Inputs from Uganda staff'!$E$61:$E$80,0),MATCH('HRH Need estimation'!$D35,'Inputs from Uganda staff'!$E$6:$BM$6,0)),
""))</f>
        <v/>
      </c>
      <c r="AL35" s="122" t="str">
        <f>IFERROR(
$AN35 * INDEX('WFOM - Time_Base'!$A$4:$API$29, MATCH("CenHos", 'WFOM - Time_Base'!$B$4:$B$29,0), MATCH(CONCATENATE($G35,AL$2),'WFOM - Time_Base'!$A$8:$API$8,0)) *
INDEX('WFOM - Time_Base'!$A$4:$API$29, MATCH("CenHos_Per", 'WFOM - Time_Base'!$B$4:$B$29,0), MATCH(CONCATENATE($G35,AL$2),'WFOM - Time_Base'!$A$8:$API$8,0)),
IFERROR($AN35 * INDEX('Inputs from Uganda staff'!$E$61:$BM$80,MATCH('HRH Need estimation'!AL$2,'Inputs from Uganda staff'!$E$61:$E$80,0),MATCH('HRH Need estimation'!$D35,'Inputs from Uganda staff'!$E$6:$BM$6,0)),
""))</f>
        <v/>
      </c>
      <c r="AN35">
        <v>1</v>
      </c>
      <c r="AO35" t="e">
        <f t="shared" si="1"/>
        <v>#N/A</v>
      </c>
      <c r="AQ35" t="s">
        <v>322</v>
      </c>
    </row>
    <row r="36" spans="1:43" hidden="1">
      <c r="A36" s="106" t="s">
        <v>931</v>
      </c>
      <c r="B36" s="106" t="s">
        <v>25</v>
      </c>
      <c r="C36" s="107" t="s">
        <v>284</v>
      </c>
      <c r="D36" s="115" t="s">
        <v>285</v>
      </c>
      <c r="E36" s="122" t="s">
        <v>25</v>
      </c>
      <c r="F36" s="199"/>
      <c r="G36" s="199" t="str">
        <f>IF(F36&lt;&gt;"", VLOOKUP(F36,'WFOM - Cadre and Service List'!$E$4:$F$52,2,FALSE), "")</f>
        <v/>
      </c>
      <c r="H36" s="199" t="s">
        <v>909</v>
      </c>
      <c r="I36" s="208"/>
      <c r="J36" s="208"/>
      <c r="K36" s="208"/>
      <c r="L36" s="208"/>
      <c r="M36" s="208"/>
      <c r="N36" s="208"/>
      <c r="O36" s="208"/>
      <c r="P36" s="207">
        <f t="shared" si="0"/>
        <v>0</v>
      </c>
      <c r="Q36" s="122" t="s">
        <v>1947</v>
      </c>
      <c r="R36" s="122" t="str">
        <f>IFERROR(
$AN36 * INDEX('WFOM - Time_Base'!$A$4:$API$29, MATCH("CenHos", 'WFOM - Time_Base'!$B$4:$B$29,0), MATCH(CONCATENATE($G36,R$2),'WFOM - Time_Base'!$A$8:$API$8,0)) *
INDEX('WFOM - Time_Base'!$A$4:$API$29, MATCH("CenHos_Per", 'WFOM - Time_Base'!$B$4:$B$29,0), MATCH(CONCATENATE($G36,R$2),'WFOM - Time_Base'!$A$8:$API$8,0)),
IFERROR($AN36 * INDEX('Inputs from Uganda staff'!$E$61:$BM$80,MATCH('HRH Need estimation'!R$2,'Inputs from Uganda staff'!$E$61:$E$80,0),MATCH('HRH Need estimation'!$D36,'Inputs from Uganda staff'!$E$6:$BM$6,0)),
""))</f>
        <v/>
      </c>
      <c r="S36" s="122" t="str">
        <f>IFERROR(
$AN36 * INDEX('WFOM - Time_Base'!$A$4:$API$29, MATCH("CenHos", 'WFOM - Time_Base'!$B$4:$B$29,0), MATCH(CONCATENATE($G36,S$2),'WFOM - Time_Base'!$A$8:$API$8,0)) *
INDEX('WFOM - Time_Base'!$A$4:$API$29, MATCH("CenHos_Per", 'WFOM - Time_Base'!$B$4:$B$29,0), MATCH(CONCATENATE($G36,S$2),'WFOM - Time_Base'!$A$8:$API$8,0)),
IFERROR($AN36 * INDEX('Inputs from Uganda staff'!$E$61:$BM$80,MATCH('HRH Need estimation'!S$2,'Inputs from Uganda staff'!$E$61:$E$80,0),MATCH('HRH Need estimation'!$D36,'Inputs from Uganda staff'!$E$6:$BM$6,0)),
""))</f>
        <v/>
      </c>
      <c r="T36" s="122" t="str">
        <f>IFERROR(
$AN36 * INDEX('WFOM - Time_Base'!$A$4:$API$29, MATCH("CenHos", 'WFOM - Time_Base'!$B$4:$B$29,0), MATCH(CONCATENATE($G36,T$2),'WFOM - Time_Base'!$A$8:$API$8,0)) *
INDEX('WFOM - Time_Base'!$A$4:$API$29, MATCH("CenHos_Per", 'WFOM - Time_Base'!$B$4:$B$29,0), MATCH(CONCATENATE($G36,T$2),'WFOM - Time_Base'!$A$8:$API$8,0)),
IFERROR($AN36 * INDEX('Inputs from Uganda staff'!$E$61:$BM$80,MATCH('HRH Need estimation'!T$2,'Inputs from Uganda staff'!$E$61:$E$80,0),MATCH('HRH Need estimation'!$D36,'Inputs from Uganda staff'!$E$6:$BM$6,0)),
""))</f>
        <v/>
      </c>
      <c r="U36" s="122" t="str">
        <f>IFERROR(
$AN36 * INDEX('WFOM - Time_Base'!$A$4:$API$29, MATCH("CenHos", 'WFOM - Time_Base'!$B$4:$B$29,0), MATCH(CONCATENATE($G36,U$2),'WFOM - Time_Base'!$A$8:$API$8,0)) *
INDEX('WFOM - Time_Base'!$A$4:$API$29, MATCH("CenHos_Per", 'WFOM - Time_Base'!$B$4:$B$29,0), MATCH(CONCATENATE($G36,U$2),'WFOM - Time_Base'!$A$8:$API$8,0)),
IFERROR($AN36 * INDEX('Inputs from Uganda staff'!$E$61:$BM$80,MATCH('HRH Need estimation'!U$2,'Inputs from Uganda staff'!$E$61:$E$80,0),MATCH('HRH Need estimation'!$D36,'Inputs from Uganda staff'!$E$6:$BM$6,0)),
""))</f>
        <v/>
      </c>
      <c r="V36" s="122" t="str">
        <f>IFERROR(
$AN36 * INDEX('WFOM - Time_Base'!$A$4:$API$29, MATCH("CenHos", 'WFOM - Time_Base'!$B$4:$B$29,0), MATCH(CONCATENATE($G36,V$2),'WFOM - Time_Base'!$A$8:$API$8,0)) *
INDEX('WFOM - Time_Base'!$A$4:$API$29, MATCH("CenHos_Per", 'WFOM - Time_Base'!$B$4:$B$29,0), MATCH(CONCATENATE($G36,V$2),'WFOM - Time_Base'!$A$8:$API$8,0)),
IFERROR($AN36 * INDEX('Inputs from Uganda staff'!$E$61:$BM$80,MATCH('HRH Need estimation'!V$2,'Inputs from Uganda staff'!$E$61:$E$80,0),MATCH('HRH Need estimation'!$D36,'Inputs from Uganda staff'!$E$6:$BM$6,0)),
""))</f>
        <v/>
      </c>
      <c r="W36" s="122" t="str">
        <f>IFERROR(
$AN36 * INDEX('WFOM - Time_Base'!$A$4:$API$29, MATCH("CenHos", 'WFOM - Time_Base'!$B$4:$B$29,0), MATCH(CONCATENATE($G36,W$2),'WFOM - Time_Base'!$A$8:$API$8,0)) *
INDEX('WFOM - Time_Base'!$A$4:$API$29, MATCH("CenHos_Per", 'WFOM - Time_Base'!$B$4:$B$29,0), MATCH(CONCATENATE($G36,W$2),'WFOM - Time_Base'!$A$8:$API$8,0)),
IFERROR($AN36 * INDEX('Inputs from Uganda staff'!$E$61:$BM$80,MATCH('HRH Need estimation'!W$2,'Inputs from Uganda staff'!$E$61:$E$80,0),MATCH('HRH Need estimation'!$D36,'Inputs from Uganda staff'!$E$6:$BM$6,0)),
""))</f>
        <v/>
      </c>
      <c r="X36" s="122" t="str">
        <f>IFERROR(
$AN36 * INDEX('WFOM - Time_Base'!$A$4:$API$29, MATCH("CenHos", 'WFOM - Time_Base'!$B$4:$B$29,0), MATCH(CONCATENATE($G36,X$2),'WFOM - Time_Base'!$A$8:$API$8,0)) *
INDEX('WFOM - Time_Base'!$A$4:$API$29, MATCH("CenHos_Per", 'WFOM - Time_Base'!$B$4:$B$29,0), MATCH(CONCATENATE($G36,X$2),'WFOM - Time_Base'!$A$8:$API$8,0)),
IFERROR($AN36 * INDEX('Inputs from Uganda staff'!$E$61:$BM$80,MATCH('HRH Need estimation'!X$2,'Inputs from Uganda staff'!$E$61:$E$80,0),MATCH('HRH Need estimation'!$D36,'Inputs from Uganda staff'!$E$6:$BM$6,0)),
""))</f>
        <v/>
      </c>
      <c r="Y36" s="122" t="str">
        <f>IFERROR(
$AN36 * INDEX('WFOM - Time_Base'!$A$4:$API$29, MATCH("CenHos", 'WFOM - Time_Base'!$B$4:$B$29,0), MATCH(CONCATENATE($G36,Y$2),'WFOM - Time_Base'!$A$8:$API$8,0)) *
INDEX('WFOM - Time_Base'!$A$4:$API$29, MATCH("CenHos_Per", 'WFOM - Time_Base'!$B$4:$B$29,0), MATCH(CONCATENATE($G36,Y$2),'WFOM - Time_Base'!$A$8:$API$8,0)),
IFERROR($AN36 * INDEX('Inputs from Uganda staff'!$E$61:$BM$80,MATCH('HRH Need estimation'!Y$2,'Inputs from Uganda staff'!$E$61:$E$80,0),MATCH('HRH Need estimation'!$D36,'Inputs from Uganda staff'!$E$6:$BM$6,0)),
""))</f>
        <v/>
      </c>
      <c r="Z36" s="122" t="str">
        <f>IFERROR(
$AN36 * INDEX('WFOM - Time_Base'!$A$4:$API$29, MATCH("CenHos", 'WFOM - Time_Base'!$B$4:$B$29,0), MATCH(CONCATENATE($G36,Z$2),'WFOM - Time_Base'!$A$8:$API$8,0)) *
INDEX('WFOM - Time_Base'!$A$4:$API$29, MATCH("CenHos_Per", 'WFOM - Time_Base'!$B$4:$B$29,0), MATCH(CONCATENATE($G36,Z$2),'WFOM - Time_Base'!$A$8:$API$8,0)),
IFERROR($AN36 * INDEX('Inputs from Uganda staff'!$E$61:$BM$80,MATCH('HRH Need estimation'!Z$2,'Inputs from Uganda staff'!$E$61:$E$80,0),MATCH('HRH Need estimation'!$D36,'Inputs from Uganda staff'!$E$6:$BM$6,0)),
""))</f>
        <v/>
      </c>
      <c r="AA36" s="122" t="str">
        <f>IFERROR(
$AN36 * INDEX('WFOM - Time_Base'!$A$4:$API$29, MATCH("CenHos", 'WFOM - Time_Base'!$B$4:$B$29,0), MATCH(CONCATENATE($G36,AA$2),'WFOM - Time_Base'!$A$8:$API$8,0)) *
INDEX('WFOM - Time_Base'!$A$4:$API$29, MATCH("CenHos_Per", 'WFOM - Time_Base'!$B$4:$B$29,0), MATCH(CONCATENATE($G36,AA$2),'WFOM - Time_Base'!$A$8:$API$8,0)),
IFERROR($AN36 * INDEX('Inputs from Uganda staff'!$E$61:$BM$80,MATCH('HRH Need estimation'!AA$2,'Inputs from Uganda staff'!$E$61:$E$80,0),MATCH('HRH Need estimation'!$D36,'Inputs from Uganda staff'!$E$6:$BM$6,0)),
""))</f>
        <v/>
      </c>
      <c r="AB36" s="122" t="str">
        <f>IFERROR(
$AN36 * INDEX('WFOM - Time_Base'!$A$4:$API$29, MATCH("CenHos", 'WFOM - Time_Base'!$B$4:$B$29,0), MATCH(CONCATENATE($G36,AB$2),'WFOM - Time_Base'!$A$8:$API$8,0)) *
INDEX('WFOM - Time_Base'!$A$4:$API$29, MATCH("CenHos_Per", 'WFOM - Time_Base'!$B$4:$B$29,0), MATCH(CONCATENATE($G36,AB$2),'WFOM - Time_Base'!$A$8:$API$8,0)),
IFERROR($AN36 * INDEX('Inputs from Uganda staff'!$E$61:$BM$80,MATCH('HRH Need estimation'!AB$2,'Inputs from Uganda staff'!$E$61:$E$80,0),MATCH('HRH Need estimation'!$D36,'Inputs from Uganda staff'!$E$6:$BM$6,0)),
""))</f>
        <v/>
      </c>
      <c r="AC36" s="122" t="str">
        <f>IFERROR(
$AN36 * INDEX('WFOM - Time_Base'!$A$4:$API$29, MATCH("CenHos", 'WFOM - Time_Base'!$B$4:$B$29,0), MATCH(CONCATENATE($G36,AC$2),'WFOM - Time_Base'!$A$8:$API$8,0)) *
INDEX('WFOM - Time_Base'!$A$4:$API$29, MATCH("CenHos_Per", 'WFOM - Time_Base'!$B$4:$B$29,0), MATCH(CONCATENATE($G36,AC$2),'WFOM - Time_Base'!$A$8:$API$8,0)),
IFERROR($AN36 * INDEX('Inputs from Uganda staff'!$E$61:$BM$80,MATCH('HRH Need estimation'!AC$2,'Inputs from Uganda staff'!$E$61:$E$80,0),MATCH('HRH Need estimation'!$D36,'Inputs from Uganda staff'!$E$6:$BM$6,0)),
""))</f>
        <v/>
      </c>
      <c r="AD36" s="122" t="str">
        <f>IFERROR(
$AN36 * INDEX('WFOM - Time_Base'!$A$4:$API$29, MATCH("CenHos", 'WFOM - Time_Base'!$B$4:$B$29,0), MATCH(CONCATENATE($G36,AD$2),'WFOM - Time_Base'!$A$8:$API$8,0)) *
INDEX('WFOM - Time_Base'!$A$4:$API$29, MATCH("CenHos_Per", 'WFOM - Time_Base'!$B$4:$B$29,0), MATCH(CONCATENATE($G36,AD$2),'WFOM - Time_Base'!$A$8:$API$8,0)),
IFERROR($AN36 * INDEX('Inputs from Uganda staff'!$E$61:$BM$80,MATCH('HRH Need estimation'!AD$2,'Inputs from Uganda staff'!$E$61:$E$80,0),MATCH('HRH Need estimation'!$D36,'Inputs from Uganda staff'!$E$6:$BM$6,0)),
""))</f>
        <v/>
      </c>
      <c r="AE36" s="122" t="str">
        <f>IFERROR(
$AN36 * INDEX('WFOM - Time_Base'!$A$4:$API$29, MATCH("CenHos", 'WFOM - Time_Base'!$B$4:$B$29,0), MATCH(CONCATENATE($G36,AE$2),'WFOM - Time_Base'!$A$8:$API$8,0)) *
INDEX('WFOM - Time_Base'!$A$4:$API$29, MATCH("CenHos_Per", 'WFOM - Time_Base'!$B$4:$B$29,0), MATCH(CONCATENATE($G36,AE$2),'WFOM - Time_Base'!$A$8:$API$8,0)),
IFERROR($AN36 * INDEX('Inputs from Uganda staff'!$E$61:$BM$80,MATCH('HRH Need estimation'!AE$2,'Inputs from Uganda staff'!$E$61:$E$80,0),MATCH('HRH Need estimation'!$D36,'Inputs from Uganda staff'!$E$6:$BM$6,0)),
""))</f>
        <v/>
      </c>
      <c r="AF36" s="122" t="str">
        <f>IFERROR(
$AN36 * INDEX('WFOM - Time_Base'!$A$4:$API$29, MATCH("CenHos", 'WFOM - Time_Base'!$B$4:$B$29,0), MATCH(CONCATENATE($G36,AF$2),'WFOM - Time_Base'!$A$8:$API$8,0)) *
INDEX('WFOM - Time_Base'!$A$4:$API$29, MATCH("CenHos_Per", 'WFOM - Time_Base'!$B$4:$B$29,0), MATCH(CONCATENATE($G36,AF$2),'WFOM - Time_Base'!$A$8:$API$8,0)),
IFERROR($AN36 * INDEX('Inputs from Uganda staff'!$E$61:$BM$80,MATCH('HRH Need estimation'!AF$2,'Inputs from Uganda staff'!$E$61:$E$80,0),MATCH('HRH Need estimation'!$D36,'Inputs from Uganda staff'!$E$6:$BM$6,0)),
""))</f>
        <v/>
      </c>
      <c r="AG36" s="122" t="str">
        <f>IFERROR(
$AN36 * INDEX('WFOM - Time_Base'!$A$4:$API$29, MATCH("CenHos", 'WFOM - Time_Base'!$B$4:$B$29,0), MATCH(CONCATENATE($G36,AG$2),'WFOM - Time_Base'!$A$8:$API$8,0)) *
INDEX('WFOM - Time_Base'!$A$4:$API$29, MATCH("CenHos_Per", 'WFOM - Time_Base'!$B$4:$B$29,0), MATCH(CONCATENATE($G36,AG$2),'WFOM - Time_Base'!$A$8:$API$8,0)),
IFERROR($AN36 * INDEX('Inputs from Uganda staff'!$E$61:$BM$80,MATCH('HRH Need estimation'!AG$2,'Inputs from Uganda staff'!$E$61:$E$80,0),MATCH('HRH Need estimation'!$D36,'Inputs from Uganda staff'!$E$6:$BM$6,0)),
""))</f>
        <v/>
      </c>
      <c r="AH36" s="122" t="str">
        <f>IFERROR(
$AN36 * INDEX('WFOM - Time_Base'!$A$4:$API$29, MATCH("CenHos", 'WFOM - Time_Base'!$B$4:$B$29,0), MATCH(CONCATENATE($G36,AH$2),'WFOM - Time_Base'!$A$8:$API$8,0)) *
INDEX('WFOM - Time_Base'!$A$4:$API$29, MATCH("CenHos_Per", 'WFOM - Time_Base'!$B$4:$B$29,0), MATCH(CONCATENATE($G36,AH$2),'WFOM - Time_Base'!$A$8:$API$8,0)),
IFERROR($AN36 * INDEX('Inputs from Uganda staff'!$E$61:$BM$80,MATCH('HRH Need estimation'!AH$2,'Inputs from Uganda staff'!$E$61:$E$80,0),MATCH('HRH Need estimation'!$D36,'Inputs from Uganda staff'!$E$6:$BM$6,0)),
""))</f>
        <v/>
      </c>
      <c r="AI36" s="122" t="str">
        <f>IFERROR(
$AN36 * INDEX('WFOM - Time_Base'!$A$4:$API$29, MATCH("CenHos", 'WFOM - Time_Base'!$B$4:$B$29,0), MATCH(CONCATENATE($G36,AI$2),'WFOM - Time_Base'!$A$8:$API$8,0)) *
INDEX('WFOM - Time_Base'!$A$4:$API$29, MATCH("CenHos_Per", 'WFOM - Time_Base'!$B$4:$B$29,0), MATCH(CONCATENATE($G36,AI$2),'WFOM - Time_Base'!$A$8:$API$8,0)),
IFERROR($AN36 * INDEX('Inputs from Uganda staff'!$E$61:$BM$80,MATCH('HRH Need estimation'!AI$2,'Inputs from Uganda staff'!$E$61:$E$80,0),MATCH('HRH Need estimation'!$D36,'Inputs from Uganda staff'!$E$6:$BM$6,0)),
""))</f>
        <v/>
      </c>
      <c r="AJ36" s="122" t="str">
        <f>IFERROR(
$AN36 * INDEX('WFOM - Time_Base'!$A$4:$API$29, MATCH("CenHos", 'WFOM - Time_Base'!$B$4:$B$29,0), MATCH(CONCATENATE($G36,AJ$2),'WFOM - Time_Base'!$A$8:$API$8,0)) *
INDEX('WFOM - Time_Base'!$A$4:$API$29, MATCH("CenHos_Per", 'WFOM - Time_Base'!$B$4:$B$29,0), MATCH(CONCATENATE($G36,AJ$2),'WFOM - Time_Base'!$A$8:$API$8,0)),
IFERROR($AN36 * INDEX('Inputs from Uganda staff'!$E$61:$BM$80,MATCH('HRH Need estimation'!AJ$2,'Inputs from Uganda staff'!$E$61:$E$80,0),MATCH('HRH Need estimation'!$D36,'Inputs from Uganda staff'!$E$6:$BM$6,0)),
""))</f>
        <v/>
      </c>
      <c r="AK36" s="122" t="str">
        <f>IFERROR(
$AN36 * INDEX('WFOM - Time_Base'!$A$4:$API$29, MATCH("CenHos", 'WFOM - Time_Base'!$B$4:$B$29,0), MATCH(CONCATENATE($G36,AK$2),'WFOM - Time_Base'!$A$8:$API$8,0)) *
INDEX('WFOM - Time_Base'!$A$4:$API$29, MATCH("CenHos_Per", 'WFOM - Time_Base'!$B$4:$B$29,0), MATCH(CONCATENATE($G36,AK$2),'WFOM - Time_Base'!$A$8:$API$8,0)),
IFERROR($AN36 * INDEX('Inputs from Uganda staff'!$E$61:$BM$80,MATCH('HRH Need estimation'!AK$2,'Inputs from Uganda staff'!$E$61:$E$80,0),MATCH('HRH Need estimation'!$D36,'Inputs from Uganda staff'!$E$6:$BM$6,0)),
""))</f>
        <v/>
      </c>
      <c r="AL36" s="122" t="str">
        <f>IFERROR(
$AN36 * INDEX('WFOM - Time_Base'!$A$4:$API$29, MATCH("CenHos", 'WFOM - Time_Base'!$B$4:$B$29,0), MATCH(CONCATENATE($G36,AL$2),'WFOM - Time_Base'!$A$8:$API$8,0)) *
INDEX('WFOM - Time_Base'!$A$4:$API$29, MATCH("CenHos_Per", 'WFOM - Time_Base'!$B$4:$B$29,0), MATCH(CONCATENATE($G36,AL$2),'WFOM - Time_Base'!$A$8:$API$8,0)),
IFERROR($AN36 * INDEX('Inputs from Uganda staff'!$E$61:$BM$80,MATCH('HRH Need estimation'!AL$2,'Inputs from Uganda staff'!$E$61:$E$80,0),MATCH('HRH Need estimation'!$D36,'Inputs from Uganda staff'!$E$6:$BM$6,0)),
""))</f>
        <v/>
      </c>
      <c r="AN36">
        <v>1</v>
      </c>
      <c r="AO36" t="e">
        <f t="shared" si="1"/>
        <v>#N/A</v>
      </c>
      <c r="AQ36" t="s">
        <v>324</v>
      </c>
    </row>
    <row r="37" spans="1:43" hidden="1">
      <c r="A37" s="106" t="s">
        <v>915</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1947</v>
      </c>
      <c r="R37" s="122">
        <f>IFERROR(
$AN37 * INDEX('WFOM - Time_Base'!$A$4:$API$29, MATCH("CenHos", 'WFOM - Time_Base'!$B$4:$B$29,0), MATCH(CONCATENATE($G37,R$2),'WFOM - Time_Base'!$A$8:$API$8,0)) *
INDEX('WFOM - Time_Base'!$A$4:$API$29, MATCH("CenHos_Per", 'WFOM - Time_Base'!$B$4:$B$29,0), MATCH(CONCATENATE($G37,R$2),'WFOM - Time_Base'!$A$8:$API$8,0)),
IFERROR($AN37 * INDEX('Inputs from Uganda staff'!$E$61:$BM$80,MATCH('HRH Need estimation'!R$2,'Inputs from Uganda staff'!$E$61:$E$80,0),MATCH('HRH Need estimation'!$D37,'Inputs from Uganda staff'!$E$6:$BM$6,0)),
""))</f>
        <v>0.25</v>
      </c>
      <c r="S37" s="122">
        <f>IFERROR(
$AN37 * INDEX('WFOM - Time_Base'!$A$4:$API$29, MATCH("CenHos", 'WFOM - Time_Base'!$B$4:$B$29,0), MATCH(CONCATENATE($G37,S$2),'WFOM - Time_Base'!$A$8:$API$8,0)) *
INDEX('WFOM - Time_Base'!$A$4:$API$29, MATCH("CenHos_Per", 'WFOM - Time_Base'!$B$4:$B$29,0), MATCH(CONCATENATE($G37,S$2),'WFOM - Time_Base'!$A$8:$API$8,0)),
IFERROR($AN37 * INDEX('Inputs from Uganda staff'!$E$61:$BM$80,MATCH('HRH Need estimation'!S$2,'Inputs from Uganda staff'!$E$61:$E$80,0),MATCH('HRH Need estimation'!$D37,'Inputs from Uganda staff'!$E$6:$BM$6,0)),
""))</f>
        <v>1</v>
      </c>
      <c r="T37" s="122">
        <f>IFERROR(
$AN37 * INDEX('WFOM - Time_Base'!$A$4:$API$29, MATCH("CenHos", 'WFOM - Time_Base'!$B$4:$B$29,0), MATCH(CONCATENATE($G37,T$2),'WFOM - Time_Base'!$A$8:$API$8,0)) *
INDEX('WFOM - Time_Base'!$A$4:$API$29, MATCH("CenHos_Per", 'WFOM - Time_Base'!$B$4:$B$29,0), MATCH(CONCATENATE($G37,T$2),'WFOM - Time_Base'!$A$8:$API$8,0)),
IFERROR($AN37 * INDEX('Inputs from Uganda staff'!$E$61:$BM$80,MATCH('HRH Need estimation'!T$2,'Inputs from Uganda staff'!$E$61:$E$80,0),MATCH('HRH Need estimation'!$D37,'Inputs from Uganda staff'!$E$6:$BM$6,0)),
""))</f>
        <v>0</v>
      </c>
      <c r="U37" s="122">
        <f>IFERROR(
$AN37 * INDEX('WFOM - Time_Base'!$A$4:$API$29, MATCH("CenHos", 'WFOM - Time_Base'!$B$4:$B$29,0), MATCH(CONCATENATE($G37,U$2),'WFOM - Time_Base'!$A$8:$API$8,0)) *
INDEX('WFOM - Time_Base'!$A$4:$API$29, MATCH("CenHos_Per", 'WFOM - Time_Base'!$B$4:$B$29,0), MATCH(CONCATENATE($G37,U$2),'WFOM - Time_Base'!$A$8:$API$8,0)),
IFERROR($AN37 * INDEX('Inputs from Uganda staff'!$E$61:$BM$80,MATCH('HRH Need estimation'!U$2,'Inputs from Uganda staff'!$E$61:$E$80,0),MATCH('HRH Need estimation'!$D37,'Inputs from Uganda staff'!$E$6:$BM$6,0)),
""))</f>
        <v>1</v>
      </c>
      <c r="V37" s="122">
        <f>IFERROR(
$AN37 * INDEX('WFOM - Time_Base'!$A$4:$API$29, MATCH("CenHos", 'WFOM - Time_Base'!$B$4:$B$29,0), MATCH(CONCATENATE($G37,V$2),'WFOM - Time_Base'!$A$8:$API$8,0)) *
INDEX('WFOM - Time_Base'!$A$4:$API$29, MATCH("CenHos_Per", 'WFOM - Time_Base'!$B$4:$B$29,0), MATCH(CONCATENATE($G37,V$2),'WFOM - Time_Base'!$A$8:$API$8,0)),
IFERROR($AN37 * INDEX('Inputs from Uganda staff'!$E$61:$BM$80,MATCH('HRH Need estimation'!V$2,'Inputs from Uganda staff'!$E$61:$E$80,0),MATCH('HRH Need estimation'!$D37,'Inputs from Uganda staff'!$E$6:$BM$6,0)),
""))</f>
        <v>1.5</v>
      </c>
      <c r="W37" s="122">
        <f>IFERROR(
$AN37 * INDEX('WFOM - Time_Base'!$A$4:$API$29, MATCH("CenHos", 'WFOM - Time_Base'!$B$4:$B$29,0), MATCH(CONCATENATE($G37,W$2),'WFOM - Time_Base'!$A$8:$API$8,0)) *
INDEX('WFOM - Time_Base'!$A$4:$API$29, MATCH("CenHos_Per", 'WFOM - Time_Base'!$B$4:$B$29,0), MATCH(CONCATENATE($G37,W$2),'WFOM - Time_Base'!$A$8:$API$8,0)),
IFERROR($AN37 * INDEX('Inputs from Uganda staff'!$E$61:$BM$80,MATCH('HRH Need estimation'!W$2,'Inputs from Uganda staff'!$E$61:$E$80,0),MATCH('HRH Need estimation'!$D37,'Inputs from Uganda staff'!$E$6:$BM$6,0)),
""))</f>
        <v>0.3</v>
      </c>
      <c r="X37" s="122">
        <f>IFERROR(
$AN37 * INDEX('WFOM - Time_Base'!$A$4:$API$29, MATCH("CenHos", 'WFOM - Time_Base'!$B$4:$B$29,0), MATCH(CONCATENATE($G37,X$2),'WFOM - Time_Base'!$A$8:$API$8,0)) *
INDEX('WFOM - Time_Base'!$A$4:$API$29, MATCH("CenHos_Per", 'WFOM - Time_Base'!$B$4:$B$29,0), MATCH(CONCATENATE($G37,X$2),'WFOM - Time_Base'!$A$8:$API$8,0)),
IFERROR($AN37 * INDEX('Inputs from Uganda staff'!$E$61:$BM$80,MATCH('HRH Need estimation'!X$2,'Inputs from Uganda staff'!$E$61:$E$80,0),MATCH('HRH Need estimation'!$D37,'Inputs from Uganda staff'!$E$6:$BM$6,0)),
""))</f>
        <v>0</v>
      </c>
      <c r="Y37" s="122">
        <f>IFERROR(
$AN37 * INDEX('WFOM - Time_Base'!$A$4:$API$29, MATCH("CenHos", 'WFOM - Time_Base'!$B$4:$B$29,0), MATCH(CONCATENATE($G37,Y$2),'WFOM - Time_Base'!$A$8:$API$8,0)) *
INDEX('WFOM - Time_Base'!$A$4:$API$29, MATCH("CenHos_Per", 'WFOM - Time_Base'!$B$4:$B$29,0), MATCH(CONCATENATE($G37,Y$2),'WFOM - Time_Base'!$A$8:$API$8,0)),
IFERROR($AN37 * INDEX('Inputs from Uganda staff'!$E$61:$BM$80,MATCH('HRH Need estimation'!Y$2,'Inputs from Uganda staff'!$E$61:$E$80,0),MATCH('HRH Need estimation'!$D37,'Inputs from Uganda staff'!$E$6:$BM$6,0)),
""))</f>
        <v>1.2</v>
      </c>
      <c r="Z37" s="122">
        <f>IFERROR(
$AN37 * INDEX('WFOM - Time_Base'!$A$4:$API$29, MATCH("CenHos", 'WFOM - Time_Base'!$B$4:$B$29,0), MATCH(CONCATENATE($G37,Z$2),'WFOM - Time_Base'!$A$8:$API$8,0)) *
INDEX('WFOM - Time_Base'!$A$4:$API$29, MATCH("CenHos_Per", 'WFOM - Time_Base'!$B$4:$B$29,0), MATCH(CONCATENATE($G37,Z$2),'WFOM - Time_Base'!$A$8:$API$8,0)),
IFERROR($AN37 * INDEX('Inputs from Uganda staff'!$E$61:$BM$80,MATCH('HRH Need estimation'!Z$2,'Inputs from Uganda staff'!$E$61:$E$80,0),MATCH('HRH Need estimation'!$D37,'Inputs from Uganda staff'!$E$6:$BM$6,0)),
""))</f>
        <v>0</v>
      </c>
      <c r="AA37" s="122">
        <f>IFERROR(
$AN37 * INDEX('WFOM - Time_Base'!$A$4:$API$29, MATCH("CenHos", 'WFOM - Time_Base'!$B$4:$B$29,0), MATCH(CONCATENATE($G37,AA$2),'WFOM - Time_Base'!$A$8:$API$8,0)) *
INDEX('WFOM - Time_Base'!$A$4:$API$29, MATCH("CenHos_Per", 'WFOM - Time_Base'!$B$4:$B$29,0), MATCH(CONCATENATE($G37,AA$2),'WFOM - Time_Base'!$A$8:$API$8,0)),
IFERROR($AN37 * INDEX('Inputs from Uganda staff'!$E$61:$BM$80,MATCH('HRH Need estimation'!AA$2,'Inputs from Uganda staff'!$E$61:$E$80,0),MATCH('HRH Need estimation'!$D37,'Inputs from Uganda staff'!$E$6:$BM$6,0)),
""))</f>
        <v>3</v>
      </c>
      <c r="AB37" s="122">
        <f>IFERROR(
$AN37 * INDEX('WFOM - Time_Base'!$A$4:$API$29, MATCH("CenHos", 'WFOM - Time_Base'!$B$4:$B$29,0), MATCH(CONCATENATE($G37,AB$2),'WFOM - Time_Base'!$A$8:$API$8,0)) *
INDEX('WFOM - Time_Base'!$A$4:$API$29, MATCH("CenHos_Per", 'WFOM - Time_Base'!$B$4:$B$29,0), MATCH(CONCATENATE($G37,AB$2),'WFOM - Time_Base'!$A$8:$API$8,0)),
IFERROR($AN37 * INDEX('Inputs from Uganda staff'!$E$61:$BM$80,MATCH('HRH Need estimation'!AB$2,'Inputs from Uganda staff'!$E$61:$E$80,0),MATCH('HRH Need estimation'!$D37,'Inputs from Uganda staff'!$E$6:$BM$6,0)),
""))</f>
        <v>0</v>
      </c>
      <c r="AC37" s="122" t="str">
        <f>IFERROR(
$AN37 * INDEX('WFOM - Time_Base'!$A$4:$API$29, MATCH("CenHos", 'WFOM - Time_Base'!$B$4:$B$29,0), MATCH(CONCATENATE($G37,AC$2),'WFOM - Time_Base'!$A$8:$API$8,0)) *
INDEX('WFOM - Time_Base'!$A$4:$API$29, MATCH("CenHos_Per", 'WFOM - Time_Base'!$B$4:$B$29,0), MATCH(CONCATENATE($G37,AC$2),'WFOM - Time_Base'!$A$8:$API$8,0)),
IFERROR($AN37 * INDEX('Inputs from Uganda staff'!$E$61:$BM$80,MATCH('HRH Need estimation'!AC$2,'Inputs from Uganda staff'!$E$61:$E$80,0),MATCH('HRH Need estimation'!$D37,'Inputs from Uganda staff'!$E$6:$BM$6,0)),
""))</f>
        <v/>
      </c>
      <c r="AD37" s="122">
        <f>IFERROR(
$AN37 * INDEX('WFOM - Time_Base'!$A$4:$API$29, MATCH("CenHos", 'WFOM - Time_Base'!$B$4:$B$29,0), MATCH(CONCATENATE($G37,AD$2),'WFOM - Time_Base'!$A$8:$API$8,0)) *
INDEX('WFOM - Time_Base'!$A$4:$API$29, MATCH("CenHos_Per", 'WFOM - Time_Base'!$B$4:$B$29,0), MATCH(CONCATENATE($G37,AD$2),'WFOM - Time_Base'!$A$8:$API$8,0)),
IFERROR($AN37 * INDEX('Inputs from Uganda staff'!$E$61:$BM$80,MATCH('HRH Need estimation'!AD$2,'Inputs from Uganda staff'!$E$61:$E$80,0),MATCH('HRH Need estimation'!$D37,'Inputs from Uganda staff'!$E$6:$BM$6,0)),
""))</f>
        <v>0</v>
      </c>
      <c r="AE37" s="122">
        <f>IFERROR(
$AN37 * INDEX('WFOM - Time_Base'!$A$4:$API$29, MATCH("CenHos", 'WFOM - Time_Base'!$B$4:$B$29,0), MATCH(CONCATENATE($G37,AE$2),'WFOM - Time_Base'!$A$8:$API$8,0)) *
INDEX('WFOM - Time_Base'!$A$4:$API$29, MATCH("CenHos_Per", 'WFOM - Time_Base'!$B$4:$B$29,0), MATCH(CONCATENATE($G37,AE$2),'WFOM - Time_Base'!$A$8:$API$8,0)),
IFERROR($AN37 * INDEX('Inputs from Uganda staff'!$E$61:$BM$80,MATCH('HRH Need estimation'!AE$2,'Inputs from Uganda staff'!$E$61:$E$80,0),MATCH('HRH Need estimation'!$D37,'Inputs from Uganda staff'!$E$6:$BM$6,0)),
""))</f>
        <v>0</v>
      </c>
      <c r="AF37" s="122">
        <f>IFERROR(
$AN37 * INDEX('WFOM - Time_Base'!$A$4:$API$29, MATCH("CenHos", 'WFOM - Time_Base'!$B$4:$B$29,0), MATCH(CONCATENATE($G37,AF$2),'WFOM - Time_Base'!$A$8:$API$8,0)) *
INDEX('WFOM - Time_Base'!$A$4:$API$29, MATCH("CenHos_Per", 'WFOM - Time_Base'!$B$4:$B$29,0), MATCH(CONCATENATE($G37,AF$2),'WFOM - Time_Base'!$A$8:$API$8,0)),
IFERROR($AN37 * INDEX('Inputs from Uganda staff'!$E$61:$BM$80,MATCH('HRH Need estimation'!AF$2,'Inputs from Uganda staff'!$E$61:$E$80,0),MATCH('HRH Need estimation'!$D37,'Inputs from Uganda staff'!$E$6:$BM$6,0)),
""))</f>
        <v>0</v>
      </c>
      <c r="AG37" s="122">
        <f>IFERROR(
$AN37 * INDEX('WFOM - Time_Base'!$A$4:$API$29, MATCH("CenHos", 'WFOM - Time_Base'!$B$4:$B$29,0), MATCH(CONCATENATE($G37,AG$2),'WFOM - Time_Base'!$A$8:$API$8,0)) *
INDEX('WFOM - Time_Base'!$A$4:$API$29, MATCH("CenHos_Per", 'WFOM - Time_Base'!$B$4:$B$29,0), MATCH(CONCATENATE($G37,AG$2),'WFOM - Time_Base'!$A$8:$API$8,0)),
IFERROR($AN37 * INDEX('Inputs from Uganda staff'!$E$61:$BM$80,MATCH('HRH Need estimation'!AG$2,'Inputs from Uganda staff'!$E$61:$E$80,0),MATCH('HRH Need estimation'!$D37,'Inputs from Uganda staff'!$E$6:$BM$6,0)),
""))</f>
        <v>0</v>
      </c>
      <c r="AH37" s="122">
        <f>IFERROR(
$AN37 * INDEX('WFOM - Time_Base'!$A$4:$API$29, MATCH("CenHos", 'WFOM - Time_Base'!$B$4:$B$29,0), MATCH(CONCATENATE($G37,AH$2),'WFOM - Time_Base'!$A$8:$API$8,0)) *
INDEX('WFOM - Time_Base'!$A$4:$API$29, MATCH("CenHos_Per", 'WFOM - Time_Base'!$B$4:$B$29,0), MATCH(CONCATENATE($G37,AH$2),'WFOM - Time_Base'!$A$8:$API$8,0)),
IFERROR($AN37 * INDEX('Inputs from Uganda staff'!$E$61:$BM$80,MATCH('HRH Need estimation'!AH$2,'Inputs from Uganda staff'!$E$61:$E$80,0),MATCH('HRH Need estimation'!$D37,'Inputs from Uganda staff'!$E$6:$BM$6,0)),
""))</f>
        <v>0</v>
      </c>
      <c r="AI37" s="122">
        <f>IFERROR(
$AN37 * INDEX('WFOM - Time_Base'!$A$4:$API$29, MATCH("CenHos", 'WFOM - Time_Base'!$B$4:$B$29,0), MATCH(CONCATENATE($G37,AI$2),'WFOM - Time_Base'!$A$8:$API$8,0)) *
INDEX('WFOM - Time_Base'!$A$4:$API$29, MATCH("CenHos_Per", 'WFOM - Time_Base'!$B$4:$B$29,0), MATCH(CONCATENATE($G37,AI$2),'WFOM - Time_Base'!$A$8:$API$8,0)),
IFERROR($AN37 * INDEX('Inputs from Uganda staff'!$E$61:$BM$80,MATCH('HRH Need estimation'!AI$2,'Inputs from Uganda staff'!$E$61:$E$80,0),MATCH('HRH Need estimation'!$D37,'Inputs from Uganda staff'!$E$6:$BM$6,0)),
""))</f>
        <v>0</v>
      </c>
      <c r="AJ37" s="122">
        <f>IFERROR(
$AN37 * INDEX('WFOM - Time_Base'!$A$4:$API$29, MATCH("CenHos", 'WFOM - Time_Base'!$B$4:$B$29,0), MATCH(CONCATENATE($G37,AJ$2),'WFOM - Time_Base'!$A$8:$API$8,0)) *
INDEX('WFOM - Time_Base'!$A$4:$API$29, MATCH("CenHos_Per", 'WFOM - Time_Base'!$B$4:$B$29,0), MATCH(CONCATENATE($G37,AJ$2),'WFOM - Time_Base'!$A$8:$API$8,0)),
IFERROR($AN37 * INDEX('Inputs from Uganda staff'!$E$61:$BM$80,MATCH('HRH Need estimation'!AJ$2,'Inputs from Uganda staff'!$E$61:$E$80,0),MATCH('HRH Need estimation'!$D37,'Inputs from Uganda staff'!$E$6:$BM$6,0)),
""))</f>
        <v>0</v>
      </c>
      <c r="AK37" s="122">
        <f>IFERROR(
$AN37 * INDEX('WFOM - Time_Base'!$A$4:$API$29, MATCH("CenHos", 'WFOM - Time_Base'!$B$4:$B$29,0), MATCH(CONCATENATE($G37,AK$2),'WFOM - Time_Base'!$A$8:$API$8,0)) *
INDEX('WFOM - Time_Base'!$A$4:$API$29, MATCH("CenHos_Per", 'WFOM - Time_Base'!$B$4:$B$29,0), MATCH(CONCATENATE($G37,AK$2),'WFOM - Time_Base'!$A$8:$API$8,0)),
IFERROR($AN37 * INDEX('Inputs from Uganda staff'!$E$61:$BM$80,MATCH('HRH Need estimation'!AK$2,'Inputs from Uganda staff'!$E$61:$E$80,0),MATCH('HRH Need estimation'!$D37,'Inputs from Uganda staff'!$E$6:$BM$6,0)),
""))</f>
        <v>0</v>
      </c>
      <c r="AL37" s="122">
        <f>IFERROR(
$AN37 * INDEX('WFOM - Time_Base'!$A$4:$API$29, MATCH("CenHos", 'WFOM - Time_Base'!$B$4:$B$29,0), MATCH(CONCATENATE($G37,AL$2),'WFOM - Time_Base'!$A$8:$API$8,0)) *
INDEX('WFOM - Time_Base'!$A$4:$API$29, MATCH("CenHos_Per", 'WFOM - Time_Base'!$B$4:$B$29,0), MATCH(CONCATENATE($G37,AL$2),'WFOM - Time_Base'!$A$8:$API$8,0)),
IFERROR($AN37 * INDEX('Inputs from Uganda staff'!$E$61:$BM$80,MATCH('HRH Need estimation'!AL$2,'Inputs from Uganda staff'!$E$61:$E$80,0),MATCH('HRH Need estimation'!$D37,'Inputs from Uganda staff'!$E$6:$BM$6,0)),
""))</f>
        <v>0</v>
      </c>
      <c r="AN37">
        <v>1</v>
      </c>
      <c r="AO37" t="e">
        <f t="shared" si="1"/>
        <v>#N/A</v>
      </c>
      <c r="AQ37" t="s">
        <v>328</v>
      </c>
    </row>
    <row r="38" spans="1:43" hidden="1">
      <c r="A38" s="106" t="s">
        <v>915</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1947</v>
      </c>
      <c r="R38" s="122">
        <f>IFERROR(
$AN38 * INDEX('WFOM - Time_Base'!$A$4:$API$29, MATCH("CenHos", 'WFOM - Time_Base'!$B$4:$B$29,0), MATCH(CONCATENATE($G38,R$2),'WFOM - Time_Base'!$A$8:$API$8,0)) *
INDEX('WFOM - Time_Base'!$A$4:$API$29, MATCH("CenHos_Per", 'WFOM - Time_Base'!$B$4:$B$29,0), MATCH(CONCATENATE($G38,R$2),'WFOM - Time_Base'!$A$8:$API$8,0)),
IFERROR($AN38 * INDEX('Inputs from Uganda staff'!$E$61:$BM$80,MATCH('HRH Need estimation'!R$2,'Inputs from Uganda staff'!$E$61:$E$80,0),MATCH('HRH Need estimation'!$D38,'Inputs from Uganda staff'!$E$6:$BM$6,0)),
""))</f>
        <v>0.5</v>
      </c>
      <c r="S38" s="122">
        <f>IFERROR(
$AN38 * INDEX('WFOM - Time_Base'!$A$4:$API$29, MATCH("CenHos", 'WFOM - Time_Base'!$B$4:$B$29,0), MATCH(CONCATENATE($G38,S$2),'WFOM - Time_Base'!$A$8:$API$8,0)) *
INDEX('WFOM - Time_Base'!$A$4:$API$29, MATCH("CenHos_Per", 'WFOM - Time_Base'!$B$4:$B$29,0), MATCH(CONCATENATE($G38,S$2),'WFOM - Time_Base'!$A$8:$API$8,0)),
IFERROR($AN38 * INDEX('Inputs from Uganda staff'!$E$61:$BM$80,MATCH('HRH Need estimation'!S$2,'Inputs from Uganda staff'!$E$61:$E$80,0),MATCH('HRH Need estimation'!$D38,'Inputs from Uganda staff'!$E$6:$BM$6,0)),
""))</f>
        <v>0</v>
      </c>
      <c r="T38" s="122">
        <f>IFERROR(
$AN38 * INDEX('WFOM - Time_Base'!$A$4:$API$29, MATCH("CenHos", 'WFOM - Time_Base'!$B$4:$B$29,0), MATCH(CONCATENATE($G38,T$2),'WFOM - Time_Base'!$A$8:$API$8,0)) *
INDEX('WFOM - Time_Base'!$A$4:$API$29, MATCH("CenHos_Per", 'WFOM - Time_Base'!$B$4:$B$29,0), MATCH(CONCATENATE($G38,T$2),'WFOM - Time_Base'!$A$8:$API$8,0)),
IFERROR($AN38 * INDEX('Inputs from Uganda staff'!$E$61:$BM$80,MATCH('HRH Need estimation'!T$2,'Inputs from Uganda staff'!$E$61:$E$80,0),MATCH('HRH Need estimation'!$D38,'Inputs from Uganda staff'!$E$6:$BM$6,0)),
""))</f>
        <v>0</v>
      </c>
      <c r="U38" s="122">
        <f>IFERROR(
$AN38 * INDEX('WFOM - Time_Base'!$A$4:$API$29, MATCH("CenHos", 'WFOM - Time_Base'!$B$4:$B$29,0), MATCH(CONCATENATE($G38,U$2),'WFOM - Time_Base'!$A$8:$API$8,0)) *
INDEX('WFOM - Time_Base'!$A$4:$API$29, MATCH("CenHos_Per", 'WFOM - Time_Base'!$B$4:$B$29,0), MATCH(CONCATENATE($G38,U$2),'WFOM - Time_Base'!$A$8:$API$8,0)),
IFERROR($AN38 * INDEX('Inputs from Uganda staff'!$E$61:$BM$80,MATCH('HRH Need estimation'!U$2,'Inputs from Uganda staff'!$E$61:$E$80,0),MATCH('HRH Need estimation'!$D38,'Inputs from Uganda staff'!$E$6:$BM$6,0)),
""))</f>
        <v>0.5</v>
      </c>
      <c r="V38" s="122">
        <f>IFERROR(
$AN38 * INDEX('WFOM - Time_Base'!$A$4:$API$29, MATCH("CenHos", 'WFOM - Time_Base'!$B$4:$B$29,0), MATCH(CONCATENATE($G38,V$2),'WFOM - Time_Base'!$A$8:$API$8,0)) *
INDEX('WFOM - Time_Base'!$A$4:$API$29, MATCH("CenHos_Per", 'WFOM - Time_Base'!$B$4:$B$29,0), MATCH(CONCATENATE($G38,V$2),'WFOM - Time_Base'!$A$8:$API$8,0)),
IFERROR($AN38 * INDEX('Inputs from Uganda staff'!$E$61:$BM$80,MATCH('HRH Need estimation'!V$2,'Inputs from Uganda staff'!$E$61:$E$80,0),MATCH('HRH Need estimation'!$D38,'Inputs from Uganda staff'!$E$6:$BM$6,0)),
""))</f>
        <v>24</v>
      </c>
      <c r="W38" s="122">
        <f>IFERROR(
$AN38 * INDEX('WFOM - Time_Base'!$A$4:$API$29, MATCH("CenHos", 'WFOM - Time_Base'!$B$4:$B$29,0), MATCH(CONCATENATE($G38,W$2),'WFOM - Time_Base'!$A$8:$API$8,0)) *
INDEX('WFOM - Time_Base'!$A$4:$API$29, MATCH("CenHos_Per", 'WFOM - Time_Base'!$B$4:$B$29,0), MATCH(CONCATENATE($G38,W$2),'WFOM - Time_Base'!$A$8:$API$8,0)),
IFERROR($AN38 * INDEX('Inputs from Uganda staff'!$E$61:$BM$80,MATCH('HRH Need estimation'!W$2,'Inputs from Uganda staff'!$E$61:$E$80,0),MATCH('HRH Need estimation'!$D38,'Inputs from Uganda staff'!$E$6:$BM$6,0)),
""))</f>
        <v>0</v>
      </c>
      <c r="X38" s="122">
        <f>IFERROR(
$AN38 * INDEX('WFOM - Time_Base'!$A$4:$API$29, MATCH("CenHos", 'WFOM - Time_Base'!$B$4:$B$29,0), MATCH(CONCATENATE($G38,X$2),'WFOM - Time_Base'!$A$8:$API$8,0)) *
INDEX('WFOM - Time_Base'!$A$4:$API$29, MATCH("CenHos_Per", 'WFOM - Time_Base'!$B$4:$B$29,0), MATCH(CONCATENATE($G38,X$2),'WFOM - Time_Base'!$A$8:$API$8,0)),
IFERROR($AN38 * INDEX('Inputs from Uganda staff'!$E$61:$BM$80,MATCH('HRH Need estimation'!X$2,'Inputs from Uganda staff'!$E$61:$E$80,0),MATCH('HRH Need estimation'!$D38,'Inputs from Uganda staff'!$E$6:$BM$6,0)),
""))</f>
        <v>0</v>
      </c>
      <c r="Y38" s="122">
        <f>IFERROR(
$AN38 * INDEX('WFOM - Time_Base'!$A$4:$API$29, MATCH("CenHos", 'WFOM - Time_Base'!$B$4:$B$29,0), MATCH(CONCATENATE($G38,Y$2),'WFOM - Time_Base'!$A$8:$API$8,0)) *
INDEX('WFOM - Time_Base'!$A$4:$API$29, MATCH("CenHos_Per", 'WFOM - Time_Base'!$B$4:$B$29,0), MATCH(CONCATENATE($G38,Y$2),'WFOM - Time_Base'!$A$8:$API$8,0)),
IFERROR($AN38 * INDEX('Inputs from Uganda staff'!$E$61:$BM$80,MATCH('HRH Need estimation'!Y$2,'Inputs from Uganda staff'!$E$61:$E$80,0),MATCH('HRH Need estimation'!$D38,'Inputs from Uganda staff'!$E$6:$BM$6,0)),
""))</f>
        <v>0</v>
      </c>
      <c r="Z38" s="122">
        <f>IFERROR(
$AN38 * INDEX('WFOM - Time_Base'!$A$4:$API$29, MATCH("CenHos", 'WFOM - Time_Base'!$B$4:$B$29,0), MATCH(CONCATENATE($G38,Z$2),'WFOM - Time_Base'!$A$8:$API$8,0)) *
INDEX('WFOM - Time_Base'!$A$4:$API$29, MATCH("CenHos_Per", 'WFOM - Time_Base'!$B$4:$B$29,0), MATCH(CONCATENATE($G38,Z$2),'WFOM - Time_Base'!$A$8:$API$8,0)),
IFERROR($AN38 * INDEX('Inputs from Uganda staff'!$E$61:$BM$80,MATCH('HRH Need estimation'!Z$2,'Inputs from Uganda staff'!$E$61:$E$80,0),MATCH('HRH Need estimation'!$D38,'Inputs from Uganda staff'!$E$6:$BM$6,0)),
""))</f>
        <v>0.2</v>
      </c>
      <c r="AA38" s="122">
        <f>IFERROR(
$AN38 * INDEX('WFOM - Time_Base'!$A$4:$API$29, MATCH("CenHos", 'WFOM - Time_Base'!$B$4:$B$29,0), MATCH(CONCATENATE($G38,AA$2),'WFOM - Time_Base'!$A$8:$API$8,0)) *
INDEX('WFOM - Time_Base'!$A$4:$API$29, MATCH("CenHos_Per", 'WFOM - Time_Base'!$B$4:$B$29,0), MATCH(CONCATENATE($G38,AA$2),'WFOM - Time_Base'!$A$8:$API$8,0)),
IFERROR($AN38 * INDEX('Inputs from Uganda staff'!$E$61:$BM$80,MATCH('HRH Need estimation'!AA$2,'Inputs from Uganda staff'!$E$61:$E$80,0),MATCH('HRH Need estimation'!$D38,'Inputs from Uganda staff'!$E$6:$BM$6,0)),
""))</f>
        <v>0.4</v>
      </c>
      <c r="AB38" s="122">
        <f>IFERROR(
$AN38 * INDEX('WFOM - Time_Base'!$A$4:$API$29, MATCH("CenHos", 'WFOM - Time_Base'!$B$4:$B$29,0), MATCH(CONCATENATE($G38,AB$2),'WFOM - Time_Base'!$A$8:$API$8,0)) *
INDEX('WFOM - Time_Base'!$A$4:$API$29, MATCH("CenHos_Per", 'WFOM - Time_Base'!$B$4:$B$29,0), MATCH(CONCATENATE($G38,AB$2),'WFOM - Time_Base'!$A$8:$API$8,0)),
IFERROR($AN38 * INDEX('Inputs from Uganda staff'!$E$61:$BM$80,MATCH('HRH Need estimation'!AB$2,'Inputs from Uganda staff'!$E$61:$E$80,0),MATCH('HRH Need estimation'!$D38,'Inputs from Uganda staff'!$E$6:$BM$6,0)),
""))</f>
        <v>1.2</v>
      </c>
      <c r="AC38" s="122" t="str">
        <f>IFERROR(
$AN38 * INDEX('WFOM - Time_Base'!$A$4:$API$29, MATCH("CenHos", 'WFOM - Time_Base'!$B$4:$B$29,0), MATCH(CONCATENATE($G38,AC$2),'WFOM - Time_Base'!$A$8:$API$8,0)) *
INDEX('WFOM - Time_Base'!$A$4:$API$29, MATCH("CenHos_Per", 'WFOM - Time_Base'!$B$4:$B$29,0), MATCH(CONCATENATE($G38,AC$2),'WFOM - Time_Base'!$A$8:$API$8,0)),
IFERROR($AN38 * INDEX('Inputs from Uganda staff'!$E$61:$BM$80,MATCH('HRH Need estimation'!AC$2,'Inputs from Uganda staff'!$E$61:$E$80,0),MATCH('HRH Need estimation'!$D38,'Inputs from Uganda staff'!$E$6:$BM$6,0)),
""))</f>
        <v/>
      </c>
      <c r="AD38" s="122">
        <f>IFERROR(
$AN38 * INDEX('WFOM - Time_Base'!$A$4:$API$29, MATCH("CenHos", 'WFOM - Time_Base'!$B$4:$B$29,0), MATCH(CONCATENATE($G38,AD$2),'WFOM - Time_Base'!$A$8:$API$8,0)) *
INDEX('WFOM - Time_Base'!$A$4:$API$29, MATCH("CenHos_Per", 'WFOM - Time_Base'!$B$4:$B$29,0), MATCH(CONCATENATE($G38,AD$2),'WFOM - Time_Base'!$A$8:$API$8,0)),
IFERROR($AN38 * INDEX('Inputs from Uganda staff'!$E$61:$BM$80,MATCH('HRH Need estimation'!AD$2,'Inputs from Uganda staff'!$E$61:$E$80,0),MATCH('HRH Need estimation'!$D38,'Inputs from Uganda staff'!$E$6:$BM$6,0)),
""))</f>
        <v>0</v>
      </c>
      <c r="AE38" s="122">
        <f>IFERROR(
$AN38 * INDEX('WFOM - Time_Base'!$A$4:$API$29, MATCH("CenHos", 'WFOM - Time_Base'!$B$4:$B$29,0), MATCH(CONCATENATE($G38,AE$2),'WFOM - Time_Base'!$A$8:$API$8,0)) *
INDEX('WFOM - Time_Base'!$A$4:$API$29, MATCH("CenHos_Per", 'WFOM - Time_Base'!$B$4:$B$29,0), MATCH(CONCATENATE($G38,AE$2),'WFOM - Time_Base'!$A$8:$API$8,0)),
IFERROR($AN38 * INDEX('Inputs from Uganda staff'!$E$61:$BM$80,MATCH('HRH Need estimation'!AE$2,'Inputs from Uganda staff'!$E$61:$E$80,0),MATCH('HRH Need estimation'!$D38,'Inputs from Uganda staff'!$E$6:$BM$6,0)),
""))</f>
        <v>0</v>
      </c>
      <c r="AF38" s="122">
        <f>IFERROR(
$AN38 * INDEX('WFOM - Time_Base'!$A$4:$API$29, MATCH("CenHos", 'WFOM - Time_Base'!$B$4:$B$29,0), MATCH(CONCATENATE($G38,AF$2),'WFOM - Time_Base'!$A$8:$API$8,0)) *
INDEX('WFOM - Time_Base'!$A$4:$API$29, MATCH("CenHos_Per", 'WFOM - Time_Base'!$B$4:$B$29,0), MATCH(CONCATENATE($G38,AF$2),'WFOM - Time_Base'!$A$8:$API$8,0)),
IFERROR($AN38 * INDEX('Inputs from Uganda staff'!$E$61:$BM$80,MATCH('HRH Need estimation'!AF$2,'Inputs from Uganda staff'!$E$61:$E$80,0),MATCH('HRH Need estimation'!$D38,'Inputs from Uganda staff'!$E$6:$BM$6,0)),
""))</f>
        <v>0</v>
      </c>
      <c r="AG38" s="122">
        <f>IFERROR(
$AN38 * INDEX('WFOM - Time_Base'!$A$4:$API$29, MATCH("CenHos", 'WFOM - Time_Base'!$B$4:$B$29,0), MATCH(CONCATENATE($G38,AG$2),'WFOM - Time_Base'!$A$8:$API$8,0)) *
INDEX('WFOM - Time_Base'!$A$4:$API$29, MATCH("CenHos_Per", 'WFOM - Time_Base'!$B$4:$B$29,0), MATCH(CONCATENATE($G38,AG$2),'WFOM - Time_Base'!$A$8:$API$8,0)),
IFERROR($AN38 * INDEX('Inputs from Uganda staff'!$E$61:$BM$80,MATCH('HRH Need estimation'!AG$2,'Inputs from Uganda staff'!$E$61:$E$80,0),MATCH('HRH Need estimation'!$D38,'Inputs from Uganda staff'!$E$6:$BM$6,0)),
""))</f>
        <v>0</v>
      </c>
      <c r="AH38" s="122">
        <f>IFERROR(
$AN38 * INDEX('WFOM - Time_Base'!$A$4:$API$29, MATCH("CenHos", 'WFOM - Time_Base'!$B$4:$B$29,0), MATCH(CONCATENATE($G38,AH$2),'WFOM - Time_Base'!$A$8:$API$8,0)) *
INDEX('WFOM - Time_Base'!$A$4:$API$29, MATCH("CenHos_Per", 'WFOM - Time_Base'!$B$4:$B$29,0), MATCH(CONCATENATE($G38,AH$2),'WFOM - Time_Base'!$A$8:$API$8,0)),
IFERROR($AN38 * INDEX('Inputs from Uganda staff'!$E$61:$BM$80,MATCH('HRH Need estimation'!AH$2,'Inputs from Uganda staff'!$E$61:$E$80,0),MATCH('HRH Need estimation'!$D38,'Inputs from Uganda staff'!$E$6:$BM$6,0)),
""))</f>
        <v>0</v>
      </c>
      <c r="AI38" s="122">
        <f>IFERROR(
$AN38 * INDEX('WFOM - Time_Base'!$A$4:$API$29, MATCH("CenHos", 'WFOM - Time_Base'!$B$4:$B$29,0), MATCH(CONCATENATE($G38,AI$2),'WFOM - Time_Base'!$A$8:$API$8,0)) *
INDEX('WFOM - Time_Base'!$A$4:$API$29, MATCH("CenHos_Per", 'WFOM - Time_Base'!$B$4:$B$29,0), MATCH(CONCATENATE($G38,AI$2),'WFOM - Time_Base'!$A$8:$API$8,0)),
IFERROR($AN38 * INDEX('Inputs from Uganda staff'!$E$61:$BM$80,MATCH('HRH Need estimation'!AI$2,'Inputs from Uganda staff'!$E$61:$E$80,0),MATCH('HRH Need estimation'!$D38,'Inputs from Uganda staff'!$E$6:$BM$6,0)),
""))</f>
        <v>0</v>
      </c>
      <c r="AJ38" s="122">
        <f>IFERROR(
$AN38 * INDEX('WFOM - Time_Base'!$A$4:$API$29, MATCH("CenHos", 'WFOM - Time_Base'!$B$4:$B$29,0), MATCH(CONCATENATE($G38,AJ$2),'WFOM - Time_Base'!$A$8:$API$8,0)) *
INDEX('WFOM - Time_Base'!$A$4:$API$29, MATCH("CenHos_Per", 'WFOM - Time_Base'!$B$4:$B$29,0), MATCH(CONCATENATE($G38,AJ$2),'WFOM - Time_Base'!$A$8:$API$8,0)),
IFERROR($AN38 * INDEX('Inputs from Uganda staff'!$E$61:$BM$80,MATCH('HRH Need estimation'!AJ$2,'Inputs from Uganda staff'!$E$61:$E$80,0),MATCH('HRH Need estimation'!$D38,'Inputs from Uganda staff'!$E$6:$BM$6,0)),
""))</f>
        <v>0</v>
      </c>
      <c r="AK38" s="122">
        <f>IFERROR(
$AN38 * INDEX('WFOM - Time_Base'!$A$4:$API$29, MATCH("CenHos", 'WFOM - Time_Base'!$B$4:$B$29,0), MATCH(CONCATENATE($G38,AK$2),'WFOM - Time_Base'!$A$8:$API$8,0)) *
INDEX('WFOM - Time_Base'!$A$4:$API$29, MATCH("CenHos_Per", 'WFOM - Time_Base'!$B$4:$B$29,0), MATCH(CONCATENATE($G38,AK$2),'WFOM - Time_Base'!$A$8:$API$8,0)),
IFERROR($AN38 * INDEX('Inputs from Uganda staff'!$E$61:$BM$80,MATCH('HRH Need estimation'!AK$2,'Inputs from Uganda staff'!$E$61:$E$80,0),MATCH('HRH Need estimation'!$D38,'Inputs from Uganda staff'!$E$6:$BM$6,0)),
""))</f>
        <v>0</v>
      </c>
      <c r="AL38" s="122">
        <f>IFERROR(
$AN38 * INDEX('WFOM - Time_Base'!$A$4:$API$29, MATCH("CenHos", 'WFOM - Time_Base'!$B$4:$B$29,0), MATCH(CONCATENATE($G38,AL$2),'WFOM - Time_Base'!$A$8:$API$8,0)) *
INDEX('WFOM - Time_Base'!$A$4:$API$29, MATCH("CenHos_Per", 'WFOM - Time_Base'!$B$4:$B$29,0), MATCH(CONCATENATE($G38,AL$2),'WFOM - Time_Base'!$A$8:$API$8,0)),
IFERROR($AN38 * INDEX('Inputs from Uganda staff'!$E$61:$BM$80,MATCH('HRH Need estimation'!AL$2,'Inputs from Uganda staff'!$E$61:$E$80,0),MATCH('HRH Need estimation'!$D38,'Inputs from Uganda staff'!$E$6:$BM$6,0)),
""))</f>
        <v>0</v>
      </c>
      <c r="AN38">
        <v>1</v>
      </c>
      <c r="AO38" t="e">
        <f t="shared" si="1"/>
        <v>#N/A</v>
      </c>
      <c r="AQ38" t="s">
        <v>330</v>
      </c>
    </row>
    <row r="39" spans="1:43" hidden="1">
      <c r="A39" s="106" t="s">
        <v>915</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1947</v>
      </c>
      <c r="R39" s="122">
        <f>IFERROR(
$AN39 * INDEX('WFOM - Time_Base'!$A$4:$API$29, MATCH("CenHos", 'WFOM - Time_Base'!$B$4:$B$29,0), MATCH(CONCATENATE($G39,R$2),'WFOM - Time_Base'!$A$8:$API$8,0)) *
INDEX('WFOM - Time_Base'!$A$4:$API$29, MATCH("CenHos_Per", 'WFOM - Time_Base'!$B$4:$B$29,0), MATCH(CONCATENATE($G39,R$2),'WFOM - Time_Base'!$A$8:$API$8,0)),
IFERROR($AN39 * INDEX('Inputs from Uganda staff'!$E$61:$BM$80,MATCH('HRH Need estimation'!R$2,'Inputs from Uganda staff'!$E$61:$E$80,0),MATCH('HRH Need estimation'!$D39,'Inputs from Uganda staff'!$E$6:$BM$6,0)),
""))</f>
        <v>0.5</v>
      </c>
      <c r="S39" s="122">
        <f>IFERROR(
$AN39 * INDEX('WFOM - Time_Base'!$A$4:$API$29, MATCH("CenHos", 'WFOM - Time_Base'!$B$4:$B$29,0), MATCH(CONCATENATE($G39,S$2),'WFOM - Time_Base'!$A$8:$API$8,0)) *
INDEX('WFOM - Time_Base'!$A$4:$API$29, MATCH("CenHos_Per", 'WFOM - Time_Base'!$B$4:$B$29,0), MATCH(CONCATENATE($G39,S$2),'WFOM - Time_Base'!$A$8:$API$8,0)),
IFERROR($AN39 * INDEX('Inputs from Uganda staff'!$E$61:$BM$80,MATCH('HRH Need estimation'!S$2,'Inputs from Uganda staff'!$E$61:$E$80,0),MATCH('HRH Need estimation'!$D39,'Inputs from Uganda staff'!$E$6:$BM$6,0)),
""))</f>
        <v>0</v>
      </c>
      <c r="T39" s="122">
        <f>IFERROR(
$AN39 * INDEX('WFOM - Time_Base'!$A$4:$API$29, MATCH("CenHos", 'WFOM - Time_Base'!$B$4:$B$29,0), MATCH(CONCATENATE($G39,T$2),'WFOM - Time_Base'!$A$8:$API$8,0)) *
INDEX('WFOM - Time_Base'!$A$4:$API$29, MATCH("CenHos_Per", 'WFOM - Time_Base'!$B$4:$B$29,0), MATCH(CONCATENATE($G39,T$2),'WFOM - Time_Base'!$A$8:$API$8,0)),
IFERROR($AN39 * INDEX('Inputs from Uganda staff'!$E$61:$BM$80,MATCH('HRH Need estimation'!T$2,'Inputs from Uganda staff'!$E$61:$E$80,0),MATCH('HRH Need estimation'!$D39,'Inputs from Uganda staff'!$E$6:$BM$6,0)),
""))</f>
        <v>0</v>
      </c>
      <c r="U39" s="122">
        <f>IFERROR(
$AN39 * INDEX('WFOM - Time_Base'!$A$4:$API$29, MATCH("CenHos", 'WFOM - Time_Base'!$B$4:$B$29,0), MATCH(CONCATENATE($G39,U$2),'WFOM - Time_Base'!$A$8:$API$8,0)) *
INDEX('WFOM - Time_Base'!$A$4:$API$29, MATCH("CenHos_Per", 'WFOM - Time_Base'!$B$4:$B$29,0), MATCH(CONCATENATE($G39,U$2),'WFOM - Time_Base'!$A$8:$API$8,0)),
IFERROR($AN39 * INDEX('Inputs from Uganda staff'!$E$61:$BM$80,MATCH('HRH Need estimation'!U$2,'Inputs from Uganda staff'!$E$61:$E$80,0),MATCH('HRH Need estimation'!$D39,'Inputs from Uganda staff'!$E$6:$BM$6,0)),
""))</f>
        <v>0.5</v>
      </c>
      <c r="V39" s="122">
        <f>IFERROR(
$AN39 * INDEX('WFOM - Time_Base'!$A$4:$API$29, MATCH("CenHos", 'WFOM - Time_Base'!$B$4:$B$29,0), MATCH(CONCATENATE($G39,V$2),'WFOM - Time_Base'!$A$8:$API$8,0)) *
INDEX('WFOM - Time_Base'!$A$4:$API$29, MATCH("CenHos_Per", 'WFOM - Time_Base'!$B$4:$B$29,0), MATCH(CONCATENATE($G39,V$2),'WFOM - Time_Base'!$A$8:$API$8,0)),
IFERROR($AN39 * INDEX('Inputs from Uganda staff'!$E$61:$BM$80,MATCH('HRH Need estimation'!V$2,'Inputs from Uganda staff'!$E$61:$E$80,0),MATCH('HRH Need estimation'!$D39,'Inputs from Uganda staff'!$E$6:$BM$6,0)),
""))</f>
        <v>24</v>
      </c>
      <c r="W39" s="122">
        <f>IFERROR(
$AN39 * INDEX('WFOM - Time_Base'!$A$4:$API$29, MATCH("CenHos", 'WFOM - Time_Base'!$B$4:$B$29,0), MATCH(CONCATENATE($G39,W$2),'WFOM - Time_Base'!$A$8:$API$8,0)) *
INDEX('WFOM - Time_Base'!$A$4:$API$29, MATCH("CenHos_Per", 'WFOM - Time_Base'!$B$4:$B$29,0), MATCH(CONCATENATE($G39,W$2),'WFOM - Time_Base'!$A$8:$API$8,0)),
IFERROR($AN39 * INDEX('Inputs from Uganda staff'!$E$61:$BM$80,MATCH('HRH Need estimation'!W$2,'Inputs from Uganda staff'!$E$61:$E$80,0),MATCH('HRH Need estimation'!$D39,'Inputs from Uganda staff'!$E$6:$BM$6,0)),
""))</f>
        <v>0</v>
      </c>
      <c r="X39" s="122">
        <f>IFERROR(
$AN39 * INDEX('WFOM - Time_Base'!$A$4:$API$29, MATCH("CenHos", 'WFOM - Time_Base'!$B$4:$B$29,0), MATCH(CONCATENATE($G39,X$2),'WFOM - Time_Base'!$A$8:$API$8,0)) *
INDEX('WFOM - Time_Base'!$A$4:$API$29, MATCH("CenHos_Per", 'WFOM - Time_Base'!$B$4:$B$29,0), MATCH(CONCATENATE($G39,X$2),'WFOM - Time_Base'!$A$8:$API$8,0)),
IFERROR($AN39 * INDEX('Inputs from Uganda staff'!$E$61:$BM$80,MATCH('HRH Need estimation'!X$2,'Inputs from Uganda staff'!$E$61:$E$80,0),MATCH('HRH Need estimation'!$D39,'Inputs from Uganda staff'!$E$6:$BM$6,0)),
""))</f>
        <v>0</v>
      </c>
      <c r="Y39" s="122">
        <f>IFERROR(
$AN39 * INDEX('WFOM - Time_Base'!$A$4:$API$29, MATCH("CenHos", 'WFOM - Time_Base'!$B$4:$B$29,0), MATCH(CONCATENATE($G39,Y$2),'WFOM - Time_Base'!$A$8:$API$8,0)) *
INDEX('WFOM - Time_Base'!$A$4:$API$29, MATCH("CenHos_Per", 'WFOM - Time_Base'!$B$4:$B$29,0), MATCH(CONCATENATE($G39,Y$2),'WFOM - Time_Base'!$A$8:$API$8,0)),
IFERROR($AN39 * INDEX('Inputs from Uganda staff'!$E$61:$BM$80,MATCH('HRH Need estimation'!Y$2,'Inputs from Uganda staff'!$E$61:$E$80,0),MATCH('HRH Need estimation'!$D39,'Inputs from Uganda staff'!$E$6:$BM$6,0)),
""))</f>
        <v>1.2</v>
      </c>
      <c r="Z39" s="122">
        <f>IFERROR(
$AN39 * INDEX('WFOM - Time_Base'!$A$4:$API$29, MATCH("CenHos", 'WFOM - Time_Base'!$B$4:$B$29,0), MATCH(CONCATENATE($G39,Z$2),'WFOM - Time_Base'!$A$8:$API$8,0)) *
INDEX('WFOM - Time_Base'!$A$4:$API$29, MATCH("CenHos_Per", 'WFOM - Time_Base'!$B$4:$B$29,0), MATCH(CONCATENATE($G39,Z$2),'WFOM - Time_Base'!$A$8:$API$8,0)),
IFERROR($AN39 * INDEX('Inputs from Uganda staff'!$E$61:$BM$80,MATCH('HRH Need estimation'!Z$2,'Inputs from Uganda staff'!$E$61:$E$80,0),MATCH('HRH Need estimation'!$D39,'Inputs from Uganda staff'!$E$6:$BM$6,0)),
""))</f>
        <v>0</v>
      </c>
      <c r="AA39" s="122">
        <f>IFERROR(
$AN39 * INDEX('WFOM - Time_Base'!$A$4:$API$29, MATCH("CenHos", 'WFOM - Time_Base'!$B$4:$B$29,0), MATCH(CONCATENATE($G39,AA$2),'WFOM - Time_Base'!$A$8:$API$8,0)) *
INDEX('WFOM - Time_Base'!$A$4:$API$29, MATCH("CenHos_Per", 'WFOM - Time_Base'!$B$4:$B$29,0), MATCH(CONCATENATE($G39,AA$2),'WFOM - Time_Base'!$A$8:$API$8,0)),
IFERROR($AN39 * INDEX('Inputs from Uganda staff'!$E$61:$BM$80,MATCH('HRH Need estimation'!AA$2,'Inputs from Uganda staff'!$E$61:$E$80,0),MATCH('HRH Need estimation'!$D39,'Inputs from Uganda staff'!$E$6:$BM$6,0)),
""))</f>
        <v>0</v>
      </c>
      <c r="AB39" s="122">
        <f>IFERROR(
$AN39 * INDEX('WFOM - Time_Base'!$A$4:$API$29, MATCH("CenHos", 'WFOM - Time_Base'!$B$4:$B$29,0), MATCH(CONCATENATE($G39,AB$2),'WFOM - Time_Base'!$A$8:$API$8,0)) *
INDEX('WFOM - Time_Base'!$A$4:$API$29, MATCH("CenHos_Per", 'WFOM - Time_Base'!$B$4:$B$29,0), MATCH(CONCATENATE($G39,AB$2),'WFOM - Time_Base'!$A$8:$API$8,0)),
IFERROR($AN39 * INDEX('Inputs from Uganda staff'!$E$61:$BM$80,MATCH('HRH Need estimation'!AB$2,'Inputs from Uganda staff'!$E$61:$E$80,0),MATCH('HRH Need estimation'!$D39,'Inputs from Uganda staff'!$E$6:$BM$6,0)),
""))</f>
        <v>1.2</v>
      </c>
      <c r="AC39" s="122" t="str">
        <f>IFERROR(
$AN39 * INDEX('WFOM - Time_Base'!$A$4:$API$29, MATCH("CenHos", 'WFOM - Time_Base'!$B$4:$B$29,0), MATCH(CONCATENATE($G39,AC$2),'WFOM - Time_Base'!$A$8:$API$8,0)) *
INDEX('WFOM - Time_Base'!$A$4:$API$29, MATCH("CenHos_Per", 'WFOM - Time_Base'!$B$4:$B$29,0), MATCH(CONCATENATE($G39,AC$2),'WFOM - Time_Base'!$A$8:$API$8,0)),
IFERROR($AN39 * INDEX('Inputs from Uganda staff'!$E$61:$BM$80,MATCH('HRH Need estimation'!AC$2,'Inputs from Uganda staff'!$E$61:$E$80,0),MATCH('HRH Need estimation'!$D39,'Inputs from Uganda staff'!$E$6:$BM$6,0)),
""))</f>
        <v/>
      </c>
      <c r="AD39" s="122">
        <f>IFERROR(
$AN39 * INDEX('WFOM - Time_Base'!$A$4:$API$29, MATCH("CenHos", 'WFOM - Time_Base'!$B$4:$B$29,0), MATCH(CONCATENATE($G39,AD$2),'WFOM - Time_Base'!$A$8:$API$8,0)) *
INDEX('WFOM - Time_Base'!$A$4:$API$29, MATCH("CenHos_Per", 'WFOM - Time_Base'!$B$4:$B$29,0), MATCH(CONCATENATE($G39,AD$2),'WFOM - Time_Base'!$A$8:$API$8,0)),
IFERROR($AN39 * INDEX('Inputs from Uganda staff'!$E$61:$BM$80,MATCH('HRH Need estimation'!AD$2,'Inputs from Uganda staff'!$E$61:$E$80,0),MATCH('HRH Need estimation'!$D39,'Inputs from Uganda staff'!$E$6:$BM$6,0)),
""))</f>
        <v>0</v>
      </c>
      <c r="AE39" s="122">
        <f>IFERROR(
$AN39 * INDEX('WFOM - Time_Base'!$A$4:$API$29, MATCH("CenHos", 'WFOM - Time_Base'!$B$4:$B$29,0), MATCH(CONCATENATE($G39,AE$2),'WFOM - Time_Base'!$A$8:$API$8,0)) *
INDEX('WFOM - Time_Base'!$A$4:$API$29, MATCH("CenHos_Per", 'WFOM - Time_Base'!$B$4:$B$29,0), MATCH(CONCATENATE($G39,AE$2),'WFOM - Time_Base'!$A$8:$API$8,0)),
IFERROR($AN39 * INDEX('Inputs from Uganda staff'!$E$61:$BM$80,MATCH('HRH Need estimation'!AE$2,'Inputs from Uganda staff'!$E$61:$E$80,0),MATCH('HRH Need estimation'!$D39,'Inputs from Uganda staff'!$E$6:$BM$6,0)),
""))</f>
        <v>0</v>
      </c>
      <c r="AF39" s="122">
        <f>IFERROR(
$AN39 * INDEX('WFOM - Time_Base'!$A$4:$API$29, MATCH("CenHos", 'WFOM - Time_Base'!$B$4:$B$29,0), MATCH(CONCATENATE($G39,AF$2),'WFOM - Time_Base'!$A$8:$API$8,0)) *
INDEX('WFOM - Time_Base'!$A$4:$API$29, MATCH("CenHos_Per", 'WFOM - Time_Base'!$B$4:$B$29,0), MATCH(CONCATENATE($G39,AF$2),'WFOM - Time_Base'!$A$8:$API$8,0)),
IFERROR($AN39 * INDEX('Inputs from Uganda staff'!$E$61:$BM$80,MATCH('HRH Need estimation'!AF$2,'Inputs from Uganda staff'!$E$61:$E$80,0),MATCH('HRH Need estimation'!$D39,'Inputs from Uganda staff'!$E$6:$BM$6,0)),
""))</f>
        <v>0</v>
      </c>
      <c r="AG39" s="122">
        <f>IFERROR(
$AN39 * INDEX('WFOM - Time_Base'!$A$4:$API$29, MATCH("CenHos", 'WFOM - Time_Base'!$B$4:$B$29,0), MATCH(CONCATENATE($G39,AG$2),'WFOM - Time_Base'!$A$8:$API$8,0)) *
INDEX('WFOM - Time_Base'!$A$4:$API$29, MATCH("CenHos_Per", 'WFOM - Time_Base'!$B$4:$B$29,0), MATCH(CONCATENATE($G39,AG$2),'WFOM - Time_Base'!$A$8:$API$8,0)),
IFERROR($AN39 * INDEX('Inputs from Uganda staff'!$E$61:$BM$80,MATCH('HRH Need estimation'!AG$2,'Inputs from Uganda staff'!$E$61:$E$80,0),MATCH('HRH Need estimation'!$D39,'Inputs from Uganda staff'!$E$6:$BM$6,0)),
""))</f>
        <v>0</v>
      </c>
      <c r="AH39" s="122">
        <f>IFERROR(
$AN39 * INDEX('WFOM - Time_Base'!$A$4:$API$29, MATCH("CenHos", 'WFOM - Time_Base'!$B$4:$B$29,0), MATCH(CONCATENATE($G39,AH$2),'WFOM - Time_Base'!$A$8:$API$8,0)) *
INDEX('WFOM - Time_Base'!$A$4:$API$29, MATCH("CenHos_Per", 'WFOM - Time_Base'!$B$4:$B$29,0), MATCH(CONCATENATE($G39,AH$2),'WFOM - Time_Base'!$A$8:$API$8,0)),
IFERROR($AN39 * INDEX('Inputs from Uganda staff'!$E$61:$BM$80,MATCH('HRH Need estimation'!AH$2,'Inputs from Uganda staff'!$E$61:$E$80,0),MATCH('HRH Need estimation'!$D39,'Inputs from Uganda staff'!$E$6:$BM$6,0)),
""))</f>
        <v>0</v>
      </c>
      <c r="AI39" s="122">
        <f>IFERROR(
$AN39 * INDEX('WFOM - Time_Base'!$A$4:$API$29, MATCH("CenHos", 'WFOM - Time_Base'!$B$4:$B$29,0), MATCH(CONCATENATE($G39,AI$2),'WFOM - Time_Base'!$A$8:$API$8,0)) *
INDEX('WFOM - Time_Base'!$A$4:$API$29, MATCH("CenHos_Per", 'WFOM - Time_Base'!$B$4:$B$29,0), MATCH(CONCATENATE($G39,AI$2),'WFOM - Time_Base'!$A$8:$API$8,0)),
IFERROR($AN39 * INDEX('Inputs from Uganda staff'!$E$61:$BM$80,MATCH('HRH Need estimation'!AI$2,'Inputs from Uganda staff'!$E$61:$E$80,0),MATCH('HRH Need estimation'!$D39,'Inputs from Uganda staff'!$E$6:$BM$6,0)),
""))</f>
        <v>0</v>
      </c>
      <c r="AJ39" s="122">
        <f>IFERROR(
$AN39 * INDEX('WFOM - Time_Base'!$A$4:$API$29, MATCH("CenHos", 'WFOM - Time_Base'!$B$4:$B$29,0), MATCH(CONCATENATE($G39,AJ$2),'WFOM - Time_Base'!$A$8:$API$8,0)) *
INDEX('WFOM - Time_Base'!$A$4:$API$29, MATCH("CenHos_Per", 'WFOM - Time_Base'!$B$4:$B$29,0), MATCH(CONCATENATE($G39,AJ$2),'WFOM - Time_Base'!$A$8:$API$8,0)),
IFERROR($AN39 * INDEX('Inputs from Uganda staff'!$E$61:$BM$80,MATCH('HRH Need estimation'!AJ$2,'Inputs from Uganda staff'!$E$61:$E$80,0),MATCH('HRH Need estimation'!$D39,'Inputs from Uganda staff'!$E$6:$BM$6,0)),
""))</f>
        <v>0</v>
      </c>
      <c r="AK39" s="122">
        <f>IFERROR(
$AN39 * INDEX('WFOM - Time_Base'!$A$4:$API$29, MATCH("CenHos", 'WFOM - Time_Base'!$B$4:$B$29,0), MATCH(CONCATENATE($G39,AK$2),'WFOM - Time_Base'!$A$8:$API$8,0)) *
INDEX('WFOM - Time_Base'!$A$4:$API$29, MATCH("CenHos_Per", 'WFOM - Time_Base'!$B$4:$B$29,0), MATCH(CONCATENATE($G39,AK$2),'WFOM - Time_Base'!$A$8:$API$8,0)),
IFERROR($AN39 * INDEX('Inputs from Uganda staff'!$E$61:$BM$80,MATCH('HRH Need estimation'!AK$2,'Inputs from Uganda staff'!$E$61:$E$80,0),MATCH('HRH Need estimation'!$D39,'Inputs from Uganda staff'!$E$6:$BM$6,0)),
""))</f>
        <v>0</v>
      </c>
      <c r="AL39" s="122">
        <f>IFERROR(
$AN39 * INDEX('WFOM - Time_Base'!$A$4:$API$29, MATCH("CenHos", 'WFOM - Time_Base'!$B$4:$B$29,0), MATCH(CONCATENATE($G39,AL$2),'WFOM - Time_Base'!$A$8:$API$8,0)) *
INDEX('WFOM - Time_Base'!$A$4:$API$29, MATCH("CenHos_Per", 'WFOM - Time_Base'!$B$4:$B$29,0), MATCH(CONCATENATE($G39,AL$2),'WFOM - Time_Base'!$A$8:$API$8,0)),
IFERROR($AN39 * INDEX('Inputs from Uganda staff'!$E$61:$BM$80,MATCH('HRH Need estimation'!AL$2,'Inputs from Uganda staff'!$E$61:$E$80,0),MATCH('HRH Need estimation'!$D39,'Inputs from Uganda staff'!$E$6:$BM$6,0)),
""))</f>
        <v>0</v>
      </c>
      <c r="AN39">
        <v>1</v>
      </c>
      <c r="AO39" t="str">
        <f t="shared" si="1"/>
        <v>036</v>
      </c>
      <c r="AQ39" t="s">
        <v>337</v>
      </c>
    </row>
    <row r="40" spans="1:43" hidden="1">
      <c r="A40" s="106" t="s">
        <v>932</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1947</v>
      </c>
      <c r="R40" s="122">
        <f>IFERROR(
$AN40 * INDEX('WFOM - Time_Base'!$A$4:$API$29, MATCH("CenHos", 'WFOM - Time_Base'!$B$4:$B$29,0), MATCH(CONCATENATE($G40,R$2),'WFOM - Time_Base'!$A$8:$API$8,0)) *
INDEX('WFOM - Time_Base'!$A$4:$API$29, MATCH("CenHos_Per", 'WFOM - Time_Base'!$B$4:$B$29,0), MATCH(CONCATENATE($G40,R$2),'WFOM - Time_Base'!$A$8:$API$8,0)),
IFERROR($AN40 * INDEX('Inputs from Uganda staff'!$E$61:$BM$80,MATCH('HRH Need estimation'!R$2,'Inputs from Uganda staff'!$E$61:$E$80,0),MATCH('HRH Need estimation'!$D40,'Inputs from Uganda staff'!$E$6:$BM$6,0)),
""))</f>
        <v>0</v>
      </c>
      <c r="S40" s="122">
        <f>IFERROR(
$AN40 * INDEX('WFOM - Time_Base'!$A$4:$API$29, MATCH("CenHos", 'WFOM - Time_Base'!$B$4:$B$29,0), MATCH(CONCATENATE($G40,S$2),'WFOM - Time_Base'!$A$8:$API$8,0)) *
INDEX('WFOM - Time_Base'!$A$4:$API$29, MATCH("CenHos_Per", 'WFOM - Time_Base'!$B$4:$B$29,0), MATCH(CONCATENATE($G40,S$2),'WFOM - Time_Base'!$A$8:$API$8,0)),
IFERROR($AN40 * INDEX('Inputs from Uganda staff'!$E$61:$BM$80,MATCH('HRH Need estimation'!S$2,'Inputs from Uganda staff'!$E$61:$E$80,0),MATCH('HRH Need estimation'!$D40,'Inputs from Uganda staff'!$E$6:$BM$6,0)),
""))</f>
        <v>5</v>
      </c>
      <c r="T40" s="122">
        <f>IFERROR(
$AN40 * INDEX('WFOM - Time_Base'!$A$4:$API$29, MATCH("CenHos", 'WFOM - Time_Base'!$B$4:$B$29,0), MATCH(CONCATENATE($G40,T$2),'WFOM - Time_Base'!$A$8:$API$8,0)) *
INDEX('WFOM - Time_Base'!$A$4:$API$29, MATCH("CenHos_Per", 'WFOM - Time_Base'!$B$4:$B$29,0), MATCH(CONCATENATE($G40,T$2),'WFOM - Time_Base'!$A$8:$API$8,0)),
IFERROR($AN40 * INDEX('Inputs from Uganda staff'!$E$61:$BM$80,MATCH('HRH Need estimation'!T$2,'Inputs from Uganda staff'!$E$61:$E$80,0),MATCH('HRH Need estimation'!$D40,'Inputs from Uganda staff'!$E$6:$BM$6,0)),
""))</f>
        <v>0</v>
      </c>
      <c r="U40" s="122">
        <f>IFERROR(
$AN40 * INDEX('WFOM - Time_Base'!$A$4:$API$29, MATCH("CenHos", 'WFOM - Time_Base'!$B$4:$B$29,0), MATCH(CONCATENATE($G40,U$2),'WFOM - Time_Base'!$A$8:$API$8,0)) *
INDEX('WFOM - Time_Base'!$A$4:$API$29, MATCH("CenHos_Per", 'WFOM - Time_Base'!$B$4:$B$29,0), MATCH(CONCATENATE($G40,U$2),'WFOM - Time_Base'!$A$8:$API$8,0)),
IFERROR($AN40 * INDEX('Inputs from Uganda staff'!$E$61:$BM$80,MATCH('HRH Need estimation'!U$2,'Inputs from Uganda staff'!$E$61:$E$80,0),MATCH('HRH Need estimation'!$D40,'Inputs from Uganda staff'!$E$6:$BM$6,0)),
""))</f>
        <v>5</v>
      </c>
      <c r="V40" s="122">
        <f>IFERROR(
$AN40 * INDEX('WFOM - Time_Base'!$A$4:$API$29, MATCH("CenHos", 'WFOM - Time_Base'!$B$4:$B$29,0), MATCH(CONCATENATE($G40,V$2),'WFOM - Time_Base'!$A$8:$API$8,0)) *
INDEX('WFOM - Time_Base'!$A$4:$API$29, MATCH("CenHos_Per", 'WFOM - Time_Base'!$B$4:$B$29,0), MATCH(CONCATENATE($G40,V$2),'WFOM - Time_Base'!$A$8:$API$8,0)),
IFERROR($AN40 * INDEX('Inputs from Uganda staff'!$E$61:$BM$80,MATCH('HRH Need estimation'!V$2,'Inputs from Uganda staff'!$E$61:$E$80,0),MATCH('HRH Need estimation'!$D40,'Inputs from Uganda staff'!$E$6:$BM$6,0)),
""))</f>
        <v>5</v>
      </c>
      <c r="W40" s="122">
        <f>IFERROR(
$AN40 * INDEX('WFOM - Time_Base'!$A$4:$API$29, MATCH("CenHos", 'WFOM - Time_Base'!$B$4:$B$29,0), MATCH(CONCATENATE($G40,W$2),'WFOM - Time_Base'!$A$8:$API$8,0)) *
INDEX('WFOM - Time_Base'!$A$4:$API$29, MATCH("CenHos_Per", 'WFOM - Time_Base'!$B$4:$B$29,0), MATCH(CONCATENATE($G40,W$2),'WFOM - Time_Base'!$A$8:$API$8,0)),
IFERROR($AN40 * INDEX('Inputs from Uganda staff'!$E$61:$BM$80,MATCH('HRH Need estimation'!W$2,'Inputs from Uganda staff'!$E$61:$E$80,0),MATCH('HRH Need estimation'!$D40,'Inputs from Uganda staff'!$E$6:$BM$6,0)),
""))</f>
        <v>0.2</v>
      </c>
      <c r="X40" s="122">
        <f>IFERROR(
$AN40 * INDEX('WFOM - Time_Base'!$A$4:$API$29, MATCH("CenHos", 'WFOM - Time_Base'!$B$4:$B$29,0), MATCH(CONCATENATE($G40,X$2),'WFOM - Time_Base'!$A$8:$API$8,0)) *
INDEX('WFOM - Time_Base'!$A$4:$API$29, MATCH("CenHos_Per", 'WFOM - Time_Base'!$B$4:$B$29,0), MATCH(CONCATENATE($G40,X$2),'WFOM - Time_Base'!$A$8:$API$8,0)),
IFERROR($AN40 * INDEX('Inputs from Uganda staff'!$E$61:$BM$80,MATCH('HRH Need estimation'!X$2,'Inputs from Uganda staff'!$E$61:$E$80,0),MATCH('HRH Need estimation'!$D40,'Inputs from Uganda staff'!$E$6:$BM$6,0)),
""))</f>
        <v>1.5</v>
      </c>
      <c r="Y40" s="122">
        <f>IFERROR(
$AN40 * INDEX('WFOM - Time_Base'!$A$4:$API$29, MATCH("CenHos", 'WFOM - Time_Base'!$B$4:$B$29,0), MATCH(CONCATENATE($G40,Y$2),'WFOM - Time_Base'!$A$8:$API$8,0)) *
INDEX('WFOM - Time_Base'!$A$4:$API$29, MATCH("CenHos_Per", 'WFOM - Time_Base'!$B$4:$B$29,0), MATCH(CONCATENATE($G40,Y$2),'WFOM - Time_Base'!$A$8:$API$8,0)),
IFERROR($AN40 * INDEX('Inputs from Uganda staff'!$E$61:$BM$80,MATCH('HRH Need estimation'!Y$2,'Inputs from Uganda staff'!$E$61:$E$80,0),MATCH('HRH Need estimation'!$D40,'Inputs from Uganda staff'!$E$6:$BM$6,0)),
""))</f>
        <v>1.5</v>
      </c>
      <c r="Z40" s="122">
        <f>IFERROR(
$AN40 * INDEX('WFOM - Time_Base'!$A$4:$API$29, MATCH("CenHos", 'WFOM - Time_Base'!$B$4:$B$29,0), MATCH(CONCATENATE($G40,Z$2),'WFOM - Time_Base'!$A$8:$API$8,0)) *
INDEX('WFOM - Time_Base'!$A$4:$API$29, MATCH("CenHos_Per", 'WFOM - Time_Base'!$B$4:$B$29,0), MATCH(CONCATENATE($G40,Z$2),'WFOM - Time_Base'!$A$8:$API$8,0)),
IFERROR($AN40 * INDEX('Inputs from Uganda staff'!$E$61:$BM$80,MATCH('HRH Need estimation'!Z$2,'Inputs from Uganda staff'!$E$61:$E$80,0),MATCH('HRH Need estimation'!$D40,'Inputs from Uganda staff'!$E$6:$BM$6,0)),
""))</f>
        <v>0</v>
      </c>
      <c r="AA40" s="122">
        <f>IFERROR(
$AN40 * INDEX('WFOM - Time_Base'!$A$4:$API$29, MATCH("CenHos", 'WFOM - Time_Base'!$B$4:$B$29,0), MATCH(CONCATENATE($G40,AA$2),'WFOM - Time_Base'!$A$8:$API$8,0)) *
INDEX('WFOM - Time_Base'!$A$4:$API$29, MATCH("CenHos_Per", 'WFOM - Time_Base'!$B$4:$B$29,0), MATCH(CONCATENATE($G40,AA$2),'WFOM - Time_Base'!$A$8:$API$8,0)),
IFERROR($AN40 * INDEX('Inputs from Uganda staff'!$E$61:$BM$80,MATCH('HRH Need estimation'!AA$2,'Inputs from Uganda staff'!$E$61:$E$80,0),MATCH('HRH Need estimation'!$D40,'Inputs from Uganda staff'!$E$6:$BM$6,0)),
""))</f>
        <v>0</v>
      </c>
      <c r="AB40" s="122">
        <f>IFERROR(
$AN40 * INDEX('WFOM - Time_Base'!$A$4:$API$29, MATCH("CenHos", 'WFOM - Time_Base'!$B$4:$B$29,0), MATCH(CONCATENATE($G40,AB$2),'WFOM - Time_Base'!$A$8:$API$8,0)) *
INDEX('WFOM - Time_Base'!$A$4:$API$29, MATCH("CenHos_Per", 'WFOM - Time_Base'!$B$4:$B$29,0), MATCH(CONCATENATE($G40,AB$2),'WFOM - Time_Base'!$A$8:$API$8,0)),
IFERROR($AN40 * INDEX('Inputs from Uganda staff'!$E$61:$BM$80,MATCH('HRH Need estimation'!AB$2,'Inputs from Uganda staff'!$E$61:$E$80,0),MATCH('HRH Need estimation'!$D40,'Inputs from Uganda staff'!$E$6:$BM$6,0)),
""))</f>
        <v>0</v>
      </c>
      <c r="AC40" s="122" t="str">
        <f>IFERROR(
$AN40 * INDEX('WFOM - Time_Base'!$A$4:$API$29, MATCH("CenHos", 'WFOM - Time_Base'!$B$4:$B$29,0), MATCH(CONCATENATE($G40,AC$2),'WFOM - Time_Base'!$A$8:$API$8,0)) *
INDEX('WFOM - Time_Base'!$A$4:$API$29, MATCH("CenHos_Per", 'WFOM - Time_Base'!$B$4:$B$29,0), MATCH(CONCATENATE($G40,AC$2),'WFOM - Time_Base'!$A$8:$API$8,0)),
IFERROR($AN40 * INDEX('Inputs from Uganda staff'!$E$61:$BM$80,MATCH('HRH Need estimation'!AC$2,'Inputs from Uganda staff'!$E$61:$E$80,0),MATCH('HRH Need estimation'!$D40,'Inputs from Uganda staff'!$E$6:$BM$6,0)),
""))</f>
        <v/>
      </c>
      <c r="AD40" s="122">
        <f>IFERROR(
$AN40 * INDEX('WFOM - Time_Base'!$A$4:$API$29, MATCH("CenHos", 'WFOM - Time_Base'!$B$4:$B$29,0), MATCH(CONCATENATE($G40,AD$2),'WFOM - Time_Base'!$A$8:$API$8,0)) *
INDEX('WFOM - Time_Base'!$A$4:$API$29, MATCH("CenHos_Per", 'WFOM - Time_Base'!$B$4:$B$29,0), MATCH(CONCATENATE($G40,AD$2),'WFOM - Time_Base'!$A$8:$API$8,0)),
IFERROR($AN40 * INDEX('Inputs from Uganda staff'!$E$61:$BM$80,MATCH('HRH Need estimation'!AD$2,'Inputs from Uganda staff'!$E$61:$E$80,0),MATCH('HRH Need estimation'!$D40,'Inputs from Uganda staff'!$E$6:$BM$6,0)),
""))</f>
        <v>0</v>
      </c>
      <c r="AE40" s="122">
        <f>IFERROR(
$AN40 * INDEX('WFOM - Time_Base'!$A$4:$API$29, MATCH("CenHos", 'WFOM - Time_Base'!$B$4:$B$29,0), MATCH(CONCATENATE($G40,AE$2),'WFOM - Time_Base'!$A$8:$API$8,0)) *
INDEX('WFOM - Time_Base'!$A$4:$API$29, MATCH("CenHos_Per", 'WFOM - Time_Base'!$B$4:$B$29,0), MATCH(CONCATENATE($G40,AE$2),'WFOM - Time_Base'!$A$8:$API$8,0)),
IFERROR($AN40 * INDEX('Inputs from Uganda staff'!$E$61:$BM$80,MATCH('HRH Need estimation'!AE$2,'Inputs from Uganda staff'!$E$61:$E$80,0),MATCH('HRH Need estimation'!$D40,'Inputs from Uganda staff'!$E$6:$BM$6,0)),
""))</f>
        <v>0</v>
      </c>
      <c r="AF40" s="122">
        <f>IFERROR(
$AN40 * INDEX('WFOM - Time_Base'!$A$4:$API$29, MATCH("CenHos", 'WFOM - Time_Base'!$B$4:$B$29,0), MATCH(CONCATENATE($G40,AF$2),'WFOM - Time_Base'!$A$8:$API$8,0)) *
INDEX('WFOM - Time_Base'!$A$4:$API$29, MATCH("CenHos_Per", 'WFOM - Time_Base'!$B$4:$B$29,0), MATCH(CONCATENATE($G40,AF$2),'WFOM - Time_Base'!$A$8:$API$8,0)),
IFERROR($AN40 * INDEX('Inputs from Uganda staff'!$E$61:$BM$80,MATCH('HRH Need estimation'!AF$2,'Inputs from Uganda staff'!$E$61:$E$80,0),MATCH('HRH Need estimation'!$D40,'Inputs from Uganda staff'!$E$6:$BM$6,0)),
""))</f>
        <v>0</v>
      </c>
      <c r="AG40" s="122">
        <f>IFERROR(
$AN40 * INDEX('WFOM - Time_Base'!$A$4:$API$29, MATCH("CenHos", 'WFOM - Time_Base'!$B$4:$B$29,0), MATCH(CONCATENATE($G40,AG$2),'WFOM - Time_Base'!$A$8:$API$8,0)) *
INDEX('WFOM - Time_Base'!$A$4:$API$29, MATCH("CenHos_Per", 'WFOM - Time_Base'!$B$4:$B$29,0), MATCH(CONCATENATE($G40,AG$2),'WFOM - Time_Base'!$A$8:$API$8,0)),
IFERROR($AN40 * INDEX('Inputs from Uganda staff'!$E$61:$BM$80,MATCH('HRH Need estimation'!AG$2,'Inputs from Uganda staff'!$E$61:$E$80,0),MATCH('HRH Need estimation'!$D40,'Inputs from Uganda staff'!$E$6:$BM$6,0)),
""))</f>
        <v>0</v>
      </c>
      <c r="AH40" s="122">
        <f>IFERROR(
$AN40 * INDEX('WFOM - Time_Base'!$A$4:$API$29, MATCH("CenHos", 'WFOM - Time_Base'!$B$4:$B$29,0), MATCH(CONCATENATE($G40,AH$2),'WFOM - Time_Base'!$A$8:$API$8,0)) *
INDEX('WFOM - Time_Base'!$A$4:$API$29, MATCH("CenHos_Per", 'WFOM - Time_Base'!$B$4:$B$29,0), MATCH(CONCATENATE($G40,AH$2),'WFOM - Time_Base'!$A$8:$API$8,0)),
IFERROR($AN40 * INDEX('Inputs from Uganda staff'!$E$61:$BM$80,MATCH('HRH Need estimation'!AH$2,'Inputs from Uganda staff'!$E$61:$E$80,0),MATCH('HRH Need estimation'!$D40,'Inputs from Uganda staff'!$E$6:$BM$6,0)),
""))</f>
        <v>0</v>
      </c>
      <c r="AI40" s="122">
        <f>IFERROR(
$AN40 * INDEX('WFOM - Time_Base'!$A$4:$API$29, MATCH("CenHos", 'WFOM - Time_Base'!$B$4:$B$29,0), MATCH(CONCATENATE($G40,AI$2),'WFOM - Time_Base'!$A$8:$API$8,0)) *
INDEX('WFOM - Time_Base'!$A$4:$API$29, MATCH("CenHos_Per", 'WFOM - Time_Base'!$B$4:$B$29,0), MATCH(CONCATENATE($G40,AI$2),'WFOM - Time_Base'!$A$8:$API$8,0)),
IFERROR($AN40 * INDEX('Inputs from Uganda staff'!$E$61:$BM$80,MATCH('HRH Need estimation'!AI$2,'Inputs from Uganda staff'!$E$61:$E$80,0),MATCH('HRH Need estimation'!$D40,'Inputs from Uganda staff'!$E$6:$BM$6,0)),
""))</f>
        <v>0</v>
      </c>
      <c r="AJ40" s="122">
        <f>IFERROR(
$AN40 * INDEX('WFOM - Time_Base'!$A$4:$API$29, MATCH("CenHos", 'WFOM - Time_Base'!$B$4:$B$29,0), MATCH(CONCATENATE($G40,AJ$2),'WFOM - Time_Base'!$A$8:$API$8,0)) *
INDEX('WFOM - Time_Base'!$A$4:$API$29, MATCH("CenHos_Per", 'WFOM - Time_Base'!$B$4:$B$29,0), MATCH(CONCATENATE($G40,AJ$2),'WFOM - Time_Base'!$A$8:$API$8,0)),
IFERROR($AN40 * INDEX('Inputs from Uganda staff'!$E$61:$BM$80,MATCH('HRH Need estimation'!AJ$2,'Inputs from Uganda staff'!$E$61:$E$80,0),MATCH('HRH Need estimation'!$D40,'Inputs from Uganda staff'!$E$6:$BM$6,0)),
""))</f>
        <v>0</v>
      </c>
      <c r="AK40" s="122">
        <f>IFERROR(
$AN40 * INDEX('WFOM - Time_Base'!$A$4:$API$29, MATCH("CenHos", 'WFOM - Time_Base'!$B$4:$B$29,0), MATCH(CONCATENATE($G40,AK$2),'WFOM - Time_Base'!$A$8:$API$8,0)) *
INDEX('WFOM - Time_Base'!$A$4:$API$29, MATCH("CenHos_Per", 'WFOM - Time_Base'!$B$4:$B$29,0), MATCH(CONCATENATE($G40,AK$2),'WFOM - Time_Base'!$A$8:$API$8,0)),
IFERROR($AN40 * INDEX('Inputs from Uganda staff'!$E$61:$BM$80,MATCH('HRH Need estimation'!AK$2,'Inputs from Uganda staff'!$E$61:$E$80,0),MATCH('HRH Need estimation'!$D40,'Inputs from Uganda staff'!$E$6:$BM$6,0)),
""))</f>
        <v>0</v>
      </c>
      <c r="AL40" s="122">
        <f>IFERROR(
$AN40 * INDEX('WFOM - Time_Base'!$A$4:$API$29, MATCH("CenHos", 'WFOM - Time_Base'!$B$4:$B$29,0), MATCH(CONCATENATE($G40,AL$2),'WFOM - Time_Base'!$A$8:$API$8,0)) *
INDEX('WFOM - Time_Base'!$A$4:$API$29, MATCH("CenHos_Per", 'WFOM - Time_Base'!$B$4:$B$29,0), MATCH(CONCATENATE($G40,AL$2),'WFOM - Time_Base'!$A$8:$API$8,0)),
IFERROR($AN40 * INDEX('Inputs from Uganda staff'!$E$61:$BM$80,MATCH('HRH Need estimation'!AL$2,'Inputs from Uganda staff'!$E$61:$E$80,0),MATCH('HRH Need estimation'!$D40,'Inputs from Uganda staff'!$E$6:$BM$6,0)),
""))</f>
        <v>0</v>
      </c>
      <c r="AN40">
        <v>1</v>
      </c>
      <c r="AO40" t="str">
        <f t="shared" si="1"/>
        <v>037</v>
      </c>
      <c r="AQ40" t="s">
        <v>339</v>
      </c>
    </row>
    <row r="41" spans="1:43" hidden="1">
      <c r="A41" s="106" t="s">
        <v>932</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1947</v>
      </c>
      <c r="R41" s="122">
        <f>IFERROR(
$AN41 * INDEX('WFOM - Time_Base'!$A$4:$API$29, MATCH("CenHos", 'WFOM - Time_Base'!$B$4:$B$29,0), MATCH(CONCATENATE($G41,R$2),'WFOM - Time_Base'!$A$8:$API$8,0)) *
INDEX('WFOM - Time_Base'!$A$4:$API$29, MATCH("CenHos_Per", 'WFOM - Time_Base'!$B$4:$B$29,0), MATCH(CONCATENATE($G41,R$2),'WFOM - Time_Base'!$A$8:$API$8,0)),
IFERROR($AN41 * INDEX('Inputs from Uganda staff'!$E$61:$BM$80,MATCH('HRH Need estimation'!R$2,'Inputs from Uganda staff'!$E$61:$E$80,0),MATCH('HRH Need estimation'!$D41,'Inputs from Uganda staff'!$E$6:$BM$6,0)),
""))</f>
        <v>0</v>
      </c>
      <c r="S41" s="122">
        <f>IFERROR(
$AN41 * INDEX('WFOM - Time_Base'!$A$4:$API$29, MATCH("CenHos", 'WFOM - Time_Base'!$B$4:$B$29,0), MATCH(CONCATENATE($G41,S$2),'WFOM - Time_Base'!$A$8:$API$8,0)) *
INDEX('WFOM - Time_Base'!$A$4:$API$29, MATCH("CenHos_Per", 'WFOM - Time_Base'!$B$4:$B$29,0), MATCH(CONCATENATE($G41,S$2),'WFOM - Time_Base'!$A$8:$API$8,0)),
IFERROR($AN41 * INDEX('Inputs from Uganda staff'!$E$61:$BM$80,MATCH('HRH Need estimation'!S$2,'Inputs from Uganda staff'!$E$61:$E$80,0),MATCH('HRH Need estimation'!$D41,'Inputs from Uganda staff'!$E$6:$BM$6,0)),
""))</f>
        <v>5</v>
      </c>
      <c r="T41" s="122">
        <f>IFERROR(
$AN41 * INDEX('WFOM - Time_Base'!$A$4:$API$29, MATCH("CenHos", 'WFOM - Time_Base'!$B$4:$B$29,0), MATCH(CONCATENATE($G41,T$2),'WFOM - Time_Base'!$A$8:$API$8,0)) *
INDEX('WFOM - Time_Base'!$A$4:$API$29, MATCH("CenHos_Per", 'WFOM - Time_Base'!$B$4:$B$29,0), MATCH(CONCATENATE($G41,T$2),'WFOM - Time_Base'!$A$8:$API$8,0)),
IFERROR($AN41 * INDEX('Inputs from Uganda staff'!$E$61:$BM$80,MATCH('HRH Need estimation'!T$2,'Inputs from Uganda staff'!$E$61:$E$80,0),MATCH('HRH Need estimation'!$D41,'Inputs from Uganda staff'!$E$6:$BM$6,0)),
""))</f>
        <v>0</v>
      </c>
      <c r="U41" s="122">
        <f>IFERROR(
$AN41 * INDEX('WFOM - Time_Base'!$A$4:$API$29, MATCH("CenHos", 'WFOM - Time_Base'!$B$4:$B$29,0), MATCH(CONCATENATE($G41,U$2),'WFOM - Time_Base'!$A$8:$API$8,0)) *
INDEX('WFOM - Time_Base'!$A$4:$API$29, MATCH("CenHos_Per", 'WFOM - Time_Base'!$B$4:$B$29,0), MATCH(CONCATENATE($G41,U$2),'WFOM - Time_Base'!$A$8:$API$8,0)),
IFERROR($AN41 * INDEX('Inputs from Uganda staff'!$E$61:$BM$80,MATCH('HRH Need estimation'!U$2,'Inputs from Uganda staff'!$E$61:$E$80,0),MATCH('HRH Need estimation'!$D41,'Inputs from Uganda staff'!$E$6:$BM$6,0)),
""))</f>
        <v>5</v>
      </c>
      <c r="V41" s="122">
        <f>IFERROR(
$AN41 * INDEX('WFOM - Time_Base'!$A$4:$API$29, MATCH("CenHos", 'WFOM - Time_Base'!$B$4:$B$29,0), MATCH(CONCATENATE($G41,V$2),'WFOM - Time_Base'!$A$8:$API$8,0)) *
INDEX('WFOM - Time_Base'!$A$4:$API$29, MATCH("CenHos_Per", 'WFOM - Time_Base'!$B$4:$B$29,0), MATCH(CONCATENATE($G41,V$2),'WFOM - Time_Base'!$A$8:$API$8,0)),
IFERROR($AN41 * INDEX('Inputs from Uganda staff'!$E$61:$BM$80,MATCH('HRH Need estimation'!V$2,'Inputs from Uganda staff'!$E$61:$E$80,0),MATCH('HRH Need estimation'!$D41,'Inputs from Uganda staff'!$E$6:$BM$6,0)),
""))</f>
        <v>5</v>
      </c>
      <c r="W41" s="122">
        <f>IFERROR(
$AN41 * INDEX('WFOM - Time_Base'!$A$4:$API$29, MATCH("CenHos", 'WFOM - Time_Base'!$B$4:$B$29,0), MATCH(CONCATENATE($G41,W$2),'WFOM - Time_Base'!$A$8:$API$8,0)) *
INDEX('WFOM - Time_Base'!$A$4:$API$29, MATCH("CenHos_Per", 'WFOM - Time_Base'!$B$4:$B$29,0), MATCH(CONCATENATE($G41,W$2),'WFOM - Time_Base'!$A$8:$API$8,0)),
IFERROR($AN41 * INDEX('Inputs from Uganda staff'!$E$61:$BM$80,MATCH('HRH Need estimation'!W$2,'Inputs from Uganda staff'!$E$61:$E$80,0),MATCH('HRH Need estimation'!$D41,'Inputs from Uganda staff'!$E$6:$BM$6,0)),
""))</f>
        <v>0.2</v>
      </c>
      <c r="X41" s="122">
        <f>IFERROR(
$AN41 * INDEX('WFOM - Time_Base'!$A$4:$API$29, MATCH("CenHos", 'WFOM - Time_Base'!$B$4:$B$29,0), MATCH(CONCATENATE($G41,X$2),'WFOM - Time_Base'!$A$8:$API$8,0)) *
INDEX('WFOM - Time_Base'!$A$4:$API$29, MATCH("CenHos_Per", 'WFOM - Time_Base'!$B$4:$B$29,0), MATCH(CONCATENATE($G41,X$2),'WFOM - Time_Base'!$A$8:$API$8,0)),
IFERROR($AN41 * INDEX('Inputs from Uganda staff'!$E$61:$BM$80,MATCH('HRH Need estimation'!X$2,'Inputs from Uganda staff'!$E$61:$E$80,0),MATCH('HRH Need estimation'!$D41,'Inputs from Uganda staff'!$E$6:$BM$6,0)),
""))</f>
        <v>1.5</v>
      </c>
      <c r="Y41" s="122">
        <f>IFERROR(
$AN41 * INDEX('WFOM - Time_Base'!$A$4:$API$29, MATCH("CenHos", 'WFOM - Time_Base'!$B$4:$B$29,0), MATCH(CONCATENATE($G41,Y$2),'WFOM - Time_Base'!$A$8:$API$8,0)) *
INDEX('WFOM - Time_Base'!$A$4:$API$29, MATCH("CenHos_Per", 'WFOM - Time_Base'!$B$4:$B$29,0), MATCH(CONCATENATE($G41,Y$2),'WFOM - Time_Base'!$A$8:$API$8,0)),
IFERROR($AN41 * INDEX('Inputs from Uganda staff'!$E$61:$BM$80,MATCH('HRH Need estimation'!Y$2,'Inputs from Uganda staff'!$E$61:$E$80,0),MATCH('HRH Need estimation'!$D41,'Inputs from Uganda staff'!$E$6:$BM$6,0)),
""))</f>
        <v>1.5</v>
      </c>
      <c r="Z41" s="122">
        <f>IFERROR(
$AN41 * INDEX('WFOM - Time_Base'!$A$4:$API$29, MATCH("CenHos", 'WFOM - Time_Base'!$B$4:$B$29,0), MATCH(CONCATENATE($G41,Z$2),'WFOM - Time_Base'!$A$8:$API$8,0)) *
INDEX('WFOM - Time_Base'!$A$4:$API$29, MATCH("CenHos_Per", 'WFOM - Time_Base'!$B$4:$B$29,0), MATCH(CONCATENATE($G41,Z$2),'WFOM - Time_Base'!$A$8:$API$8,0)),
IFERROR($AN41 * INDEX('Inputs from Uganda staff'!$E$61:$BM$80,MATCH('HRH Need estimation'!Z$2,'Inputs from Uganda staff'!$E$61:$E$80,0),MATCH('HRH Need estimation'!$D41,'Inputs from Uganda staff'!$E$6:$BM$6,0)),
""))</f>
        <v>0</v>
      </c>
      <c r="AA41" s="122">
        <f>IFERROR(
$AN41 * INDEX('WFOM - Time_Base'!$A$4:$API$29, MATCH("CenHos", 'WFOM - Time_Base'!$B$4:$B$29,0), MATCH(CONCATENATE($G41,AA$2),'WFOM - Time_Base'!$A$8:$API$8,0)) *
INDEX('WFOM - Time_Base'!$A$4:$API$29, MATCH("CenHos_Per", 'WFOM - Time_Base'!$B$4:$B$29,0), MATCH(CONCATENATE($G41,AA$2),'WFOM - Time_Base'!$A$8:$API$8,0)),
IFERROR($AN41 * INDEX('Inputs from Uganda staff'!$E$61:$BM$80,MATCH('HRH Need estimation'!AA$2,'Inputs from Uganda staff'!$E$61:$E$80,0),MATCH('HRH Need estimation'!$D41,'Inputs from Uganda staff'!$E$6:$BM$6,0)),
""))</f>
        <v>0</v>
      </c>
      <c r="AB41" s="122">
        <f>IFERROR(
$AN41 * INDEX('WFOM - Time_Base'!$A$4:$API$29, MATCH("CenHos", 'WFOM - Time_Base'!$B$4:$B$29,0), MATCH(CONCATENATE($G41,AB$2),'WFOM - Time_Base'!$A$8:$API$8,0)) *
INDEX('WFOM - Time_Base'!$A$4:$API$29, MATCH("CenHos_Per", 'WFOM - Time_Base'!$B$4:$B$29,0), MATCH(CONCATENATE($G41,AB$2),'WFOM - Time_Base'!$A$8:$API$8,0)),
IFERROR($AN41 * INDEX('Inputs from Uganda staff'!$E$61:$BM$80,MATCH('HRH Need estimation'!AB$2,'Inputs from Uganda staff'!$E$61:$E$80,0),MATCH('HRH Need estimation'!$D41,'Inputs from Uganda staff'!$E$6:$BM$6,0)),
""))</f>
        <v>0</v>
      </c>
      <c r="AC41" s="122" t="str">
        <f>IFERROR(
$AN41 * INDEX('WFOM - Time_Base'!$A$4:$API$29, MATCH("CenHos", 'WFOM - Time_Base'!$B$4:$B$29,0), MATCH(CONCATENATE($G41,AC$2),'WFOM - Time_Base'!$A$8:$API$8,0)) *
INDEX('WFOM - Time_Base'!$A$4:$API$29, MATCH("CenHos_Per", 'WFOM - Time_Base'!$B$4:$B$29,0), MATCH(CONCATENATE($G41,AC$2),'WFOM - Time_Base'!$A$8:$API$8,0)),
IFERROR($AN41 * INDEX('Inputs from Uganda staff'!$E$61:$BM$80,MATCH('HRH Need estimation'!AC$2,'Inputs from Uganda staff'!$E$61:$E$80,0),MATCH('HRH Need estimation'!$D41,'Inputs from Uganda staff'!$E$6:$BM$6,0)),
""))</f>
        <v/>
      </c>
      <c r="AD41" s="122">
        <f>IFERROR(
$AN41 * INDEX('WFOM - Time_Base'!$A$4:$API$29, MATCH("CenHos", 'WFOM - Time_Base'!$B$4:$B$29,0), MATCH(CONCATENATE($G41,AD$2),'WFOM - Time_Base'!$A$8:$API$8,0)) *
INDEX('WFOM - Time_Base'!$A$4:$API$29, MATCH("CenHos_Per", 'WFOM - Time_Base'!$B$4:$B$29,0), MATCH(CONCATENATE($G41,AD$2),'WFOM - Time_Base'!$A$8:$API$8,0)),
IFERROR($AN41 * INDEX('Inputs from Uganda staff'!$E$61:$BM$80,MATCH('HRH Need estimation'!AD$2,'Inputs from Uganda staff'!$E$61:$E$80,0),MATCH('HRH Need estimation'!$D41,'Inputs from Uganda staff'!$E$6:$BM$6,0)),
""))</f>
        <v>0</v>
      </c>
      <c r="AE41" s="122">
        <f>IFERROR(
$AN41 * INDEX('WFOM - Time_Base'!$A$4:$API$29, MATCH("CenHos", 'WFOM - Time_Base'!$B$4:$B$29,0), MATCH(CONCATENATE($G41,AE$2),'WFOM - Time_Base'!$A$8:$API$8,0)) *
INDEX('WFOM - Time_Base'!$A$4:$API$29, MATCH("CenHos_Per", 'WFOM - Time_Base'!$B$4:$B$29,0), MATCH(CONCATENATE($G41,AE$2),'WFOM - Time_Base'!$A$8:$API$8,0)),
IFERROR($AN41 * INDEX('Inputs from Uganda staff'!$E$61:$BM$80,MATCH('HRH Need estimation'!AE$2,'Inputs from Uganda staff'!$E$61:$E$80,0),MATCH('HRH Need estimation'!$D41,'Inputs from Uganda staff'!$E$6:$BM$6,0)),
""))</f>
        <v>0</v>
      </c>
      <c r="AF41" s="122">
        <f>IFERROR(
$AN41 * INDEX('WFOM - Time_Base'!$A$4:$API$29, MATCH("CenHos", 'WFOM - Time_Base'!$B$4:$B$29,0), MATCH(CONCATENATE($G41,AF$2),'WFOM - Time_Base'!$A$8:$API$8,0)) *
INDEX('WFOM - Time_Base'!$A$4:$API$29, MATCH("CenHos_Per", 'WFOM - Time_Base'!$B$4:$B$29,0), MATCH(CONCATENATE($G41,AF$2),'WFOM - Time_Base'!$A$8:$API$8,0)),
IFERROR($AN41 * INDEX('Inputs from Uganda staff'!$E$61:$BM$80,MATCH('HRH Need estimation'!AF$2,'Inputs from Uganda staff'!$E$61:$E$80,0),MATCH('HRH Need estimation'!$D41,'Inputs from Uganda staff'!$E$6:$BM$6,0)),
""))</f>
        <v>0</v>
      </c>
      <c r="AG41" s="122">
        <f>IFERROR(
$AN41 * INDEX('WFOM - Time_Base'!$A$4:$API$29, MATCH("CenHos", 'WFOM - Time_Base'!$B$4:$B$29,0), MATCH(CONCATENATE($G41,AG$2),'WFOM - Time_Base'!$A$8:$API$8,0)) *
INDEX('WFOM - Time_Base'!$A$4:$API$29, MATCH("CenHos_Per", 'WFOM - Time_Base'!$B$4:$B$29,0), MATCH(CONCATENATE($G41,AG$2),'WFOM - Time_Base'!$A$8:$API$8,0)),
IFERROR($AN41 * INDEX('Inputs from Uganda staff'!$E$61:$BM$80,MATCH('HRH Need estimation'!AG$2,'Inputs from Uganda staff'!$E$61:$E$80,0),MATCH('HRH Need estimation'!$D41,'Inputs from Uganda staff'!$E$6:$BM$6,0)),
""))</f>
        <v>0</v>
      </c>
      <c r="AH41" s="122">
        <f>IFERROR(
$AN41 * INDEX('WFOM - Time_Base'!$A$4:$API$29, MATCH("CenHos", 'WFOM - Time_Base'!$B$4:$B$29,0), MATCH(CONCATENATE($G41,AH$2),'WFOM - Time_Base'!$A$8:$API$8,0)) *
INDEX('WFOM - Time_Base'!$A$4:$API$29, MATCH("CenHos_Per", 'WFOM - Time_Base'!$B$4:$B$29,0), MATCH(CONCATENATE($G41,AH$2),'WFOM - Time_Base'!$A$8:$API$8,0)),
IFERROR($AN41 * INDEX('Inputs from Uganda staff'!$E$61:$BM$80,MATCH('HRH Need estimation'!AH$2,'Inputs from Uganda staff'!$E$61:$E$80,0),MATCH('HRH Need estimation'!$D41,'Inputs from Uganda staff'!$E$6:$BM$6,0)),
""))</f>
        <v>0</v>
      </c>
      <c r="AI41" s="122">
        <f>IFERROR(
$AN41 * INDEX('WFOM - Time_Base'!$A$4:$API$29, MATCH("CenHos", 'WFOM - Time_Base'!$B$4:$B$29,0), MATCH(CONCATENATE($G41,AI$2),'WFOM - Time_Base'!$A$8:$API$8,0)) *
INDEX('WFOM - Time_Base'!$A$4:$API$29, MATCH("CenHos_Per", 'WFOM - Time_Base'!$B$4:$B$29,0), MATCH(CONCATENATE($G41,AI$2),'WFOM - Time_Base'!$A$8:$API$8,0)),
IFERROR($AN41 * INDEX('Inputs from Uganda staff'!$E$61:$BM$80,MATCH('HRH Need estimation'!AI$2,'Inputs from Uganda staff'!$E$61:$E$80,0),MATCH('HRH Need estimation'!$D41,'Inputs from Uganda staff'!$E$6:$BM$6,0)),
""))</f>
        <v>0</v>
      </c>
      <c r="AJ41" s="122">
        <f>IFERROR(
$AN41 * INDEX('WFOM - Time_Base'!$A$4:$API$29, MATCH("CenHos", 'WFOM - Time_Base'!$B$4:$B$29,0), MATCH(CONCATENATE($G41,AJ$2),'WFOM - Time_Base'!$A$8:$API$8,0)) *
INDEX('WFOM - Time_Base'!$A$4:$API$29, MATCH("CenHos_Per", 'WFOM - Time_Base'!$B$4:$B$29,0), MATCH(CONCATENATE($G41,AJ$2),'WFOM - Time_Base'!$A$8:$API$8,0)),
IFERROR($AN41 * INDEX('Inputs from Uganda staff'!$E$61:$BM$80,MATCH('HRH Need estimation'!AJ$2,'Inputs from Uganda staff'!$E$61:$E$80,0),MATCH('HRH Need estimation'!$D41,'Inputs from Uganda staff'!$E$6:$BM$6,0)),
""))</f>
        <v>0</v>
      </c>
      <c r="AK41" s="122">
        <f>IFERROR(
$AN41 * INDEX('WFOM - Time_Base'!$A$4:$API$29, MATCH("CenHos", 'WFOM - Time_Base'!$B$4:$B$29,0), MATCH(CONCATENATE($G41,AK$2),'WFOM - Time_Base'!$A$8:$API$8,0)) *
INDEX('WFOM - Time_Base'!$A$4:$API$29, MATCH("CenHos_Per", 'WFOM - Time_Base'!$B$4:$B$29,0), MATCH(CONCATENATE($G41,AK$2),'WFOM - Time_Base'!$A$8:$API$8,0)),
IFERROR($AN41 * INDEX('Inputs from Uganda staff'!$E$61:$BM$80,MATCH('HRH Need estimation'!AK$2,'Inputs from Uganda staff'!$E$61:$E$80,0),MATCH('HRH Need estimation'!$D41,'Inputs from Uganda staff'!$E$6:$BM$6,0)),
""))</f>
        <v>0</v>
      </c>
      <c r="AL41" s="122">
        <f>IFERROR(
$AN41 * INDEX('WFOM - Time_Base'!$A$4:$API$29, MATCH("CenHos", 'WFOM - Time_Base'!$B$4:$B$29,0), MATCH(CONCATENATE($G41,AL$2),'WFOM - Time_Base'!$A$8:$API$8,0)) *
INDEX('WFOM - Time_Base'!$A$4:$API$29, MATCH("CenHos_Per", 'WFOM - Time_Base'!$B$4:$B$29,0), MATCH(CONCATENATE($G41,AL$2),'WFOM - Time_Base'!$A$8:$API$8,0)),
IFERROR($AN41 * INDEX('Inputs from Uganda staff'!$E$61:$BM$80,MATCH('HRH Need estimation'!AL$2,'Inputs from Uganda staff'!$E$61:$E$80,0),MATCH('HRH Need estimation'!$D41,'Inputs from Uganda staff'!$E$6:$BM$6,0)),
""))</f>
        <v>0</v>
      </c>
      <c r="AN41">
        <v>1</v>
      </c>
      <c r="AO41" t="str">
        <f t="shared" si="1"/>
        <v>038</v>
      </c>
      <c r="AQ41" t="s">
        <v>343</v>
      </c>
    </row>
    <row r="42" spans="1:43" hidden="1">
      <c r="A42" s="106" t="s">
        <v>933</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1947</v>
      </c>
      <c r="R42" s="122">
        <f>IFERROR(
$AN42 * INDEX('WFOM - Time_Base'!$A$4:$API$29, MATCH("CenHos", 'WFOM - Time_Base'!$B$4:$B$29,0), MATCH(CONCATENATE($G42,R$2),'WFOM - Time_Base'!$A$8:$API$8,0)) *
INDEX('WFOM - Time_Base'!$A$4:$API$29, MATCH("CenHos_Per", 'WFOM - Time_Base'!$B$4:$B$29,0), MATCH(CONCATENATE($G42,R$2),'WFOM - Time_Base'!$A$8:$API$8,0)),
IFERROR($AN42 * INDEX('Inputs from Uganda staff'!$E$61:$BM$80,MATCH('HRH Need estimation'!R$2,'Inputs from Uganda staff'!$E$61:$E$80,0),MATCH('HRH Need estimation'!$D42,'Inputs from Uganda staff'!$E$6:$BM$6,0)),
""))</f>
        <v>0</v>
      </c>
      <c r="S42" s="122">
        <f>IFERROR(
$AN42 * INDEX('WFOM - Time_Base'!$A$4:$API$29, MATCH("CenHos", 'WFOM - Time_Base'!$B$4:$B$29,0), MATCH(CONCATENATE($G42,S$2),'WFOM - Time_Base'!$A$8:$API$8,0)) *
INDEX('WFOM - Time_Base'!$A$4:$API$29, MATCH("CenHos_Per", 'WFOM - Time_Base'!$B$4:$B$29,0), MATCH(CONCATENATE($G42,S$2),'WFOM - Time_Base'!$A$8:$API$8,0)),
IFERROR($AN42 * INDEX('Inputs from Uganda staff'!$E$61:$BM$80,MATCH('HRH Need estimation'!S$2,'Inputs from Uganda staff'!$E$61:$E$80,0),MATCH('HRH Need estimation'!$D42,'Inputs from Uganda staff'!$E$6:$BM$6,0)),
""))</f>
        <v>5</v>
      </c>
      <c r="T42" s="122">
        <f>IFERROR(
$AN42 * INDEX('WFOM - Time_Base'!$A$4:$API$29, MATCH("CenHos", 'WFOM - Time_Base'!$B$4:$B$29,0), MATCH(CONCATENATE($G42,T$2),'WFOM - Time_Base'!$A$8:$API$8,0)) *
INDEX('WFOM - Time_Base'!$A$4:$API$29, MATCH("CenHos_Per", 'WFOM - Time_Base'!$B$4:$B$29,0), MATCH(CONCATENATE($G42,T$2),'WFOM - Time_Base'!$A$8:$API$8,0)),
IFERROR($AN42 * INDEX('Inputs from Uganda staff'!$E$61:$BM$80,MATCH('HRH Need estimation'!T$2,'Inputs from Uganda staff'!$E$61:$E$80,0),MATCH('HRH Need estimation'!$D42,'Inputs from Uganda staff'!$E$6:$BM$6,0)),
""))</f>
        <v>0</v>
      </c>
      <c r="U42" s="122">
        <f>IFERROR(
$AN42 * INDEX('WFOM - Time_Base'!$A$4:$API$29, MATCH("CenHos", 'WFOM - Time_Base'!$B$4:$B$29,0), MATCH(CONCATENATE($G42,U$2),'WFOM - Time_Base'!$A$8:$API$8,0)) *
INDEX('WFOM - Time_Base'!$A$4:$API$29, MATCH("CenHos_Per", 'WFOM - Time_Base'!$B$4:$B$29,0), MATCH(CONCATENATE($G42,U$2),'WFOM - Time_Base'!$A$8:$API$8,0)),
IFERROR($AN42 * INDEX('Inputs from Uganda staff'!$E$61:$BM$80,MATCH('HRH Need estimation'!U$2,'Inputs from Uganda staff'!$E$61:$E$80,0),MATCH('HRH Need estimation'!$D42,'Inputs from Uganda staff'!$E$6:$BM$6,0)),
""))</f>
        <v>5</v>
      </c>
      <c r="V42" s="122">
        <f>IFERROR(
$AN42 * INDEX('WFOM - Time_Base'!$A$4:$API$29, MATCH("CenHos", 'WFOM - Time_Base'!$B$4:$B$29,0), MATCH(CONCATENATE($G42,V$2),'WFOM - Time_Base'!$A$8:$API$8,0)) *
INDEX('WFOM - Time_Base'!$A$4:$API$29, MATCH("CenHos_Per", 'WFOM - Time_Base'!$B$4:$B$29,0), MATCH(CONCATENATE($G42,V$2),'WFOM - Time_Base'!$A$8:$API$8,0)),
IFERROR($AN42 * INDEX('Inputs from Uganda staff'!$E$61:$BM$80,MATCH('HRH Need estimation'!V$2,'Inputs from Uganda staff'!$E$61:$E$80,0),MATCH('HRH Need estimation'!$D42,'Inputs from Uganda staff'!$E$6:$BM$6,0)),
""))</f>
        <v>5</v>
      </c>
      <c r="W42" s="122">
        <f>IFERROR(
$AN42 * INDEX('WFOM - Time_Base'!$A$4:$API$29, MATCH("CenHos", 'WFOM - Time_Base'!$B$4:$B$29,0), MATCH(CONCATENATE($G42,W$2),'WFOM - Time_Base'!$A$8:$API$8,0)) *
INDEX('WFOM - Time_Base'!$A$4:$API$29, MATCH("CenHos_Per", 'WFOM - Time_Base'!$B$4:$B$29,0), MATCH(CONCATENATE($G42,W$2),'WFOM - Time_Base'!$A$8:$API$8,0)),
IFERROR($AN42 * INDEX('Inputs from Uganda staff'!$E$61:$BM$80,MATCH('HRH Need estimation'!W$2,'Inputs from Uganda staff'!$E$61:$E$80,0),MATCH('HRH Need estimation'!$D42,'Inputs from Uganda staff'!$E$6:$BM$6,0)),
""))</f>
        <v>0.2</v>
      </c>
      <c r="X42" s="122">
        <f>IFERROR(
$AN42 * INDEX('WFOM - Time_Base'!$A$4:$API$29, MATCH("CenHos", 'WFOM - Time_Base'!$B$4:$B$29,0), MATCH(CONCATENATE($G42,X$2),'WFOM - Time_Base'!$A$8:$API$8,0)) *
INDEX('WFOM - Time_Base'!$A$4:$API$29, MATCH("CenHos_Per", 'WFOM - Time_Base'!$B$4:$B$29,0), MATCH(CONCATENATE($G42,X$2),'WFOM - Time_Base'!$A$8:$API$8,0)),
IFERROR($AN42 * INDEX('Inputs from Uganda staff'!$E$61:$BM$80,MATCH('HRH Need estimation'!X$2,'Inputs from Uganda staff'!$E$61:$E$80,0),MATCH('HRH Need estimation'!$D42,'Inputs from Uganda staff'!$E$6:$BM$6,0)),
""))</f>
        <v>1.5</v>
      </c>
      <c r="Y42" s="122">
        <f>IFERROR(
$AN42 * INDEX('WFOM - Time_Base'!$A$4:$API$29, MATCH("CenHos", 'WFOM - Time_Base'!$B$4:$B$29,0), MATCH(CONCATENATE($G42,Y$2),'WFOM - Time_Base'!$A$8:$API$8,0)) *
INDEX('WFOM - Time_Base'!$A$4:$API$29, MATCH("CenHos_Per", 'WFOM - Time_Base'!$B$4:$B$29,0), MATCH(CONCATENATE($G42,Y$2),'WFOM - Time_Base'!$A$8:$API$8,0)),
IFERROR($AN42 * INDEX('Inputs from Uganda staff'!$E$61:$BM$80,MATCH('HRH Need estimation'!Y$2,'Inputs from Uganda staff'!$E$61:$E$80,0),MATCH('HRH Need estimation'!$D42,'Inputs from Uganda staff'!$E$6:$BM$6,0)),
""))</f>
        <v>1.5</v>
      </c>
      <c r="Z42" s="122">
        <f>IFERROR(
$AN42 * INDEX('WFOM - Time_Base'!$A$4:$API$29, MATCH("CenHos", 'WFOM - Time_Base'!$B$4:$B$29,0), MATCH(CONCATENATE($G42,Z$2),'WFOM - Time_Base'!$A$8:$API$8,0)) *
INDEX('WFOM - Time_Base'!$A$4:$API$29, MATCH("CenHos_Per", 'WFOM - Time_Base'!$B$4:$B$29,0), MATCH(CONCATENATE($G42,Z$2),'WFOM - Time_Base'!$A$8:$API$8,0)),
IFERROR($AN42 * INDEX('Inputs from Uganda staff'!$E$61:$BM$80,MATCH('HRH Need estimation'!Z$2,'Inputs from Uganda staff'!$E$61:$E$80,0),MATCH('HRH Need estimation'!$D42,'Inputs from Uganda staff'!$E$6:$BM$6,0)),
""))</f>
        <v>0</v>
      </c>
      <c r="AA42" s="122">
        <f>IFERROR(
$AN42 * INDEX('WFOM - Time_Base'!$A$4:$API$29, MATCH("CenHos", 'WFOM - Time_Base'!$B$4:$B$29,0), MATCH(CONCATENATE($G42,AA$2),'WFOM - Time_Base'!$A$8:$API$8,0)) *
INDEX('WFOM - Time_Base'!$A$4:$API$29, MATCH("CenHos_Per", 'WFOM - Time_Base'!$B$4:$B$29,0), MATCH(CONCATENATE($G42,AA$2),'WFOM - Time_Base'!$A$8:$API$8,0)),
IFERROR($AN42 * INDEX('Inputs from Uganda staff'!$E$61:$BM$80,MATCH('HRH Need estimation'!AA$2,'Inputs from Uganda staff'!$E$61:$E$80,0),MATCH('HRH Need estimation'!$D42,'Inputs from Uganda staff'!$E$6:$BM$6,0)),
""))</f>
        <v>0</v>
      </c>
      <c r="AB42" s="122">
        <f>IFERROR(
$AN42 * INDEX('WFOM - Time_Base'!$A$4:$API$29, MATCH("CenHos", 'WFOM - Time_Base'!$B$4:$B$29,0), MATCH(CONCATENATE($G42,AB$2),'WFOM - Time_Base'!$A$8:$API$8,0)) *
INDEX('WFOM - Time_Base'!$A$4:$API$29, MATCH("CenHos_Per", 'WFOM - Time_Base'!$B$4:$B$29,0), MATCH(CONCATENATE($G42,AB$2),'WFOM - Time_Base'!$A$8:$API$8,0)),
IFERROR($AN42 * INDEX('Inputs from Uganda staff'!$E$61:$BM$80,MATCH('HRH Need estimation'!AB$2,'Inputs from Uganda staff'!$E$61:$E$80,0),MATCH('HRH Need estimation'!$D42,'Inputs from Uganda staff'!$E$6:$BM$6,0)),
""))</f>
        <v>0</v>
      </c>
      <c r="AC42" s="122" t="str">
        <f>IFERROR(
$AN42 * INDEX('WFOM - Time_Base'!$A$4:$API$29, MATCH("CenHos", 'WFOM - Time_Base'!$B$4:$B$29,0), MATCH(CONCATENATE($G42,AC$2),'WFOM - Time_Base'!$A$8:$API$8,0)) *
INDEX('WFOM - Time_Base'!$A$4:$API$29, MATCH("CenHos_Per", 'WFOM - Time_Base'!$B$4:$B$29,0), MATCH(CONCATENATE($G42,AC$2),'WFOM - Time_Base'!$A$8:$API$8,0)),
IFERROR($AN42 * INDEX('Inputs from Uganda staff'!$E$61:$BM$80,MATCH('HRH Need estimation'!AC$2,'Inputs from Uganda staff'!$E$61:$E$80,0),MATCH('HRH Need estimation'!$D42,'Inputs from Uganda staff'!$E$6:$BM$6,0)),
""))</f>
        <v/>
      </c>
      <c r="AD42" s="122">
        <f>IFERROR(
$AN42 * INDEX('WFOM - Time_Base'!$A$4:$API$29, MATCH("CenHos", 'WFOM - Time_Base'!$B$4:$B$29,0), MATCH(CONCATENATE($G42,AD$2),'WFOM - Time_Base'!$A$8:$API$8,0)) *
INDEX('WFOM - Time_Base'!$A$4:$API$29, MATCH("CenHos_Per", 'WFOM - Time_Base'!$B$4:$B$29,0), MATCH(CONCATENATE($G42,AD$2),'WFOM - Time_Base'!$A$8:$API$8,0)),
IFERROR($AN42 * INDEX('Inputs from Uganda staff'!$E$61:$BM$80,MATCH('HRH Need estimation'!AD$2,'Inputs from Uganda staff'!$E$61:$E$80,0),MATCH('HRH Need estimation'!$D42,'Inputs from Uganda staff'!$E$6:$BM$6,0)),
""))</f>
        <v>0</v>
      </c>
      <c r="AE42" s="122">
        <f>IFERROR(
$AN42 * INDEX('WFOM - Time_Base'!$A$4:$API$29, MATCH("CenHos", 'WFOM - Time_Base'!$B$4:$B$29,0), MATCH(CONCATENATE($G42,AE$2),'WFOM - Time_Base'!$A$8:$API$8,0)) *
INDEX('WFOM - Time_Base'!$A$4:$API$29, MATCH("CenHos_Per", 'WFOM - Time_Base'!$B$4:$B$29,0), MATCH(CONCATENATE($G42,AE$2),'WFOM - Time_Base'!$A$8:$API$8,0)),
IFERROR($AN42 * INDEX('Inputs from Uganda staff'!$E$61:$BM$80,MATCH('HRH Need estimation'!AE$2,'Inputs from Uganda staff'!$E$61:$E$80,0),MATCH('HRH Need estimation'!$D42,'Inputs from Uganda staff'!$E$6:$BM$6,0)),
""))</f>
        <v>0</v>
      </c>
      <c r="AF42" s="122">
        <f>IFERROR(
$AN42 * INDEX('WFOM - Time_Base'!$A$4:$API$29, MATCH("CenHos", 'WFOM - Time_Base'!$B$4:$B$29,0), MATCH(CONCATENATE($G42,AF$2),'WFOM - Time_Base'!$A$8:$API$8,0)) *
INDEX('WFOM - Time_Base'!$A$4:$API$29, MATCH("CenHos_Per", 'WFOM - Time_Base'!$B$4:$B$29,0), MATCH(CONCATENATE($G42,AF$2),'WFOM - Time_Base'!$A$8:$API$8,0)),
IFERROR($AN42 * INDEX('Inputs from Uganda staff'!$E$61:$BM$80,MATCH('HRH Need estimation'!AF$2,'Inputs from Uganda staff'!$E$61:$E$80,0),MATCH('HRH Need estimation'!$D42,'Inputs from Uganda staff'!$E$6:$BM$6,0)),
""))</f>
        <v>0</v>
      </c>
      <c r="AG42" s="122">
        <f>IFERROR(
$AN42 * INDEX('WFOM - Time_Base'!$A$4:$API$29, MATCH("CenHos", 'WFOM - Time_Base'!$B$4:$B$29,0), MATCH(CONCATENATE($G42,AG$2),'WFOM - Time_Base'!$A$8:$API$8,0)) *
INDEX('WFOM - Time_Base'!$A$4:$API$29, MATCH("CenHos_Per", 'WFOM - Time_Base'!$B$4:$B$29,0), MATCH(CONCATENATE($G42,AG$2),'WFOM - Time_Base'!$A$8:$API$8,0)),
IFERROR($AN42 * INDEX('Inputs from Uganda staff'!$E$61:$BM$80,MATCH('HRH Need estimation'!AG$2,'Inputs from Uganda staff'!$E$61:$E$80,0),MATCH('HRH Need estimation'!$D42,'Inputs from Uganda staff'!$E$6:$BM$6,0)),
""))</f>
        <v>0</v>
      </c>
      <c r="AH42" s="122">
        <f>IFERROR(
$AN42 * INDEX('WFOM - Time_Base'!$A$4:$API$29, MATCH("CenHos", 'WFOM - Time_Base'!$B$4:$B$29,0), MATCH(CONCATENATE($G42,AH$2),'WFOM - Time_Base'!$A$8:$API$8,0)) *
INDEX('WFOM - Time_Base'!$A$4:$API$29, MATCH("CenHos_Per", 'WFOM - Time_Base'!$B$4:$B$29,0), MATCH(CONCATENATE($G42,AH$2),'WFOM - Time_Base'!$A$8:$API$8,0)),
IFERROR($AN42 * INDEX('Inputs from Uganda staff'!$E$61:$BM$80,MATCH('HRH Need estimation'!AH$2,'Inputs from Uganda staff'!$E$61:$E$80,0),MATCH('HRH Need estimation'!$D42,'Inputs from Uganda staff'!$E$6:$BM$6,0)),
""))</f>
        <v>0</v>
      </c>
      <c r="AI42" s="122">
        <f>IFERROR(
$AN42 * INDEX('WFOM - Time_Base'!$A$4:$API$29, MATCH("CenHos", 'WFOM - Time_Base'!$B$4:$B$29,0), MATCH(CONCATENATE($G42,AI$2),'WFOM - Time_Base'!$A$8:$API$8,0)) *
INDEX('WFOM - Time_Base'!$A$4:$API$29, MATCH("CenHos_Per", 'WFOM - Time_Base'!$B$4:$B$29,0), MATCH(CONCATENATE($G42,AI$2),'WFOM - Time_Base'!$A$8:$API$8,0)),
IFERROR($AN42 * INDEX('Inputs from Uganda staff'!$E$61:$BM$80,MATCH('HRH Need estimation'!AI$2,'Inputs from Uganda staff'!$E$61:$E$80,0),MATCH('HRH Need estimation'!$D42,'Inputs from Uganda staff'!$E$6:$BM$6,0)),
""))</f>
        <v>0</v>
      </c>
      <c r="AJ42" s="122">
        <f>IFERROR(
$AN42 * INDEX('WFOM - Time_Base'!$A$4:$API$29, MATCH("CenHos", 'WFOM - Time_Base'!$B$4:$B$29,0), MATCH(CONCATENATE($G42,AJ$2),'WFOM - Time_Base'!$A$8:$API$8,0)) *
INDEX('WFOM - Time_Base'!$A$4:$API$29, MATCH("CenHos_Per", 'WFOM - Time_Base'!$B$4:$B$29,0), MATCH(CONCATENATE($G42,AJ$2),'WFOM - Time_Base'!$A$8:$API$8,0)),
IFERROR($AN42 * INDEX('Inputs from Uganda staff'!$E$61:$BM$80,MATCH('HRH Need estimation'!AJ$2,'Inputs from Uganda staff'!$E$61:$E$80,0),MATCH('HRH Need estimation'!$D42,'Inputs from Uganda staff'!$E$6:$BM$6,0)),
""))</f>
        <v>0</v>
      </c>
      <c r="AK42" s="122">
        <f>IFERROR(
$AN42 * INDEX('WFOM - Time_Base'!$A$4:$API$29, MATCH("CenHos", 'WFOM - Time_Base'!$B$4:$B$29,0), MATCH(CONCATENATE($G42,AK$2),'WFOM - Time_Base'!$A$8:$API$8,0)) *
INDEX('WFOM - Time_Base'!$A$4:$API$29, MATCH("CenHos_Per", 'WFOM - Time_Base'!$B$4:$B$29,0), MATCH(CONCATENATE($G42,AK$2),'WFOM - Time_Base'!$A$8:$API$8,0)),
IFERROR($AN42 * INDEX('Inputs from Uganda staff'!$E$61:$BM$80,MATCH('HRH Need estimation'!AK$2,'Inputs from Uganda staff'!$E$61:$E$80,0),MATCH('HRH Need estimation'!$D42,'Inputs from Uganda staff'!$E$6:$BM$6,0)),
""))</f>
        <v>0</v>
      </c>
      <c r="AL42" s="122">
        <f>IFERROR(
$AN42 * INDEX('WFOM - Time_Base'!$A$4:$API$29, MATCH("CenHos", 'WFOM - Time_Base'!$B$4:$B$29,0), MATCH(CONCATENATE($G42,AL$2),'WFOM - Time_Base'!$A$8:$API$8,0)) *
INDEX('WFOM - Time_Base'!$A$4:$API$29, MATCH("CenHos_Per", 'WFOM - Time_Base'!$B$4:$B$29,0), MATCH(CONCATENATE($G42,AL$2),'WFOM - Time_Base'!$A$8:$API$8,0)),
IFERROR($AN42 * INDEX('Inputs from Uganda staff'!$E$61:$BM$80,MATCH('HRH Need estimation'!AL$2,'Inputs from Uganda staff'!$E$61:$E$80,0),MATCH('HRH Need estimation'!$D42,'Inputs from Uganda staff'!$E$6:$BM$6,0)),
""))</f>
        <v>0</v>
      </c>
      <c r="AN42">
        <v>1</v>
      </c>
      <c r="AO42" t="e">
        <f t="shared" si="1"/>
        <v>#N/A</v>
      </c>
      <c r="AQ42" t="s">
        <v>359</v>
      </c>
    </row>
    <row r="43" spans="1:43" hidden="1">
      <c r="A43" s="106" t="s">
        <v>934</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1947</v>
      </c>
      <c r="R43" s="122">
        <f>IFERROR(
$AN43 * INDEX('WFOM - Time_Base'!$A$4:$API$29, MATCH("CenHos", 'WFOM - Time_Base'!$B$4:$B$29,0), MATCH(CONCATENATE($G43,R$2),'WFOM - Time_Base'!$A$8:$API$8,0)) *
INDEX('WFOM - Time_Base'!$A$4:$API$29, MATCH("CenHos_Per", 'WFOM - Time_Base'!$B$4:$B$29,0), MATCH(CONCATENATE($G43,R$2),'WFOM - Time_Base'!$A$8:$API$8,0)),
IFERROR($AN43 * INDEX('Inputs from Uganda staff'!$E$61:$BM$80,MATCH('HRH Need estimation'!R$2,'Inputs from Uganda staff'!$E$61:$E$80,0),MATCH('HRH Need estimation'!$D43,'Inputs from Uganda staff'!$E$6:$BM$6,0)),
""))</f>
        <v>0</v>
      </c>
      <c r="S43" s="122">
        <f>IFERROR(
$AN43 * INDEX('WFOM - Time_Base'!$A$4:$API$29, MATCH("CenHos", 'WFOM - Time_Base'!$B$4:$B$29,0), MATCH(CONCATENATE($G43,S$2),'WFOM - Time_Base'!$A$8:$API$8,0)) *
INDEX('WFOM - Time_Base'!$A$4:$API$29, MATCH("CenHos_Per", 'WFOM - Time_Base'!$B$4:$B$29,0), MATCH(CONCATENATE($G43,S$2),'WFOM - Time_Base'!$A$8:$API$8,0)),
IFERROR($AN43 * INDEX('Inputs from Uganda staff'!$E$61:$BM$80,MATCH('HRH Need estimation'!S$2,'Inputs from Uganda staff'!$E$61:$E$80,0),MATCH('HRH Need estimation'!$D43,'Inputs from Uganda staff'!$E$6:$BM$6,0)),
""))</f>
        <v>5</v>
      </c>
      <c r="T43" s="122">
        <f>IFERROR(
$AN43 * INDEX('WFOM - Time_Base'!$A$4:$API$29, MATCH("CenHos", 'WFOM - Time_Base'!$B$4:$B$29,0), MATCH(CONCATENATE($G43,T$2),'WFOM - Time_Base'!$A$8:$API$8,0)) *
INDEX('WFOM - Time_Base'!$A$4:$API$29, MATCH("CenHos_Per", 'WFOM - Time_Base'!$B$4:$B$29,0), MATCH(CONCATENATE($G43,T$2),'WFOM - Time_Base'!$A$8:$API$8,0)),
IFERROR($AN43 * INDEX('Inputs from Uganda staff'!$E$61:$BM$80,MATCH('HRH Need estimation'!T$2,'Inputs from Uganda staff'!$E$61:$E$80,0),MATCH('HRH Need estimation'!$D43,'Inputs from Uganda staff'!$E$6:$BM$6,0)),
""))</f>
        <v>0</v>
      </c>
      <c r="U43" s="122">
        <f>IFERROR(
$AN43 * INDEX('WFOM - Time_Base'!$A$4:$API$29, MATCH("CenHos", 'WFOM - Time_Base'!$B$4:$B$29,0), MATCH(CONCATENATE($G43,U$2),'WFOM - Time_Base'!$A$8:$API$8,0)) *
INDEX('WFOM - Time_Base'!$A$4:$API$29, MATCH("CenHos_Per", 'WFOM - Time_Base'!$B$4:$B$29,0), MATCH(CONCATENATE($G43,U$2),'WFOM - Time_Base'!$A$8:$API$8,0)),
IFERROR($AN43 * INDEX('Inputs from Uganda staff'!$E$61:$BM$80,MATCH('HRH Need estimation'!U$2,'Inputs from Uganda staff'!$E$61:$E$80,0),MATCH('HRH Need estimation'!$D43,'Inputs from Uganda staff'!$E$6:$BM$6,0)),
""))</f>
        <v>5</v>
      </c>
      <c r="V43" s="122">
        <f>IFERROR(
$AN43 * INDEX('WFOM - Time_Base'!$A$4:$API$29, MATCH("CenHos", 'WFOM - Time_Base'!$B$4:$B$29,0), MATCH(CONCATENATE($G43,V$2),'WFOM - Time_Base'!$A$8:$API$8,0)) *
INDEX('WFOM - Time_Base'!$A$4:$API$29, MATCH("CenHos_Per", 'WFOM - Time_Base'!$B$4:$B$29,0), MATCH(CONCATENATE($G43,V$2),'WFOM - Time_Base'!$A$8:$API$8,0)),
IFERROR($AN43 * INDEX('Inputs from Uganda staff'!$E$61:$BM$80,MATCH('HRH Need estimation'!V$2,'Inputs from Uganda staff'!$E$61:$E$80,0),MATCH('HRH Need estimation'!$D43,'Inputs from Uganda staff'!$E$6:$BM$6,0)),
""))</f>
        <v>5</v>
      </c>
      <c r="W43" s="122">
        <f>IFERROR(
$AN43 * INDEX('WFOM - Time_Base'!$A$4:$API$29, MATCH("CenHos", 'WFOM - Time_Base'!$B$4:$B$29,0), MATCH(CONCATENATE($G43,W$2),'WFOM - Time_Base'!$A$8:$API$8,0)) *
INDEX('WFOM - Time_Base'!$A$4:$API$29, MATCH("CenHos_Per", 'WFOM - Time_Base'!$B$4:$B$29,0), MATCH(CONCATENATE($G43,W$2),'WFOM - Time_Base'!$A$8:$API$8,0)),
IFERROR($AN43 * INDEX('Inputs from Uganda staff'!$E$61:$BM$80,MATCH('HRH Need estimation'!W$2,'Inputs from Uganda staff'!$E$61:$E$80,0),MATCH('HRH Need estimation'!$D43,'Inputs from Uganda staff'!$E$6:$BM$6,0)),
""))</f>
        <v>0.2</v>
      </c>
      <c r="X43" s="122">
        <f>IFERROR(
$AN43 * INDEX('WFOM - Time_Base'!$A$4:$API$29, MATCH("CenHos", 'WFOM - Time_Base'!$B$4:$B$29,0), MATCH(CONCATENATE($G43,X$2),'WFOM - Time_Base'!$A$8:$API$8,0)) *
INDEX('WFOM - Time_Base'!$A$4:$API$29, MATCH("CenHos_Per", 'WFOM - Time_Base'!$B$4:$B$29,0), MATCH(CONCATENATE($G43,X$2),'WFOM - Time_Base'!$A$8:$API$8,0)),
IFERROR($AN43 * INDEX('Inputs from Uganda staff'!$E$61:$BM$80,MATCH('HRH Need estimation'!X$2,'Inputs from Uganda staff'!$E$61:$E$80,0),MATCH('HRH Need estimation'!$D43,'Inputs from Uganda staff'!$E$6:$BM$6,0)),
""))</f>
        <v>1.5</v>
      </c>
      <c r="Y43" s="122">
        <f>IFERROR(
$AN43 * INDEX('WFOM - Time_Base'!$A$4:$API$29, MATCH("CenHos", 'WFOM - Time_Base'!$B$4:$B$29,0), MATCH(CONCATENATE($G43,Y$2),'WFOM - Time_Base'!$A$8:$API$8,0)) *
INDEX('WFOM - Time_Base'!$A$4:$API$29, MATCH("CenHos_Per", 'WFOM - Time_Base'!$B$4:$B$29,0), MATCH(CONCATENATE($G43,Y$2),'WFOM - Time_Base'!$A$8:$API$8,0)),
IFERROR($AN43 * INDEX('Inputs from Uganda staff'!$E$61:$BM$80,MATCH('HRH Need estimation'!Y$2,'Inputs from Uganda staff'!$E$61:$E$80,0),MATCH('HRH Need estimation'!$D43,'Inputs from Uganda staff'!$E$6:$BM$6,0)),
""))</f>
        <v>1.5</v>
      </c>
      <c r="Z43" s="122">
        <f>IFERROR(
$AN43 * INDEX('WFOM - Time_Base'!$A$4:$API$29, MATCH("CenHos", 'WFOM - Time_Base'!$B$4:$B$29,0), MATCH(CONCATENATE($G43,Z$2),'WFOM - Time_Base'!$A$8:$API$8,0)) *
INDEX('WFOM - Time_Base'!$A$4:$API$29, MATCH("CenHos_Per", 'WFOM - Time_Base'!$B$4:$B$29,0), MATCH(CONCATENATE($G43,Z$2),'WFOM - Time_Base'!$A$8:$API$8,0)),
IFERROR($AN43 * INDEX('Inputs from Uganda staff'!$E$61:$BM$80,MATCH('HRH Need estimation'!Z$2,'Inputs from Uganda staff'!$E$61:$E$80,0),MATCH('HRH Need estimation'!$D43,'Inputs from Uganda staff'!$E$6:$BM$6,0)),
""))</f>
        <v>0</v>
      </c>
      <c r="AA43" s="122">
        <f>IFERROR(
$AN43 * INDEX('WFOM - Time_Base'!$A$4:$API$29, MATCH("CenHos", 'WFOM - Time_Base'!$B$4:$B$29,0), MATCH(CONCATENATE($G43,AA$2),'WFOM - Time_Base'!$A$8:$API$8,0)) *
INDEX('WFOM - Time_Base'!$A$4:$API$29, MATCH("CenHos_Per", 'WFOM - Time_Base'!$B$4:$B$29,0), MATCH(CONCATENATE($G43,AA$2),'WFOM - Time_Base'!$A$8:$API$8,0)),
IFERROR($AN43 * INDEX('Inputs from Uganda staff'!$E$61:$BM$80,MATCH('HRH Need estimation'!AA$2,'Inputs from Uganda staff'!$E$61:$E$80,0),MATCH('HRH Need estimation'!$D43,'Inputs from Uganda staff'!$E$6:$BM$6,0)),
""))</f>
        <v>0</v>
      </c>
      <c r="AB43" s="122">
        <f>IFERROR(
$AN43 * INDEX('WFOM - Time_Base'!$A$4:$API$29, MATCH("CenHos", 'WFOM - Time_Base'!$B$4:$B$29,0), MATCH(CONCATENATE($G43,AB$2),'WFOM - Time_Base'!$A$8:$API$8,0)) *
INDEX('WFOM - Time_Base'!$A$4:$API$29, MATCH("CenHos_Per", 'WFOM - Time_Base'!$B$4:$B$29,0), MATCH(CONCATENATE($G43,AB$2),'WFOM - Time_Base'!$A$8:$API$8,0)),
IFERROR($AN43 * INDEX('Inputs from Uganda staff'!$E$61:$BM$80,MATCH('HRH Need estimation'!AB$2,'Inputs from Uganda staff'!$E$61:$E$80,0),MATCH('HRH Need estimation'!$D43,'Inputs from Uganda staff'!$E$6:$BM$6,0)),
""))</f>
        <v>0</v>
      </c>
      <c r="AC43" s="122" t="str">
        <f>IFERROR(
$AN43 * INDEX('WFOM - Time_Base'!$A$4:$API$29, MATCH("CenHos", 'WFOM - Time_Base'!$B$4:$B$29,0), MATCH(CONCATENATE($G43,AC$2),'WFOM - Time_Base'!$A$8:$API$8,0)) *
INDEX('WFOM - Time_Base'!$A$4:$API$29, MATCH("CenHos_Per", 'WFOM - Time_Base'!$B$4:$B$29,0), MATCH(CONCATENATE($G43,AC$2),'WFOM - Time_Base'!$A$8:$API$8,0)),
IFERROR($AN43 * INDEX('Inputs from Uganda staff'!$E$61:$BM$80,MATCH('HRH Need estimation'!AC$2,'Inputs from Uganda staff'!$E$61:$E$80,0),MATCH('HRH Need estimation'!$D43,'Inputs from Uganda staff'!$E$6:$BM$6,0)),
""))</f>
        <v/>
      </c>
      <c r="AD43" s="122">
        <f>IFERROR(
$AN43 * INDEX('WFOM - Time_Base'!$A$4:$API$29, MATCH("CenHos", 'WFOM - Time_Base'!$B$4:$B$29,0), MATCH(CONCATENATE($G43,AD$2),'WFOM - Time_Base'!$A$8:$API$8,0)) *
INDEX('WFOM - Time_Base'!$A$4:$API$29, MATCH("CenHos_Per", 'WFOM - Time_Base'!$B$4:$B$29,0), MATCH(CONCATENATE($G43,AD$2),'WFOM - Time_Base'!$A$8:$API$8,0)),
IFERROR($AN43 * INDEX('Inputs from Uganda staff'!$E$61:$BM$80,MATCH('HRH Need estimation'!AD$2,'Inputs from Uganda staff'!$E$61:$E$80,0),MATCH('HRH Need estimation'!$D43,'Inputs from Uganda staff'!$E$6:$BM$6,0)),
""))</f>
        <v>0</v>
      </c>
      <c r="AE43" s="122">
        <f>IFERROR(
$AN43 * INDEX('WFOM - Time_Base'!$A$4:$API$29, MATCH("CenHos", 'WFOM - Time_Base'!$B$4:$B$29,0), MATCH(CONCATENATE($G43,AE$2),'WFOM - Time_Base'!$A$8:$API$8,0)) *
INDEX('WFOM - Time_Base'!$A$4:$API$29, MATCH("CenHos_Per", 'WFOM - Time_Base'!$B$4:$B$29,0), MATCH(CONCATENATE($G43,AE$2),'WFOM - Time_Base'!$A$8:$API$8,0)),
IFERROR($AN43 * INDEX('Inputs from Uganda staff'!$E$61:$BM$80,MATCH('HRH Need estimation'!AE$2,'Inputs from Uganda staff'!$E$61:$E$80,0),MATCH('HRH Need estimation'!$D43,'Inputs from Uganda staff'!$E$6:$BM$6,0)),
""))</f>
        <v>0</v>
      </c>
      <c r="AF43" s="122">
        <f>IFERROR(
$AN43 * INDEX('WFOM - Time_Base'!$A$4:$API$29, MATCH("CenHos", 'WFOM - Time_Base'!$B$4:$B$29,0), MATCH(CONCATENATE($G43,AF$2),'WFOM - Time_Base'!$A$8:$API$8,0)) *
INDEX('WFOM - Time_Base'!$A$4:$API$29, MATCH("CenHos_Per", 'WFOM - Time_Base'!$B$4:$B$29,0), MATCH(CONCATENATE($G43,AF$2),'WFOM - Time_Base'!$A$8:$API$8,0)),
IFERROR($AN43 * INDEX('Inputs from Uganda staff'!$E$61:$BM$80,MATCH('HRH Need estimation'!AF$2,'Inputs from Uganda staff'!$E$61:$E$80,0),MATCH('HRH Need estimation'!$D43,'Inputs from Uganda staff'!$E$6:$BM$6,0)),
""))</f>
        <v>0</v>
      </c>
      <c r="AG43" s="122">
        <f>IFERROR(
$AN43 * INDEX('WFOM - Time_Base'!$A$4:$API$29, MATCH("CenHos", 'WFOM - Time_Base'!$B$4:$B$29,0), MATCH(CONCATENATE($G43,AG$2),'WFOM - Time_Base'!$A$8:$API$8,0)) *
INDEX('WFOM - Time_Base'!$A$4:$API$29, MATCH("CenHos_Per", 'WFOM - Time_Base'!$B$4:$B$29,0), MATCH(CONCATENATE($G43,AG$2),'WFOM - Time_Base'!$A$8:$API$8,0)),
IFERROR($AN43 * INDEX('Inputs from Uganda staff'!$E$61:$BM$80,MATCH('HRH Need estimation'!AG$2,'Inputs from Uganda staff'!$E$61:$E$80,0),MATCH('HRH Need estimation'!$D43,'Inputs from Uganda staff'!$E$6:$BM$6,0)),
""))</f>
        <v>0</v>
      </c>
      <c r="AH43" s="122">
        <f>IFERROR(
$AN43 * INDEX('WFOM - Time_Base'!$A$4:$API$29, MATCH("CenHos", 'WFOM - Time_Base'!$B$4:$B$29,0), MATCH(CONCATENATE($G43,AH$2),'WFOM - Time_Base'!$A$8:$API$8,0)) *
INDEX('WFOM - Time_Base'!$A$4:$API$29, MATCH("CenHos_Per", 'WFOM - Time_Base'!$B$4:$B$29,0), MATCH(CONCATENATE($G43,AH$2),'WFOM - Time_Base'!$A$8:$API$8,0)),
IFERROR($AN43 * INDEX('Inputs from Uganda staff'!$E$61:$BM$80,MATCH('HRH Need estimation'!AH$2,'Inputs from Uganda staff'!$E$61:$E$80,0),MATCH('HRH Need estimation'!$D43,'Inputs from Uganda staff'!$E$6:$BM$6,0)),
""))</f>
        <v>0</v>
      </c>
      <c r="AI43" s="122">
        <f>IFERROR(
$AN43 * INDEX('WFOM - Time_Base'!$A$4:$API$29, MATCH("CenHos", 'WFOM - Time_Base'!$B$4:$B$29,0), MATCH(CONCATENATE($G43,AI$2),'WFOM - Time_Base'!$A$8:$API$8,0)) *
INDEX('WFOM - Time_Base'!$A$4:$API$29, MATCH("CenHos_Per", 'WFOM - Time_Base'!$B$4:$B$29,0), MATCH(CONCATENATE($G43,AI$2),'WFOM - Time_Base'!$A$8:$API$8,0)),
IFERROR($AN43 * INDEX('Inputs from Uganda staff'!$E$61:$BM$80,MATCH('HRH Need estimation'!AI$2,'Inputs from Uganda staff'!$E$61:$E$80,0),MATCH('HRH Need estimation'!$D43,'Inputs from Uganda staff'!$E$6:$BM$6,0)),
""))</f>
        <v>0</v>
      </c>
      <c r="AJ43" s="122">
        <f>IFERROR(
$AN43 * INDEX('WFOM - Time_Base'!$A$4:$API$29, MATCH("CenHos", 'WFOM - Time_Base'!$B$4:$B$29,0), MATCH(CONCATENATE($G43,AJ$2),'WFOM - Time_Base'!$A$8:$API$8,0)) *
INDEX('WFOM - Time_Base'!$A$4:$API$29, MATCH("CenHos_Per", 'WFOM - Time_Base'!$B$4:$B$29,0), MATCH(CONCATENATE($G43,AJ$2),'WFOM - Time_Base'!$A$8:$API$8,0)),
IFERROR($AN43 * INDEX('Inputs from Uganda staff'!$E$61:$BM$80,MATCH('HRH Need estimation'!AJ$2,'Inputs from Uganda staff'!$E$61:$E$80,0),MATCH('HRH Need estimation'!$D43,'Inputs from Uganda staff'!$E$6:$BM$6,0)),
""))</f>
        <v>0</v>
      </c>
      <c r="AK43" s="122">
        <f>IFERROR(
$AN43 * INDEX('WFOM - Time_Base'!$A$4:$API$29, MATCH("CenHos", 'WFOM - Time_Base'!$B$4:$B$29,0), MATCH(CONCATENATE($G43,AK$2),'WFOM - Time_Base'!$A$8:$API$8,0)) *
INDEX('WFOM - Time_Base'!$A$4:$API$29, MATCH("CenHos_Per", 'WFOM - Time_Base'!$B$4:$B$29,0), MATCH(CONCATENATE($G43,AK$2),'WFOM - Time_Base'!$A$8:$API$8,0)),
IFERROR($AN43 * INDEX('Inputs from Uganda staff'!$E$61:$BM$80,MATCH('HRH Need estimation'!AK$2,'Inputs from Uganda staff'!$E$61:$E$80,0),MATCH('HRH Need estimation'!$D43,'Inputs from Uganda staff'!$E$6:$BM$6,0)),
""))</f>
        <v>0</v>
      </c>
      <c r="AL43" s="122">
        <f>IFERROR(
$AN43 * INDEX('WFOM - Time_Base'!$A$4:$API$29, MATCH("CenHos", 'WFOM - Time_Base'!$B$4:$B$29,0), MATCH(CONCATENATE($G43,AL$2),'WFOM - Time_Base'!$A$8:$API$8,0)) *
INDEX('WFOM - Time_Base'!$A$4:$API$29, MATCH("CenHos_Per", 'WFOM - Time_Base'!$B$4:$B$29,0), MATCH(CONCATENATE($G43,AL$2),'WFOM - Time_Base'!$A$8:$API$8,0)),
IFERROR($AN43 * INDEX('Inputs from Uganda staff'!$E$61:$BM$80,MATCH('HRH Need estimation'!AL$2,'Inputs from Uganda staff'!$E$61:$E$80,0),MATCH('HRH Need estimation'!$D43,'Inputs from Uganda staff'!$E$6:$BM$6,0)),
""))</f>
        <v>0</v>
      </c>
      <c r="AN43">
        <v>1</v>
      </c>
      <c r="AO43" t="e">
        <f t="shared" si="1"/>
        <v>#N/A</v>
      </c>
      <c r="AQ43" t="s">
        <v>371</v>
      </c>
    </row>
    <row r="44" spans="1:43" hidden="1">
      <c r="A44" s="106" t="s">
        <v>935</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1947</v>
      </c>
      <c r="R44" s="122">
        <f>IFERROR(
$AN44 * INDEX('WFOM - Time_Base'!$A$4:$API$29, MATCH("CenHos", 'WFOM - Time_Base'!$B$4:$B$29,0), MATCH(CONCATENATE($G44,R$2),'WFOM - Time_Base'!$A$8:$API$8,0)) *
INDEX('WFOM - Time_Base'!$A$4:$API$29, MATCH("CenHos_Per", 'WFOM - Time_Base'!$B$4:$B$29,0), MATCH(CONCATENATE($G44,R$2),'WFOM - Time_Base'!$A$8:$API$8,0)),
IFERROR($AN44 * INDEX('Inputs from Uganda staff'!$E$61:$BM$80,MATCH('HRH Need estimation'!R$2,'Inputs from Uganda staff'!$E$61:$E$80,0),MATCH('HRH Need estimation'!$D44,'Inputs from Uganda staff'!$E$6:$BM$6,0)),
""))</f>
        <v>0</v>
      </c>
      <c r="S44" s="122">
        <f>IFERROR(
$AN44 * INDEX('WFOM - Time_Base'!$A$4:$API$29, MATCH("CenHos", 'WFOM - Time_Base'!$B$4:$B$29,0), MATCH(CONCATENATE($G44,S$2),'WFOM - Time_Base'!$A$8:$API$8,0)) *
INDEX('WFOM - Time_Base'!$A$4:$API$29, MATCH("CenHos_Per", 'WFOM - Time_Base'!$B$4:$B$29,0), MATCH(CONCATENATE($G44,S$2),'WFOM - Time_Base'!$A$8:$API$8,0)),
IFERROR($AN44 * INDEX('Inputs from Uganda staff'!$E$61:$BM$80,MATCH('HRH Need estimation'!S$2,'Inputs from Uganda staff'!$E$61:$E$80,0),MATCH('HRH Need estimation'!$D44,'Inputs from Uganda staff'!$E$6:$BM$6,0)),
""))</f>
        <v>5</v>
      </c>
      <c r="T44" s="122">
        <f>IFERROR(
$AN44 * INDEX('WFOM - Time_Base'!$A$4:$API$29, MATCH("CenHos", 'WFOM - Time_Base'!$B$4:$B$29,0), MATCH(CONCATENATE($G44,T$2),'WFOM - Time_Base'!$A$8:$API$8,0)) *
INDEX('WFOM - Time_Base'!$A$4:$API$29, MATCH("CenHos_Per", 'WFOM - Time_Base'!$B$4:$B$29,0), MATCH(CONCATENATE($G44,T$2),'WFOM - Time_Base'!$A$8:$API$8,0)),
IFERROR($AN44 * INDEX('Inputs from Uganda staff'!$E$61:$BM$80,MATCH('HRH Need estimation'!T$2,'Inputs from Uganda staff'!$E$61:$E$80,0),MATCH('HRH Need estimation'!$D44,'Inputs from Uganda staff'!$E$6:$BM$6,0)),
""))</f>
        <v>0</v>
      </c>
      <c r="U44" s="122">
        <f>IFERROR(
$AN44 * INDEX('WFOM - Time_Base'!$A$4:$API$29, MATCH("CenHos", 'WFOM - Time_Base'!$B$4:$B$29,0), MATCH(CONCATENATE($G44,U$2),'WFOM - Time_Base'!$A$8:$API$8,0)) *
INDEX('WFOM - Time_Base'!$A$4:$API$29, MATCH("CenHos_Per", 'WFOM - Time_Base'!$B$4:$B$29,0), MATCH(CONCATENATE($G44,U$2),'WFOM - Time_Base'!$A$8:$API$8,0)),
IFERROR($AN44 * INDEX('Inputs from Uganda staff'!$E$61:$BM$80,MATCH('HRH Need estimation'!U$2,'Inputs from Uganda staff'!$E$61:$E$80,0),MATCH('HRH Need estimation'!$D44,'Inputs from Uganda staff'!$E$6:$BM$6,0)),
""))</f>
        <v>5</v>
      </c>
      <c r="V44" s="122">
        <f>IFERROR(
$AN44 * INDEX('WFOM - Time_Base'!$A$4:$API$29, MATCH("CenHos", 'WFOM - Time_Base'!$B$4:$B$29,0), MATCH(CONCATENATE($G44,V$2),'WFOM - Time_Base'!$A$8:$API$8,0)) *
INDEX('WFOM - Time_Base'!$A$4:$API$29, MATCH("CenHos_Per", 'WFOM - Time_Base'!$B$4:$B$29,0), MATCH(CONCATENATE($G44,V$2),'WFOM - Time_Base'!$A$8:$API$8,0)),
IFERROR($AN44 * INDEX('Inputs from Uganda staff'!$E$61:$BM$80,MATCH('HRH Need estimation'!V$2,'Inputs from Uganda staff'!$E$61:$E$80,0),MATCH('HRH Need estimation'!$D44,'Inputs from Uganda staff'!$E$6:$BM$6,0)),
""))</f>
        <v>5</v>
      </c>
      <c r="W44" s="122">
        <f>IFERROR(
$AN44 * INDEX('WFOM - Time_Base'!$A$4:$API$29, MATCH("CenHos", 'WFOM - Time_Base'!$B$4:$B$29,0), MATCH(CONCATENATE($G44,W$2),'WFOM - Time_Base'!$A$8:$API$8,0)) *
INDEX('WFOM - Time_Base'!$A$4:$API$29, MATCH("CenHos_Per", 'WFOM - Time_Base'!$B$4:$B$29,0), MATCH(CONCATENATE($G44,W$2),'WFOM - Time_Base'!$A$8:$API$8,0)),
IFERROR($AN44 * INDEX('Inputs from Uganda staff'!$E$61:$BM$80,MATCH('HRH Need estimation'!W$2,'Inputs from Uganda staff'!$E$61:$E$80,0),MATCH('HRH Need estimation'!$D44,'Inputs from Uganda staff'!$E$6:$BM$6,0)),
""))</f>
        <v>0.2</v>
      </c>
      <c r="X44" s="122">
        <f>IFERROR(
$AN44 * INDEX('WFOM - Time_Base'!$A$4:$API$29, MATCH("CenHos", 'WFOM - Time_Base'!$B$4:$B$29,0), MATCH(CONCATENATE($G44,X$2),'WFOM - Time_Base'!$A$8:$API$8,0)) *
INDEX('WFOM - Time_Base'!$A$4:$API$29, MATCH("CenHos_Per", 'WFOM - Time_Base'!$B$4:$B$29,0), MATCH(CONCATENATE($G44,X$2),'WFOM - Time_Base'!$A$8:$API$8,0)),
IFERROR($AN44 * INDEX('Inputs from Uganda staff'!$E$61:$BM$80,MATCH('HRH Need estimation'!X$2,'Inputs from Uganda staff'!$E$61:$E$80,0),MATCH('HRH Need estimation'!$D44,'Inputs from Uganda staff'!$E$6:$BM$6,0)),
""))</f>
        <v>1.5</v>
      </c>
      <c r="Y44" s="122">
        <f>IFERROR(
$AN44 * INDEX('WFOM - Time_Base'!$A$4:$API$29, MATCH("CenHos", 'WFOM - Time_Base'!$B$4:$B$29,0), MATCH(CONCATENATE($G44,Y$2),'WFOM - Time_Base'!$A$8:$API$8,0)) *
INDEX('WFOM - Time_Base'!$A$4:$API$29, MATCH("CenHos_Per", 'WFOM - Time_Base'!$B$4:$B$29,0), MATCH(CONCATENATE($G44,Y$2),'WFOM - Time_Base'!$A$8:$API$8,0)),
IFERROR($AN44 * INDEX('Inputs from Uganda staff'!$E$61:$BM$80,MATCH('HRH Need estimation'!Y$2,'Inputs from Uganda staff'!$E$61:$E$80,0),MATCH('HRH Need estimation'!$D44,'Inputs from Uganda staff'!$E$6:$BM$6,0)),
""))</f>
        <v>1.5</v>
      </c>
      <c r="Z44" s="122">
        <f>IFERROR(
$AN44 * INDEX('WFOM - Time_Base'!$A$4:$API$29, MATCH("CenHos", 'WFOM - Time_Base'!$B$4:$B$29,0), MATCH(CONCATENATE($G44,Z$2),'WFOM - Time_Base'!$A$8:$API$8,0)) *
INDEX('WFOM - Time_Base'!$A$4:$API$29, MATCH("CenHos_Per", 'WFOM - Time_Base'!$B$4:$B$29,0), MATCH(CONCATENATE($G44,Z$2),'WFOM - Time_Base'!$A$8:$API$8,0)),
IFERROR($AN44 * INDEX('Inputs from Uganda staff'!$E$61:$BM$80,MATCH('HRH Need estimation'!Z$2,'Inputs from Uganda staff'!$E$61:$E$80,0),MATCH('HRH Need estimation'!$D44,'Inputs from Uganda staff'!$E$6:$BM$6,0)),
""))</f>
        <v>0</v>
      </c>
      <c r="AA44" s="122">
        <f>IFERROR(
$AN44 * INDEX('WFOM - Time_Base'!$A$4:$API$29, MATCH("CenHos", 'WFOM - Time_Base'!$B$4:$B$29,0), MATCH(CONCATENATE($G44,AA$2),'WFOM - Time_Base'!$A$8:$API$8,0)) *
INDEX('WFOM - Time_Base'!$A$4:$API$29, MATCH("CenHos_Per", 'WFOM - Time_Base'!$B$4:$B$29,0), MATCH(CONCATENATE($G44,AA$2),'WFOM - Time_Base'!$A$8:$API$8,0)),
IFERROR($AN44 * INDEX('Inputs from Uganda staff'!$E$61:$BM$80,MATCH('HRH Need estimation'!AA$2,'Inputs from Uganda staff'!$E$61:$E$80,0),MATCH('HRH Need estimation'!$D44,'Inputs from Uganda staff'!$E$6:$BM$6,0)),
""))</f>
        <v>0</v>
      </c>
      <c r="AB44" s="122">
        <f>IFERROR(
$AN44 * INDEX('WFOM - Time_Base'!$A$4:$API$29, MATCH("CenHos", 'WFOM - Time_Base'!$B$4:$B$29,0), MATCH(CONCATENATE($G44,AB$2),'WFOM - Time_Base'!$A$8:$API$8,0)) *
INDEX('WFOM - Time_Base'!$A$4:$API$29, MATCH("CenHos_Per", 'WFOM - Time_Base'!$B$4:$B$29,0), MATCH(CONCATENATE($G44,AB$2),'WFOM - Time_Base'!$A$8:$API$8,0)),
IFERROR($AN44 * INDEX('Inputs from Uganda staff'!$E$61:$BM$80,MATCH('HRH Need estimation'!AB$2,'Inputs from Uganda staff'!$E$61:$E$80,0),MATCH('HRH Need estimation'!$D44,'Inputs from Uganda staff'!$E$6:$BM$6,0)),
""))</f>
        <v>0</v>
      </c>
      <c r="AC44" s="122" t="str">
        <f>IFERROR(
$AN44 * INDEX('WFOM - Time_Base'!$A$4:$API$29, MATCH("CenHos", 'WFOM - Time_Base'!$B$4:$B$29,0), MATCH(CONCATENATE($G44,AC$2),'WFOM - Time_Base'!$A$8:$API$8,0)) *
INDEX('WFOM - Time_Base'!$A$4:$API$29, MATCH("CenHos_Per", 'WFOM - Time_Base'!$B$4:$B$29,0), MATCH(CONCATENATE($G44,AC$2),'WFOM - Time_Base'!$A$8:$API$8,0)),
IFERROR($AN44 * INDEX('Inputs from Uganda staff'!$E$61:$BM$80,MATCH('HRH Need estimation'!AC$2,'Inputs from Uganda staff'!$E$61:$E$80,0),MATCH('HRH Need estimation'!$D44,'Inputs from Uganda staff'!$E$6:$BM$6,0)),
""))</f>
        <v/>
      </c>
      <c r="AD44" s="122">
        <f>IFERROR(
$AN44 * INDEX('WFOM - Time_Base'!$A$4:$API$29, MATCH("CenHos", 'WFOM - Time_Base'!$B$4:$B$29,0), MATCH(CONCATENATE($G44,AD$2),'WFOM - Time_Base'!$A$8:$API$8,0)) *
INDEX('WFOM - Time_Base'!$A$4:$API$29, MATCH("CenHos_Per", 'WFOM - Time_Base'!$B$4:$B$29,0), MATCH(CONCATENATE($G44,AD$2),'WFOM - Time_Base'!$A$8:$API$8,0)),
IFERROR($AN44 * INDEX('Inputs from Uganda staff'!$E$61:$BM$80,MATCH('HRH Need estimation'!AD$2,'Inputs from Uganda staff'!$E$61:$E$80,0),MATCH('HRH Need estimation'!$D44,'Inputs from Uganda staff'!$E$6:$BM$6,0)),
""))</f>
        <v>0</v>
      </c>
      <c r="AE44" s="122">
        <f>IFERROR(
$AN44 * INDEX('WFOM - Time_Base'!$A$4:$API$29, MATCH("CenHos", 'WFOM - Time_Base'!$B$4:$B$29,0), MATCH(CONCATENATE($G44,AE$2),'WFOM - Time_Base'!$A$8:$API$8,0)) *
INDEX('WFOM - Time_Base'!$A$4:$API$29, MATCH("CenHos_Per", 'WFOM - Time_Base'!$B$4:$B$29,0), MATCH(CONCATENATE($G44,AE$2),'WFOM - Time_Base'!$A$8:$API$8,0)),
IFERROR($AN44 * INDEX('Inputs from Uganda staff'!$E$61:$BM$80,MATCH('HRH Need estimation'!AE$2,'Inputs from Uganda staff'!$E$61:$E$80,0),MATCH('HRH Need estimation'!$D44,'Inputs from Uganda staff'!$E$6:$BM$6,0)),
""))</f>
        <v>0</v>
      </c>
      <c r="AF44" s="122">
        <f>IFERROR(
$AN44 * INDEX('WFOM - Time_Base'!$A$4:$API$29, MATCH("CenHos", 'WFOM - Time_Base'!$B$4:$B$29,0), MATCH(CONCATENATE($G44,AF$2),'WFOM - Time_Base'!$A$8:$API$8,0)) *
INDEX('WFOM - Time_Base'!$A$4:$API$29, MATCH("CenHos_Per", 'WFOM - Time_Base'!$B$4:$B$29,0), MATCH(CONCATENATE($G44,AF$2),'WFOM - Time_Base'!$A$8:$API$8,0)),
IFERROR($AN44 * INDEX('Inputs from Uganda staff'!$E$61:$BM$80,MATCH('HRH Need estimation'!AF$2,'Inputs from Uganda staff'!$E$61:$E$80,0),MATCH('HRH Need estimation'!$D44,'Inputs from Uganda staff'!$E$6:$BM$6,0)),
""))</f>
        <v>0</v>
      </c>
      <c r="AG44" s="122">
        <f>IFERROR(
$AN44 * INDEX('WFOM - Time_Base'!$A$4:$API$29, MATCH("CenHos", 'WFOM - Time_Base'!$B$4:$B$29,0), MATCH(CONCATENATE($G44,AG$2),'WFOM - Time_Base'!$A$8:$API$8,0)) *
INDEX('WFOM - Time_Base'!$A$4:$API$29, MATCH("CenHos_Per", 'WFOM - Time_Base'!$B$4:$B$29,0), MATCH(CONCATENATE($G44,AG$2),'WFOM - Time_Base'!$A$8:$API$8,0)),
IFERROR($AN44 * INDEX('Inputs from Uganda staff'!$E$61:$BM$80,MATCH('HRH Need estimation'!AG$2,'Inputs from Uganda staff'!$E$61:$E$80,0),MATCH('HRH Need estimation'!$D44,'Inputs from Uganda staff'!$E$6:$BM$6,0)),
""))</f>
        <v>0</v>
      </c>
      <c r="AH44" s="122">
        <f>IFERROR(
$AN44 * INDEX('WFOM - Time_Base'!$A$4:$API$29, MATCH("CenHos", 'WFOM - Time_Base'!$B$4:$B$29,0), MATCH(CONCATENATE($G44,AH$2),'WFOM - Time_Base'!$A$8:$API$8,0)) *
INDEX('WFOM - Time_Base'!$A$4:$API$29, MATCH("CenHos_Per", 'WFOM - Time_Base'!$B$4:$B$29,0), MATCH(CONCATENATE($G44,AH$2),'WFOM - Time_Base'!$A$8:$API$8,0)),
IFERROR($AN44 * INDEX('Inputs from Uganda staff'!$E$61:$BM$80,MATCH('HRH Need estimation'!AH$2,'Inputs from Uganda staff'!$E$61:$E$80,0),MATCH('HRH Need estimation'!$D44,'Inputs from Uganda staff'!$E$6:$BM$6,0)),
""))</f>
        <v>0</v>
      </c>
      <c r="AI44" s="122">
        <f>IFERROR(
$AN44 * INDEX('WFOM - Time_Base'!$A$4:$API$29, MATCH("CenHos", 'WFOM - Time_Base'!$B$4:$B$29,0), MATCH(CONCATENATE($G44,AI$2),'WFOM - Time_Base'!$A$8:$API$8,0)) *
INDEX('WFOM - Time_Base'!$A$4:$API$29, MATCH("CenHos_Per", 'WFOM - Time_Base'!$B$4:$B$29,0), MATCH(CONCATENATE($G44,AI$2),'WFOM - Time_Base'!$A$8:$API$8,0)),
IFERROR($AN44 * INDEX('Inputs from Uganda staff'!$E$61:$BM$80,MATCH('HRH Need estimation'!AI$2,'Inputs from Uganda staff'!$E$61:$E$80,0),MATCH('HRH Need estimation'!$D44,'Inputs from Uganda staff'!$E$6:$BM$6,0)),
""))</f>
        <v>0</v>
      </c>
      <c r="AJ44" s="122">
        <f>IFERROR(
$AN44 * INDEX('WFOM - Time_Base'!$A$4:$API$29, MATCH("CenHos", 'WFOM - Time_Base'!$B$4:$B$29,0), MATCH(CONCATENATE($G44,AJ$2),'WFOM - Time_Base'!$A$8:$API$8,0)) *
INDEX('WFOM - Time_Base'!$A$4:$API$29, MATCH("CenHos_Per", 'WFOM - Time_Base'!$B$4:$B$29,0), MATCH(CONCATENATE($G44,AJ$2),'WFOM - Time_Base'!$A$8:$API$8,0)),
IFERROR($AN44 * INDEX('Inputs from Uganda staff'!$E$61:$BM$80,MATCH('HRH Need estimation'!AJ$2,'Inputs from Uganda staff'!$E$61:$E$80,0),MATCH('HRH Need estimation'!$D44,'Inputs from Uganda staff'!$E$6:$BM$6,0)),
""))</f>
        <v>0</v>
      </c>
      <c r="AK44" s="122">
        <f>IFERROR(
$AN44 * INDEX('WFOM - Time_Base'!$A$4:$API$29, MATCH("CenHos", 'WFOM - Time_Base'!$B$4:$B$29,0), MATCH(CONCATENATE($G44,AK$2),'WFOM - Time_Base'!$A$8:$API$8,0)) *
INDEX('WFOM - Time_Base'!$A$4:$API$29, MATCH("CenHos_Per", 'WFOM - Time_Base'!$B$4:$B$29,0), MATCH(CONCATENATE($G44,AK$2),'WFOM - Time_Base'!$A$8:$API$8,0)),
IFERROR($AN44 * INDEX('Inputs from Uganda staff'!$E$61:$BM$80,MATCH('HRH Need estimation'!AK$2,'Inputs from Uganda staff'!$E$61:$E$80,0),MATCH('HRH Need estimation'!$D44,'Inputs from Uganda staff'!$E$6:$BM$6,0)),
""))</f>
        <v>0</v>
      </c>
      <c r="AL44" s="122">
        <f>IFERROR(
$AN44 * INDEX('WFOM - Time_Base'!$A$4:$API$29, MATCH("CenHos", 'WFOM - Time_Base'!$B$4:$B$29,0), MATCH(CONCATENATE($G44,AL$2),'WFOM - Time_Base'!$A$8:$API$8,0)) *
INDEX('WFOM - Time_Base'!$A$4:$API$29, MATCH("CenHos_Per", 'WFOM - Time_Base'!$B$4:$B$29,0), MATCH(CONCATENATE($G44,AL$2),'WFOM - Time_Base'!$A$8:$API$8,0)),
IFERROR($AN44 * INDEX('Inputs from Uganda staff'!$E$61:$BM$80,MATCH('HRH Need estimation'!AL$2,'Inputs from Uganda staff'!$E$61:$E$80,0),MATCH('HRH Need estimation'!$D44,'Inputs from Uganda staff'!$E$6:$BM$6,0)),
""))</f>
        <v>0</v>
      </c>
      <c r="AN44">
        <v>1</v>
      </c>
      <c r="AO44" t="e">
        <f t="shared" si="1"/>
        <v>#N/A</v>
      </c>
      <c r="AQ44" t="s">
        <v>377</v>
      </c>
    </row>
    <row r="45" spans="1:43" hidden="1">
      <c r="A45" s="106" t="s">
        <v>936</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1947</v>
      </c>
      <c r="R45" s="122">
        <f>IFERROR(
$AN45 * INDEX('WFOM - Time_Base'!$A$4:$API$29, MATCH("CenHos", 'WFOM - Time_Base'!$B$4:$B$29,0), MATCH(CONCATENATE($G45,R$2),'WFOM - Time_Base'!$A$8:$API$8,0)) *
INDEX('WFOM - Time_Base'!$A$4:$API$29, MATCH("CenHos_Per", 'WFOM - Time_Base'!$B$4:$B$29,0), MATCH(CONCATENATE($G45,R$2),'WFOM - Time_Base'!$A$8:$API$8,0)),
IFERROR($AN45 * INDEX('Inputs from Uganda staff'!$E$61:$BM$80,MATCH('HRH Need estimation'!R$2,'Inputs from Uganda staff'!$E$61:$E$80,0),MATCH('HRH Need estimation'!$D45,'Inputs from Uganda staff'!$E$6:$BM$6,0)),
""))</f>
        <v>0</v>
      </c>
      <c r="S45" s="122">
        <f>IFERROR(
$AN45 * INDEX('WFOM - Time_Base'!$A$4:$API$29, MATCH("CenHos", 'WFOM - Time_Base'!$B$4:$B$29,0), MATCH(CONCATENATE($G45,S$2),'WFOM - Time_Base'!$A$8:$API$8,0)) *
INDEX('WFOM - Time_Base'!$A$4:$API$29, MATCH("CenHos_Per", 'WFOM - Time_Base'!$B$4:$B$29,0), MATCH(CONCATENATE($G45,S$2),'WFOM - Time_Base'!$A$8:$API$8,0)),
IFERROR($AN45 * INDEX('Inputs from Uganda staff'!$E$61:$BM$80,MATCH('HRH Need estimation'!S$2,'Inputs from Uganda staff'!$E$61:$E$80,0),MATCH('HRH Need estimation'!$D45,'Inputs from Uganda staff'!$E$6:$BM$6,0)),
""))</f>
        <v>5</v>
      </c>
      <c r="T45" s="122">
        <f>IFERROR(
$AN45 * INDEX('WFOM - Time_Base'!$A$4:$API$29, MATCH("CenHos", 'WFOM - Time_Base'!$B$4:$B$29,0), MATCH(CONCATENATE($G45,T$2),'WFOM - Time_Base'!$A$8:$API$8,0)) *
INDEX('WFOM - Time_Base'!$A$4:$API$29, MATCH("CenHos_Per", 'WFOM - Time_Base'!$B$4:$B$29,0), MATCH(CONCATENATE($G45,T$2),'WFOM - Time_Base'!$A$8:$API$8,0)),
IFERROR($AN45 * INDEX('Inputs from Uganda staff'!$E$61:$BM$80,MATCH('HRH Need estimation'!T$2,'Inputs from Uganda staff'!$E$61:$E$80,0),MATCH('HRH Need estimation'!$D45,'Inputs from Uganda staff'!$E$6:$BM$6,0)),
""))</f>
        <v>0</v>
      </c>
      <c r="U45" s="122">
        <f>IFERROR(
$AN45 * INDEX('WFOM - Time_Base'!$A$4:$API$29, MATCH("CenHos", 'WFOM - Time_Base'!$B$4:$B$29,0), MATCH(CONCATENATE($G45,U$2),'WFOM - Time_Base'!$A$8:$API$8,0)) *
INDEX('WFOM - Time_Base'!$A$4:$API$29, MATCH("CenHos_Per", 'WFOM - Time_Base'!$B$4:$B$29,0), MATCH(CONCATENATE($G45,U$2),'WFOM - Time_Base'!$A$8:$API$8,0)),
IFERROR($AN45 * INDEX('Inputs from Uganda staff'!$E$61:$BM$80,MATCH('HRH Need estimation'!U$2,'Inputs from Uganda staff'!$E$61:$E$80,0),MATCH('HRH Need estimation'!$D45,'Inputs from Uganda staff'!$E$6:$BM$6,0)),
""))</f>
        <v>5</v>
      </c>
      <c r="V45" s="122">
        <f>IFERROR(
$AN45 * INDEX('WFOM - Time_Base'!$A$4:$API$29, MATCH("CenHos", 'WFOM - Time_Base'!$B$4:$B$29,0), MATCH(CONCATENATE($G45,V$2),'WFOM - Time_Base'!$A$8:$API$8,0)) *
INDEX('WFOM - Time_Base'!$A$4:$API$29, MATCH("CenHos_Per", 'WFOM - Time_Base'!$B$4:$B$29,0), MATCH(CONCATENATE($G45,V$2),'WFOM - Time_Base'!$A$8:$API$8,0)),
IFERROR($AN45 * INDEX('Inputs from Uganda staff'!$E$61:$BM$80,MATCH('HRH Need estimation'!V$2,'Inputs from Uganda staff'!$E$61:$E$80,0),MATCH('HRH Need estimation'!$D45,'Inputs from Uganda staff'!$E$6:$BM$6,0)),
""))</f>
        <v>5</v>
      </c>
      <c r="W45" s="122">
        <f>IFERROR(
$AN45 * INDEX('WFOM - Time_Base'!$A$4:$API$29, MATCH("CenHos", 'WFOM - Time_Base'!$B$4:$B$29,0), MATCH(CONCATENATE($G45,W$2),'WFOM - Time_Base'!$A$8:$API$8,0)) *
INDEX('WFOM - Time_Base'!$A$4:$API$29, MATCH("CenHos_Per", 'WFOM - Time_Base'!$B$4:$B$29,0), MATCH(CONCATENATE($G45,W$2),'WFOM - Time_Base'!$A$8:$API$8,0)),
IFERROR($AN45 * INDEX('Inputs from Uganda staff'!$E$61:$BM$80,MATCH('HRH Need estimation'!W$2,'Inputs from Uganda staff'!$E$61:$E$80,0),MATCH('HRH Need estimation'!$D45,'Inputs from Uganda staff'!$E$6:$BM$6,0)),
""))</f>
        <v>0.2</v>
      </c>
      <c r="X45" s="122">
        <f>IFERROR(
$AN45 * INDEX('WFOM - Time_Base'!$A$4:$API$29, MATCH("CenHos", 'WFOM - Time_Base'!$B$4:$B$29,0), MATCH(CONCATENATE($G45,X$2),'WFOM - Time_Base'!$A$8:$API$8,0)) *
INDEX('WFOM - Time_Base'!$A$4:$API$29, MATCH("CenHos_Per", 'WFOM - Time_Base'!$B$4:$B$29,0), MATCH(CONCATENATE($G45,X$2),'WFOM - Time_Base'!$A$8:$API$8,0)),
IFERROR($AN45 * INDEX('Inputs from Uganda staff'!$E$61:$BM$80,MATCH('HRH Need estimation'!X$2,'Inputs from Uganda staff'!$E$61:$E$80,0),MATCH('HRH Need estimation'!$D45,'Inputs from Uganda staff'!$E$6:$BM$6,0)),
""))</f>
        <v>1.5</v>
      </c>
      <c r="Y45" s="122">
        <f>IFERROR(
$AN45 * INDEX('WFOM - Time_Base'!$A$4:$API$29, MATCH("CenHos", 'WFOM - Time_Base'!$B$4:$B$29,0), MATCH(CONCATENATE($G45,Y$2),'WFOM - Time_Base'!$A$8:$API$8,0)) *
INDEX('WFOM - Time_Base'!$A$4:$API$29, MATCH("CenHos_Per", 'WFOM - Time_Base'!$B$4:$B$29,0), MATCH(CONCATENATE($G45,Y$2),'WFOM - Time_Base'!$A$8:$API$8,0)),
IFERROR($AN45 * INDEX('Inputs from Uganda staff'!$E$61:$BM$80,MATCH('HRH Need estimation'!Y$2,'Inputs from Uganda staff'!$E$61:$E$80,0),MATCH('HRH Need estimation'!$D45,'Inputs from Uganda staff'!$E$6:$BM$6,0)),
""))</f>
        <v>1.5</v>
      </c>
      <c r="Z45" s="122">
        <f>IFERROR(
$AN45 * INDEX('WFOM - Time_Base'!$A$4:$API$29, MATCH("CenHos", 'WFOM - Time_Base'!$B$4:$B$29,0), MATCH(CONCATENATE($G45,Z$2),'WFOM - Time_Base'!$A$8:$API$8,0)) *
INDEX('WFOM - Time_Base'!$A$4:$API$29, MATCH("CenHos_Per", 'WFOM - Time_Base'!$B$4:$B$29,0), MATCH(CONCATENATE($G45,Z$2),'WFOM - Time_Base'!$A$8:$API$8,0)),
IFERROR($AN45 * INDEX('Inputs from Uganda staff'!$E$61:$BM$80,MATCH('HRH Need estimation'!Z$2,'Inputs from Uganda staff'!$E$61:$E$80,0),MATCH('HRH Need estimation'!$D45,'Inputs from Uganda staff'!$E$6:$BM$6,0)),
""))</f>
        <v>0</v>
      </c>
      <c r="AA45" s="122">
        <f>IFERROR(
$AN45 * INDEX('WFOM - Time_Base'!$A$4:$API$29, MATCH("CenHos", 'WFOM - Time_Base'!$B$4:$B$29,0), MATCH(CONCATENATE($G45,AA$2),'WFOM - Time_Base'!$A$8:$API$8,0)) *
INDEX('WFOM - Time_Base'!$A$4:$API$29, MATCH("CenHos_Per", 'WFOM - Time_Base'!$B$4:$B$29,0), MATCH(CONCATENATE($G45,AA$2),'WFOM - Time_Base'!$A$8:$API$8,0)),
IFERROR($AN45 * INDEX('Inputs from Uganda staff'!$E$61:$BM$80,MATCH('HRH Need estimation'!AA$2,'Inputs from Uganda staff'!$E$61:$E$80,0),MATCH('HRH Need estimation'!$D45,'Inputs from Uganda staff'!$E$6:$BM$6,0)),
""))</f>
        <v>0</v>
      </c>
      <c r="AB45" s="122">
        <f>IFERROR(
$AN45 * INDEX('WFOM - Time_Base'!$A$4:$API$29, MATCH("CenHos", 'WFOM - Time_Base'!$B$4:$B$29,0), MATCH(CONCATENATE($G45,AB$2),'WFOM - Time_Base'!$A$8:$API$8,0)) *
INDEX('WFOM - Time_Base'!$A$4:$API$29, MATCH("CenHos_Per", 'WFOM - Time_Base'!$B$4:$B$29,0), MATCH(CONCATENATE($G45,AB$2),'WFOM - Time_Base'!$A$8:$API$8,0)),
IFERROR($AN45 * INDEX('Inputs from Uganda staff'!$E$61:$BM$80,MATCH('HRH Need estimation'!AB$2,'Inputs from Uganda staff'!$E$61:$E$80,0),MATCH('HRH Need estimation'!$D45,'Inputs from Uganda staff'!$E$6:$BM$6,0)),
""))</f>
        <v>0</v>
      </c>
      <c r="AC45" s="122" t="str">
        <f>IFERROR(
$AN45 * INDEX('WFOM - Time_Base'!$A$4:$API$29, MATCH("CenHos", 'WFOM - Time_Base'!$B$4:$B$29,0), MATCH(CONCATENATE($G45,AC$2),'WFOM - Time_Base'!$A$8:$API$8,0)) *
INDEX('WFOM - Time_Base'!$A$4:$API$29, MATCH("CenHos_Per", 'WFOM - Time_Base'!$B$4:$B$29,0), MATCH(CONCATENATE($G45,AC$2),'WFOM - Time_Base'!$A$8:$API$8,0)),
IFERROR($AN45 * INDEX('Inputs from Uganda staff'!$E$61:$BM$80,MATCH('HRH Need estimation'!AC$2,'Inputs from Uganda staff'!$E$61:$E$80,0),MATCH('HRH Need estimation'!$D45,'Inputs from Uganda staff'!$E$6:$BM$6,0)),
""))</f>
        <v/>
      </c>
      <c r="AD45" s="122">
        <f>IFERROR(
$AN45 * INDEX('WFOM - Time_Base'!$A$4:$API$29, MATCH("CenHos", 'WFOM - Time_Base'!$B$4:$B$29,0), MATCH(CONCATENATE($G45,AD$2),'WFOM - Time_Base'!$A$8:$API$8,0)) *
INDEX('WFOM - Time_Base'!$A$4:$API$29, MATCH("CenHos_Per", 'WFOM - Time_Base'!$B$4:$B$29,0), MATCH(CONCATENATE($G45,AD$2),'WFOM - Time_Base'!$A$8:$API$8,0)),
IFERROR($AN45 * INDEX('Inputs from Uganda staff'!$E$61:$BM$80,MATCH('HRH Need estimation'!AD$2,'Inputs from Uganda staff'!$E$61:$E$80,0),MATCH('HRH Need estimation'!$D45,'Inputs from Uganda staff'!$E$6:$BM$6,0)),
""))</f>
        <v>0</v>
      </c>
      <c r="AE45" s="122">
        <f>IFERROR(
$AN45 * INDEX('WFOM - Time_Base'!$A$4:$API$29, MATCH("CenHos", 'WFOM - Time_Base'!$B$4:$B$29,0), MATCH(CONCATENATE($G45,AE$2),'WFOM - Time_Base'!$A$8:$API$8,0)) *
INDEX('WFOM - Time_Base'!$A$4:$API$29, MATCH("CenHos_Per", 'WFOM - Time_Base'!$B$4:$B$29,0), MATCH(CONCATENATE($G45,AE$2),'WFOM - Time_Base'!$A$8:$API$8,0)),
IFERROR($AN45 * INDEX('Inputs from Uganda staff'!$E$61:$BM$80,MATCH('HRH Need estimation'!AE$2,'Inputs from Uganda staff'!$E$61:$E$80,0),MATCH('HRH Need estimation'!$D45,'Inputs from Uganda staff'!$E$6:$BM$6,0)),
""))</f>
        <v>0</v>
      </c>
      <c r="AF45" s="122">
        <f>IFERROR(
$AN45 * INDEX('WFOM - Time_Base'!$A$4:$API$29, MATCH("CenHos", 'WFOM - Time_Base'!$B$4:$B$29,0), MATCH(CONCATENATE($G45,AF$2),'WFOM - Time_Base'!$A$8:$API$8,0)) *
INDEX('WFOM - Time_Base'!$A$4:$API$29, MATCH("CenHos_Per", 'WFOM - Time_Base'!$B$4:$B$29,0), MATCH(CONCATENATE($G45,AF$2),'WFOM - Time_Base'!$A$8:$API$8,0)),
IFERROR($AN45 * INDEX('Inputs from Uganda staff'!$E$61:$BM$80,MATCH('HRH Need estimation'!AF$2,'Inputs from Uganda staff'!$E$61:$E$80,0),MATCH('HRH Need estimation'!$D45,'Inputs from Uganda staff'!$E$6:$BM$6,0)),
""))</f>
        <v>0</v>
      </c>
      <c r="AG45" s="122">
        <f>IFERROR(
$AN45 * INDEX('WFOM - Time_Base'!$A$4:$API$29, MATCH("CenHos", 'WFOM - Time_Base'!$B$4:$B$29,0), MATCH(CONCATENATE($G45,AG$2),'WFOM - Time_Base'!$A$8:$API$8,0)) *
INDEX('WFOM - Time_Base'!$A$4:$API$29, MATCH("CenHos_Per", 'WFOM - Time_Base'!$B$4:$B$29,0), MATCH(CONCATENATE($G45,AG$2),'WFOM - Time_Base'!$A$8:$API$8,0)),
IFERROR($AN45 * INDEX('Inputs from Uganda staff'!$E$61:$BM$80,MATCH('HRH Need estimation'!AG$2,'Inputs from Uganda staff'!$E$61:$E$80,0),MATCH('HRH Need estimation'!$D45,'Inputs from Uganda staff'!$E$6:$BM$6,0)),
""))</f>
        <v>0</v>
      </c>
      <c r="AH45" s="122">
        <f>IFERROR(
$AN45 * INDEX('WFOM - Time_Base'!$A$4:$API$29, MATCH("CenHos", 'WFOM - Time_Base'!$B$4:$B$29,0), MATCH(CONCATENATE($G45,AH$2),'WFOM - Time_Base'!$A$8:$API$8,0)) *
INDEX('WFOM - Time_Base'!$A$4:$API$29, MATCH("CenHos_Per", 'WFOM - Time_Base'!$B$4:$B$29,0), MATCH(CONCATENATE($G45,AH$2),'WFOM - Time_Base'!$A$8:$API$8,0)),
IFERROR($AN45 * INDEX('Inputs from Uganda staff'!$E$61:$BM$80,MATCH('HRH Need estimation'!AH$2,'Inputs from Uganda staff'!$E$61:$E$80,0),MATCH('HRH Need estimation'!$D45,'Inputs from Uganda staff'!$E$6:$BM$6,0)),
""))</f>
        <v>0</v>
      </c>
      <c r="AI45" s="122">
        <f>IFERROR(
$AN45 * INDEX('WFOM - Time_Base'!$A$4:$API$29, MATCH("CenHos", 'WFOM - Time_Base'!$B$4:$B$29,0), MATCH(CONCATENATE($G45,AI$2),'WFOM - Time_Base'!$A$8:$API$8,0)) *
INDEX('WFOM - Time_Base'!$A$4:$API$29, MATCH("CenHos_Per", 'WFOM - Time_Base'!$B$4:$B$29,0), MATCH(CONCATENATE($G45,AI$2),'WFOM - Time_Base'!$A$8:$API$8,0)),
IFERROR($AN45 * INDEX('Inputs from Uganda staff'!$E$61:$BM$80,MATCH('HRH Need estimation'!AI$2,'Inputs from Uganda staff'!$E$61:$E$80,0),MATCH('HRH Need estimation'!$D45,'Inputs from Uganda staff'!$E$6:$BM$6,0)),
""))</f>
        <v>0</v>
      </c>
      <c r="AJ45" s="122">
        <f>IFERROR(
$AN45 * INDEX('WFOM - Time_Base'!$A$4:$API$29, MATCH("CenHos", 'WFOM - Time_Base'!$B$4:$B$29,0), MATCH(CONCATENATE($G45,AJ$2),'WFOM - Time_Base'!$A$8:$API$8,0)) *
INDEX('WFOM - Time_Base'!$A$4:$API$29, MATCH("CenHos_Per", 'WFOM - Time_Base'!$B$4:$B$29,0), MATCH(CONCATENATE($G45,AJ$2),'WFOM - Time_Base'!$A$8:$API$8,0)),
IFERROR($AN45 * INDEX('Inputs from Uganda staff'!$E$61:$BM$80,MATCH('HRH Need estimation'!AJ$2,'Inputs from Uganda staff'!$E$61:$E$80,0),MATCH('HRH Need estimation'!$D45,'Inputs from Uganda staff'!$E$6:$BM$6,0)),
""))</f>
        <v>0</v>
      </c>
      <c r="AK45" s="122">
        <f>IFERROR(
$AN45 * INDEX('WFOM - Time_Base'!$A$4:$API$29, MATCH("CenHos", 'WFOM - Time_Base'!$B$4:$B$29,0), MATCH(CONCATENATE($G45,AK$2),'WFOM - Time_Base'!$A$8:$API$8,0)) *
INDEX('WFOM - Time_Base'!$A$4:$API$29, MATCH("CenHos_Per", 'WFOM - Time_Base'!$B$4:$B$29,0), MATCH(CONCATENATE($G45,AK$2),'WFOM - Time_Base'!$A$8:$API$8,0)),
IFERROR($AN45 * INDEX('Inputs from Uganda staff'!$E$61:$BM$80,MATCH('HRH Need estimation'!AK$2,'Inputs from Uganda staff'!$E$61:$E$80,0),MATCH('HRH Need estimation'!$D45,'Inputs from Uganda staff'!$E$6:$BM$6,0)),
""))</f>
        <v>0</v>
      </c>
      <c r="AL45" s="122">
        <f>IFERROR(
$AN45 * INDEX('WFOM - Time_Base'!$A$4:$API$29, MATCH("CenHos", 'WFOM - Time_Base'!$B$4:$B$29,0), MATCH(CONCATENATE($G45,AL$2),'WFOM - Time_Base'!$A$8:$API$8,0)) *
INDEX('WFOM - Time_Base'!$A$4:$API$29, MATCH("CenHos_Per", 'WFOM - Time_Base'!$B$4:$B$29,0), MATCH(CONCATENATE($G45,AL$2),'WFOM - Time_Base'!$A$8:$API$8,0)),
IFERROR($AN45 * INDEX('Inputs from Uganda staff'!$E$61:$BM$80,MATCH('HRH Need estimation'!AL$2,'Inputs from Uganda staff'!$E$61:$E$80,0),MATCH('HRH Need estimation'!$D45,'Inputs from Uganda staff'!$E$6:$BM$6,0)),
""))</f>
        <v>0</v>
      </c>
      <c r="AN45">
        <v>1</v>
      </c>
      <c r="AO45" t="e">
        <f t="shared" si="1"/>
        <v>#N/A</v>
      </c>
      <c r="AQ45" t="s">
        <v>381</v>
      </c>
    </row>
    <row r="46" spans="1:43" hidden="1">
      <c r="A46" s="106" t="s">
        <v>932</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1947</v>
      </c>
      <c r="R46" s="122">
        <f>IFERROR(
$AN46 * INDEX('WFOM - Time_Base'!$A$4:$API$29, MATCH("CenHos", 'WFOM - Time_Base'!$B$4:$B$29,0), MATCH(CONCATENATE($G46,R$2),'WFOM - Time_Base'!$A$8:$API$8,0)) *
INDEX('WFOM - Time_Base'!$A$4:$API$29, MATCH("CenHos_Per", 'WFOM - Time_Base'!$B$4:$B$29,0), MATCH(CONCATENATE($G46,R$2),'WFOM - Time_Base'!$A$8:$API$8,0)),
IFERROR($AN46 * INDEX('Inputs from Uganda staff'!$E$61:$BM$80,MATCH('HRH Need estimation'!R$2,'Inputs from Uganda staff'!$E$61:$E$80,0),MATCH('HRH Need estimation'!$D46,'Inputs from Uganda staff'!$E$6:$BM$6,0)),
""))</f>
        <v>0</v>
      </c>
      <c r="S46" s="122">
        <f>IFERROR(
$AN46 * INDEX('WFOM - Time_Base'!$A$4:$API$29, MATCH("CenHos", 'WFOM - Time_Base'!$B$4:$B$29,0), MATCH(CONCATENATE($G46,S$2),'WFOM - Time_Base'!$A$8:$API$8,0)) *
INDEX('WFOM - Time_Base'!$A$4:$API$29, MATCH("CenHos_Per", 'WFOM - Time_Base'!$B$4:$B$29,0), MATCH(CONCATENATE($G46,S$2),'WFOM - Time_Base'!$A$8:$API$8,0)),
IFERROR($AN46 * INDEX('Inputs from Uganda staff'!$E$61:$BM$80,MATCH('HRH Need estimation'!S$2,'Inputs from Uganda staff'!$E$61:$E$80,0),MATCH('HRH Need estimation'!$D46,'Inputs from Uganda staff'!$E$6:$BM$6,0)),
""))</f>
        <v>5</v>
      </c>
      <c r="T46" s="122">
        <f>IFERROR(
$AN46 * INDEX('WFOM - Time_Base'!$A$4:$API$29, MATCH("CenHos", 'WFOM - Time_Base'!$B$4:$B$29,0), MATCH(CONCATENATE($G46,T$2),'WFOM - Time_Base'!$A$8:$API$8,0)) *
INDEX('WFOM - Time_Base'!$A$4:$API$29, MATCH("CenHos_Per", 'WFOM - Time_Base'!$B$4:$B$29,0), MATCH(CONCATENATE($G46,T$2),'WFOM - Time_Base'!$A$8:$API$8,0)),
IFERROR($AN46 * INDEX('Inputs from Uganda staff'!$E$61:$BM$80,MATCH('HRH Need estimation'!T$2,'Inputs from Uganda staff'!$E$61:$E$80,0),MATCH('HRH Need estimation'!$D46,'Inputs from Uganda staff'!$E$6:$BM$6,0)),
""))</f>
        <v>0</v>
      </c>
      <c r="U46" s="122">
        <f>IFERROR(
$AN46 * INDEX('WFOM - Time_Base'!$A$4:$API$29, MATCH("CenHos", 'WFOM - Time_Base'!$B$4:$B$29,0), MATCH(CONCATENATE($G46,U$2),'WFOM - Time_Base'!$A$8:$API$8,0)) *
INDEX('WFOM - Time_Base'!$A$4:$API$29, MATCH("CenHos_Per", 'WFOM - Time_Base'!$B$4:$B$29,0), MATCH(CONCATENATE($G46,U$2),'WFOM - Time_Base'!$A$8:$API$8,0)),
IFERROR($AN46 * INDEX('Inputs from Uganda staff'!$E$61:$BM$80,MATCH('HRH Need estimation'!U$2,'Inputs from Uganda staff'!$E$61:$E$80,0),MATCH('HRH Need estimation'!$D46,'Inputs from Uganda staff'!$E$6:$BM$6,0)),
""))</f>
        <v>5</v>
      </c>
      <c r="V46" s="122">
        <f>IFERROR(
$AN46 * INDEX('WFOM - Time_Base'!$A$4:$API$29, MATCH("CenHos", 'WFOM - Time_Base'!$B$4:$B$29,0), MATCH(CONCATENATE($G46,V$2),'WFOM - Time_Base'!$A$8:$API$8,0)) *
INDEX('WFOM - Time_Base'!$A$4:$API$29, MATCH("CenHos_Per", 'WFOM - Time_Base'!$B$4:$B$29,0), MATCH(CONCATENATE($G46,V$2),'WFOM - Time_Base'!$A$8:$API$8,0)),
IFERROR($AN46 * INDEX('Inputs from Uganda staff'!$E$61:$BM$80,MATCH('HRH Need estimation'!V$2,'Inputs from Uganda staff'!$E$61:$E$80,0),MATCH('HRH Need estimation'!$D46,'Inputs from Uganda staff'!$E$6:$BM$6,0)),
""))</f>
        <v>5</v>
      </c>
      <c r="W46" s="122">
        <f>IFERROR(
$AN46 * INDEX('WFOM - Time_Base'!$A$4:$API$29, MATCH("CenHos", 'WFOM - Time_Base'!$B$4:$B$29,0), MATCH(CONCATENATE($G46,W$2),'WFOM - Time_Base'!$A$8:$API$8,0)) *
INDEX('WFOM - Time_Base'!$A$4:$API$29, MATCH("CenHos_Per", 'WFOM - Time_Base'!$B$4:$B$29,0), MATCH(CONCATENATE($G46,W$2),'WFOM - Time_Base'!$A$8:$API$8,0)),
IFERROR($AN46 * INDEX('Inputs from Uganda staff'!$E$61:$BM$80,MATCH('HRH Need estimation'!W$2,'Inputs from Uganda staff'!$E$61:$E$80,0),MATCH('HRH Need estimation'!$D46,'Inputs from Uganda staff'!$E$6:$BM$6,0)),
""))</f>
        <v>0.2</v>
      </c>
      <c r="X46" s="122">
        <f>IFERROR(
$AN46 * INDEX('WFOM - Time_Base'!$A$4:$API$29, MATCH("CenHos", 'WFOM - Time_Base'!$B$4:$B$29,0), MATCH(CONCATENATE($G46,X$2),'WFOM - Time_Base'!$A$8:$API$8,0)) *
INDEX('WFOM - Time_Base'!$A$4:$API$29, MATCH("CenHos_Per", 'WFOM - Time_Base'!$B$4:$B$29,0), MATCH(CONCATENATE($G46,X$2),'WFOM - Time_Base'!$A$8:$API$8,0)),
IFERROR($AN46 * INDEX('Inputs from Uganda staff'!$E$61:$BM$80,MATCH('HRH Need estimation'!X$2,'Inputs from Uganda staff'!$E$61:$E$80,0),MATCH('HRH Need estimation'!$D46,'Inputs from Uganda staff'!$E$6:$BM$6,0)),
""))</f>
        <v>1.5</v>
      </c>
      <c r="Y46" s="122">
        <f>IFERROR(
$AN46 * INDEX('WFOM - Time_Base'!$A$4:$API$29, MATCH("CenHos", 'WFOM - Time_Base'!$B$4:$B$29,0), MATCH(CONCATENATE($G46,Y$2),'WFOM - Time_Base'!$A$8:$API$8,0)) *
INDEX('WFOM - Time_Base'!$A$4:$API$29, MATCH("CenHos_Per", 'WFOM - Time_Base'!$B$4:$B$29,0), MATCH(CONCATENATE($G46,Y$2),'WFOM - Time_Base'!$A$8:$API$8,0)),
IFERROR($AN46 * INDEX('Inputs from Uganda staff'!$E$61:$BM$80,MATCH('HRH Need estimation'!Y$2,'Inputs from Uganda staff'!$E$61:$E$80,0),MATCH('HRH Need estimation'!$D46,'Inputs from Uganda staff'!$E$6:$BM$6,0)),
""))</f>
        <v>1.5</v>
      </c>
      <c r="Z46" s="122">
        <f>IFERROR(
$AN46 * INDEX('WFOM - Time_Base'!$A$4:$API$29, MATCH("CenHos", 'WFOM - Time_Base'!$B$4:$B$29,0), MATCH(CONCATENATE($G46,Z$2),'WFOM - Time_Base'!$A$8:$API$8,0)) *
INDEX('WFOM - Time_Base'!$A$4:$API$29, MATCH("CenHos_Per", 'WFOM - Time_Base'!$B$4:$B$29,0), MATCH(CONCATENATE($G46,Z$2),'WFOM - Time_Base'!$A$8:$API$8,0)),
IFERROR($AN46 * INDEX('Inputs from Uganda staff'!$E$61:$BM$80,MATCH('HRH Need estimation'!Z$2,'Inputs from Uganda staff'!$E$61:$E$80,0),MATCH('HRH Need estimation'!$D46,'Inputs from Uganda staff'!$E$6:$BM$6,0)),
""))</f>
        <v>0</v>
      </c>
      <c r="AA46" s="122">
        <f>IFERROR(
$AN46 * INDEX('WFOM - Time_Base'!$A$4:$API$29, MATCH("CenHos", 'WFOM - Time_Base'!$B$4:$B$29,0), MATCH(CONCATENATE($G46,AA$2),'WFOM - Time_Base'!$A$8:$API$8,0)) *
INDEX('WFOM - Time_Base'!$A$4:$API$29, MATCH("CenHos_Per", 'WFOM - Time_Base'!$B$4:$B$29,0), MATCH(CONCATENATE($G46,AA$2),'WFOM - Time_Base'!$A$8:$API$8,0)),
IFERROR($AN46 * INDEX('Inputs from Uganda staff'!$E$61:$BM$80,MATCH('HRH Need estimation'!AA$2,'Inputs from Uganda staff'!$E$61:$E$80,0),MATCH('HRH Need estimation'!$D46,'Inputs from Uganda staff'!$E$6:$BM$6,0)),
""))</f>
        <v>0</v>
      </c>
      <c r="AB46" s="122">
        <f>IFERROR(
$AN46 * INDEX('WFOM - Time_Base'!$A$4:$API$29, MATCH("CenHos", 'WFOM - Time_Base'!$B$4:$B$29,0), MATCH(CONCATENATE($G46,AB$2),'WFOM - Time_Base'!$A$8:$API$8,0)) *
INDEX('WFOM - Time_Base'!$A$4:$API$29, MATCH("CenHos_Per", 'WFOM - Time_Base'!$B$4:$B$29,0), MATCH(CONCATENATE($G46,AB$2),'WFOM - Time_Base'!$A$8:$API$8,0)),
IFERROR($AN46 * INDEX('Inputs from Uganda staff'!$E$61:$BM$80,MATCH('HRH Need estimation'!AB$2,'Inputs from Uganda staff'!$E$61:$E$80,0),MATCH('HRH Need estimation'!$D46,'Inputs from Uganda staff'!$E$6:$BM$6,0)),
""))</f>
        <v>0</v>
      </c>
      <c r="AC46" s="122" t="str">
        <f>IFERROR(
$AN46 * INDEX('WFOM - Time_Base'!$A$4:$API$29, MATCH("CenHos", 'WFOM - Time_Base'!$B$4:$B$29,0), MATCH(CONCATENATE($G46,AC$2),'WFOM - Time_Base'!$A$8:$API$8,0)) *
INDEX('WFOM - Time_Base'!$A$4:$API$29, MATCH("CenHos_Per", 'WFOM - Time_Base'!$B$4:$B$29,0), MATCH(CONCATENATE($G46,AC$2),'WFOM - Time_Base'!$A$8:$API$8,0)),
IFERROR($AN46 * INDEX('Inputs from Uganda staff'!$E$61:$BM$80,MATCH('HRH Need estimation'!AC$2,'Inputs from Uganda staff'!$E$61:$E$80,0),MATCH('HRH Need estimation'!$D46,'Inputs from Uganda staff'!$E$6:$BM$6,0)),
""))</f>
        <v/>
      </c>
      <c r="AD46" s="122">
        <f>IFERROR(
$AN46 * INDEX('WFOM - Time_Base'!$A$4:$API$29, MATCH("CenHos", 'WFOM - Time_Base'!$B$4:$B$29,0), MATCH(CONCATENATE($G46,AD$2),'WFOM - Time_Base'!$A$8:$API$8,0)) *
INDEX('WFOM - Time_Base'!$A$4:$API$29, MATCH("CenHos_Per", 'WFOM - Time_Base'!$B$4:$B$29,0), MATCH(CONCATENATE($G46,AD$2),'WFOM - Time_Base'!$A$8:$API$8,0)),
IFERROR($AN46 * INDEX('Inputs from Uganda staff'!$E$61:$BM$80,MATCH('HRH Need estimation'!AD$2,'Inputs from Uganda staff'!$E$61:$E$80,0),MATCH('HRH Need estimation'!$D46,'Inputs from Uganda staff'!$E$6:$BM$6,0)),
""))</f>
        <v>0</v>
      </c>
      <c r="AE46" s="122">
        <f>IFERROR(
$AN46 * INDEX('WFOM - Time_Base'!$A$4:$API$29, MATCH("CenHos", 'WFOM - Time_Base'!$B$4:$B$29,0), MATCH(CONCATENATE($G46,AE$2),'WFOM - Time_Base'!$A$8:$API$8,0)) *
INDEX('WFOM - Time_Base'!$A$4:$API$29, MATCH("CenHos_Per", 'WFOM - Time_Base'!$B$4:$B$29,0), MATCH(CONCATENATE($G46,AE$2),'WFOM - Time_Base'!$A$8:$API$8,0)),
IFERROR($AN46 * INDEX('Inputs from Uganda staff'!$E$61:$BM$80,MATCH('HRH Need estimation'!AE$2,'Inputs from Uganda staff'!$E$61:$E$80,0),MATCH('HRH Need estimation'!$D46,'Inputs from Uganda staff'!$E$6:$BM$6,0)),
""))</f>
        <v>0</v>
      </c>
      <c r="AF46" s="122">
        <f>IFERROR(
$AN46 * INDEX('WFOM - Time_Base'!$A$4:$API$29, MATCH("CenHos", 'WFOM - Time_Base'!$B$4:$B$29,0), MATCH(CONCATENATE($G46,AF$2),'WFOM - Time_Base'!$A$8:$API$8,0)) *
INDEX('WFOM - Time_Base'!$A$4:$API$29, MATCH("CenHos_Per", 'WFOM - Time_Base'!$B$4:$B$29,0), MATCH(CONCATENATE($G46,AF$2),'WFOM - Time_Base'!$A$8:$API$8,0)),
IFERROR($AN46 * INDEX('Inputs from Uganda staff'!$E$61:$BM$80,MATCH('HRH Need estimation'!AF$2,'Inputs from Uganda staff'!$E$61:$E$80,0),MATCH('HRH Need estimation'!$D46,'Inputs from Uganda staff'!$E$6:$BM$6,0)),
""))</f>
        <v>0</v>
      </c>
      <c r="AG46" s="122">
        <f>IFERROR(
$AN46 * INDEX('WFOM - Time_Base'!$A$4:$API$29, MATCH("CenHos", 'WFOM - Time_Base'!$B$4:$B$29,0), MATCH(CONCATENATE($G46,AG$2),'WFOM - Time_Base'!$A$8:$API$8,0)) *
INDEX('WFOM - Time_Base'!$A$4:$API$29, MATCH("CenHos_Per", 'WFOM - Time_Base'!$B$4:$B$29,0), MATCH(CONCATENATE($G46,AG$2),'WFOM - Time_Base'!$A$8:$API$8,0)),
IFERROR($AN46 * INDEX('Inputs from Uganda staff'!$E$61:$BM$80,MATCH('HRH Need estimation'!AG$2,'Inputs from Uganda staff'!$E$61:$E$80,0),MATCH('HRH Need estimation'!$D46,'Inputs from Uganda staff'!$E$6:$BM$6,0)),
""))</f>
        <v>0</v>
      </c>
      <c r="AH46" s="122">
        <f>IFERROR(
$AN46 * INDEX('WFOM - Time_Base'!$A$4:$API$29, MATCH("CenHos", 'WFOM - Time_Base'!$B$4:$B$29,0), MATCH(CONCATENATE($G46,AH$2),'WFOM - Time_Base'!$A$8:$API$8,0)) *
INDEX('WFOM - Time_Base'!$A$4:$API$29, MATCH("CenHos_Per", 'WFOM - Time_Base'!$B$4:$B$29,0), MATCH(CONCATENATE($G46,AH$2),'WFOM - Time_Base'!$A$8:$API$8,0)),
IFERROR($AN46 * INDEX('Inputs from Uganda staff'!$E$61:$BM$80,MATCH('HRH Need estimation'!AH$2,'Inputs from Uganda staff'!$E$61:$E$80,0),MATCH('HRH Need estimation'!$D46,'Inputs from Uganda staff'!$E$6:$BM$6,0)),
""))</f>
        <v>0</v>
      </c>
      <c r="AI46" s="122">
        <f>IFERROR(
$AN46 * INDEX('WFOM - Time_Base'!$A$4:$API$29, MATCH("CenHos", 'WFOM - Time_Base'!$B$4:$B$29,0), MATCH(CONCATENATE($G46,AI$2),'WFOM - Time_Base'!$A$8:$API$8,0)) *
INDEX('WFOM - Time_Base'!$A$4:$API$29, MATCH("CenHos_Per", 'WFOM - Time_Base'!$B$4:$B$29,0), MATCH(CONCATENATE($G46,AI$2),'WFOM - Time_Base'!$A$8:$API$8,0)),
IFERROR($AN46 * INDEX('Inputs from Uganda staff'!$E$61:$BM$80,MATCH('HRH Need estimation'!AI$2,'Inputs from Uganda staff'!$E$61:$E$80,0),MATCH('HRH Need estimation'!$D46,'Inputs from Uganda staff'!$E$6:$BM$6,0)),
""))</f>
        <v>0</v>
      </c>
      <c r="AJ46" s="122">
        <f>IFERROR(
$AN46 * INDEX('WFOM - Time_Base'!$A$4:$API$29, MATCH("CenHos", 'WFOM - Time_Base'!$B$4:$B$29,0), MATCH(CONCATENATE($G46,AJ$2),'WFOM - Time_Base'!$A$8:$API$8,0)) *
INDEX('WFOM - Time_Base'!$A$4:$API$29, MATCH("CenHos_Per", 'WFOM - Time_Base'!$B$4:$B$29,0), MATCH(CONCATENATE($G46,AJ$2),'WFOM - Time_Base'!$A$8:$API$8,0)),
IFERROR($AN46 * INDEX('Inputs from Uganda staff'!$E$61:$BM$80,MATCH('HRH Need estimation'!AJ$2,'Inputs from Uganda staff'!$E$61:$E$80,0),MATCH('HRH Need estimation'!$D46,'Inputs from Uganda staff'!$E$6:$BM$6,0)),
""))</f>
        <v>0</v>
      </c>
      <c r="AK46" s="122">
        <f>IFERROR(
$AN46 * INDEX('WFOM - Time_Base'!$A$4:$API$29, MATCH("CenHos", 'WFOM - Time_Base'!$B$4:$B$29,0), MATCH(CONCATENATE($G46,AK$2),'WFOM - Time_Base'!$A$8:$API$8,0)) *
INDEX('WFOM - Time_Base'!$A$4:$API$29, MATCH("CenHos_Per", 'WFOM - Time_Base'!$B$4:$B$29,0), MATCH(CONCATENATE($G46,AK$2),'WFOM - Time_Base'!$A$8:$API$8,0)),
IFERROR($AN46 * INDEX('Inputs from Uganda staff'!$E$61:$BM$80,MATCH('HRH Need estimation'!AK$2,'Inputs from Uganda staff'!$E$61:$E$80,0),MATCH('HRH Need estimation'!$D46,'Inputs from Uganda staff'!$E$6:$BM$6,0)),
""))</f>
        <v>0</v>
      </c>
      <c r="AL46" s="122">
        <f>IFERROR(
$AN46 * INDEX('WFOM - Time_Base'!$A$4:$API$29, MATCH("CenHos", 'WFOM - Time_Base'!$B$4:$B$29,0), MATCH(CONCATENATE($G46,AL$2),'WFOM - Time_Base'!$A$8:$API$8,0)) *
INDEX('WFOM - Time_Base'!$A$4:$API$29, MATCH("CenHos_Per", 'WFOM - Time_Base'!$B$4:$B$29,0), MATCH(CONCATENATE($G46,AL$2),'WFOM - Time_Base'!$A$8:$API$8,0)),
IFERROR($AN46 * INDEX('Inputs from Uganda staff'!$E$61:$BM$80,MATCH('HRH Need estimation'!AL$2,'Inputs from Uganda staff'!$E$61:$E$80,0),MATCH('HRH Need estimation'!$D46,'Inputs from Uganda staff'!$E$6:$BM$6,0)),
""))</f>
        <v>0</v>
      </c>
      <c r="AN46">
        <v>1</v>
      </c>
      <c r="AO46" t="str">
        <f t="shared" si="1"/>
        <v>043</v>
      </c>
      <c r="AQ46" t="s">
        <v>385</v>
      </c>
    </row>
    <row r="47" spans="1:43" hidden="1">
      <c r="A47" s="106" t="s">
        <v>937</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1947</v>
      </c>
      <c r="R47" s="122">
        <f>IFERROR(
$AN47 * INDEX('WFOM - Time_Base'!$A$4:$API$29, MATCH("CenHos", 'WFOM - Time_Base'!$B$4:$B$29,0), MATCH(CONCATENATE($G47,R$2),'WFOM - Time_Base'!$A$8:$API$8,0)) *
INDEX('WFOM - Time_Base'!$A$4:$API$29, MATCH("CenHos_Per", 'WFOM - Time_Base'!$B$4:$B$29,0), MATCH(CONCATENATE($G47,R$2),'WFOM - Time_Base'!$A$8:$API$8,0)),
IFERROR($AN47 * INDEX('Inputs from Uganda staff'!$E$61:$BM$80,MATCH('HRH Need estimation'!R$2,'Inputs from Uganda staff'!$E$61:$E$80,0),MATCH('HRH Need estimation'!$D47,'Inputs from Uganda staff'!$E$6:$BM$6,0)),
""))</f>
        <v>0</v>
      </c>
      <c r="S47" s="122">
        <f>IFERROR(
$AN47 * INDEX('WFOM - Time_Base'!$A$4:$API$29, MATCH("CenHos", 'WFOM - Time_Base'!$B$4:$B$29,0), MATCH(CONCATENATE($G47,S$2),'WFOM - Time_Base'!$A$8:$API$8,0)) *
INDEX('WFOM - Time_Base'!$A$4:$API$29, MATCH("CenHos_Per", 'WFOM - Time_Base'!$B$4:$B$29,0), MATCH(CONCATENATE($G47,S$2),'WFOM - Time_Base'!$A$8:$API$8,0)),
IFERROR($AN47 * INDEX('Inputs from Uganda staff'!$E$61:$BM$80,MATCH('HRH Need estimation'!S$2,'Inputs from Uganda staff'!$E$61:$E$80,0),MATCH('HRH Need estimation'!$D47,'Inputs from Uganda staff'!$E$6:$BM$6,0)),
""))</f>
        <v>5</v>
      </c>
      <c r="T47" s="122">
        <f>IFERROR(
$AN47 * INDEX('WFOM - Time_Base'!$A$4:$API$29, MATCH("CenHos", 'WFOM - Time_Base'!$B$4:$B$29,0), MATCH(CONCATENATE($G47,T$2),'WFOM - Time_Base'!$A$8:$API$8,0)) *
INDEX('WFOM - Time_Base'!$A$4:$API$29, MATCH("CenHos_Per", 'WFOM - Time_Base'!$B$4:$B$29,0), MATCH(CONCATENATE($G47,T$2),'WFOM - Time_Base'!$A$8:$API$8,0)),
IFERROR($AN47 * INDEX('Inputs from Uganda staff'!$E$61:$BM$80,MATCH('HRH Need estimation'!T$2,'Inputs from Uganda staff'!$E$61:$E$80,0),MATCH('HRH Need estimation'!$D47,'Inputs from Uganda staff'!$E$6:$BM$6,0)),
""))</f>
        <v>0</v>
      </c>
      <c r="U47" s="122">
        <f>IFERROR(
$AN47 * INDEX('WFOM - Time_Base'!$A$4:$API$29, MATCH("CenHos", 'WFOM - Time_Base'!$B$4:$B$29,0), MATCH(CONCATENATE($G47,U$2),'WFOM - Time_Base'!$A$8:$API$8,0)) *
INDEX('WFOM - Time_Base'!$A$4:$API$29, MATCH("CenHos_Per", 'WFOM - Time_Base'!$B$4:$B$29,0), MATCH(CONCATENATE($G47,U$2),'WFOM - Time_Base'!$A$8:$API$8,0)),
IFERROR($AN47 * INDEX('Inputs from Uganda staff'!$E$61:$BM$80,MATCH('HRH Need estimation'!U$2,'Inputs from Uganda staff'!$E$61:$E$80,0),MATCH('HRH Need estimation'!$D47,'Inputs from Uganda staff'!$E$6:$BM$6,0)),
""))</f>
        <v>5</v>
      </c>
      <c r="V47" s="122">
        <f>IFERROR(
$AN47 * INDEX('WFOM - Time_Base'!$A$4:$API$29, MATCH("CenHos", 'WFOM - Time_Base'!$B$4:$B$29,0), MATCH(CONCATENATE($G47,V$2),'WFOM - Time_Base'!$A$8:$API$8,0)) *
INDEX('WFOM - Time_Base'!$A$4:$API$29, MATCH("CenHos_Per", 'WFOM - Time_Base'!$B$4:$B$29,0), MATCH(CONCATENATE($G47,V$2),'WFOM - Time_Base'!$A$8:$API$8,0)),
IFERROR($AN47 * INDEX('Inputs from Uganda staff'!$E$61:$BM$80,MATCH('HRH Need estimation'!V$2,'Inputs from Uganda staff'!$E$61:$E$80,0),MATCH('HRH Need estimation'!$D47,'Inputs from Uganda staff'!$E$6:$BM$6,0)),
""))</f>
        <v>5</v>
      </c>
      <c r="W47" s="122">
        <f>IFERROR(
$AN47 * INDEX('WFOM - Time_Base'!$A$4:$API$29, MATCH("CenHos", 'WFOM - Time_Base'!$B$4:$B$29,0), MATCH(CONCATENATE($G47,W$2),'WFOM - Time_Base'!$A$8:$API$8,0)) *
INDEX('WFOM - Time_Base'!$A$4:$API$29, MATCH("CenHos_Per", 'WFOM - Time_Base'!$B$4:$B$29,0), MATCH(CONCATENATE($G47,W$2),'WFOM - Time_Base'!$A$8:$API$8,0)),
IFERROR($AN47 * INDEX('Inputs from Uganda staff'!$E$61:$BM$80,MATCH('HRH Need estimation'!W$2,'Inputs from Uganda staff'!$E$61:$E$80,0),MATCH('HRH Need estimation'!$D47,'Inputs from Uganda staff'!$E$6:$BM$6,0)),
""))</f>
        <v>0.2</v>
      </c>
      <c r="X47" s="122">
        <f>IFERROR(
$AN47 * INDEX('WFOM - Time_Base'!$A$4:$API$29, MATCH("CenHos", 'WFOM - Time_Base'!$B$4:$B$29,0), MATCH(CONCATENATE($G47,X$2),'WFOM - Time_Base'!$A$8:$API$8,0)) *
INDEX('WFOM - Time_Base'!$A$4:$API$29, MATCH("CenHos_Per", 'WFOM - Time_Base'!$B$4:$B$29,0), MATCH(CONCATENATE($G47,X$2),'WFOM - Time_Base'!$A$8:$API$8,0)),
IFERROR($AN47 * INDEX('Inputs from Uganda staff'!$E$61:$BM$80,MATCH('HRH Need estimation'!X$2,'Inputs from Uganda staff'!$E$61:$E$80,0),MATCH('HRH Need estimation'!$D47,'Inputs from Uganda staff'!$E$6:$BM$6,0)),
""))</f>
        <v>1.5</v>
      </c>
      <c r="Y47" s="122">
        <f>IFERROR(
$AN47 * INDEX('WFOM - Time_Base'!$A$4:$API$29, MATCH("CenHos", 'WFOM - Time_Base'!$B$4:$B$29,0), MATCH(CONCATENATE($G47,Y$2),'WFOM - Time_Base'!$A$8:$API$8,0)) *
INDEX('WFOM - Time_Base'!$A$4:$API$29, MATCH("CenHos_Per", 'WFOM - Time_Base'!$B$4:$B$29,0), MATCH(CONCATENATE($G47,Y$2),'WFOM - Time_Base'!$A$8:$API$8,0)),
IFERROR($AN47 * INDEX('Inputs from Uganda staff'!$E$61:$BM$80,MATCH('HRH Need estimation'!Y$2,'Inputs from Uganda staff'!$E$61:$E$80,0),MATCH('HRH Need estimation'!$D47,'Inputs from Uganda staff'!$E$6:$BM$6,0)),
""))</f>
        <v>1.5</v>
      </c>
      <c r="Z47" s="122">
        <f>IFERROR(
$AN47 * INDEX('WFOM - Time_Base'!$A$4:$API$29, MATCH("CenHos", 'WFOM - Time_Base'!$B$4:$B$29,0), MATCH(CONCATENATE($G47,Z$2),'WFOM - Time_Base'!$A$8:$API$8,0)) *
INDEX('WFOM - Time_Base'!$A$4:$API$29, MATCH("CenHos_Per", 'WFOM - Time_Base'!$B$4:$B$29,0), MATCH(CONCATENATE($G47,Z$2),'WFOM - Time_Base'!$A$8:$API$8,0)),
IFERROR($AN47 * INDEX('Inputs from Uganda staff'!$E$61:$BM$80,MATCH('HRH Need estimation'!Z$2,'Inputs from Uganda staff'!$E$61:$E$80,0),MATCH('HRH Need estimation'!$D47,'Inputs from Uganda staff'!$E$6:$BM$6,0)),
""))</f>
        <v>0</v>
      </c>
      <c r="AA47" s="122">
        <f>IFERROR(
$AN47 * INDEX('WFOM - Time_Base'!$A$4:$API$29, MATCH("CenHos", 'WFOM - Time_Base'!$B$4:$B$29,0), MATCH(CONCATENATE($G47,AA$2),'WFOM - Time_Base'!$A$8:$API$8,0)) *
INDEX('WFOM - Time_Base'!$A$4:$API$29, MATCH("CenHos_Per", 'WFOM - Time_Base'!$B$4:$B$29,0), MATCH(CONCATENATE($G47,AA$2),'WFOM - Time_Base'!$A$8:$API$8,0)),
IFERROR($AN47 * INDEX('Inputs from Uganda staff'!$E$61:$BM$80,MATCH('HRH Need estimation'!AA$2,'Inputs from Uganda staff'!$E$61:$E$80,0),MATCH('HRH Need estimation'!$D47,'Inputs from Uganda staff'!$E$6:$BM$6,0)),
""))</f>
        <v>0</v>
      </c>
      <c r="AB47" s="122">
        <f>IFERROR(
$AN47 * INDEX('WFOM - Time_Base'!$A$4:$API$29, MATCH("CenHos", 'WFOM - Time_Base'!$B$4:$B$29,0), MATCH(CONCATENATE($G47,AB$2),'WFOM - Time_Base'!$A$8:$API$8,0)) *
INDEX('WFOM - Time_Base'!$A$4:$API$29, MATCH("CenHos_Per", 'WFOM - Time_Base'!$B$4:$B$29,0), MATCH(CONCATENATE($G47,AB$2),'WFOM - Time_Base'!$A$8:$API$8,0)),
IFERROR($AN47 * INDEX('Inputs from Uganda staff'!$E$61:$BM$80,MATCH('HRH Need estimation'!AB$2,'Inputs from Uganda staff'!$E$61:$E$80,0),MATCH('HRH Need estimation'!$D47,'Inputs from Uganda staff'!$E$6:$BM$6,0)),
""))</f>
        <v>0</v>
      </c>
      <c r="AC47" s="122" t="str">
        <f>IFERROR(
$AN47 * INDEX('WFOM - Time_Base'!$A$4:$API$29, MATCH("CenHos", 'WFOM - Time_Base'!$B$4:$B$29,0), MATCH(CONCATENATE($G47,AC$2),'WFOM - Time_Base'!$A$8:$API$8,0)) *
INDEX('WFOM - Time_Base'!$A$4:$API$29, MATCH("CenHos_Per", 'WFOM - Time_Base'!$B$4:$B$29,0), MATCH(CONCATENATE($G47,AC$2),'WFOM - Time_Base'!$A$8:$API$8,0)),
IFERROR($AN47 * INDEX('Inputs from Uganda staff'!$E$61:$BM$80,MATCH('HRH Need estimation'!AC$2,'Inputs from Uganda staff'!$E$61:$E$80,0),MATCH('HRH Need estimation'!$D47,'Inputs from Uganda staff'!$E$6:$BM$6,0)),
""))</f>
        <v/>
      </c>
      <c r="AD47" s="122">
        <f>IFERROR(
$AN47 * INDEX('WFOM - Time_Base'!$A$4:$API$29, MATCH("CenHos", 'WFOM - Time_Base'!$B$4:$B$29,0), MATCH(CONCATENATE($G47,AD$2),'WFOM - Time_Base'!$A$8:$API$8,0)) *
INDEX('WFOM - Time_Base'!$A$4:$API$29, MATCH("CenHos_Per", 'WFOM - Time_Base'!$B$4:$B$29,0), MATCH(CONCATENATE($G47,AD$2),'WFOM - Time_Base'!$A$8:$API$8,0)),
IFERROR($AN47 * INDEX('Inputs from Uganda staff'!$E$61:$BM$80,MATCH('HRH Need estimation'!AD$2,'Inputs from Uganda staff'!$E$61:$E$80,0),MATCH('HRH Need estimation'!$D47,'Inputs from Uganda staff'!$E$6:$BM$6,0)),
""))</f>
        <v>0</v>
      </c>
      <c r="AE47" s="122">
        <f>IFERROR(
$AN47 * INDEX('WFOM - Time_Base'!$A$4:$API$29, MATCH("CenHos", 'WFOM - Time_Base'!$B$4:$B$29,0), MATCH(CONCATENATE($G47,AE$2),'WFOM - Time_Base'!$A$8:$API$8,0)) *
INDEX('WFOM - Time_Base'!$A$4:$API$29, MATCH("CenHos_Per", 'WFOM - Time_Base'!$B$4:$B$29,0), MATCH(CONCATENATE($G47,AE$2),'WFOM - Time_Base'!$A$8:$API$8,0)),
IFERROR($AN47 * INDEX('Inputs from Uganda staff'!$E$61:$BM$80,MATCH('HRH Need estimation'!AE$2,'Inputs from Uganda staff'!$E$61:$E$80,0),MATCH('HRH Need estimation'!$D47,'Inputs from Uganda staff'!$E$6:$BM$6,0)),
""))</f>
        <v>0</v>
      </c>
      <c r="AF47" s="122">
        <f>IFERROR(
$AN47 * INDEX('WFOM - Time_Base'!$A$4:$API$29, MATCH("CenHos", 'WFOM - Time_Base'!$B$4:$B$29,0), MATCH(CONCATENATE($G47,AF$2),'WFOM - Time_Base'!$A$8:$API$8,0)) *
INDEX('WFOM - Time_Base'!$A$4:$API$29, MATCH("CenHos_Per", 'WFOM - Time_Base'!$B$4:$B$29,0), MATCH(CONCATENATE($G47,AF$2),'WFOM - Time_Base'!$A$8:$API$8,0)),
IFERROR($AN47 * INDEX('Inputs from Uganda staff'!$E$61:$BM$80,MATCH('HRH Need estimation'!AF$2,'Inputs from Uganda staff'!$E$61:$E$80,0),MATCH('HRH Need estimation'!$D47,'Inputs from Uganda staff'!$E$6:$BM$6,0)),
""))</f>
        <v>0</v>
      </c>
      <c r="AG47" s="122">
        <f>IFERROR(
$AN47 * INDEX('WFOM - Time_Base'!$A$4:$API$29, MATCH("CenHos", 'WFOM - Time_Base'!$B$4:$B$29,0), MATCH(CONCATENATE($G47,AG$2),'WFOM - Time_Base'!$A$8:$API$8,0)) *
INDEX('WFOM - Time_Base'!$A$4:$API$29, MATCH("CenHos_Per", 'WFOM - Time_Base'!$B$4:$B$29,0), MATCH(CONCATENATE($G47,AG$2),'WFOM - Time_Base'!$A$8:$API$8,0)),
IFERROR($AN47 * INDEX('Inputs from Uganda staff'!$E$61:$BM$80,MATCH('HRH Need estimation'!AG$2,'Inputs from Uganda staff'!$E$61:$E$80,0),MATCH('HRH Need estimation'!$D47,'Inputs from Uganda staff'!$E$6:$BM$6,0)),
""))</f>
        <v>0</v>
      </c>
      <c r="AH47" s="122">
        <f>IFERROR(
$AN47 * INDEX('WFOM - Time_Base'!$A$4:$API$29, MATCH("CenHos", 'WFOM - Time_Base'!$B$4:$B$29,0), MATCH(CONCATENATE($G47,AH$2),'WFOM - Time_Base'!$A$8:$API$8,0)) *
INDEX('WFOM - Time_Base'!$A$4:$API$29, MATCH("CenHos_Per", 'WFOM - Time_Base'!$B$4:$B$29,0), MATCH(CONCATENATE($G47,AH$2),'WFOM - Time_Base'!$A$8:$API$8,0)),
IFERROR($AN47 * INDEX('Inputs from Uganda staff'!$E$61:$BM$80,MATCH('HRH Need estimation'!AH$2,'Inputs from Uganda staff'!$E$61:$E$80,0),MATCH('HRH Need estimation'!$D47,'Inputs from Uganda staff'!$E$6:$BM$6,0)),
""))</f>
        <v>0</v>
      </c>
      <c r="AI47" s="122">
        <f>IFERROR(
$AN47 * INDEX('WFOM - Time_Base'!$A$4:$API$29, MATCH("CenHos", 'WFOM - Time_Base'!$B$4:$B$29,0), MATCH(CONCATENATE($G47,AI$2),'WFOM - Time_Base'!$A$8:$API$8,0)) *
INDEX('WFOM - Time_Base'!$A$4:$API$29, MATCH("CenHos_Per", 'WFOM - Time_Base'!$B$4:$B$29,0), MATCH(CONCATENATE($G47,AI$2),'WFOM - Time_Base'!$A$8:$API$8,0)),
IFERROR($AN47 * INDEX('Inputs from Uganda staff'!$E$61:$BM$80,MATCH('HRH Need estimation'!AI$2,'Inputs from Uganda staff'!$E$61:$E$80,0),MATCH('HRH Need estimation'!$D47,'Inputs from Uganda staff'!$E$6:$BM$6,0)),
""))</f>
        <v>0</v>
      </c>
      <c r="AJ47" s="122">
        <f>IFERROR(
$AN47 * INDEX('WFOM - Time_Base'!$A$4:$API$29, MATCH("CenHos", 'WFOM - Time_Base'!$B$4:$B$29,0), MATCH(CONCATENATE($G47,AJ$2),'WFOM - Time_Base'!$A$8:$API$8,0)) *
INDEX('WFOM - Time_Base'!$A$4:$API$29, MATCH("CenHos_Per", 'WFOM - Time_Base'!$B$4:$B$29,0), MATCH(CONCATENATE($G47,AJ$2),'WFOM - Time_Base'!$A$8:$API$8,0)),
IFERROR($AN47 * INDEX('Inputs from Uganda staff'!$E$61:$BM$80,MATCH('HRH Need estimation'!AJ$2,'Inputs from Uganda staff'!$E$61:$E$80,0),MATCH('HRH Need estimation'!$D47,'Inputs from Uganda staff'!$E$6:$BM$6,0)),
""))</f>
        <v>0</v>
      </c>
      <c r="AK47" s="122">
        <f>IFERROR(
$AN47 * INDEX('WFOM - Time_Base'!$A$4:$API$29, MATCH("CenHos", 'WFOM - Time_Base'!$B$4:$B$29,0), MATCH(CONCATENATE($G47,AK$2),'WFOM - Time_Base'!$A$8:$API$8,0)) *
INDEX('WFOM - Time_Base'!$A$4:$API$29, MATCH("CenHos_Per", 'WFOM - Time_Base'!$B$4:$B$29,0), MATCH(CONCATENATE($G47,AK$2),'WFOM - Time_Base'!$A$8:$API$8,0)),
IFERROR($AN47 * INDEX('Inputs from Uganda staff'!$E$61:$BM$80,MATCH('HRH Need estimation'!AK$2,'Inputs from Uganda staff'!$E$61:$E$80,0),MATCH('HRH Need estimation'!$D47,'Inputs from Uganda staff'!$E$6:$BM$6,0)),
""))</f>
        <v>0</v>
      </c>
      <c r="AL47" s="122">
        <f>IFERROR(
$AN47 * INDEX('WFOM - Time_Base'!$A$4:$API$29, MATCH("CenHos", 'WFOM - Time_Base'!$B$4:$B$29,0), MATCH(CONCATENATE($G47,AL$2),'WFOM - Time_Base'!$A$8:$API$8,0)) *
INDEX('WFOM - Time_Base'!$A$4:$API$29, MATCH("CenHos_Per", 'WFOM - Time_Base'!$B$4:$B$29,0), MATCH(CONCATENATE($G47,AL$2),'WFOM - Time_Base'!$A$8:$API$8,0)),
IFERROR($AN47 * INDEX('Inputs from Uganda staff'!$E$61:$BM$80,MATCH('HRH Need estimation'!AL$2,'Inputs from Uganda staff'!$E$61:$E$80,0),MATCH('HRH Need estimation'!$D47,'Inputs from Uganda staff'!$E$6:$BM$6,0)),
""))</f>
        <v>0</v>
      </c>
      <c r="AN47">
        <v>1</v>
      </c>
      <c r="AO47" t="str">
        <f t="shared" si="1"/>
        <v>044</v>
      </c>
      <c r="AQ47" t="s">
        <v>387</v>
      </c>
    </row>
    <row r="48" spans="1:43" hidden="1">
      <c r="A48" s="106" t="s">
        <v>938</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1947</v>
      </c>
      <c r="R48" s="122">
        <f>IFERROR(
$AN48 * INDEX('WFOM - Time_Base'!$A$4:$API$29, MATCH("CenHos", 'WFOM - Time_Base'!$B$4:$B$29,0), MATCH(CONCATENATE($G48,R$2),'WFOM - Time_Base'!$A$8:$API$8,0)) *
INDEX('WFOM - Time_Base'!$A$4:$API$29, MATCH("CenHos_Per", 'WFOM - Time_Base'!$B$4:$B$29,0), MATCH(CONCATENATE($G48,R$2),'WFOM - Time_Base'!$A$8:$API$8,0)),
IFERROR($AN48 * INDEX('Inputs from Uganda staff'!$E$61:$BM$80,MATCH('HRH Need estimation'!R$2,'Inputs from Uganda staff'!$E$61:$E$80,0),MATCH('HRH Need estimation'!$D48,'Inputs from Uganda staff'!$E$6:$BM$6,0)),
""))</f>
        <v>0</v>
      </c>
      <c r="S48" s="122">
        <f>IFERROR(
$AN48 * INDEX('WFOM - Time_Base'!$A$4:$API$29, MATCH("CenHos", 'WFOM - Time_Base'!$B$4:$B$29,0), MATCH(CONCATENATE($G48,S$2),'WFOM - Time_Base'!$A$8:$API$8,0)) *
INDEX('WFOM - Time_Base'!$A$4:$API$29, MATCH("CenHos_Per", 'WFOM - Time_Base'!$B$4:$B$29,0), MATCH(CONCATENATE($G48,S$2),'WFOM - Time_Base'!$A$8:$API$8,0)),
IFERROR($AN48 * INDEX('Inputs from Uganda staff'!$E$61:$BM$80,MATCH('HRH Need estimation'!S$2,'Inputs from Uganda staff'!$E$61:$E$80,0),MATCH('HRH Need estimation'!$D48,'Inputs from Uganda staff'!$E$6:$BM$6,0)),
""))</f>
        <v>0</v>
      </c>
      <c r="T48" s="122">
        <f>IFERROR(
$AN48 * INDEX('WFOM - Time_Base'!$A$4:$API$29, MATCH("CenHos", 'WFOM - Time_Base'!$B$4:$B$29,0), MATCH(CONCATENATE($G48,T$2),'WFOM - Time_Base'!$A$8:$API$8,0)) *
INDEX('WFOM - Time_Base'!$A$4:$API$29, MATCH("CenHos_Per", 'WFOM - Time_Base'!$B$4:$B$29,0), MATCH(CONCATENATE($G48,T$2),'WFOM - Time_Base'!$A$8:$API$8,0)),
IFERROR($AN48 * INDEX('Inputs from Uganda staff'!$E$61:$BM$80,MATCH('HRH Need estimation'!T$2,'Inputs from Uganda staff'!$E$61:$E$80,0),MATCH('HRH Need estimation'!$D48,'Inputs from Uganda staff'!$E$6:$BM$6,0)),
""))</f>
        <v>0</v>
      </c>
      <c r="U48" s="122">
        <f>IFERROR(
$AN48 * INDEX('WFOM - Time_Base'!$A$4:$API$29, MATCH("CenHos", 'WFOM - Time_Base'!$B$4:$B$29,0), MATCH(CONCATENATE($G48,U$2),'WFOM - Time_Base'!$A$8:$API$8,0)) *
INDEX('WFOM - Time_Base'!$A$4:$API$29, MATCH("CenHos_Per", 'WFOM - Time_Base'!$B$4:$B$29,0), MATCH(CONCATENATE($G48,U$2),'WFOM - Time_Base'!$A$8:$API$8,0)),
IFERROR($AN48 * INDEX('Inputs from Uganda staff'!$E$61:$BM$80,MATCH('HRH Need estimation'!U$2,'Inputs from Uganda staff'!$E$61:$E$80,0),MATCH('HRH Need estimation'!$D48,'Inputs from Uganda staff'!$E$6:$BM$6,0)),
""))</f>
        <v>0</v>
      </c>
      <c r="V48" s="122">
        <f>IFERROR(
$AN48 * INDEX('WFOM - Time_Base'!$A$4:$API$29, MATCH("CenHos", 'WFOM - Time_Base'!$B$4:$B$29,0), MATCH(CONCATENATE($G48,V$2),'WFOM - Time_Base'!$A$8:$API$8,0)) *
INDEX('WFOM - Time_Base'!$A$4:$API$29, MATCH("CenHos_Per", 'WFOM - Time_Base'!$B$4:$B$29,0), MATCH(CONCATENATE($G48,V$2),'WFOM - Time_Base'!$A$8:$API$8,0)),
IFERROR($AN48 * INDEX('Inputs from Uganda staff'!$E$61:$BM$80,MATCH('HRH Need estimation'!V$2,'Inputs from Uganda staff'!$E$61:$E$80,0),MATCH('HRH Need estimation'!$D48,'Inputs from Uganda staff'!$E$6:$BM$6,0)),
""))</f>
        <v>2</v>
      </c>
      <c r="W48" s="122">
        <f>IFERROR(
$AN48 * INDEX('WFOM - Time_Base'!$A$4:$API$29, MATCH("CenHos", 'WFOM - Time_Base'!$B$4:$B$29,0), MATCH(CONCATENATE($G48,W$2),'WFOM - Time_Base'!$A$8:$API$8,0)) *
INDEX('WFOM - Time_Base'!$A$4:$API$29, MATCH("CenHos_Per", 'WFOM - Time_Base'!$B$4:$B$29,0), MATCH(CONCATENATE($G48,W$2),'WFOM - Time_Base'!$A$8:$API$8,0)),
IFERROR($AN48 * INDEX('Inputs from Uganda staff'!$E$61:$BM$80,MATCH('HRH Need estimation'!W$2,'Inputs from Uganda staff'!$E$61:$E$80,0),MATCH('HRH Need estimation'!$D48,'Inputs from Uganda staff'!$E$6:$BM$6,0)),
""))</f>
        <v>0</v>
      </c>
      <c r="X48" s="122">
        <f>IFERROR(
$AN48 * INDEX('WFOM - Time_Base'!$A$4:$API$29, MATCH("CenHos", 'WFOM - Time_Base'!$B$4:$B$29,0), MATCH(CONCATENATE($G48,X$2),'WFOM - Time_Base'!$A$8:$API$8,0)) *
INDEX('WFOM - Time_Base'!$A$4:$API$29, MATCH("CenHos_Per", 'WFOM - Time_Base'!$B$4:$B$29,0), MATCH(CONCATENATE($G48,X$2),'WFOM - Time_Base'!$A$8:$API$8,0)),
IFERROR($AN48 * INDEX('Inputs from Uganda staff'!$E$61:$BM$80,MATCH('HRH Need estimation'!X$2,'Inputs from Uganda staff'!$E$61:$E$80,0),MATCH('HRH Need estimation'!$D48,'Inputs from Uganda staff'!$E$6:$BM$6,0)),
""))</f>
        <v>0</v>
      </c>
      <c r="Y48" s="122">
        <f>IFERROR(
$AN48 * INDEX('WFOM - Time_Base'!$A$4:$API$29, MATCH("CenHos", 'WFOM - Time_Base'!$B$4:$B$29,0), MATCH(CONCATENATE($G48,Y$2),'WFOM - Time_Base'!$A$8:$API$8,0)) *
INDEX('WFOM - Time_Base'!$A$4:$API$29, MATCH("CenHos_Per", 'WFOM - Time_Base'!$B$4:$B$29,0), MATCH(CONCATENATE($G48,Y$2),'WFOM - Time_Base'!$A$8:$API$8,0)),
IFERROR($AN48 * INDEX('Inputs from Uganda staff'!$E$61:$BM$80,MATCH('HRH Need estimation'!Y$2,'Inputs from Uganda staff'!$E$61:$E$80,0),MATCH('HRH Need estimation'!$D48,'Inputs from Uganda staff'!$E$6:$BM$6,0)),
""))</f>
        <v>2</v>
      </c>
      <c r="Z48" s="122">
        <f>IFERROR(
$AN48 * INDEX('WFOM - Time_Base'!$A$4:$API$29, MATCH("CenHos", 'WFOM - Time_Base'!$B$4:$B$29,0), MATCH(CONCATENATE($G48,Z$2),'WFOM - Time_Base'!$A$8:$API$8,0)) *
INDEX('WFOM - Time_Base'!$A$4:$API$29, MATCH("CenHos_Per", 'WFOM - Time_Base'!$B$4:$B$29,0), MATCH(CONCATENATE($G48,Z$2),'WFOM - Time_Base'!$A$8:$API$8,0)),
IFERROR($AN48 * INDEX('Inputs from Uganda staff'!$E$61:$BM$80,MATCH('HRH Need estimation'!Z$2,'Inputs from Uganda staff'!$E$61:$E$80,0),MATCH('HRH Need estimation'!$D48,'Inputs from Uganda staff'!$E$6:$BM$6,0)),
""))</f>
        <v>0</v>
      </c>
      <c r="AA48" s="122">
        <f>IFERROR(
$AN48 * INDEX('WFOM - Time_Base'!$A$4:$API$29, MATCH("CenHos", 'WFOM - Time_Base'!$B$4:$B$29,0), MATCH(CONCATENATE($G48,AA$2),'WFOM - Time_Base'!$A$8:$API$8,0)) *
INDEX('WFOM - Time_Base'!$A$4:$API$29, MATCH("CenHos_Per", 'WFOM - Time_Base'!$B$4:$B$29,0), MATCH(CONCATENATE($G48,AA$2),'WFOM - Time_Base'!$A$8:$API$8,0)),
IFERROR($AN48 * INDEX('Inputs from Uganda staff'!$E$61:$BM$80,MATCH('HRH Need estimation'!AA$2,'Inputs from Uganda staff'!$E$61:$E$80,0),MATCH('HRH Need estimation'!$D48,'Inputs from Uganda staff'!$E$6:$BM$6,0)),
""))</f>
        <v>0</v>
      </c>
      <c r="AB48" s="122">
        <f>IFERROR(
$AN48 * INDEX('WFOM - Time_Base'!$A$4:$API$29, MATCH("CenHos", 'WFOM - Time_Base'!$B$4:$B$29,0), MATCH(CONCATENATE($G48,AB$2),'WFOM - Time_Base'!$A$8:$API$8,0)) *
INDEX('WFOM - Time_Base'!$A$4:$API$29, MATCH("CenHos_Per", 'WFOM - Time_Base'!$B$4:$B$29,0), MATCH(CONCATENATE($G48,AB$2),'WFOM - Time_Base'!$A$8:$API$8,0)),
IFERROR($AN48 * INDEX('Inputs from Uganda staff'!$E$61:$BM$80,MATCH('HRH Need estimation'!AB$2,'Inputs from Uganda staff'!$E$61:$E$80,0),MATCH('HRH Need estimation'!$D48,'Inputs from Uganda staff'!$E$6:$BM$6,0)),
""))</f>
        <v>0</v>
      </c>
      <c r="AC48" s="122" t="str">
        <f>IFERROR(
$AN48 * INDEX('WFOM - Time_Base'!$A$4:$API$29, MATCH("CenHos", 'WFOM - Time_Base'!$B$4:$B$29,0), MATCH(CONCATENATE($G48,AC$2),'WFOM - Time_Base'!$A$8:$API$8,0)) *
INDEX('WFOM - Time_Base'!$A$4:$API$29, MATCH("CenHos_Per", 'WFOM - Time_Base'!$B$4:$B$29,0), MATCH(CONCATENATE($G48,AC$2),'WFOM - Time_Base'!$A$8:$API$8,0)),
IFERROR($AN48 * INDEX('Inputs from Uganda staff'!$E$61:$BM$80,MATCH('HRH Need estimation'!AC$2,'Inputs from Uganda staff'!$E$61:$E$80,0),MATCH('HRH Need estimation'!$D48,'Inputs from Uganda staff'!$E$6:$BM$6,0)),
""))</f>
        <v/>
      </c>
      <c r="AD48" s="122">
        <f>IFERROR(
$AN48 * INDEX('WFOM - Time_Base'!$A$4:$API$29, MATCH("CenHos", 'WFOM - Time_Base'!$B$4:$B$29,0), MATCH(CONCATENATE($G48,AD$2),'WFOM - Time_Base'!$A$8:$API$8,0)) *
INDEX('WFOM - Time_Base'!$A$4:$API$29, MATCH("CenHos_Per", 'WFOM - Time_Base'!$B$4:$B$29,0), MATCH(CONCATENATE($G48,AD$2),'WFOM - Time_Base'!$A$8:$API$8,0)),
IFERROR($AN48 * INDEX('Inputs from Uganda staff'!$E$61:$BM$80,MATCH('HRH Need estimation'!AD$2,'Inputs from Uganda staff'!$E$61:$E$80,0),MATCH('HRH Need estimation'!$D48,'Inputs from Uganda staff'!$E$6:$BM$6,0)),
""))</f>
        <v>0</v>
      </c>
      <c r="AE48" s="122">
        <f>IFERROR(
$AN48 * INDEX('WFOM - Time_Base'!$A$4:$API$29, MATCH("CenHos", 'WFOM - Time_Base'!$B$4:$B$29,0), MATCH(CONCATENATE($G48,AE$2),'WFOM - Time_Base'!$A$8:$API$8,0)) *
INDEX('WFOM - Time_Base'!$A$4:$API$29, MATCH("CenHos_Per", 'WFOM - Time_Base'!$B$4:$B$29,0), MATCH(CONCATENATE($G48,AE$2),'WFOM - Time_Base'!$A$8:$API$8,0)),
IFERROR($AN48 * INDEX('Inputs from Uganda staff'!$E$61:$BM$80,MATCH('HRH Need estimation'!AE$2,'Inputs from Uganda staff'!$E$61:$E$80,0),MATCH('HRH Need estimation'!$D48,'Inputs from Uganda staff'!$E$6:$BM$6,0)),
""))</f>
        <v>0</v>
      </c>
      <c r="AF48" s="122">
        <f>IFERROR(
$AN48 * INDEX('WFOM - Time_Base'!$A$4:$API$29, MATCH("CenHos", 'WFOM - Time_Base'!$B$4:$B$29,0), MATCH(CONCATENATE($G48,AF$2),'WFOM - Time_Base'!$A$8:$API$8,0)) *
INDEX('WFOM - Time_Base'!$A$4:$API$29, MATCH("CenHos_Per", 'WFOM - Time_Base'!$B$4:$B$29,0), MATCH(CONCATENATE($G48,AF$2),'WFOM - Time_Base'!$A$8:$API$8,0)),
IFERROR($AN48 * INDEX('Inputs from Uganda staff'!$E$61:$BM$80,MATCH('HRH Need estimation'!AF$2,'Inputs from Uganda staff'!$E$61:$E$80,0),MATCH('HRH Need estimation'!$D48,'Inputs from Uganda staff'!$E$6:$BM$6,0)),
""))</f>
        <v>0</v>
      </c>
      <c r="AG48" s="122">
        <f>IFERROR(
$AN48 * INDEX('WFOM - Time_Base'!$A$4:$API$29, MATCH("CenHos", 'WFOM - Time_Base'!$B$4:$B$29,0), MATCH(CONCATENATE($G48,AG$2),'WFOM - Time_Base'!$A$8:$API$8,0)) *
INDEX('WFOM - Time_Base'!$A$4:$API$29, MATCH("CenHos_Per", 'WFOM - Time_Base'!$B$4:$B$29,0), MATCH(CONCATENATE($G48,AG$2),'WFOM - Time_Base'!$A$8:$API$8,0)),
IFERROR($AN48 * INDEX('Inputs from Uganda staff'!$E$61:$BM$80,MATCH('HRH Need estimation'!AG$2,'Inputs from Uganda staff'!$E$61:$E$80,0),MATCH('HRH Need estimation'!$D48,'Inputs from Uganda staff'!$E$6:$BM$6,0)),
""))</f>
        <v>0</v>
      </c>
      <c r="AH48" s="122">
        <f>IFERROR(
$AN48 * INDEX('WFOM - Time_Base'!$A$4:$API$29, MATCH("CenHos", 'WFOM - Time_Base'!$B$4:$B$29,0), MATCH(CONCATENATE($G48,AH$2),'WFOM - Time_Base'!$A$8:$API$8,0)) *
INDEX('WFOM - Time_Base'!$A$4:$API$29, MATCH("CenHos_Per", 'WFOM - Time_Base'!$B$4:$B$29,0), MATCH(CONCATENATE($G48,AH$2),'WFOM - Time_Base'!$A$8:$API$8,0)),
IFERROR($AN48 * INDEX('Inputs from Uganda staff'!$E$61:$BM$80,MATCH('HRH Need estimation'!AH$2,'Inputs from Uganda staff'!$E$61:$E$80,0),MATCH('HRH Need estimation'!$D48,'Inputs from Uganda staff'!$E$6:$BM$6,0)),
""))</f>
        <v>0</v>
      </c>
      <c r="AI48" s="122">
        <f>IFERROR(
$AN48 * INDEX('WFOM - Time_Base'!$A$4:$API$29, MATCH("CenHos", 'WFOM - Time_Base'!$B$4:$B$29,0), MATCH(CONCATENATE($G48,AI$2),'WFOM - Time_Base'!$A$8:$API$8,0)) *
INDEX('WFOM - Time_Base'!$A$4:$API$29, MATCH("CenHos_Per", 'WFOM - Time_Base'!$B$4:$B$29,0), MATCH(CONCATENATE($G48,AI$2),'WFOM - Time_Base'!$A$8:$API$8,0)),
IFERROR($AN48 * INDEX('Inputs from Uganda staff'!$E$61:$BM$80,MATCH('HRH Need estimation'!AI$2,'Inputs from Uganda staff'!$E$61:$E$80,0),MATCH('HRH Need estimation'!$D48,'Inputs from Uganda staff'!$E$6:$BM$6,0)),
""))</f>
        <v>0</v>
      </c>
      <c r="AJ48" s="122">
        <f>IFERROR(
$AN48 * INDEX('WFOM - Time_Base'!$A$4:$API$29, MATCH("CenHos", 'WFOM - Time_Base'!$B$4:$B$29,0), MATCH(CONCATENATE($G48,AJ$2),'WFOM - Time_Base'!$A$8:$API$8,0)) *
INDEX('WFOM - Time_Base'!$A$4:$API$29, MATCH("CenHos_Per", 'WFOM - Time_Base'!$B$4:$B$29,0), MATCH(CONCATENATE($G48,AJ$2),'WFOM - Time_Base'!$A$8:$API$8,0)),
IFERROR($AN48 * INDEX('Inputs from Uganda staff'!$E$61:$BM$80,MATCH('HRH Need estimation'!AJ$2,'Inputs from Uganda staff'!$E$61:$E$80,0),MATCH('HRH Need estimation'!$D48,'Inputs from Uganda staff'!$E$6:$BM$6,0)),
""))</f>
        <v>0</v>
      </c>
      <c r="AK48" s="122">
        <f>IFERROR(
$AN48 * INDEX('WFOM - Time_Base'!$A$4:$API$29, MATCH("CenHos", 'WFOM - Time_Base'!$B$4:$B$29,0), MATCH(CONCATENATE($G48,AK$2),'WFOM - Time_Base'!$A$8:$API$8,0)) *
INDEX('WFOM - Time_Base'!$A$4:$API$29, MATCH("CenHos_Per", 'WFOM - Time_Base'!$B$4:$B$29,0), MATCH(CONCATENATE($G48,AK$2),'WFOM - Time_Base'!$A$8:$API$8,0)),
IFERROR($AN48 * INDEX('Inputs from Uganda staff'!$E$61:$BM$80,MATCH('HRH Need estimation'!AK$2,'Inputs from Uganda staff'!$E$61:$E$80,0),MATCH('HRH Need estimation'!$D48,'Inputs from Uganda staff'!$E$6:$BM$6,0)),
""))</f>
        <v>0</v>
      </c>
      <c r="AL48" s="122">
        <f>IFERROR(
$AN48 * INDEX('WFOM - Time_Base'!$A$4:$API$29, MATCH("CenHos", 'WFOM - Time_Base'!$B$4:$B$29,0), MATCH(CONCATENATE($G48,AL$2),'WFOM - Time_Base'!$A$8:$API$8,0)) *
INDEX('WFOM - Time_Base'!$A$4:$API$29, MATCH("CenHos_Per", 'WFOM - Time_Base'!$B$4:$B$29,0), MATCH(CONCATENATE($G48,AL$2),'WFOM - Time_Base'!$A$8:$API$8,0)),
IFERROR($AN48 * INDEX('Inputs from Uganda staff'!$E$61:$BM$80,MATCH('HRH Need estimation'!AL$2,'Inputs from Uganda staff'!$E$61:$E$80,0),MATCH('HRH Need estimation'!$D48,'Inputs from Uganda staff'!$E$6:$BM$6,0)),
""))</f>
        <v>0</v>
      </c>
      <c r="AN48">
        <v>2</v>
      </c>
      <c r="AO48" t="str">
        <f t="shared" si="1"/>
        <v>045</v>
      </c>
      <c r="AQ48" t="s">
        <v>389</v>
      </c>
    </row>
    <row r="49" spans="1:43" hidden="1">
      <c r="A49" s="106" t="s">
        <v>939</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1947</v>
      </c>
      <c r="R49" s="122">
        <f>IFERROR(
$AN49 * INDEX('WFOM - Time_Base'!$A$4:$API$29, MATCH("CenHos", 'WFOM - Time_Base'!$B$4:$B$29,0), MATCH(CONCATENATE($G49,R$2),'WFOM - Time_Base'!$A$8:$API$8,0)) *
INDEX('WFOM - Time_Base'!$A$4:$API$29, MATCH("CenHos_Per", 'WFOM - Time_Base'!$B$4:$B$29,0), MATCH(CONCATENATE($G49,R$2),'WFOM - Time_Base'!$A$8:$API$8,0)),
IFERROR($AN49 * INDEX('Inputs from Uganda staff'!$E$61:$BM$80,MATCH('HRH Need estimation'!R$2,'Inputs from Uganda staff'!$E$61:$E$80,0),MATCH('HRH Need estimation'!$D49,'Inputs from Uganda staff'!$E$6:$BM$6,0)),
""))</f>
        <v>0</v>
      </c>
      <c r="S49" s="122">
        <f>IFERROR(
$AN49 * INDEX('WFOM - Time_Base'!$A$4:$API$29, MATCH("CenHos", 'WFOM - Time_Base'!$B$4:$B$29,0), MATCH(CONCATENATE($G49,S$2),'WFOM - Time_Base'!$A$8:$API$8,0)) *
INDEX('WFOM - Time_Base'!$A$4:$API$29, MATCH("CenHos_Per", 'WFOM - Time_Base'!$B$4:$B$29,0), MATCH(CONCATENATE($G49,S$2),'WFOM - Time_Base'!$A$8:$API$8,0)),
IFERROR($AN49 * INDEX('Inputs from Uganda staff'!$E$61:$BM$80,MATCH('HRH Need estimation'!S$2,'Inputs from Uganda staff'!$E$61:$E$80,0),MATCH('HRH Need estimation'!$D49,'Inputs from Uganda staff'!$E$6:$BM$6,0)),
""))</f>
        <v>0</v>
      </c>
      <c r="T49" s="122">
        <f>IFERROR(
$AN49 * INDEX('WFOM - Time_Base'!$A$4:$API$29, MATCH("CenHos", 'WFOM - Time_Base'!$B$4:$B$29,0), MATCH(CONCATENATE($G49,T$2),'WFOM - Time_Base'!$A$8:$API$8,0)) *
INDEX('WFOM - Time_Base'!$A$4:$API$29, MATCH("CenHos_Per", 'WFOM - Time_Base'!$B$4:$B$29,0), MATCH(CONCATENATE($G49,T$2),'WFOM - Time_Base'!$A$8:$API$8,0)),
IFERROR($AN49 * INDEX('Inputs from Uganda staff'!$E$61:$BM$80,MATCH('HRH Need estimation'!T$2,'Inputs from Uganda staff'!$E$61:$E$80,0),MATCH('HRH Need estimation'!$D49,'Inputs from Uganda staff'!$E$6:$BM$6,0)),
""))</f>
        <v>0</v>
      </c>
      <c r="U49" s="122">
        <f>IFERROR(
$AN49 * INDEX('WFOM - Time_Base'!$A$4:$API$29, MATCH("CenHos", 'WFOM - Time_Base'!$B$4:$B$29,0), MATCH(CONCATENATE($G49,U$2),'WFOM - Time_Base'!$A$8:$API$8,0)) *
INDEX('WFOM - Time_Base'!$A$4:$API$29, MATCH("CenHos_Per", 'WFOM - Time_Base'!$B$4:$B$29,0), MATCH(CONCATENATE($G49,U$2),'WFOM - Time_Base'!$A$8:$API$8,0)),
IFERROR($AN49 * INDEX('Inputs from Uganda staff'!$E$61:$BM$80,MATCH('HRH Need estimation'!U$2,'Inputs from Uganda staff'!$E$61:$E$80,0),MATCH('HRH Need estimation'!$D49,'Inputs from Uganda staff'!$E$6:$BM$6,0)),
""))</f>
        <v>0</v>
      </c>
      <c r="V49" s="122">
        <f>IFERROR(
$AN49 * INDEX('WFOM - Time_Base'!$A$4:$API$29, MATCH("CenHos", 'WFOM - Time_Base'!$B$4:$B$29,0), MATCH(CONCATENATE($G49,V$2),'WFOM - Time_Base'!$A$8:$API$8,0)) *
INDEX('WFOM - Time_Base'!$A$4:$API$29, MATCH("CenHos_Per", 'WFOM - Time_Base'!$B$4:$B$29,0), MATCH(CONCATENATE($G49,V$2),'WFOM - Time_Base'!$A$8:$API$8,0)),
IFERROR($AN49 * INDEX('Inputs from Uganda staff'!$E$61:$BM$80,MATCH('HRH Need estimation'!V$2,'Inputs from Uganda staff'!$E$61:$E$80,0),MATCH('HRH Need estimation'!$D49,'Inputs from Uganda staff'!$E$6:$BM$6,0)),
""))</f>
        <v>1</v>
      </c>
      <c r="W49" s="122">
        <f>IFERROR(
$AN49 * INDEX('WFOM - Time_Base'!$A$4:$API$29, MATCH("CenHos", 'WFOM - Time_Base'!$B$4:$B$29,0), MATCH(CONCATENATE($G49,W$2),'WFOM - Time_Base'!$A$8:$API$8,0)) *
INDEX('WFOM - Time_Base'!$A$4:$API$29, MATCH("CenHos_Per", 'WFOM - Time_Base'!$B$4:$B$29,0), MATCH(CONCATENATE($G49,W$2),'WFOM - Time_Base'!$A$8:$API$8,0)),
IFERROR($AN49 * INDEX('Inputs from Uganda staff'!$E$61:$BM$80,MATCH('HRH Need estimation'!W$2,'Inputs from Uganda staff'!$E$61:$E$80,0),MATCH('HRH Need estimation'!$D49,'Inputs from Uganda staff'!$E$6:$BM$6,0)),
""))</f>
        <v>0</v>
      </c>
      <c r="X49" s="122">
        <f>IFERROR(
$AN49 * INDEX('WFOM - Time_Base'!$A$4:$API$29, MATCH("CenHos", 'WFOM - Time_Base'!$B$4:$B$29,0), MATCH(CONCATENATE($G49,X$2),'WFOM - Time_Base'!$A$8:$API$8,0)) *
INDEX('WFOM - Time_Base'!$A$4:$API$29, MATCH("CenHos_Per", 'WFOM - Time_Base'!$B$4:$B$29,0), MATCH(CONCATENATE($G49,X$2),'WFOM - Time_Base'!$A$8:$API$8,0)),
IFERROR($AN49 * INDEX('Inputs from Uganda staff'!$E$61:$BM$80,MATCH('HRH Need estimation'!X$2,'Inputs from Uganda staff'!$E$61:$E$80,0),MATCH('HRH Need estimation'!$D49,'Inputs from Uganda staff'!$E$6:$BM$6,0)),
""))</f>
        <v>0</v>
      </c>
      <c r="Y49" s="122">
        <f>IFERROR(
$AN49 * INDEX('WFOM - Time_Base'!$A$4:$API$29, MATCH("CenHos", 'WFOM - Time_Base'!$B$4:$B$29,0), MATCH(CONCATENATE($G49,Y$2),'WFOM - Time_Base'!$A$8:$API$8,0)) *
INDEX('WFOM - Time_Base'!$A$4:$API$29, MATCH("CenHos_Per", 'WFOM - Time_Base'!$B$4:$B$29,0), MATCH(CONCATENATE($G49,Y$2),'WFOM - Time_Base'!$A$8:$API$8,0)),
IFERROR($AN49 * INDEX('Inputs from Uganda staff'!$E$61:$BM$80,MATCH('HRH Need estimation'!Y$2,'Inputs from Uganda staff'!$E$61:$E$80,0),MATCH('HRH Need estimation'!$D49,'Inputs from Uganda staff'!$E$6:$BM$6,0)),
""))</f>
        <v>1</v>
      </c>
      <c r="Z49" s="122">
        <f>IFERROR(
$AN49 * INDEX('WFOM - Time_Base'!$A$4:$API$29, MATCH("CenHos", 'WFOM - Time_Base'!$B$4:$B$29,0), MATCH(CONCATENATE($G49,Z$2),'WFOM - Time_Base'!$A$8:$API$8,0)) *
INDEX('WFOM - Time_Base'!$A$4:$API$29, MATCH("CenHos_Per", 'WFOM - Time_Base'!$B$4:$B$29,0), MATCH(CONCATENATE($G49,Z$2),'WFOM - Time_Base'!$A$8:$API$8,0)),
IFERROR($AN49 * INDEX('Inputs from Uganda staff'!$E$61:$BM$80,MATCH('HRH Need estimation'!Z$2,'Inputs from Uganda staff'!$E$61:$E$80,0),MATCH('HRH Need estimation'!$D49,'Inputs from Uganda staff'!$E$6:$BM$6,0)),
""))</f>
        <v>0</v>
      </c>
      <c r="AA49" s="122">
        <f>IFERROR(
$AN49 * INDEX('WFOM - Time_Base'!$A$4:$API$29, MATCH("CenHos", 'WFOM - Time_Base'!$B$4:$B$29,0), MATCH(CONCATENATE($G49,AA$2),'WFOM - Time_Base'!$A$8:$API$8,0)) *
INDEX('WFOM - Time_Base'!$A$4:$API$29, MATCH("CenHos_Per", 'WFOM - Time_Base'!$B$4:$B$29,0), MATCH(CONCATENATE($G49,AA$2),'WFOM - Time_Base'!$A$8:$API$8,0)),
IFERROR($AN49 * INDEX('Inputs from Uganda staff'!$E$61:$BM$80,MATCH('HRH Need estimation'!AA$2,'Inputs from Uganda staff'!$E$61:$E$80,0),MATCH('HRH Need estimation'!$D49,'Inputs from Uganda staff'!$E$6:$BM$6,0)),
""))</f>
        <v>0</v>
      </c>
      <c r="AB49" s="122">
        <f>IFERROR(
$AN49 * INDEX('WFOM - Time_Base'!$A$4:$API$29, MATCH("CenHos", 'WFOM - Time_Base'!$B$4:$B$29,0), MATCH(CONCATENATE($G49,AB$2),'WFOM - Time_Base'!$A$8:$API$8,0)) *
INDEX('WFOM - Time_Base'!$A$4:$API$29, MATCH("CenHos_Per", 'WFOM - Time_Base'!$B$4:$B$29,0), MATCH(CONCATENATE($G49,AB$2),'WFOM - Time_Base'!$A$8:$API$8,0)),
IFERROR($AN49 * INDEX('Inputs from Uganda staff'!$E$61:$BM$80,MATCH('HRH Need estimation'!AB$2,'Inputs from Uganda staff'!$E$61:$E$80,0),MATCH('HRH Need estimation'!$D49,'Inputs from Uganda staff'!$E$6:$BM$6,0)),
""))</f>
        <v>0</v>
      </c>
      <c r="AC49" s="122" t="str">
        <f>IFERROR(
$AN49 * INDEX('WFOM - Time_Base'!$A$4:$API$29, MATCH("CenHos", 'WFOM - Time_Base'!$B$4:$B$29,0), MATCH(CONCATENATE($G49,AC$2),'WFOM - Time_Base'!$A$8:$API$8,0)) *
INDEX('WFOM - Time_Base'!$A$4:$API$29, MATCH("CenHos_Per", 'WFOM - Time_Base'!$B$4:$B$29,0), MATCH(CONCATENATE($G49,AC$2),'WFOM - Time_Base'!$A$8:$API$8,0)),
IFERROR($AN49 * INDEX('Inputs from Uganda staff'!$E$61:$BM$80,MATCH('HRH Need estimation'!AC$2,'Inputs from Uganda staff'!$E$61:$E$80,0),MATCH('HRH Need estimation'!$D49,'Inputs from Uganda staff'!$E$6:$BM$6,0)),
""))</f>
        <v/>
      </c>
      <c r="AD49" s="122">
        <f>IFERROR(
$AN49 * INDEX('WFOM - Time_Base'!$A$4:$API$29, MATCH("CenHos", 'WFOM - Time_Base'!$B$4:$B$29,0), MATCH(CONCATENATE($G49,AD$2),'WFOM - Time_Base'!$A$8:$API$8,0)) *
INDEX('WFOM - Time_Base'!$A$4:$API$29, MATCH("CenHos_Per", 'WFOM - Time_Base'!$B$4:$B$29,0), MATCH(CONCATENATE($G49,AD$2),'WFOM - Time_Base'!$A$8:$API$8,0)),
IFERROR($AN49 * INDEX('Inputs from Uganda staff'!$E$61:$BM$80,MATCH('HRH Need estimation'!AD$2,'Inputs from Uganda staff'!$E$61:$E$80,0),MATCH('HRH Need estimation'!$D49,'Inputs from Uganda staff'!$E$6:$BM$6,0)),
""))</f>
        <v>0</v>
      </c>
      <c r="AE49" s="122">
        <f>IFERROR(
$AN49 * INDEX('WFOM - Time_Base'!$A$4:$API$29, MATCH("CenHos", 'WFOM - Time_Base'!$B$4:$B$29,0), MATCH(CONCATENATE($G49,AE$2),'WFOM - Time_Base'!$A$8:$API$8,0)) *
INDEX('WFOM - Time_Base'!$A$4:$API$29, MATCH("CenHos_Per", 'WFOM - Time_Base'!$B$4:$B$29,0), MATCH(CONCATENATE($G49,AE$2),'WFOM - Time_Base'!$A$8:$API$8,0)),
IFERROR($AN49 * INDEX('Inputs from Uganda staff'!$E$61:$BM$80,MATCH('HRH Need estimation'!AE$2,'Inputs from Uganda staff'!$E$61:$E$80,0),MATCH('HRH Need estimation'!$D49,'Inputs from Uganda staff'!$E$6:$BM$6,0)),
""))</f>
        <v>0</v>
      </c>
      <c r="AF49" s="122">
        <f>IFERROR(
$AN49 * INDEX('WFOM - Time_Base'!$A$4:$API$29, MATCH("CenHos", 'WFOM - Time_Base'!$B$4:$B$29,0), MATCH(CONCATENATE($G49,AF$2),'WFOM - Time_Base'!$A$8:$API$8,0)) *
INDEX('WFOM - Time_Base'!$A$4:$API$29, MATCH("CenHos_Per", 'WFOM - Time_Base'!$B$4:$B$29,0), MATCH(CONCATENATE($G49,AF$2),'WFOM - Time_Base'!$A$8:$API$8,0)),
IFERROR($AN49 * INDEX('Inputs from Uganda staff'!$E$61:$BM$80,MATCH('HRH Need estimation'!AF$2,'Inputs from Uganda staff'!$E$61:$E$80,0),MATCH('HRH Need estimation'!$D49,'Inputs from Uganda staff'!$E$6:$BM$6,0)),
""))</f>
        <v>0</v>
      </c>
      <c r="AG49" s="122">
        <f>IFERROR(
$AN49 * INDEX('WFOM - Time_Base'!$A$4:$API$29, MATCH("CenHos", 'WFOM - Time_Base'!$B$4:$B$29,0), MATCH(CONCATENATE($G49,AG$2),'WFOM - Time_Base'!$A$8:$API$8,0)) *
INDEX('WFOM - Time_Base'!$A$4:$API$29, MATCH("CenHos_Per", 'WFOM - Time_Base'!$B$4:$B$29,0), MATCH(CONCATENATE($G49,AG$2),'WFOM - Time_Base'!$A$8:$API$8,0)),
IFERROR($AN49 * INDEX('Inputs from Uganda staff'!$E$61:$BM$80,MATCH('HRH Need estimation'!AG$2,'Inputs from Uganda staff'!$E$61:$E$80,0),MATCH('HRH Need estimation'!$D49,'Inputs from Uganda staff'!$E$6:$BM$6,0)),
""))</f>
        <v>0</v>
      </c>
      <c r="AH49" s="122">
        <f>IFERROR(
$AN49 * INDEX('WFOM - Time_Base'!$A$4:$API$29, MATCH("CenHos", 'WFOM - Time_Base'!$B$4:$B$29,0), MATCH(CONCATENATE($G49,AH$2),'WFOM - Time_Base'!$A$8:$API$8,0)) *
INDEX('WFOM - Time_Base'!$A$4:$API$29, MATCH("CenHos_Per", 'WFOM - Time_Base'!$B$4:$B$29,0), MATCH(CONCATENATE($G49,AH$2),'WFOM - Time_Base'!$A$8:$API$8,0)),
IFERROR($AN49 * INDEX('Inputs from Uganda staff'!$E$61:$BM$80,MATCH('HRH Need estimation'!AH$2,'Inputs from Uganda staff'!$E$61:$E$80,0),MATCH('HRH Need estimation'!$D49,'Inputs from Uganda staff'!$E$6:$BM$6,0)),
""))</f>
        <v>0</v>
      </c>
      <c r="AI49" s="122">
        <f>IFERROR(
$AN49 * INDEX('WFOM - Time_Base'!$A$4:$API$29, MATCH("CenHos", 'WFOM - Time_Base'!$B$4:$B$29,0), MATCH(CONCATENATE($G49,AI$2),'WFOM - Time_Base'!$A$8:$API$8,0)) *
INDEX('WFOM - Time_Base'!$A$4:$API$29, MATCH("CenHos_Per", 'WFOM - Time_Base'!$B$4:$B$29,0), MATCH(CONCATENATE($G49,AI$2),'WFOM - Time_Base'!$A$8:$API$8,0)),
IFERROR($AN49 * INDEX('Inputs from Uganda staff'!$E$61:$BM$80,MATCH('HRH Need estimation'!AI$2,'Inputs from Uganda staff'!$E$61:$E$80,0),MATCH('HRH Need estimation'!$D49,'Inputs from Uganda staff'!$E$6:$BM$6,0)),
""))</f>
        <v>0</v>
      </c>
      <c r="AJ49" s="122">
        <f>IFERROR(
$AN49 * INDEX('WFOM - Time_Base'!$A$4:$API$29, MATCH("CenHos", 'WFOM - Time_Base'!$B$4:$B$29,0), MATCH(CONCATENATE($G49,AJ$2),'WFOM - Time_Base'!$A$8:$API$8,0)) *
INDEX('WFOM - Time_Base'!$A$4:$API$29, MATCH("CenHos_Per", 'WFOM - Time_Base'!$B$4:$B$29,0), MATCH(CONCATENATE($G49,AJ$2),'WFOM - Time_Base'!$A$8:$API$8,0)),
IFERROR($AN49 * INDEX('Inputs from Uganda staff'!$E$61:$BM$80,MATCH('HRH Need estimation'!AJ$2,'Inputs from Uganda staff'!$E$61:$E$80,0),MATCH('HRH Need estimation'!$D49,'Inputs from Uganda staff'!$E$6:$BM$6,0)),
""))</f>
        <v>0</v>
      </c>
      <c r="AK49" s="122">
        <f>IFERROR(
$AN49 * INDEX('WFOM - Time_Base'!$A$4:$API$29, MATCH("CenHos", 'WFOM - Time_Base'!$B$4:$B$29,0), MATCH(CONCATENATE($G49,AK$2),'WFOM - Time_Base'!$A$8:$API$8,0)) *
INDEX('WFOM - Time_Base'!$A$4:$API$29, MATCH("CenHos_Per", 'WFOM - Time_Base'!$B$4:$B$29,0), MATCH(CONCATENATE($G49,AK$2),'WFOM - Time_Base'!$A$8:$API$8,0)),
IFERROR($AN49 * INDEX('Inputs from Uganda staff'!$E$61:$BM$80,MATCH('HRH Need estimation'!AK$2,'Inputs from Uganda staff'!$E$61:$E$80,0),MATCH('HRH Need estimation'!$D49,'Inputs from Uganda staff'!$E$6:$BM$6,0)),
""))</f>
        <v>0</v>
      </c>
      <c r="AL49" s="122">
        <f>IFERROR(
$AN49 * INDEX('WFOM - Time_Base'!$A$4:$API$29, MATCH("CenHos", 'WFOM - Time_Base'!$B$4:$B$29,0), MATCH(CONCATENATE($G49,AL$2),'WFOM - Time_Base'!$A$8:$API$8,0)) *
INDEX('WFOM - Time_Base'!$A$4:$API$29, MATCH("CenHos_Per", 'WFOM - Time_Base'!$B$4:$B$29,0), MATCH(CONCATENATE($G49,AL$2),'WFOM - Time_Base'!$A$8:$API$8,0)),
IFERROR($AN49 * INDEX('Inputs from Uganda staff'!$E$61:$BM$80,MATCH('HRH Need estimation'!AL$2,'Inputs from Uganda staff'!$E$61:$E$80,0),MATCH('HRH Need estimation'!$D49,'Inputs from Uganda staff'!$E$6:$BM$6,0)),
""))</f>
        <v>0</v>
      </c>
      <c r="AN49">
        <v>1</v>
      </c>
      <c r="AO49" t="str">
        <f t="shared" si="1"/>
        <v>046</v>
      </c>
      <c r="AQ49" t="s">
        <v>395</v>
      </c>
    </row>
    <row r="50" spans="1:43" hidden="1">
      <c r="A50" s="106" t="s">
        <v>940</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1947</v>
      </c>
      <c r="R50" s="122">
        <f>IFERROR(
$AN50 * INDEX('WFOM - Time_Base'!$A$4:$API$29, MATCH("CenHos", 'WFOM - Time_Base'!$B$4:$B$29,0), MATCH(CONCATENATE($G50,R$2),'WFOM - Time_Base'!$A$8:$API$8,0)) *
INDEX('WFOM - Time_Base'!$A$4:$API$29, MATCH("CenHos_Per", 'WFOM - Time_Base'!$B$4:$B$29,0), MATCH(CONCATENATE($G50,R$2),'WFOM - Time_Base'!$A$8:$API$8,0)),
IFERROR($AN50 * INDEX('Inputs from Uganda staff'!$E$61:$BM$80,MATCH('HRH Need estimation'!R$2,'Inputs from Uganda staff'!$E$61:$E$80,0),MATCH('HRH Need estimation'!$D50,'Inputs from Uganda staff'!$E$6:$BM$6,0)),
""))</f>
        <v>0</v>
      </c>
      <c r="S50" s="122">
        <f>IFERROR(
$AN50 * INDEX('WFOM - Time_Base'!$A$4:$API$29, MATCH("CenHos", 'WFOM - Time_Base'!$B$4:$B$29,0), MATCH(CONCATENATE($G50,S$2),'WFOM - Time_Base'!$A$8:$API$8,0)) *
INDEX('WFOM - Time_Base'!$A$4:$API$29, MATCH("CenHos_Per", 'WFOM - Time_Base'!$B$4:$B$29,0), MATCH(CONCATENATE($G50,S$2),'WFOM - Time_Base'!$A$8:$API$8,0)),
IFERROR($AN50 * INDEX('Inputs from Uganda staff'!$E$61:$BM$80,MATCH('HRH Need estimation'!S$2,'Inputs from Uganda staff'!$E$61:$E$80,0),MATCH('HRH Need estimation'!$D50,'Inputs from Uganda staff'!$E$6:$BM$6,0)),
""))</f>
        <v>0</v>
      </c>
      <c r="T50" s="122">
        <f>IFERROR(
$AN50 * INDEX('WFOM - Time_Base'!$A$4:$API$29, MATCH("CenHos", 'WFOM - Time_Base'!$B$4:$B$29,0), MATCH(CONCATENATE($G50,T$2),'WFOM - Time_Base'!$A$8:$API$8,0)) *
INDEX('WFOM - Time_Base'!$A$4:$API$29, MATCH("CenHos_Per", 'WFOM - Time_Base'!$B$4:$B$29,0), MATCH(CONCATENATE($G50,T$2),'WFOM - Time_Base'!$A$8:$API$8,0)),
IFERROR($AN50 * INDEX('Inputs from Uganda staff'!$E$61:$BM$80,MATCH('HRH Need estimation'!T$2,'Inputs from Uganda staff'!$E$61:$E$80,0),MATCH('HRH Need estimation'!$D50,'Inputs from Uganda staff'!$E$6:$BM$6,0)),
""))</f>
        <v>0</v>
      </c>
      <c r="U50" s="122">
        <f>IFERROR(
$AN50 * INDEX('WFOM - Time_Base'!$A$4:$API$29, MATCH("CenHos", 'WFOM - Time_Base'!$B$4:$B$29,0), MATCH(CONCATENATE($G50,U$2),'WFOM - Time_Base'!$A$8:$API$8,0)) *
INDEX('WFOM - Time_Base'!$A$4:$API$29, MATCH("CenHos_Per", 'WFOM - Time_Base'!$B$4:$B$29,0), MATCH(CONCATENATE($G50,U$2),'WFOM - Time_Base'!$A$8:$API$8,0)),
IFERROR($AN50 * INDEX('Inputs from Uganda staff'!$E$61:$BM$80,MATCH('HRH Need estimation'!U$2,'Inputs from Uganda staff'!$E$61:$E$80,0),MATCH('HRH Need estimation'!$D50,'Inputs from Uganda staff'!$E$6:$BM$6,0)),
""))</f>
        <v>0</v>
      </c>
      <c r="V50" s="122">
        <f>IFERROR(
$AN50 * INDEX('WFOM - Time_Base'!$A$4:$API$29, MATCH("CenHos", 'WFOM - Time_Base'!$B$4:$B$29,0), MATCH(CONCATENATE($G50,V$2),'WFOM - Time_Base'!$A$8:$API$8,0)) *
INDEX('WFOM - Time_Base'!$A$4:$API$29, MATCH("CenHos_Per", 'WFOM - Time_Base'!$B$4:$B$29,0), MATCH(CONCATENATE($G50,V$2),'WFOM - Time_Base'!$A$8:$API$8,0)),
IFERROR($AN50 * INDEX('Inputs from Uganda staff'!$E$61:$BM$80,MATCH('HRH Need estimation'!V$2,'Inputs from Uganda staff'!$E$61:$E$80,0),MATCH('HRH Need estimation'!$D50,'Inputs from Uganda staff'!$E$6:$BM$6,0)),
""))</f>
        <v>3</v>
      </c>
      <c r="W50" s="122">
        <f>IFERROR(
$AN50 * INDEX('WFOM - Time_Base'!$A$4:$API$29, MATCH("CenHos", 'WFOM - Time_Base'!$B$4:$B$29,0), MATCH(CONCATENATE($G50,W$2),'WFOM - Time_Base'!$A$8:$API$8,0)) *
INDEX('WFOM - Time_Base'!$A$4:$API$29, MATCH("CenHos_Per", 'WFOM - Time_Base'!$B$4:$B$29,0), MATCH(CONCATENATE($G50,W$2),'WFOM - Time_Base'!$A$8:$API$8,0)),
IFERROR($AN50 * INDEX('Inputs from Uganda staff'!$E$61:$BM$80,MATCH('HRH Need estimation'!W$2,'Inputs from Uganda staff'!$E$61:$E$80,0),MATCH('HRH Need estimation'!$D50,'Inputs from Uganda staff'!$E$6:$BM$6,0)),
""))</f>
        <v>0</v>
      </c>
      <c r="X50" s="122">
        <f>IFERROR(
$AN50 * INDEX('WFOM - Time_Base'!$A$4:$API$29, MATCH("CenHos", 'WFOM - Time_Base'!$B$4:$B$29,0), MATCH(CONCATENATE($G50,X$2),'WFOM - Time_Base'!$A$8:$API$8,0)) *
INDEX('WFOM - Time_Base'!$A$4:$API$29, MATCH("CenHos_Per", 'WFOM - Time_Base'!$B$4:$B$29,0), MATCH(CONCATENATE($G50,X$2),'WFOM - Time_Base'!$A$8:$API$8,0)),
IFERROR($AN50 * INDEX('Inputs from Uganda staff'!$E$61:$BM$80,MATCH('HRH Need estimation'!X$2,'Inputs from Uganda staff'!$E$61:$E$80,0),MATCH('HRH Need estimation'!$D50,'Inputs from Uganda staff'!$E$6:$BM$6,0)),
""))</f>
        <v>0</v>
      </c>
      <c r="Y50" s="122">
        <f>IFERROR(
$AN50 * INDEX('WFOM - Time_Base'!$A$4:$API$29, MATCH("CenHos", 'WFOM - Time_Base'!$B$4:$B$29,0), MATCH(CONCATENATE($G50,Y$2),'WFOM - Time_Base'!$A$8:$API$8,0)) *
INDEX('WFOM - Time_Base'!$A$4:$API$29, MATCH("CenHos_Per", 'WFOM - Time_Base'!$B$4:$B$29,0), MATCH(CONCATENATE($G50,Y$2),'WFOM - Time_Base'!$A$8:$API$8,0)),
IFERROR($AN50 * INDEX('Inputs from Uganda staff'!$E$61:$BM$80,MATCH('HRH Need estimation'!Y$2,'Inputs from Uganda staff'!$E$61:$E$80,0),MATCH('HRH Need estimation'!$D50,'Inputs from Uganda staff'!$E$6:$BM$6,0)),
""))</f>
        <v>3</v>
      </c>
      <c r="Z50" s="122">
        <f>IFERROR(
$AN50 * INDEX('WFOM - Time_Base'!$A$4:$API$29, MATCH("CenHos", 'WFOM - Time_Base'!$B$4:$B$29,0), MATCH(CONCATENATE($G50,Z$2),'WFOM - Time_Base'!$A$8:$API$8,0)) *
INDEX('WFOM - Time_Base'!$A$4:$API$29, MATCH("CenHos_Per", 'WFOM - Time_Base'!$B$4:$B$29,0), MATCH(CONCATENATE($G50,Z$2),'WFOM - Time_Base'!$A$8:$API$8,0)),
IFERROR($AN50 * INDEX('Inputs from Uganda staff'!$E$61:$BM$80,MATCH('HRH Need estimation'!Z$2,'Inputs from Uganda staff'!$E$61:$E$80,0),MATCH('HRH Need estimation'!$D50,'Inputs from Uganda staff'!$E$6:$BM$6,0)),
""))</f>
        <v>0</v>
      </c>
      <c r="AA50" s="122">
        <f>IFERROR(
$AN50 * INDEX('WFOM - Time_Base'!$A$4:$API$29, MATCH("CenHos", 'WFOM - Time_Base'!$B$4:$B$29,0), MATCH(CONCATENATE($G50,AA$2),'WFOM - Time_Base'!$A$8:$API$8,0)) *
INDEX('WFOM - Time_Base'!$A$4:$API$29, MATCH("CenHos_Per", 'WFOM - Time_Base'!$B$4:$B$29,0), MATCH(CONCATENATE($G50,AA$2),'WFOM - Time_Base'!$A$8:$API$8,0)),
IFERROR($AN50 * INDEX('Inputs from Uganda staff'!$E$61:$BM$80,MATCH('HRH Need estimation'!AA$2,'Inputs from Uganda staff'!$E$61:$E$80,0),MATCH('HRH Need estimation'!$D50,'Inputs from Uganda staff'!$E$6:$BM$6,0)),
""))</f>
        <v>0</v>
      </c>
      <c r="AB50" s="122">
        <f>IFERROR(
$AN50 * INDEX('WFOM - Time_Base'!$A$4:$API$29, MATCH("CenHos", 'WFOM - Time_Base'!$B$4:$B$29,0), MATCH(CONCATENATE($G50,AB$2),'WFOM - Time_Base'!$A$8:$API$8,0)) *
INDEX('WFOM - Time_Base'!$A$4:$API$29, MATCH("CenHos_Per", 'WFOM - Time_Base'!$B$4:$B$29,0), MATCH(CONCATENATE($G50,AB$2),'WFOM - Time_Base'!$A$8:$API$8,0)),
IFERROR($AN50 * INDEX('Inputs from Uganda staff'!$E$61:$BM$80,MATCH('HRH Need estimation'!AB$2,'Inputs from Uganda staff'!$E$61:$E$80,0),MATCH('HRH Need estimation'!$D50,'Inputs from Uganda staff'!$E$6:$BM$6,0)),
""))</f>
        <v>0</v>
      </c>
      <c r="AC50" s="122" t="str">
        <f>IFERROR(
$AN50 * INDEX('WFOM - Time_Base'!$A$4:$API$29, MATCH("CenHos", 'WFOM - Time_Base'!$B$4:$B$29,0), MATCH(CONCATENATE($G50,AC$2),'WFOM - Time_Base'!$A$8:$API$8,0)) *
INDEX('WFOM - Time_Base'!$A$4:$API$29, MATCH("CenHos_Per", 'WFOM - Time_Base'!$B$4:$B$29,0), MATCH(CONCATENATE($G50,AC$2),'WFOM - Time_Base'!$A$8:$API$8,0)),
IFERROR($AN50 * INDEX('Inputs from Uganda staff'!$E$61:$BM$80,MATCH('HRH Need estimation'!AC$2,'Inputs from Uganda staff'!$E$61:$E$80,0),MATCH('HRH Need estimation'!$D50,'Inputs from Uganda staff'!$E$6:$BM$6,0)),
""))</f>
        <v/>
      </c>
      <c r="AD50" s="122">
        <f>IFERROR(
$AN50 * INDEX('WFOM - Time_Base'!$A$4:$API$29, MATCH("CenHos", 'WFOM - Time_Base'!$B$4:$B$29,0), MATCH(CONCATENATE($G50,AD$2),'WFOM - Time_Base'!$A$8:$API$8,0)) *
INDEX('WFOM - Time_Base'!$A$4:$API$29, MATCH("CenHos_Per", 'WFOM - Time_Base'!$B$4:$B$29,0), MATCH(CONCATENATE($G50,AD$2),'WFOM - Time_Base'!$A$8:$API$8,0)),
IFERROR($AN50 * INDEX('Inputs from Uganda staff'!$E$61:$BM$80,MATCH('HRH Need estimation'!AD$2,'Inputs from Uganda staff'!$E$61:$E$80,0),MATCH('HRH Need estimation'!$D50,'Inputs from Uganda staff'!$E$6:$BM$6,0)),
""))</f>
        <v>0</v>
      </c>
      <c r="AE50" s="122">
        <f>IFERROR(
$AN50 * INDEX('WFOM - Time_Base'!$A$4:$API$29, MATCH("CenHos", 'WFOM - Time_Base'!$B$4:$B$29,0), MATCH(CONCATENATE($G50,AE$2),'WFOM - Time_Base'!$A$8:$API$8,0)) *
INDEX('WFOM - Time_Base'!$A$4:$API$29, MATCH("CenHos_Per", 'WFOM - Time_Base'!$B$4:$B$29,0), MATCH(CONCATENATE($G50,AE$2),'WFOM - Time_Base'!$A$8:$API$8,0)),
IFERROR($AN50 * INDEX('Inputs from Uganda staff'!$E$61:$BM$80,MATCH('HRH Need estimation'!AE$2,'Inputs from Uganda staff'!$E$61:$E$80,0),MATCH('HRH Need estimation'!$D50,'Inputs from Uganda staff'!$E$6:$BM$6,0)),
""))</f>
        <v>0</v>
      </c>
      <c r="AF50" s="122">
        <f>IFERROR(
$AN50 * INDEX('WFOM - Time_Base'!$A$4:$API$29, MATCH("CenHos", 'WFOM - Time_Base'!$B$4:$B$29,0), MATCH(CONCATENATE($G50,AF$2),'WFOM - Time_Base'!$A$8:$API$8,0)) *
INDEX('WFOM - Time_Base'!$A$4:$API$29, MATCH("CenHos_Per", 'WFOM - Time_Base'!$B$4:$B$29,0), MATCH(CONCATENATE($G50,AF$2),'WFOM - Time_Base'!$A$8:$API$8,0)),
IFERROR($AN50 * INDEX('Inputs from Uganda staff'!$E$61:$BM$80,MATCH('HRH Need estimation'!AF$2,'Inputs from Uganda staff'!$E$61:$E$80,0),MATCH('HRH Need estimation'!$D50,'Inputs from Uganda staff'!$E$6:$BM$6,0)),
""))</f>
        <v>0</v>
      </c>
      <c r="AG50" s="122">
        <f>IFERROR(
$AN50 * INDEX('WFOM - Time_Base'!$A$4:$API$29, MATCH("CenHos", 'WFOM - Time_Base'!$B$4:$B$29,0), MATCH(CONCATENATE($G50,AG$2),'WFOM - Time_Base'!$A$8:$API$8,0)) *
INDEX('WFOM - Time_Base'!$A$4:$API$29, MATCH("CenHos_Per", 'WFOM - Time_Base'!$B$4:$B$29,0), MATCH(CONCATENATE($G50,AG$2),'WFOM - Time_Base'!$A$8:$API$8,0)),
IFERROR($AN50 * INDEX('Inputs from Uganda staff'!$E$61:$BM$80,MATCH('HRH Need estimation'!AG$2,'Inputs from Uganda staff'!$E$61:$E$80,0),MATCH('HRH Need estimation'!$D50,'Inputs from Uganda staff'!$E$6:$BM$6,0)),
""))</f>
        <v>0</v>
      </c>
      <c r="AH50" s="122">
        <f>IFERROR(
$AN50 * INDEX('WFOM - Time_Base'!$A$4:$API$29, MATCH("CenHos", 'WFOM - Time_Base'!$B$4:$B$29,0), MATCH(CONCATENATE($G50,AH$2),'WFOM - Time_Base'!$A$8:$API$8,0)) *
INDEX('WFOM - Time_Base'!$A$4:$API$29, MATCH("CenHos_Per", 'WFOM - Time_Base'!$B$4:$B$29,0), MATCH(CONCATENATE($G50,AH$2),'WFOM - Time_Base'!$A$8:$API$8,0)),
IFERROR($AN50 * INDEX('Inputs from Uganda staff'!$E$61:$BM$80,MATCH('HRH Need estimation'!AH$2,'Inputs from Uganda staff'!$E$61:$E$80,0),MATCH('HRH Need estimation'!$D50,'Inputs from Uganda staff'!$E$6:$BM$6,0)),
""))</f>
        <v>0</v>
      </c>
      <c r="AI50" s="122">
        <f>IFERROR(
$AN50 * INDEX('WFOM - Time_Base'!$A$4:$API$29, MATCH("CenHos", 'WFOM - Time_Base'!$B$4:$B$29,0), MATCH(CONCATENATE($G50,AI$2),'WFOM - Time_Base'!$A$8:$API$8,0)) *
INDEX('WFOM - Time_Base'!$A$4:$API$29, MATCH("CenHos_Per", 'WFOM - Time_Base'!$B$4:$B$29,0), MATCH(CONCATENATE($G50,AI$2),'WFOM - Time_Base'!$A$8:$API$8,0)),
IFERROR($AN50 * INDEX('Inputs from Uganda staff'!$E$61:$BM$80,MATCH('HRH Need estimation'!AI$2,'Inputs from Uganda staff'!$E$61:$E$80,0),MATCH('HRH Need estimation'!$D50,'Inputs from Uganda staff'!$E$6:$BM$6,0)),
""))</f>
        <v>0</v>
      </c>
      <c r="AJ50" s="122">
        <f>IFERROR(
$AN50 * INDEX('WFOM - Time_Base'!$A$4:$API$29, MATCH("CenHos", 'WFOM - Time_Base'!$B$4:$B$29,0), MATCH(CONCATENATE($G50,AJ$2),'WFOM - Time_Base'!$A$8:$API$8,0)) *
INDEX('WFOM - Time_Base'!$A$4:$API$29, MATCH("CenHos_Per", 'WFOM - Time_Base'!$B$4:$B$29,0), MATCH(CONCATENATE($G50,AJ$2),'WFOM - Time_Base'!$A$8:$API$8,0)),
IFERROR($AN50 * INDEX('Inputs from Uganda staff'!$E$61:$BM$80,MATCH('HRH Need estimation'!AJ$2,'Inputs from Uganda staff'!$E$61:$E$80,0),MATCH('HRH Need estimation'!$D50,'Inputs from Uganda staff'!$E$6:$BM$6,0)),
""))</f>
        <v>0</v>
      </c>
      <c r="AK50" s="122">
        <f>IFERROR(
$AN50 * INDEX('WFOM - Time_Base'!$A$4:$API$29, MATCH("CenHos", 'WFOM - Time_Base'!$B$4:$B$29,0), MATCH(CONCATENATE($G50,AK$2),'WFOM - Time_Base'!$A$8:$API$8,0)) *
INDEX('WFOM - Time_Base'!$A$4:$API$29, MATCH("CenHos_Per", 'WFOM - Time_Base'!$B$4:$B$29,0), MATCH(CONCATENATE($G50,AK$2),'WFOM - Time_Base'!$A$8:$API$8,0)),
IFERROR($AN50 * INDEX('Inputs from Uganda staff'!$E$61:$BM$80,MATCH('HRH Need estimation'!AK$2,'Inputs from Uganda staff'!$E$61:$E$80,0),MATCH('HRH Need estimation'!$D50,'Inputs from Uganda staff'!$E$6:$BM$6,0)),
""))</f>
        <v>0</v>
      </c>
      <c r="AL50" s="122">
        <f>IFERROR(
$AN50 * INDEX('WFOM - Time_Base'!$A$4:$API$29, MATCH("CenHos", 'WFOM - Time_Base'!$B$4:$B$29,0), MATCH(CONCATENATE($G50,AL$2),'WFOM - Time_Base'!$A$8:$API$8,0)) *
INDEX('WFOM - Time_Base'!$A$4:$API$29, MATCH("CenHos_Per", 'WFOM - Time_Base'!$B$4:$B$29,0), MATCH(CONCATENATE($G50,AL$2),'WFOM - Time_Base'!$A$8:$API$8,0)),
IFERROR($AN50 * INDEX('Inputs from Uganda staff'!$E$61:$BM$80,MATCH('HRH Need estimation'!AL$2,'Inputs from Uganda staff'!$E$61:$E$80,0),MATCH('HRH Need estimation'!$D50,'Inputs from Uganda staff'!$E$6:$BM$6,0)),
""))</f>
        <v>0</v>
      </c>
      <c r="AN50">
        <v>3</v>
      </c>
      <c r="AO50" t="str">
        <f t="shared" si="1"/>
        <v>047</v>
      </c>
      <c r="AQ50" t="s">
        <v>396</v>
      </c>
    </row>
    <row r="51" spans="1:43" hidden="1">
      <c r="A51" s="106" t="s">
        <v>941</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1947</v>
      </c>
      <c r="R51" s="122">
        <f>IFERROR(
$AN51 * INDEX('WFOM - Time_Base'!$A$4:$API$29, MATCH("CenHos", 'WFOM - Time_Base'!$B$4:$B$29,0), MATCH(CONCATENATE($G51,R$2),'WFOM - Time_Base'!$A$8:$API$8,0)) *
INDEX('WFOM - Time_Base'!$A$4:$API$29, MATCH("CenHos_Per", 'WFOM - Time_Base'!$B$4:$B$29,0), MATCH(CONCATENATE($G51,R$2),'WFOM - Time_Base'!$A$8:$API$8,0)),
IFERROR($AN51 * INDEX('Inputs from Uganda staff'!$E$61:$BM$80,MATCH('HRH Need estimation'!R$2,'Inputs from Uganda staff'!$E$61:$E$80,0),MATCH('HRH Need estimation'!$D51,'Inputs from Uganda staff'!$E$6:$BM$6,0)),
""))</f>
        <v>0</v>
      </c>
      <c r="S51" s="122">
        <f>IFERROR(
$AN51 * INDEX('WFOM - Time_Base'!$A$4:$API$29, MATCH("CenHos", 'WFOM - Time_Base'!$B$4:$B$29,0), MATCH(CONCATENATE($G51,S$2),'WFOM - Time_Base'!$A$8:$API$8,0)) *
INDEX('WFOM - Time_Base'!$A$4:$API$29, MATCH("CenHos_Per", 'WFOM - Time_Base'!$B$4:$B$29,0), MATCH(CONCATENATE($G51,S$2),'WFOM - Time_Base'!$A$8:$API$8,0)),
IFERROR($AN51 * INDEX('Inputs from Uganda staff'!$E$61:$BM$80,MATCH('HRH Need estimation'!S$2,'Inputs from Uganda staff'!$E$61:$E$80,0),MATCH('HRH Need estimation'!$D51,'Inputs from Uganda staff'!$E$6:$BM$6,0)),
""))</f>
        <v>0</v>
      </c>
      <c r="T51" s="122">
        <f>IFERROR(
$AN51 * INDEX('WFOM - Time_Base'!$A$4:$API$29, MATCH("CenHos", 'WFOM - Time_Base'!$B$4:$B$29,0), MATCH(CONCATENATE($G51,T$2),'WFOM - Time_Base'!$A$8:$API$8,0)) *
INDEX('WFOM - Time_Base'!$A$4:$API$29, MATCH("CenHos_Per", 'WFOM - Time_Base'!$B$4:$B$29,0), MATCH(CONCATENATE($G51,T$2),'WFOM - Time_Base'!$A$8:$API$8,0)),
IFERROR($AN51 * INDEX('Inputs from Uganda staff'!$E$61:$BM$80,MATCH('HRH Need estimation'!T$2,'Inputs from Uganda staff'!$E$61:$E$80,0),MATCH('HRH Need estimation'!$D51,'Inputs from Uganda staff'!$E$6:$BM$6,0)),
""))</f>
        <v>0</v>
      </c>
      <c r="U51" s="122">
        <f>IFERROR(
$AN51 * INDEX('WFOM - Time_Base'!$A$4:$API$29, MATCH("CenHos", 'WFOM - Time_Base'!$B$4:$B$29,0), MATCH(CONCATENATE($G51,U$2),'WFOM - Time_Base'!$A$8:$API$8,0)) *
INDEX('WFOM - Time_Base'!$A$4:$API$29, MATCH("CenHos_Per", 'WFOM - Time_Base'!$B$4:$B$29,0), MATCH(CONCATENATE($G51,U$2),'WFOM - Time_Base'!$A$8:$API$8,0)),
IFERROR($AN51 * INDEX('Inputs from Uganda staff'!$E$61:$BM$80,MATCH('HRH Need estimation'!U$2,'Inputs from Uganda staff'!$E$61:$E$80,0),MATCH('HRH Need estimation'!$D51,'Inputs from Uganda staff'!$E$6:$BM$6,0)),
""))</f>
        <v>0</v>
      </c>
      <c r="V51" s="122">
        <f>IFERROR(
$AN51 * INDEX('WFOM - Time_Base'!$A$4:$API$29, MATCH("CenHos", 'WFOM - Time_Base'!$B$4:$B$29,0), MATCH(CONCATENATE($G51,V$2),'WFOM - Time_Base'!$A$8:$API$8,0)) *
INDEX('WFOM - Time_Base'!$A$4:$API$29, MATCH("CenHos_Per", 'WFOM - Time_Base'!$B$4:$B$29,0), MATCH(CONCATENATE($G51,V$2),'WFOM - Time_Base'!$A$8:$API$8,0)),
IFERROR($AN51 * INDEX('Inputs from Uganda staff'!$E$61:$BM$80,MATCH('HRH Need estimation'!V$2,'Inputs from Uganda staff'!$E$61:$E$80,0),MATCH('HRH Need estimation'!$D51,'Inputs from Uganda staff'!$E$6:$BM$6,0)),
""))</f>
        <v>4</v>
      </c>
      <c r="W51" s="122">
        <f>IFERROR(
$AN51 * INDEX('WFOM - Time_Base'!$A$4:$API$29, MATCH("CenHos", 'WFOM - Time_Base'!$B$4:$B$29,0), MATCH(CONCATENATE($G51,W$2),'WFOM - Time_Base'!$A$8:$API$8,0)) *
INDEX('WFOM - Time_Base'!$A$4:$API$29, MATCH("CenHos_Per", 'WFOM - Time_Base'!$B$4:$B$29,0), MATCH(CONCATENATE($G51,W$2),'WFOM - Time_Base'!$A$8:$API$8,0)),
IFERROR($AN51 * INDEX('Inputs from Uganda staff'!$E$61:$BM$80,MATCH('HRH Need estimation'!W$2,'Inputs from Uganda staff'!$E$61:$E$80,0),MATCH('HRH Need estimation'!$D51,'Inputs from Uganda staff'!$E$6:$BM$6,0)),
""))</f>
        <v>0</v>
      </c>
      <c r="X51" s="122">
        <f>IFERROR(
$AN51 * INDEX('WFOM - Time_Base'!$A$4:$API$29, MATCH("CenHos", 'WFOM - Time_Base'!$B$4:$B$29,0), MATCH(CONCATENATE($G51,X$2),'WFOM - Time_Base'!$A$8:$API$8,0)) *
INDEX('WFOM - Time_Base'!$A$4:$API$29, MATCH("CenHos_Per", 'WFOM - Time_Base'!$B$4:$B$29,0), MATCH(CONCATENATE($G51,X$2),'WFOM - Time_Base'!$A$8:$API$8,0)),
IFERROR($AN51 * INDEX('Inputs from Uganda staff'!$E$61:$BM$80,MATCH('HRH Need estimation'!X$2,'Inputs from Uganda staff'!$E$61:$E$80,0),MATCH('HRH Need estimation'!$D51,'Inputs from Uganda staff'!$E$6:$BM$6,0)),
""))</f>
        <v>0</v>
      </c>
      <c r="Y51" s="122">
        <f>IFERROR(
$AN51 * INDEX('WFOM - Time_Base'!$A$4:$API$29, MATCH("CenHos", 'WFOM - Time_Base'!$B$4:$B$29,0), MATCH(CONCATENATE($G51,Y$2),'WFOM - Time_Base'!$A$8:$API$8,0)) *
INDEX('WFOM - Time_Base'!$A$4:$API$29, MATCH("CenHos_Per", 'WFOM - Time_Base'!$B$4:$B$29,0), MATCH(CONCATENATE($G51,Y$2),'WFOM - Time_Base'!$A$8:$API$8,0)),
IFERROR($AN51 * INDEX('Inputs from Uganda staff'!$E$61:$BM$80,MATCH('HRH Need estimation'!Y$2,'Inputs from Uganda staff'!$E$61:$E$80,0),MATCH('HRH Need estimation'!$D51,'Inputs from Uganda staff'!$E$6:$BM$6,0)),
""))</f>
        <v>4</v>
      </c>
      <c r="Z51" s="122">
        <f>IFERROR(
$AN51 * INDEX('WFOM - Time_Base'!$A$4:$API$29, MATCH("CenHos", 'WFOM - Time_Base'!$B$4:$B$29,0), MATCH(CONCATENATE($G51,Z$2),'WFOM - Time_Base'!$A$8:$API$8,0)) *
INDEX('WFOM - Time_Base'!$A$4:$API$29, MATCH("CenHos_Per", 'WFOM - Time_Base'!$B$4:$B$29,0), MATCH(CONCATENATE($G51,Z$2),'WFOM - Time_Base'!$A$8:$API$8,0)),
IFERROR($AN51 * INDEX('Inputs from Uganda staff'!$E$61:$BM$80,MATCH('HRH Need estimation'!Z$2,'Inputs from Uganda staff'!$E$61:$E$80,0),MATCH('HRH Need estimation'!$D51,'Inputs from Uganda staff'!$E$6:$BM$6,0)),
""))</f>
        <v>0</v>
      </c>
      <c r="AA51" s="122">
        <f>IFERROR(
$AN51 * INDEX('WFOM - Time_Base'!$A$4:$API$29, MATCH("CenHos", 'WFOM - Time_Base'!$B$4:$B$29,0), MATCH(CONCATENATE($G51,AA$2),'WFOM - Time_Base'!$A$8:$API$8,0)) *
INDEX('WFOM - Time_Base'!$A$4:$API$29, MATCH("CenHos_Per", 'WFOM - Time_Base'!$B$4:$B$29,0), MATCH(CONCATENATE($G51,AA$2),'WFOM - Time_Base'!$A$8:$API$8,0)),
IFERROR($AN51 * INDEX('Inputs from Uganda staff'!$E$61:$BM$80,MATCH('HRH Need estimation'!AA$2,'Inputs from Uganda staff'!$E$61:$E$80,0),MATCH('HRH Need estimation'!$D51,'Inputs from Uganda staff'!$E$6:$BM$6,0)),
""))</f>
        <v>0</v>
      </c>
      <c r="AB51" s="122">
        <f>IFERROR(
$AN51 * INDEX('WFOM - Time_Base'!$A$4:$API$29, MATCH("CenHos", 'WFOM - Time_Base'!$B$4:$B$29,0), MATCH(CONCATENATE($G51,AB$2),'WFOM - Time_Base'!$A$8:$API$8,0)) *
INDEX('WFOM - Time_Base'!$A$4:$API$29, MATCH("CenHos_Per", 'WFOM - Time_Base'!$B$4:$B$29,0), MATCH(CONCATENATE($G51,AB$2),'WFOM - Time_Base'!$A$8:$API$8,0)),
IFERROR($AN51 * INDEX('Inputs from Uganda staff'!$E$61:$BM$80,MATCH('HRH Need estimation'!AB$2,'Inputs from Uganda staff'!$E$61:$E$80,0),MATCH('HRH Need estimation'!$D51,'Inputs from Uganda staff'!$E$6:$BM$6,0)),
""))</f>
        <v>0</v>
      </c>
      <c r="AC51" s="122" t="str">
        <f>IFERROR(
$AN51 * INDEX('WFOM - Time_Base'!$A$4:$API$29, MATCH("CenHos", 'WFOM - Time_Base'!$B$4:$B$29,0), MATCH(CONCATENATE($G51,AC$2),'WFOM - Time_Base'!$A$8:$API$8,0)) *
INDEX('WFOM - Time_Base'!$A$4:$API$29, MATCH("CenHos_Per", 'WFOM - Time_Base'!$B$4:$B$29,0), MATCH(CONCATENATE($G51,AC$2),'WFOM - Time_Base'!$A$8:$API$8,0)),
IFERROR($AN51 * INDEX('Inputs from Uganda staff'!$E$61:$BM$80,MATCH('HRH Need estimation'!AC$2,'Inputs from Uganda staff'!$E$61:$E$80,0),MATCH('HRH Need estimation'!$D51,'Inputs from Uganda staff'!$E$6:$BM$6,0)),
""))</f>
        <v/>
      </c>
      <c r="AD51" s="122">
        <f>IFERROR(
$AN51 * INDEX('WFOM - Time_Base'!$A$4:$API$29, MATCH("CenHos", 'WFOM - Time_Base'!$B$4:$B$29,0), MATCH(CONCATENATE($G51,AD$2),'WFOM - Time_Base'!$A$8:$API$8,0)) *
INDEX('WFOM - Time_Base'!$A$4:$API$29, MATCH("CenHos_Per", 'WFOM - Time_Base'!$B$4:$B$29,0), MATCH(CONCATENATE($G51,AD$2),'WFOM - Time_Base'!$A$8:$API$8,0)),
IFERROR($AN51 * INDEX('Inputs from Uganda staff'!$E$61:$BM$80,MATCH('HRH Need estimation'!AD$2,'Inputs from Uganda staff'!$E$61:$E$80,0),MATCH('HRH Need estimation'!$D51,'Inputs from Uganda staff'!$E$6:$BM$6,0)),
""))</f>
        <v>0</v>
      </c>
      <c r="AE51" s="122">
        <f>IFERROR(
$AN51 * INDEX('WFOM - Time_Base'!$A$4:$API$29, MATCH("CenHos", 'WFOM - Time_Base'!$B$4:$B$29,0), MATCH(CONCATENATE($G51,AE$2),'WFOM - Time_Base'!$A$8:$API$8,0)) *
INDEX('WFOM - Time_Base'!$A$4:$API$29, MATCH("CenHos_Per", 'WFOM - Time_Base'!$B$4:$B$29,0), MATCH(CONCATENATE($G51,AE$2),'WFOM - Time_Base'!$A$8:$API$8,0)),
IFERROR($AN51 * INDEX('Inputs from Uganda staff'!$E$61:$BM$80,MATCH('HRH Need estimation'!AE$2,'Inputs from Uganda staff'!$E$61:$E$80,0),MATCH('HRH Need estimation'!$D51,'Inputs from Uganda staff'!$E$6:$BM$6,0)),
""))</f>
        <v>0</v>
      </c>
      <c r="AF51" s="122">
        <f>IFERROR(
$AN51 * INDEX('WFOM - Time_Base'!$A$4:$API$29, MATCH("CenHos", 'WFOM - Time_Base'!$B$4:$B$29,0), MATCH(CONCATENATE($G51,AF$2),'WFOM - Time_Base'!$A$8:$API$8,0)) *
INDEX('WFOM - Time_Base'!$A$4:$API$29, MATCH("CenHos_Per", 'WFOM - Time_Base'!$B$4:$B$29,0), MATCH(CONCATENATE($G51,AF$2),'WFOM - Time_Base'!$A$8:$API$8,0)),
IFERROR($AN51 * INDEX('Inputs from Uganda staff'!$E$61:$BM$80,MATCH('HRH Need estimation'!AF$2,'Inputs from Uganda staff'!$E$61:$E$80,0),MATCH('HRH Need estimation'!$D51,'Inputs from Uganda staff'!$E$6:$BM$6,0)),
""))</f>
        <v>0</v>
      </c>
      <c r="AG51" s="122">
        <f>IFERROR(
$AN51 * INDEX('WFOM - Time_Base'!$A$4:$API$29, MATCH("CenHos", 'WFOM - Time_Base'!$B$4:$B$29,0), MATCH(CONCATENATE($G51,AG$2),'WFOM - Time_Base'!$A$8:$API$8,0)) *
INDEX('WFOM - Time_Base'!$A$4:$API$29, MATCH("CenHos_Per", 'WFOM - Time_Base'!$B$4:$B$29,0), MATCH(CONCATENATE($G51,AG$2),'WFOM - Time_Base'!$A$8:$API$8,0)),
IFERROR($AN51 * INDEX('Inputs from Uganda staff'!$E$61:$BM$80,MATCH('HRH Need estimation'!AG$2,'Inputs from Uganda staff'!$E$61:$E$80,0),MATCH('HRH Need estimation'!$D51,'Inputs from Uganda staff'!$E$6:$BM$6,0)),
""))</f>
        <v>0</v>
      </c>
      <c r="AH51" s="122">
        <f>IFERROR(
$AN51 * INDEX('WFOM - Time_Base'!$A$4:$API$29, MATCH("CenHos", 'WFOM - Time_Base'!$B$4:$B$29,0), MATCH(CONCATENATE($G51,AH$2),'WFOM - Time_Base'!$A$8:$API$8,0)) *
INDEX('WFOM - Time_Base'!$A$4:$API$29, MATCH("CenHos_Per", 'WFOM - Time_Base'!$B$4:$B$29,0), MATCH(CONCATENATE($G51,AH$2),'WFOM - Time_Base'!$A$8:$API$8,0)),
IFERROR($AN51 * INDEX('Inputs from Uganda staff'!$E$61:$BM$80,MATCH('HRH Need estimation'!AH$2,'Inputs from Uganda staff'!$E$61:$E$80,0),MATCH('HRH Need estimation'!$D51,'Inputs from Uganda staff'!$E$6:$BM$6,0)),
""))</f>
        <v>0</v>
      </c>
      <c r="AI51" s="122">
        <f>IFERROR(
$AN51 * INDEX('WFOM - Time_Base'!$A$4:$API$29, MATCH("CenHos", 'WFOM - Time_Base'!$B$4:$B$29,0), MATCH(CONCATENATE($G51,AI$2),'WFOM - Time_Base'!$A$8:$API$8,0)) *
INDEX('WFOM - Time_Base'!$A$4:$API$29, MATCH("CenHos_Per", 'WFOM - Time_Base'!$B$4:$B$29,0), MATCH(CONCATENATE($G51,AI$2),'WFOM - Time_Base'!$A$8:$API$8,0)),
IFERROR($AN51 * INDEX('Inputs from Uganda staff'!$E$61:$BM$80,MATCH('HRH Need estimation'!AI$2,'Inputs from Uganda staff'!$E$61:$E$80,0),MATCH('HRH Need estimation'!$D51,'Inputs from Uganda staff'!$E$6:$BM$6,0)),
""))</f>
        <v>0</v>
      </c>
      <c r="AJ51" s="122">
        <f>IFERROR(
$AN51 * INDEX('WFOM - Time_Base'!$A$4:$API$29, MATCH("CenHos", 'WFOM - Time_Base'!$B$4:$B$29,0), MATCH(CONCATENATE($G51,AJ$2),'WFOM - Time_Base'!$A$8:$API$8,0)) *
INDEX('WFOM - Time_Base'!$A$4:$API$29, MATCH("CenHos_Per", 'WFOM - Time_Base'!$B$4:$B$29,0), MATCH(CONCATENATE($G51,AJ$2),'WFOM - Time_Base'!$A$8:$API$8,0)),
IFERROR($AN51 * INDEX('Inputs from Uganda staff'!$E$61:$BM$80,MATCH('HRH Need estimation'!AJ$2,'Inputs from Uganda staff'!$E$61:$E$80,0),MATCH('HRH Need estimation'!$D51,'Inputs from Uganda staff'!$E$6:$BM$6,0)),
""))</f>
        <v>0</v>
      </c>
      <c r="AK51" s="122">
        <f>IFERROR(
$AN51 * INDEX('WFOM - Time_Base'!$A$4:$API$29, MATCH("CenHos", 'WFOM - Time_Base'!$B$4:$B$29,0), MATCH(CONCATENATE($G51,AK$2),'WFOM - Time_Base'!$A$8:$API$8,0)) *
INDEX('WFOM - Time_Base'!$A$4:$API$29, MATCH("CenHos_Per", 'WFOM - Time_Base'!$B$4:$B$29,0), MATCH(CONCATENATE($G51,AK$2),'WFOM - Time_Base'!$A$8:$API$8,0)),
IFERROR($AN51 * INDEX('Inputs from Uganda staff'!$E$61:$BM$80,MATCH('HRH Need estimation'!AK$2,'Inputs from Uganda staff'!$E$61:$E$80,0),MATCH('HRH Need estimation'!$D51,'Inputs from Uganda staff'!$E$6:$BM$6,0)),
""))</f>
        <v>0</v>
      </c>
      <c r="AL51" s="122">
        <f>IFERROR(
$AN51 * INDEX('WFOM - Time_Base'!$A$4:$API$29, MATCH("CenHos", 'WFOM - Time_Base'!$B$4:$B$29,0), MATCH(CONCATENATE($G51,AL$2),'WFOM - Time_Base'!$A$8:$API$8,0)) *
INDEX('WFOM - Time_Base'!$A$4:$API$29, MATCH("CenHos_Per", 'WFOM - Time_Base'!$B$4:$B$29,0), MATCH(CONCATENATE($G51,AL$2),'WFOM - Time_Base'!$A$8:$API$8,0)),
IFERROR($AN51 * INDEX('Inputs from Uganda staff'!$E$61:$BM$80,MATCH('HRH Need estimation'!AL$2,'Inputs from Uganda staff'!$E$61:$E$80,0),MATCH('HRH Need estimation'!$D51,'Inputs from Uganda staff'!$E$6:$BM$6,0)),
""))</f>
        <v>0</v>
      </c>
      <c r="AN51">
        <v>4</v>
      </c>
      <c r="AO51" t="str">
        <f t="shared" si="1"/>
        <v>048</v>
      </c>
      <c r="AQ51" t="s">
        <v>397</v>
      </c>
    </row>
    <row r="52" spans="1:43" hidden="1">
      <c r="A52" s="106" t="s">
        <v>915</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1947</v>
      </c>
      <c r="R52" s="122">
        <f>IFERROR(
$AN52 * INDEX('WFOM - Time_Base'!$A$4:$API$29, MATCH("CenHos", 'WFOM - Time_Base'!$B$4:$B$29,0), MATCH(CONCATENATE($G52,R$2),'WFOM - Time_Base'!$A$8:$API$8,0)) *
INDEX('WFOM - Time_Base'!$A$4:$API$29, MATCH("CenHos_Per", 'WFOM - Time_Base'!$B$4:$B$29,0), MATCH(CONCATENATE($G52,R$2),'WFOM - Time_Base'!$A$8:$API$8,0)),
IFERROR($AN52 * INDEX('Inputs from Uganda staff'!$E$61:$BM$80,MATCH('HRH Need estimation'!R$2,'Inputs from Uganda staff'!$E$61:$E$80,0),MATCH('HRH Need estimation'!$D52,'Inputs from Uganda staff'!$E$6:$BM$6,0)),
""))</f>
        <v>0</v>
      </c>
      <c r="S52" s="122">
        <f>IFERROR(
$AN52 * INDEX('WFOM - Time_Base'!$A$4:$API$29, MATCH("CenHos", 'WFOM - Time_Base'!$B$4:$B$29,0), MATCH(CONCATENATE($G52,S$2),'WFOM - Time_Base'!$A$8:$API$8,0)) *
INDEX('WFOM - Time_Base'!$A$4:$API$29, MATCH("CenHos_Per", 'WFOM - Time_Base'!$B$4:$B$29,0), MATCH(CONCATENATE($G52,S$2),'WFOM - Time_Base'!$A$8:$API$8,0)),
IFERROR($AN52 * INDEX('Inputs from Uganda staff'!$E$61:$BM$80,MATCH('HRH Need estimation'!S$2,'Inputs from Uganda staff'!$E$61:$E$80,0),MATCH('HRH Need estimation'!$D52,'Inputs from Uganda staff'!$E$6:$BM$6,0)),
""))</f>
        <v>0</v>
      </c>
      <c r="T52" s="122">
        <f>IFERROR(
$AN52 * INDEX('WFOM - Time_Base'!$A$4:$API$29, MATCH("CenHos", 'WFOM - Time_Base'!$B$4:$B$29,0), MATCH(CONCATENATE($G52,T$2),'WFOM - Time_Base'!$A$8:$API$8,0)) *
INDEX('WFOM - Time_Base'!$A$4:$API$29, MATCH("CenHos_Per", 'WFOM - Time_Base'!$B$4:$B$29,0), MATCH(CONCATENATE($G52,T$2),'WFOM - Time_Base'!$A$8:$API$8,0)),
IFERROR($AN52 * INDEX('Inputs from Uganda staff'!$E$61:$BM$80,MATCH('HRH Need estimation'!T$2,'Inputs from Uganda staff'!$E$61:$E$80,0),MATCH('HRH Need estimation'!$D52,'Inputs from Uganda staff'!$E$6:$BM$6,0)),
""))</f>
        <v>0</v>
      </c>
      <c r="U52" s="122">
        <f>IFERROR(
$AN52 * INDEX('WFOM - Time_Base'!$A$4:$API$29, MATCH("CenHos", 'WFOM - Time_Base'!$B$4:$B$29,0), MATCH(CONCATENATE($G52,U$2),'WFOM - Time_Base'!$A$8:$API$8,0)) *
INDEX('WFOM - Time_Base'!$A$4:$API$29, MATCH("CenHos_Per", 'WFOM - Time_Base'!$B$4:$B$29,0), MATCH(CONCATENATE($G52,U$2),'WFOM - Time_Base'!$A$8:$API$8,0)),
IFERROR($AN52 * INDEX('Inputs from Uganda staff'!$E$61:$BM$80,MATCH('HRH Need estimation'!U$2,'Inputs from Uganda staff'!$E$61:$E$80,0),MATCH('HRH Need estimation'!$D52,'Inputs from Uganda staff'!$E$6:$BM$6,0)),
""))</f>
        <v>0</v>
      </c>
      <c r="V52" s="122">
        <f>IFERROR(
$AN52 * INDEX('WFOM - Time_Base'!$A$4:$API$29, MATCH("CenHos", 'WFOM - Time_Base'!$B$4:$B$29,0), MATCH(CONCATENATE($G52,V$2),'WFOM - Time_Base'!$A$8:$API$8,0)) *
INDEX('WFOM - Time_Base'!$A$4:$API$29, MATCH("CenHos_Per", 'WFOM - Time_Base'!$B$4:$B$29,0), MATCH(CONCATENATE($G52,V$2),'WFOM - Time_Base'!$A$8:$API$8,0)),
IFERROR($AN52 * INDEX('Inputs from Uganda staff'!$E$61:$BM$80,MATCH('HRH Need estimation'!V$2,'Inputs from Uganda staff'!$E$61:$E$80,0),MATCH('HRH Need estimation'!$D52,'Inputs from Uganda staff'!$E$6:$BM$6,0)),
""))</f>
        <v>1</v>
      </c>
      <c r="W52" s="122">
        <f>IFERROR(
$AN52 * INDEX('WFOM - Time_Base'!$A$4:$API$29, MATCH("CenHos", 'WFOM - Time_Base'!$B$4:$B$29,0), MATCH(CONCATENATE($G52,W$2),'WFOM - Time_Base'!$A$8:$API$8,0)) *
INDEX('WFOM - Time_Base'!$A$4:$API$29, MATCH("CenHos_Per", 'WFOM - Time_Base'!$B$4:$B$29,0), MATCH(CONCATENATE($G52,W$2),'WFOM - Time_Base'!$A$8:$API$8,0)),
IFERROR($AN52 * INDEX('Inputs from Uganda staff'!$E$61:$BM$80,MATCH('HRH Need estimation'!W$2,'Inputs from Uganda staff'!$E$61:$E$80,0),MATCH('HRH Need estimation'!$D52,'Inputs from Uganda staff'!$E$6:$BM$6,0)),
""))</f>
        <v>0</v>
      </c>
      <c r="X52" s="122">
        <f>IFERROR(
$AN52 * INDEX('WFOM - Time_Base'!$A$4:$API$29, MATCH("CenHos", 'WFOM - Time_Base'!$B$4:$B$29,0), MATCH(CONCATENATE($G52,X$2),'WFOM - Time_Base'!$A$8:$API$8,0)) *
INDEX('WFOM - Time_Base'!$A$4:$API$29, MATCH("CenHos_Per", 'WFOM - Time_Base'!$B$4:$B$29,0), MATCH(CONCATENATE($G52,X$2),'WFOM - Time_Base'!$A$8:$API$8,0)),
IFERROR($AN52 * INDEX('Inputs from Uganda staff'!$E$61:$BM$80,MATCH('HRH Need estimation'!X$2,'Inputs from Uganda staff'!$E$61:$E$80,0),MATCH('HRH Need estimation'!$D52,'Inputs from Uganda staff'!$E$6:$BM$6,0)),
""))</f>
        <v>0</v>
      </c>
      <c r="Y52" s="122">
        <f>IFERROR(
$AN52 * INDEX('WFOM - Time_Base'!$A$4:$API$29, MATCH("CenHos", 'WFOM - Time_Base'!$B$4:$B$29,0), MATCH(CONCATENATE($G52,Y$2),'WFOM - Time_Base'!$A$8:$API$8,0)) *
INDEX('WFOM - Time_Base'!$A$4:$API$29, MATCH("CenHos_Per", 'WFOM - Time_Base'!$B$4:$B$29,0), MATCH(CONCATENATE($G52,Y$2),'WFOM - Time_Base'!$A$8:$API$8,0)),
IFERROR($AN52 * INDEX('Inputs from Uganda staff'!$E$61:$BM$80,MATCH('HRH Need estimation'!Y$2,'Inputs from Uganda staff'!$E$61:$E$80,0),MATCH('HRH Need estimation'!$D52,'Inputs from Uganda staff'!$E$6:$BM$6,0)),
""))</f>
        <v>1</v>
      </c>
      <c r="Z52" s="122">
        <f>IFERROR(
$AN52 * INDEX('WFOM - Time_Base'!$A$4:$API$29, MATCH("CenHos", 'WFOM - Time_Base'!$B$4:$B$29,0), MATCH(CONCATENATE($G52,Z$2),'WFOM - Time_Base'!$A$8:$API$8,0)) *
INDEX('WFOM - Time_Base'!$A$4:$API$29, MATCH("CenHos_Per", 'WFOM - Time_Base'!$B$4:$B$29,0), MATCH(CONCATENATE($G52,Z$2),'WFOM - Time_Base'!$A$8:$API$8,0)),
IFERROR($AN52 * INDEX('Inputs from Uganda staff'!$E$61:$BM$80,MATCH('HRH Need estimation'!Z$2,'Inputs from Uganda staff'!$E$61:$E$80,0),MATCH('HRH Need estimation'!$D52,'Inputs from Uganda staff'!$E$6:$BM$6,0)),
""))</f>
        <v>0</v>
      </c>
      <c r="AA52" s="122">
        <f>IFERROR(
$AN52 * INDEX('WFOM - Time_Base'!$A$4:$API$29, MATCH("CenHos", 'WFOM - Time_Base'!$B$4:$B$29,0), MATCH(CONCATENATE($G52,AA$2),'WFOM - Time_Base'!$A$8:$API$8,0)) *
INDEX('WFOM - Time_Base'!$A$4:$API$29, MATCH("CenHos_Per", 'WFOM - Time_Base'!$B$4:$B$29,0), MATCH(CONCATENATE($G52,AA$2),'WFOM - Time_Base'!$A$8:$API$8,0)),
IFERROR($AN52 * INDEX('Inputs from Uganda staff'!$E$61:$BM$80,MATCH('HRH Need estimation'!AA$2,'Inputs from Uganda staff'!$E$61:$E$80,0),MATCH('HRH Need estimation'!$D52,'Inputs from Uganda staff'!$E$6:$BM$6,0)),
""))</f>
        <v>0</v>
      </c>
      <c r="AB52" s="122">
        <f>IFERROR(
$AN52 * INDEX('WFOM - Time_Base'!$A$4:$API$29, MATCH("CenHos", 'WFOM - Time_Base'!$B$4:$B$29,0), MATCH(CONCATENATE($G52,AB$2),'WFOM - Time_Base'!$A$8:$API$8,0)) *
INDEX('WFOM - Time_Base'!$A$4:$API$29, MATCH("CenHos_Per", 'WFOM - Time_Base'!$B$4:$B$29,0), MATCH(CONCATENATE($G52,AB$2),'WFOM - Time_Base'!$A$8:$API$8,0)),
IFERROR($AN52 * INDEX('Inputs from Uganda staff'!$E$61:$BM$80,MATCH('HRH Need estimation'!AB$2,'Inputs from Uganda staff'!$E$61:$E$80,0),MATCH('HRH Need estimation'!$D52,'Inputs from Uganda staff'!$E$6:$BM$6,0)),
""))</f>
        <v>0</v>
      </c>
      <c r="AC52" s="122" t="str">
        <f>IFERROR(
$AN52 * INDEX('WFOM - Time_Base'!$A$4:$API$29, MATCH("CenHos", 'WFOM - Time_Base'!$B$4:$B$29,0), MATCH(CONCATENATE($G52,AC$2),'WFOM - Time_Base'!$A$8:$API$8,0)) *
INDEX('WFOM - Time_Base'!$A$4:$API$29, MATCH("CenHos_Per", 'WFOM - Time_Base'!$B$4:$B$29,0), MATCH(CONCATENATE($G52,AC$2),'WFOM - Time_Base'!$A$8:$API$8,0)),
IFERROR($AN52 * INDEX('Inputs from Uganda staff'!$E$61:$BM$80,MATCH('HRH Need estimation'!AC$2,'Inputs from Uganda staff'!$E$61:$E$80,0),MATCH('HRH Need estimation'!$D52,'Inputs from Uganda staff'!$E$6:$BM$6,0)),
""))</f>
        <v/>
      </c>
      <c r="AD52" s="122">
        <f>IFERROR(
$AN52 * INDEX('WFOM - Time_Base'!$A$4:$API$29, MATCH("CenHos", 'WFOM - Time_Base'!$B$4:$B$29,0), MATCH(CONCATENATE($G52,AD$2),'WFOM - Time_Base'!$A$8:$API$8,0)) *
INDEX('WFOM - Time_Base'!$A$4:$API$29, MATCH("CenHos_Per", 'WFOM - Time_Base'!$B$4:$B$29,0), MATCH(CONCATENATE($G52,AD$2),'WFOM - Time_Base'!$A$8:$API$8,0)),
IFERROR($AN52 * INDEX('Inputs from Uganda staff'!$E$61:$BM$80,MATCH('HRH Need estimation'!AD$2,'Inputs from Uganda staff'!$E$61:$E$80,0),MATCH('HRH Need estimation'!$D52,'Inputs from Uganda staff'!$E$6:$BM$6,0)),
""))</f>
        <v>0</v>
      </c>
      <c r="AE52" s="122">
        <f>IFERROR(
$AN52 * INDEX('WFOM - Time_Base'!$A$4:$API$29, MATCH("CenHos", 'WFOM - Time_Base'!$B$4:$B$29,0), MATCH(CONCATENATE($G52,AE$2),'WFOM - Time_Base'!$A$8:$API$8,0)) *
INDEX('WFOM - Time_Base'!$A$4:$API$29, MATCH("CenHos_Per", 'WFOM - Time_Base'!$B$4:$B$29,0), MATCH(CONCATENATE($G52,AE$2),'WFOM - Time_Base'!$A$8:$API$8,0)),
IFERROR($AN52 * INDEX('Inputs from Uganda staff'!$E$61:$BM$80,MATCH('HRH Need estimation'!AE$2,'Inputs from Uganda staff'!$E$61:$E$80,0),MATCH('HRH Need estimation'!$D52,'Inputs from Uganda staff'!$E$6:$BM$6,0)),
""))</f>
        <v>0</v>
      </c>
      <c r="AF52" s="122">
        <f>IFERROR(
$AN52 * INDEX('WFOM - Time_Base'!$A$4:$API$29, MATCH("CenHos", 'WFOM - Time_Base'!$B$4:$B$29,0), MATCH(CONCATENATE($G52,AF$2),'WFOM - Time_Base'!$A$8:$API$8,0)) *
INDEX('WFOM - Time_Base'!$A$4:$API$29, MATCH("CenHos_Per", 'WFOM - Time_Base'!$B$4:$B$29,0), MATCH(CONCATENATE($G52,AF$2),'WFOM - Time_Base'!$A$8:$API$8,0)),
IFERROR($AN52 * INDEX('Inputs from Uganda staff'!$E$61:$BM$80,MATCH('HRH Need estimation'!AF$2,'Inputs from Uganda staff'!$E$61:$E$80,0),MATCH('HRH Need estimation'!$D52,'Inputs from Uganda staff'!$E$6:$BM$6,0)),
""))</f>
        <v>0</v>
      </c>
      <c r="AG52" s="122">
        <f>IFERROR(
$AN52 * INDEX('WFOM - Time_Base'!$A$4:$API$29, MATCH("CenHos", 'WFOM - Time_Base'!$B$4:$B$29,0), MATCH(CONCATENATE($G52,AG$2),'WFOM - Time_Base'!$A$8:$API$8,0)) *
INDEX('WFOM - Time_Base'!$A$4:$API$29, MATCH("CenHos_Per", 'WFOM - Time_Base'!$B$4:$B$29,0), MATCH(CONCATENATE($G52,AG$2),'WFOM - Time_Base'!$A$8:$API$8,0)),
IFERROR($AN52 * INDEX('Inputs from Uganda staff'!$E$61:$BM$80,MATCH('HRH Need estimation'!AG$2,'Inputs from Uganda staff'!$E$61:$E$80,0),MATCH('HRH Need estimation'!$D52,'Inputs from Uganda staff'!$E$6:$BM$6,0)),
""))</f>
        <v>0</v>
      </c>
      <c r="AH52" s="122">
        <f>IFERROR(
$AN52 * INDEX('WFOM - Time_Base'!$A$4:$API$29, MATCH("CenHos", 'WFOM - Time_Base'!$B$4:$B$29,0), MATCH(CONCATENATE($G52,AH$2),'WFOM - Time_Base'!$A$8:$API$8,0)) *
INDEX('WFOM - Time_Base'!$A$4:$API$29, MATCH("CenHos_Per", 'WFOM - Time_Base'!$B$4:$B$29,0), MATCH(CONCATENATE($G52,AH$2),'WFOM - Time_Base'!$A$8:$API$8,0)),
IFERROR($AN52 * INDEX('Inputs from Uganda staff'!$E$61:$BM$80,MATCH('HRH Need estimation'!AH$2,'Inputs from Uganda staff'!$E$61:$E$80,0),MATCH('HRH Need estimation'!$D52,'Inputs from Uganda staff'!$E$6:$BM$6,0)),
""))</f>
        <v>0</v>
      </c>
      <c r="AI52" s="122">
        <f>IFERROR(
$AN52 * INDEX('WFOM - Time_Base'!$A$4:$API$29, MATCH("CenHos", 'WFOM - Time_Base'!$B$4:$B$29,0), MATCH(CONCATENATE($G52,AI$2),'WFOM - Time_Base'!$A$8:$API$8,0)) *
INDEX('WFOM - Time_Base'!$A$4:$API$29, MATCH("CenHos_Per", 'WFOM - Time_Base'!$B$4:$B$29,0), MATCH(CONCATENATE($G52,AI$2),'WFOM - Time_Base'!$A$8:$API$8,0)),
IFERROR($AN52 * INDEX('Inputs from Uganda staff'!$E$61:$BM$80,MATCH('HRH Need estimation'!AI$2,'Inputs from Uganda staff'!$E$61:$E$80,0),MATCH('HRH Need estimation'!$D52,'Inputs from Uganda staff'!$E$6:$BM$6,0)),
""))</f>
        <v>0</v>
      </c>
      <c r="AJ52" s="122">
        <f>IFERROR(
$AN52 * INDEX('WFOM - Time_Base'!$A$4:$API$29, MATCH("CenHos", 'WFOM - Time_Base'!$B$4:$B$29,0), MATCH(CONCATENATE($G52,AJ$2),'WFOM - Time_Base'!$A$8:$API$8,0)) *
INDEX('WFOM - Time_Base'!$A$4:$API$29, MATCH("CenHos_Per", 'WFOM - Time_Base'!$B$4:$B$29,0), MATCH(CONCATENATE($G52,AJ$2),'WFOM - Time_Base'!$A$8:$API$8,0)),
IFERROR($AN52 * INDEX('Inputs from Uganda staff'!$E$61:$BM$80,MATCH('HRH Need estimation'!AJ$2,'Inputs from Uganda staff'!$E$61:$E$80,0),MATCH('HRH Need estimation'!$D52,'Inputs from Uganda staff'!$E$6:$BM$6,0)),
""))</f>
        <v>0</v>
      </c>
      <c r="AK52" s="122">
        <f>IFERROR(
$AN52 * INDEX('WFOM - Time_Base'!$A$4:$API$29, MATCH("CenHos", 'WFOM - Time_Base'!$B$4:$B$29,0), MATCH(CONCATENATE($G52,AK$2),'WFOM - Time_Base'!$A$8:$API$8,0)) *
INDEX('WFOM - Time_Base'!$A$4:$API$29, MATCH("CenHos_Per", 'WFOM - Time_Base'!$B$4:$B$29,0), MATCH(CONCATENATE($G52,AK$2),'WFOM - Time_Base'!$A$8:$API$8,0)),
IFERROR($AN52 * INDEX('Inputs from Uganda staff'!$E$61:$BM$80,MATCH('HRH Need estimation'!AK$2,'Inputs from Uganda staff'!$E$61:$E$80,0),MATCH('HRH Need estimation'!$D52,'Inputs from Uganda staff'!$E$6:$BM$6,0)),
""))</f>
        <v>0</v>
      </c>
      <c r="AL52" s="122">
        <f>IFERROR(
$AN52 * INDEX('WFOM - Time_Base'!$A$4:$API$29, MATCH("CenHos", 'WFOM - Time_Base'!$B$4:$B$29,0), MATCH(CONCATENATE($G52,AL$2),'WFOM - Time_Base'!$A$8:$API$8,0)) *
INDEX('WFOM - Time_Base'!$A$4:$API$29, MATCH("CenHos_Per", 'WFOM - Time_Base'!$B$4:$B$29,0), MATCH(CONCATENATE($G52,AL$2),'WFOM - Time_Base'!$A$8:$API$8,0)),
IFERROR($AN52 * INDEX('Inputs from Uganda staff'!$E$61:$BM$80,MATCH('HRH Need estimation'!AL$2,'Inputs from Uganda staff'!$E$61:$E$80,0),MATCH('HRH Need estimation'!$D52,'Inputs from Uganda staff'!$E$6:$BM$6,0)),
""))</f>
        <v>0</v>
      </c>
      <c r="AN52">
        <v>1</v>
      </c>
      <c r="AO52" t="e">
        <f t="shared" si="1"/>
        <v>#N/A</v>
      </c>
      <c r="AQ52" t="s">
        <v>404</v>
      </c>
    </row>
    <row r="53" spans="1:43" hidden="1">
      <c r="A53" s="106" t="s">
        <v>942</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1947</v>
      </c>
      <c r="R53" s="122">
        <f>IFERROR(
$AN53 * INDEX('WFOM - Time_Base'!$A$4:$API$29, MATCH("CenHos", 'WFOM - Time_Base'!$B$4:$B$29,0), MATCH(CONCATENATE($G53,R$2),'WFOM - Time_Base'!$A$8:$API$8,0)) *
INDEX('WFOM - Time_Base'!$A$4:$API$29, MATCH("CenHos_Per", 'WFOM - Time_Base'!$B$4:$B$29,0), MATCH(CONCATENATE($G53,R$2),'WFOM - Time_Base'!$A$8:$API$8,0)),
IFERROR($AN53 * INDEX('Inputs from Uganda staff'!$E$61:$BM$80,MATCH('HRH Need estimation'!R$2,'Inputs from Uganda staff'!$E$61:$E$80,0),MATCH('HRH Need estimation'!$D53,'Inputs from Uganda staff'!$E$6:$BM$6,0)),
""))</f>
        <v>0</v>
      </c>
      <c r="S53" s="122">
        <f>IFERROR(
$AN53 * INDEX('WFOM - Time_Base'!$A$4:$API$29, MATCH("CenHos", 'WFOM - Time_Base'!$B$4:$B$29,0), MATCH(CONCATENATE($G53,S$2),'WFOM - Time_Base'!$A$8:$API$8,0)) *
INDEX('WFOM - Time_Base'!$A$4:$API$29, MATCH("CenHos_Per", 'WFOM - Time_Base'!$B$4:$B$29,0), MATCH(CONCATENATE($G53,S$2),'WFOM - Time_Base'!$A$8:$API$8,0)),
IFERROR($AN53 * INDEX('Inputs from Uganda staff'!$E$61:$BM$80,MATCH('HRH Need estimation'!S$2,'Inputs from Uganda staff'!$E$61:$E$80,0),MATCH('HRH Need estimation'!$D53,'Inputs from Uganda staff'!$E$6:$BM$6,0)),
""))</f>
        <v>0</v>
      </c>
      <c r="T53" s="122">
        <f>IFERROR(
$AN53 * INDEX('WFOM - Time_Base'!$A$4:$API$29, MATCH("CenHos", 'WFOM - Time_Base'!$B$4:$B$29,0), MATCH(CONCATENATE($G53,T$2),'WFOM - Time_Base'!$A$8:$API$8,0)) *
INDEX('WFOM - Time_Base'!$A$4:$API$29, MATCH("CenHos_Per", 'WFOM - Time_Base'!$B$4:$B$29,0), MATCH(CONCATENATE($G53,T$2),'WFOM - Time_Base'!$A$8:$API$8,0)),
IFERROR($AN53 * INDEX('Inputs from Uganda staff'!$E$61:$BM$80,MATCH('HRH Need estimation'!T$2,'Inputs from Uganda staff'!$E$61:$E$80,0),MATCH('HRH Need estimation'!$D53,'Inputs from Uganda staff'!$E$6:$BM$6,0)),
""))</f>
        <v>0</v>
      </c>
      <c r="U53" s="122">
        <f>IFERROR(
$AN53 * INDEX('WFOM - Time_Base'!$A$4:$API$29, MATCH("CenHos", 'WFOM - Time_Base'!$B$4:$B$29,0), MATCH(CONCATENATE($G53,U$2),'WFOM - Time_Base'!$A$8:$API$8,0)) *
INDEX('WFOM - Time_Base'!$A$4:$API$29, MATCH("CenHos_Per", 'WFOM - Time_Base'!$B$4:$B$29,0), MATCH(CONCATENATE($G53,U$2),'WFOM - Time_Base'!$A$8:$API$8,0)),
IFERROR($AN53 * INDEX('Inputs from Uganda staff'!$E$61:$BM$80,MATCH('HRH Need estimation'!U$2,'Inputs from Uganda staff'!$E$61:$E$80,0),MATCH('HRH Need estimation'!$D53,'Inputs from Uganda staff'!$E$6:$BM$6,0)),
""))</f>
        <v>0</v>
      </c>
      <c r="V53" s="122">
        <f>IFERROR(
$AN53 * INDEX('WFOM - Time_Base'!$A$4:$API$29, MATCH("CenHos", 'WFOM - Time_Base'!$B$4:$B$29,0), MATCH(CONCATENATE($G53,V$2),'WFOM - Time_Base'!$A$8:$API$8,0)) *
INDEX('WFOM - Time_Base'!$A$4:$API$29, MATCH("CenHos_Per", 'WFOM - Time_Base'!$B$4:$B$29,0), MATCH(CONCATENATE($G53,V$2),'WFOM - Time_Base'!$A$8:$API$8,0)),
IFERROR($AN53 * INDEX('Inputs from Uganda staff'!$E$61:$BM$80,MATCH('HRH Need estimation'!V$2,'Inputs from Uganda staff'!$E$61:$E$80,0),MATCH('HRH Need estimation'!$D53,'Inputs from Uganda staff'!$E$6:$BM$6,0)),
""))</f>
        <v>1</v>
      </c>
      <c r="W53" s="122">
        <f>IFERROR(
$AN53 * INDEX('WFOM - Time_Base'!$A$4:$API$29, MATCH("CenHos", 'WFOM - Time_Base'!$B$4:$B$29,0), MATCH(CONCATENATE($G53,W$2),'WFOM - Time_Base'!$A$8:$API$8,0)) *
INDEX('WFOM - Time_Base'!$A$4:$API$29, MATCH("CenHos_Per", 'WFOM - Time_Base'!$B$4:$B$29,0), MATCH(CONCATENATE($G53,W$2),'WFOM - Time_Base'!$A$8:$API$8,0)),
IFERROR($AN53 * INDEX('Inputs from Uganda staff'!$E$61:$BM$80,MATCH('HRH Need estimation'!W$2,'Inputs from Uganda staff'!$E$61:$E$80,0),MATCH('HRH Need estimation'!$D53,'Inputs from Uganda staff'!$E$6:$BM$6,0)),
""))</f>
        <v>0</v>
      </c>
      <c r="X53" s="122">
        <f>IFERROR(
$AN53 * INDEX('WFOM - Time_Base'!$A$4:$API$29, MATCH("CenHos", 'WFOM - Time_Base'!$B$4:$B$29,0), MATCH(CONCATENATE($G53,X$2),'WFOM - Time_Base'!$A$8:$API$8,0)) *
INDEX('WFOM - Time_Base'!$A$4:$API$29, MATCH("CenHos_Per", 'WFOM - Time_Base'!$B$4:$B$29,0), MATCH(CONCATENATE($G53,X$2),'WFOM - Time_Base'!$A$8:$API$8,0)),
IFERROR($AN53 * INDEX('Inputs from Uganda staff'!$E$61:$BM$80,MATCH('HRH Need estimation'!X$2,'Inputs from Uganda staff'!$E$61:$E$80,0),MATCH('HRH Need estimation'!$D53,'Inputs from Uganda staff'!$E$6:$BM$6,0)),
""))</f>
        <v>0</v>
      </c>
      <c r="Y53" s="122">
        <f>IFERROR(
$AN53 * INDEX('WFOM - Time_Base'!$A$4:$API$29, MATCH("CenHos", 'WFOM - Time_Base'!$B$4:$B$29,0), MATCH(CONCATENATE($G53,Y$2),'WFOM - Time_Base'!$A$8:$API$8,0)) *
INDEX('WFOM - Time_Base'!$A$4:$API$29, MATCH("CenHos_Per", 'WFOM - Time_Base'!$B$4:$B$29,0), MATCH(CONCATENATE($G53,Y$2),'WFOM - Time_Base'!$A$8:$API$8,0)),
IFERROR($AN53 * INDEX('Inputs from Uganda staff'!$E$61:$BM$80,MATCH('HRH Need estimation'!Y$2,'Inputs from Uganda staff'!$E$61:$E$80,0),MATCH('HRH Need estimation'!$D53,'Inputs from Uganda staff'!$E$6:$BM$6,0)),
""))</f>
        <v>1</v>
      </c>
      <c r="Z53" s="122">
        <f>IFERROR(
$AN53 * INDEX('WFOM - Time_Base'!$A$4:$API$29, MATCH("CenHos", 'WFOM - Time_Base'!$B$4:$B$29,0), MATCH(CONCATENATE($G53,Z$2),'WFOM - Time_Base'!$A$8:$API$8,0)) *
INDEX('WFOM - Time_Base'!$A$4:$API$29, MATCH("CenHos_Per", 'WFOM - Time_Base'!$B$4:$B$29,0), MATCH(CONCATENATE($G53,Z$2),'WFOM - Time_Base'!$A$8:$API$8,0)),
IFERROR($AN53 * INDEX('Inputs from Uganda staff'!$E$61:$BM$80,MATCH('HRH Need estimation'!Z$2,'Inputs from Uganda staff'!$E$61:$E$80,0),MATCH('HRH Need estimation'!$D53,'Inputs from Uganda staff'!$E$6:$BM$6,0)),
""))</f>
        <v>0</v>
      </c>
      <c r="AA53" s="122">
        <f>IFERROR(
$AN53 * INDEX('WFOM - Time_Base'!$A$4:$API$29, MATCH("CenHos", 'WFOM - Time_Base'!$B$4:$B$29,0), MATCH(CONCATENATE($G53,AA$2),'WFOM - Time_Base'!$A$8:$API$8,0)) *
INDEX('WFOM - Time_Base'!$A$4:$API$29, MATCH("CenHos_Per", 'WFOM - Time_Base'!$B$4:$B$29,0), MATCH(CONCATENATE($G53,AA$2),'WFOM - Time_Base'!$A$8:$API$8,0)),
IFERROR($AN53 * INDEX('Inputs from Uganda staff'!$E$61:$BM$80,MATCH('HRH Need estimation'!AA$2,'Inputs from Uganda staff'!$E$61:$E$80,0),MATCH('HRH Need estimation'!$D53,'Inputs from Uganda staff'!$E$6:$BM$6,0)),
""))</f>
        <v>0</v>
      </c>
      <c r="AB53" s="122">
        <f>IFERROR(
$AN53 * INDEX('WFOM - Time_Base'!$A$4:$API$29, MATCH("CenHos", 'WFOM - Time_Base'!$B$4:$B$29,0), MATCH(CONCATENATE($G53,AB$2),'WFOM - Time_Base'!$A$8:$API$8,0)) *
INDEX('WFOM - Time_Base'!$A$4:$API$29, MATCH("CenHos_Per", 'WFOM - Time_Base'!$B$4:$B$29,0), MATCH(CONCATENATE($G53,AB$2),'WFOM - Time_Base'!$A$8:$API$8,0)),
IFERROR($AN53 * INDEX('Inputs from Uganda staff'!$E$61:$BM$80,MATCH('HRH Need estimation'!AB$2,'Inputs from Uganda staff'!$E$61:$E$80,0),MATCH('HRH Need estimation'!$D53,'Inputs from Uganda staff'!$E$6:$BM$6,0)),
""))</f>
        <v>0</v>
      </c>
      <c r="AC53" s="122" t="str">
        <f>IFERROR(
$AN53 * INDEX('WFOM - Time_Base'!$A$4:$API$29, MATCH("CenHos", 'WFOM - Time_Base'!$B$4:$B$29,0), MATCH(CONCATENATE($G53,AC$2),'WFOM - Time_Base'!$A$8:$API$8,0)) *
INDEX('WFOM - Time_Base'!$A$4:$API$29, MATCH("CenHos_Per", 'WFOM - Time_Base'!$B$4:$B$29,0), MATCH(CONCATENATE($G53,AC$2),'WFOM - Time_Base'!$A$8:$API$8,0)),
IFERROR($AN53 * INDEX('Inputs from Uganda staff'!$E$61:$BM$80,MATCH('HRH Need estimation'!AC$2,'Inputs from Uganda staff'!$E$61:$E$80,0),MATCH('HRH Need estimation'!$D53,'Inputs from Uganda staff'!$E$6:$BM$6,0)),
""))</f>
        <v/>
      </c>
      <c r="AD53" s="122">
        <f>IFERROR(
$AN53 * INDEX('WFOM - Time_Base'!$A$4:$API$29, MATCH("CenHos", 'WFOM - Time_Base'!$B$4:$B$29,0), MATCH(CONCATENATE($G53,AD$2),'WFOM - Time_Base'!$A$8:$API$8,0)) *
INDEX('WFOM - Time_Base'!$A$4:$API$29, MATCH("CenHos_Per", 'WFOM - Time_Base'!$B$4:$B$29,0), MATCH(CONCATENATE($G53,AD$2),'WFOM - Time_Base'!$A$8:$API$8,0)),
IFERROR($AN53 * INDEX('Inputs from Uganda staff'!$E$61:$BM$80,MATCH('HRH Need estimation'!AD$2,'Inputs from Uganda staff'!$E$61:$E$80,0),MATCH('HRH Need estimation'!$D53,'Inputs from Uganda staff'!$E$6:$BM$6,0)),
""))</f>
        <v>0</v>
      </c>
      <c r="AE53" s="122">
        <f>IFERROR(
$AN53 * INDEX('WFOM - Time_Base'!$A$4:$API$29, MATCH("CenHos", 'WFOM - Time_Base'!$B$4:$B$29,0), MATCH(CONCATENATE($G53,AE$2),'WFOM - Time_Base'!$A$8:$API$8,0)) *
INDEX('WFOM - Time_Base'!$A$4:$API$29, MATCH("CenHos_Per", 'WFOM - Time_Base'!$B$4:$B$29,0), MATCH(CONCATENATE($G53,AE$2),'WFOM - Time_Base'!$A$8:$API$8,0)),
IFERROR($AN53 * INDEX('Inputs from Uganda staff'!$E$61:$BM$80,MATCH('HRH Need estimation'!AE$2,'Inputs from Uganda staff'!$E$61:$E$80,0),MATCH('HRH Need estimation'!$D53,'Inputs from Uganda staff'!$E$6:$BM$6,0)),
""))</f>
        <v>0</v>
      </c>
      <c r="AF53" s="122">
        <f>IFERROR(
$AN53 * INDEX('WFOM - Time_Base'!$A$4:$API$29, MATCH("CenHos", 'WFOM - Time_Base'!$B$4:$B$29,0), MATCH(CONCATENATE($G53,AF$2),'WFOM - Time_Base'!$A$8:$API$8,0)) *
INDEX('WFOM - Time_Base'!$A$4:$API$29, MATCH("CenHos_Per", 'WFOM - Time_Base'!$B$4:$B$29,0), MATCH(CONCATENATE($G53,AF$2),'WFOM - Time_Base'!$A$8:$API$8,0)),
IFERROR($AN53 * INDEX('Inputs from Uganda staff'!$E$61:$BM$80,MATCH('HRH Need estimation'!AF$2,'Inputs from Uganda staff'!$E$61:$E$80,0),MATCH('HRH Need estimation'!$D53,'Inputs from Uganda staff'!$E$6:$BM$6,0)),
""))</f>
        <v>0</v>
      </c>
      <c r="AG53" s="122">
        <f>IFERROR(
$AN53 * INDEX('WFOM - Time_Base'!$A$4:$API$29, MATCH("CenHos", 'WFOM - Time_Base'!$B$4:$B$29,0), MATCH(CONCATENATE($G53,AG$2),'WFOM - Time_Base'!$A$8:$API$8,0)) *
INDEX('WFOM - Time_Base'!$A$4:$API$29, MATCH("CenHos_Per", 'WFOM - Time_Base'!$B$4:$B$29,0), MATCH(CONCATENATE($G53,AG$2),'WFOM - Time_Base'!$A$8:$API$8,0)),
IFERROR($AN53 * INDEX('Inputs from Uganda staff'!$E$61:$BM$80,MATCH('HRH Need estimation'!AG$2,'Inputs from Uganda staff'!$E$61:$E$80,0),MATCH('HRH Need estimation'!$D53,'Inputs from Uganda staff'!$E$6:$BM$6,0)),
""))</f>
        <v>0</v>
      </c>
      <c r="AH53" s="122">
        <f>IFERROR(
$AN53 * INDEX('WFOM - Time_Base'!$A$4:$API$29, MATCH("CenHos", 'WFOM - Time_Base'!$B$4:$B$29,0), MATCH(CONCATENATE($G53,AH$2),'WFOM - Time_Base'!$A$8:$API$8,0)) *
INDEX('WFOM - Time_Base'!$A$4:$API$29, MATCH("CenHos_Per", 'WFOM - Time_Base'!$B$4:$B$29,0), MATCH(CONCATENATE($G53,AH$2),'WFOM - Time_Base'!$A$8:$API$8,0)),
IFERROR($AN53 * INDEX('Inputs from Uganda staff'!$E$61:$BM$80,MATCH('HRH Need estimation'!AH$2,'Inputs from Uganda staff'!$E$61:$E$80,0),MATCH('HRH Need estimation'!$D53,'Inputs from Uganda staff'!$E$6:$BM$6,0)),
""))</f>
        <v>0</v>
      </c>
      <c r="AI53" s="122">
        <f>IFERROR(
$AN53 * INDEX('WFOM - Time_Base'!$A$4:$API$29, MATCH("CenHos", 'WFOM - Time_Base'!$B$4:$B$29,0), MATCH(CONCATENATE($G53,AI$2),'WFOM - Time_Base'!$A$8:$API$8,0)) *
INDEX('WFOM - Time_Base'!$A$4:$API$29, MATCH("CenHos_Per", 'WFOM - Time_Base'!$B$4:$B$29,0), MATCH(CONCATENATE($G53,AI$2),'WFOM - Time_Base'!$A$8:$API$8,0)),
IFERROR($AN53 * INDEX('Inputs from Uganda staff'!$E$61:$BM$80,MATCH('HRH Need estimation'!AI$2,'Inputs from Uganda staff'!$E$61:$E$80,0),MATCH('HRH Need estimation'!$D53,'Inputs from Uganda staff'!$E$6:$BM$6,0)),
""))</f>
        <v>0</v>
      </c>
      <c r="AJ53" s="122">
        <f>IFERROR(
$AN53 * INDEX('WFOM - Time_Base'!$A$4:$API$29, MATCH("CenHos", 'WFOM - Time_Base'!$B$4:$B$29,0), MATCH(CONCATENATE($G53,AJ$2),'WFOM - Time_Base'!$A$8:$API$8,0)) *
INDEX('WFOM - Time_Base'!$A$4:$API$29, MATCH("CenHos_Per", 'WFOM - Time_Base'!$B$4:$B$29,0), MATCH(CONCATENATE($G53,AJ$2),'WFOM - Time_Base'!$A$8:$API$8,0)),
IFERROR($AN53 * INDEX('Inputs from Uganda staff'!$E$61:$BM$80,MATCH('HRH Need estimation'!AJ$2,'Inputs from Uganda staff'!$E$61:$E$80,0),MATCH('HRH Need estimation'!$D53,'Inputs from Uganda staff'!$E$6:$BM$6,0)),
""))</f>
        <v>0</v>
      </c>
      <c r="AK53" s="122">
        <f>IFERROR(
$AN53 * INDEX('WFOM - Time_Base'!$A$4:$API$29, MATCH("CenHos", 'WFOM - Time_Base'!$B$4:$B$29,0), MATCH(CONCATENATE($G53,AK$2),'WFOM - Time_Base'!$A$8:$API$8,0)) *
INDEX('WFOM - Time_Base'!$A$4:$API$29, MATCH("CenHos_Per", 'WFOM - Time_Base'!$B$4:$B$29,0), MATCH(CONCATENATE($G53,AK$2),'WFOM - Time_Base'!$A$8:$API$8,0)),
IFERROR($AN53 * INDEX('Inputs from Uganda staff'!$E$61:$BM$80,MATCH('HRH Need estimation'!AK$2,'Inputs from Uganda staff'!$E$61:$E$80,0),MATCH('HRH Need estimation'!$D53,'Inputs from Uganda staff'!$E$6:$BM$6,0)),
""))</f>
        <v>0</v>
      </c>
      <c r="AL53" s="122">
        <f>IFERROR(
$AN53 * INDEX('WFOM - Time_Base'!$A$4:$API$29, MATCH("CenHos", 'WFOM - Time_Base'!$B$4:$B$29,0), MATCH(CONCATENATE($G53,AL$2),'WFOM - Time_Base'!$A$8:$API$8,0)) *
INDEX('WFOM - Time_Base'!$A$4:$API$29, MATCH("CenHos_Per", 'WFOM - Time_Base'!$B$4:$B$29,0), MATCH(CONCATENATE($G53,AL$2),'WFOM - Time_Base'!$A$8:$API$8,0)),
IFERROR($AN53 * INDEX('Inputs from Uganda staff'!$E$61:$BM$80,MATCH('HRH Need estimation'!AL$2,'Inputs from Uganda staff'!$E$61:$E$80,0),MATCH('HRH Need estimation'!$D53,'Inputs from Uganda staff'!$E$6:$BM$6,0)),
""))</f>
        <v>0</v>
      </c>
      <c r="AN53">
        <v>1</v>
      </c>
      <c r="AO53" t="e">
        <f t="shared" si="1"/>
        <v>#N/A</v>
      </c>
      <c r="AQ53" t="s">
        <v>408</v>
      </c>
    </row>
    <row r="54" spans="1:43" hidden="1">
      <c r="A54" s="106" t="s">
        <v>943</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1947</v>
      </c>
      <c r="R54" s="122">
        <f>IFERROR(
$AN54 * INDEX('WFOM - Time_Base'!$A$4:$API$29, MATCH("CenHos", 'WFOM - Time_Base'!$B$4:$B$29,0), MATCH(CONCATENATE($G54,R$2),'WFOM - Time_Base'!$A$8:$API$8,0)) *
INDEX('WFOM - Time_Base'!$A$4:$API$29, MATCH("CenHos_Per", 'WFOM - Time_Base'!$B$4:$B$29,0), MATCH(CONCATENATE($G54,R$2),'WFOM - Time_Base'!$A$8:$API$8,0)),
IFERROR($AN54 * INDEX('Inputs from Uganda staff'!$E$61:$BM$80,MATCH('HRH Need estimation'!R$2,'Inputs from Uganda staff'!$E$61:$E$80,0),MATCH('HRH Need estimation'!$D54,'Inputs from Uganda staff'!$E$6:$BM$6,0)),
""))</f>
        <v>0</v>
      </c>
      <c r="S54" s="122">
        <f>IFERROR(
$AN54 * INDEX('WFOM - Time_Base'!$A$4:$API$29, MATCH("CenHos", 'WFOM - Time_Base'!$B$4:$B$29,0), MATCH(CONCATENATE($G54,S$2),'WFOM - Time_Base'!$A$8:$API$8,0)) *
INDEX('WFOM - Time_Base'!$A$4:$API$29, MATCH("CenHos_Per", 'WFOM - Time_Base'!$B$4:$B$29,0), MATCH(CONCATENATE($G54,S$2),'WFOM - Time_Base'!$A$8:$API$8,0)),
IFERROR($AN54 * INDEX('Inputs from Uganda staff'!$E$61:$BM$80,MATCH('HRH Need estimation'!S$2,'Inputs from Uganda staff'!$E$61:$E$80,0),MATCH('HRH Need estimation'!$D54,'Inputs from Uganda staff'!$E$6:$BM$6,0)),
""))</f>
        <v>0</v>
      </c>
      <c r="T54" s="122">
        <f>IFERROR(
$AN54 * INDEX('WFOM - Time_Base'!$A$4:$API$29, MATCH("CenHos", 'WFOM - Time_Base'!$B$4:$B$29,0), MATCH(CONCATENATE($G54,T$2),'WFOM - Time_Base'!$A$8:$API$8,0)) *
INDEX('WFOM - Time_Base'!$A$4:$API$29, MATCH("CenHos_Per", 'WFOM - Time_Base'!$B$4:$B$29,0), MATCH(CONCATENATE($G54,T$2),'WFOM - Time_Base'!$A$8:$API$8,0)),
IFERROR($AN54 * INDEX('Inputs from Uganda staff'!$E$61:$BM$80,MATCH('HRH Need estimation'!T$2,'Inputs from Uganda staff'!$E$61:$E$80,0),MATCH('HRH Need estimation'!$D54,'Inputs from Uganda staff'!$E$6:$BM$6,0)),
""))</f>
        <v>0</v>
      </c>
      <c r="U54" s="122">
        <f>IFERROR(
$AN54 * INDEX('WFOM - Time_Base'!$A$4:$API$29, MATCH("CenHos", 'WFOM - Time_Base'!$B$4:$B$29,0), MATCH(CONCATENATE($G54,U$2),'WFOM - Time_Base'!$A$8:$API$8,0)) *
INDEX('WFOM - Time_Base'!$A$4:$API$29, MATCH("CenHos_Per", 'WFOM - Time_Base'!$B$4:$B$29,0), MATCH(CONCATENATE($G54,U$2),'WFOM - Time_Base'!$A$8:$API$8,0)),
IFERROR($AN54 * INDEX('Inputs from Uganda staff'!$E$61:$BM$80,MATCH('HRH Need estimation'!U$2,'Inputs from Uganda staff'!$E$61:$E$80,0),MATCH('HRH Need estimation'!$D54,'Inputs from Uganda staff'!$E$6:$BM$6,0)),
""))</f>
        <v>0</v>
      </c>
      <c r="V54" s="122">
        <f>IFERROR(
$AN54 * INDEX('WFOM - Time_Base'!$A$4:$API$29, MATCH("CenHos", 'WFOM - Time_Base'!$B$4:$B$29,0), MATCH(CONCATENATE($G54,V$2),'WFOM - Time_Base'!$A$8:$API$8,0)) *
INDEX('WFOM - Time_Base'!$A$4:$API$29, MATCH("CenHos_Per", 'WFOM - Time_Base'!$B$4:$B$29,0), MATCH(CONCATENATE($G54,V$2),'WFOM - Time_Base'!$A$8:$API$8,0)),
IFERROR($AN54 * INDEX('Inputs from Uganda staff'!$E$61:$BM$80,MATCH('HRH Need estimation'!V$2,'Inputs from Uganda staff'!$E$61:$E$80,0),MATCH('HRH Need estimation'!$D54,'Inputs from Uganda staff'!$E$6:$BM$6,0)),
""))</f>
        <v>1</v>
      </c>
      <c r="W54" s="122">
        <f>IFERROR(
$AN54 * INDEX('WFOM - Time_Base'!$A$4:$API$29, MATCH("CenHos", 'WFOM - Time_Base'!$B$4:$B$29,0), MATCH(CONCATENATE($G54,W$2),'WFOM - Time_Base'!$A$8:$API$8,0)) *
INDEX('WFOM - Time_Base'!$A$4:$API$29, MATCH("CenHos_Per", 'WFOM - Time_Base'!$B$4:$B$29,0), MATCH(CONCATENATE($G54,W$2),'WFOM - Time_Base'!$A$8:$API$8,0)),
IFERROR($AN54 * INDEX('Inputs from Uganda staff'!$E$61:$BM$80,MATCH('HRH Need estimation'!W$2,'Inputs from Uganda staff'!$E$61:$E$80,0),MATCH('HRH Need estimation'!$D54,'Inputs from Uganda staff'!$E$6:$BM$6,0)),
""))</f>
        <v>0</v>
      </c>
      <c r="X54" s="122">
        <f>IFERROR(
$AN54 * INDEX('WFOM - Time_Base'!$A$4:$API$29, MATCH("CenHos", 'WFOM - Time_Base'!$B$4:$B$29,0), MATCH(CONCATENATE($G54,X$2),'WFOM - Time_Base'!$A$8:$API$8,0)) *
INDEX('WFOM - Time_Base'!$A$4:$API$29, MATCH("CenHos_Per", 'WFOM - Time_Base'!$B$4:$B$29,0), MATCH(CONCATENATE($G54,X$2),'WFOM - Time_Base'!$A$8:$API$8,0)),
IFERROR($AN54 * INDEX('Inputs from Uganda staff'!$E$61:$BM$80,MATCH('HRH Need estimation'!X$2,'Inputs from Uganda staff'!$E$61:$E$80,0),MATCH('HRH Need estimation'!$D54,'Inputs from Uganda staff'!$E$6:$BM$6,0)),
""))</f>
        <v>0</v>
      </c>
      <c r="Y54" s="122">
        <f>IFERROR(
$AN54 * INDEX('WFOM - Time_Base'!$A$4:$API$29, MATCH("CenHos", 'WFOM - Time_Base'!$B$4:$B$29,0), MATCH(CONCATENATE($G54,Y$2),'WFOM - Time_Base'!$A$8:$API$8,0)) *
INDEX('WFOM - Time_Base'!$A$4:$API$29, MATCH("CenHos_Per", 'WFOM - Time_Base'!$B$4:$B$29,0), MATCH(CONCATENATE($G54,Y$2),'WFOM - Time_Base'!$A$8:$API$8,0)),
IFERROR($AN54 * INDEX('Inputs from Uganda staff'!$E$61:$BM$80,MATCH('HRH Need estimation'!Y$2,'Inputs from Uganda staff'!$E$61:$E$80,0),MATCH('HRH Need estimation'!$D54,'Inputs from Uganda staff'!$E$6:$BM$6,0)),
""))</f>
        <v>1</v>
      </c>
      <c r="Z54" s="122">
        <f>IFERROR(
$AN54 * INDEX('WFOM - Time_Base'!$A$4:$API$29, MATCH("CenHos", 'WFOM - Time_Base'!$B$4:$B$29,0), MATCH(CONCATENATE($G54,Z$2),'WFOM - Time_Base'!$A$8:$API$8,0)) *
INDEX('WFOM - Time_Base'!$A$4:$API$29, MATCH("CenHos_Per", 'WFOM - Time_Base'!$B$4:$B$29,0), MATCH(CONCATENATE($G54,Z$2),'WFOM - Time_Base'!$A$8:$API$8,0)),
IFERROR($AN54 * INDEX('Inputs from Uganda staff'!$E$61:$BM$80,MATCH('HRH Need estimation'!Z$2,'Inputs from Uganda staff'!$E$61:$E$80,0),MATCH('HRH Need estimation'!$D54,'Inputs from Uganda staff'!$E$6:$BM$6,0)),
""))</f>
        <v>0</v>
      </c>
      <c r="AA54" s="122">
        <f>IFERROR(
$AN54 * INDEX('WFOM - Time_Base'!$A$4:$API$29, MATCH("CenHos", 'WFOM - Time_Base'!$B$4:$B$29,0), MATCH(CONCATENATE($G54,AA$2),'WFOM - Time_Base'!$A$8:$API$8,0)) *
INDEX('WFOM - Time_Base'!$A$4:$API$29, MATCH("CenHos_Per", 'WFOM - Time_Base'!$B$4:$B$29,0), MATCH(CONCATENATE($G54,AA$2),'WFOM - Time_Base'!$A$8:$API$8,0)),
IFERROR($AN54 * INDEX('Inputs from Uganda staff'!$E$61:$BM$80,MATCH('HRH Need estimation'!AA$2,'Inputs from Uganda staff'!$E$61:$E$80,0),MATCH('HRH Need estimation'!$D54,'Inputs from Uganda staff'!$E$6:$BM$6,0)),
""))</f>
        <v>0</v>
      </c>
      <c r="AB54" s="122">
        <f>IFERROR(
$AN54 * INDEX('WFOM - Time_Base'!$A$4:$API$29, MATCH("CenHos", 'WFOM - Time_Base'!$B$4:$B$29,0), MATCH(CONCATENATE($G54,AB$2),'WFOM - Time_Base'!$A$8:$API$8,0)) *
INDEX('WFOM - Time_Base'!$A$4:$API$29, MATCH("CenHos_Per", 'WFOM - Time_Base'!$B$4:$B$29,0), MATCH(CONCATENATE($G54,AB$2),'WFOM - Time_Base'!$A$8:$API$8,0)),
IFERROR($AN54 * INDEX('Inputs from Uganda staff'!$E$61:$BM$80,MATCH('HRH Need estimation'!AB$2,'Inputs from Uganda staff'!$E$61:$E$80,0),MATCH('HRH Need estimation'!$D54,'Inputs from Uganda staff'!$E$6:$BM$6,0)),
""))</f>
        <v>0</v>
      </c>
      <c r="AC54" s="122" t="str">
        <f>IFERROR(
$AN54 * INDEX('WFOM - Time_Base'!$A$4:$API$29, MATCH("CenHos", 'WFOM - Time_Base'!$B$4:$B$29,0), MATCH(CONCATENATE($G54,AC$2),'WFOM - Time_Base'!$A$8:$API$8,0)) *
INDEX('WFOM - Time_Base'!$A$4:$API$29, MATCH("CenHos_Per", 'WFOM - Time_Base'!$B$4:$B$29,0), MATCH(CONCATENATE($G54,AC$2),'WFOM - Time_Base'!$A$8:$API$8,0)),
IFERROR($AN54 * INDEX('Inputs from Uganda staff'!$E$61:$BM$80,MATCH('HRH Need estimation'!AC$2,'Inputs from Uganda staff'!$E$61:$E$80,0),MATCH('HRH Need estimation'!$D54,'Inputs from Uganda staff'!$E$6:$BM$6,0)),
""))</f>
        <v/>
      </c>
      <c r="AD54" s="122">
        <f>IFERROR(
$AN54 * INDEX('WFOM - Time_Base'!$A$4:$API$29, MATCH("CenHos", 'WFOM - Time_Base'!$B$4:$B$29,0), MATCH(CONCATENATE($G54,AD$2),'WFOM - Time_Base'!$A$8:$API$8,0)) *
INDEX('WFOM - Time_Base'!$A$4:$API$29, MATCH("CenHos_Per", 'WFOM - Time_Base'!$B$4:$B$29,0), MATCH(CONCATENATE($G54,AD$2),'WFOM - Time_Base'!$A$8:$API$8,0)),
IFERROR($AN54 * INDEX('Inputs from Uganda staff'!$E$61:$BM$80,MATCH('HRH Need estimation'!AD$2,'Inputs from Uganda staff'!$E$61:$E$80,0),MATCH('HRH Need estimation'!$D54,'Inputs from Uganda staff'!$E$6:$BM$6,0)),
""))</f>
        <v>0</v>
      </c>
      <c r="AE54" s="122">
        <f>IFERROR(
$AN54 * INDEX('WFOM - Time_Base'!$A$4:$API$29, MATCH("CenHos", 'WFOM - Time_Base'!$B$4:$B$29,0), MATCH(CONCATENATE($G54,AE$2),'WFOM - Time_Base'!$A$8:$API$8,0)) *
INDEX('WFOM - Time_Base'!$A$4:$API$29, MATCH("CenHos_Per", 'WFOM - Time_Base'!$B$4:$B$29,0), MATCH(CONCATENATE($G54,AE$2),'WFOM - Time_Base'!$A$8:$API$8,0)),
IFERROR($AN54 * INDEX('Inputs from Uganda staff'!$E$61:$BM$80,MATCH('HRH Need estimation'!AE$2,'Inputs from Uganda staff'!$E$61:$E$80,0),MATCH('HRH Need estimation'!$D54,'Inputs from Uganda staff'!$E$6:$BM$6,0)),
""))</f>
        <v>0</v>
      </c>
      <c r="AF54" s="122">
        <f>IFERROR(
$AN54 * INDEX('WFOM - Time_Base'!$A$4:$API$29, MATCH("CenHos", 'WFOM - Time_Base'!$B$4:$B$29,0), MATCH(CONCATENATE($G54,AF$2),'WFOM - Time_Base'!$A$8:$API$8,0)) *
INDEX('WFOM - Time_Base'!$A$4:$API$29, MATCH("CenHos_Per", 'WFOM - Time_Base'!$B$4:$B$29,0), MATCH(CONCATENATE($G54,AF$2),'WFOM - Time_Base'!$A$8:$API$8,0)),
IFERROR($AN54 * INDEX('Inputs from Uganda staff'!$E$61:$BM$80,MATCH('HRH Need estimation'!AF$2,'Inputs from Uganda staff'!$E$61:$E$80,0),MATCH('HRH Need estimation'!$D54,'Inputs from Uganda staff'!$E$6:$BM$6,0)),
""))</f>
        <v>0</v>
      </c>
      <c r="AG54" s="122">
        <f>IFERROR(
$AN54 * INDEX('WFOM - Time_Base'!$A$4:$API$29, MATCH("CenHos", 'WFOM - Time_Base'!$B$4:$B$29,0), MATCH(CONCATENATE($G54,AG$2),'WFOM - Time_Base'!$A$8:$API$8,0)) *
INDEX('WFOM - Time_Base'!$A$4:$API$29, MATCH("CenHos_Per", 'WFOM - Time_Base'!$B$4:$B$29,0), MATCH(CONCATENATE($G54,AG$2),'WFOM - Time_Base'!$A$8:$API$8,0)),
IFERROR($AN54 * INDEX('Inputs from Uganda staff'!$E$61:$BM$80,MATCH('HRH Need estimation'!AG$2,'Inputs from Uganda staff'!$E$61:$E$80,0),MATCH('HRH Need estimation'!$D54,'Inputs from Uganda staff'!$E$6:$BM$6,0)),
""))</f>
        <v>0</v>
      </c>
      <c r="AH54" s="122">
        <f>IFERROR(
$AN54 * INDEX('WFOM - Time_Base'!$A$4:$API$29, MATCH("CenHos", 'WFOM - Time_Base'!$B$4:$B$29,0), MATCH(CONCATENATE($G54,AH$2),'WFOM - Time_Base'!$A$8:$API$8,0)) *
INDEX('WFOM - Time_Base'!$A$4:$API$29, MATCH("CenHos_Per", 'WFOM - Time_Base'!$B$4:$B$29,0), MATCH(CONCATENATE($G54,AH$2),'WFOM - Time_Base'!$A$8:$API$8,0)),
IFERROR($AN54 * INDEX('Inputs from Uganda staff'!$E$61:$BM$80,MATCH('HRH Need estimation'!AH$2,'Inputs from Uganda staff'!$E$61:$E$80,0),MATCH('HRH Need estimation'!$D54,'Inputs from Uganda staff'!$E$6:$BM$6,0)),
""))</f>
        <v>0</v>
      </c>
      <c r="AI54" s="122">
        <f>IFERROR(
$AN54 * INDEX('WFOM - Time_Base'!$A$4:$API$29, MATCH("CenHos", 'WFOM - Time_Base'!$B$4:$B$29,0), MATCH(CONCATENATE($G54,AI$2),'WFOM - Time_Base'!$A$8:$API$8,0)) *
INDEX('WFOM - Time_Base'!$A$4:$API$29, MATCH("CenHos_Per", 'WFOM - Time_Base'!$B$4:$B$29,0), MATCH(CONCATENATE($G54,AI$2),'WFOM - Time_Base'!$A$8:$API$8,0)),
IFERROR($AN54 * INDEX('Inputs from Uganda staff'!$E$61:$BM$80,MATCH('HRH Need estimation'!AI$2,'Inputs from Uganda staff'!$E$61:$E$80,0),MATCH('HRH Need estimation'!$D54,'Inputs from Uganda staff'!$E$6:$BM$6,0)),
""))</f>
        <v>0</v>
      </c>
      <c r="AJ54" s="122">
        <f>IFERROR(
$AN54 * INDEX('WFOM - Time_Base'!$A$4:$API$29, MATCH("CenHos", 'WFOM - Time_Base'!$B$4:$B$29,0), MATCH(CONCATENATE($G54,AJ$2),'WFOM - Time_Base'!$A$8:$API$8,0)) *
INDEX('WFOM - Time_Base'!$A$4:$API$29, MATCH("CenHos_Per", 'WFOM - Time_Base'!$B$4:$B$29,0), MATCH(CONCATENATE($G54,AJ$2),'WFOM - Time_Base'!$A$8:$API$8,0)),
IFERROR($AN54 * INDEX('Inputs from Uganda staff'!$E$61:$BM$80,MATCH('HRH Need estimation'!AJ$2,'Inputs from Uganda staff'!$E$61:$E$80,0),MATCH('HRH Need estimation'!$D54,'Inputs from Uganda staff'!$E$6:$BM$6,0)),
""))</f>
        <v>0</v>
      </c>
      <c r="AK54" s="122">
        <f>IFERROR(
$AN54 * INDEX('WFOM - Time_Base'!$A$4:$API$29, MATCH("CenHos", 'WFOM - Time_Base'!$B$4:$B$29,0), MATCH(CONCATENATE($G54,AK$2),'WFOM - Time_Base'!$A$8:$API$8,0)) *
INDEX('WFOM - Time_Base'!$A$4:$API$29, MATCH("CenHos_Per", 'WFOM - Time_Base'!$B$4:$B$29,0), MATCH(CONCATENATE($G54,AK$2),'WFOM - Time_Base'!$A$8:$API$8,0)),
IFERROR($AN54 * INDEX('Inputs from Uganda staff'!$E$61:$BM$80,MATCH('HRH Need estimation'!AK$2,'Inputs from Uganda staff'!$E$61:$E$80,0),MATCH('HRH Need estimation'!$D54,'Inputs from Uganda staff'!$E$6:$BM$6,0)),
""))</f>
        <v>0</v>
      </c>
      <c r="AL54" s="122">
        <f>IFERROR(
$AN54 * INDEX('WFOM - Time_Base'!$A$4:$API$29, MATCH("CenHos", 'WFOM - Time_Base'!$B$4:$B$29,0), MATCH(CONCATENATE($G54,AL$2),'WFOM - Time_Base'!$A$8:$API$8,0)) *
INDEX('WFOM - Time_Base'!$A$4:$API$29, MATCH("CenHos_Per", 'WFOM - Time_Base'!$B$4:$B$29,0), MATCH(CONCATENATE($G54,AL$2),'WFOM - Time_Base'!$A$8:$API$8,0)),
IFERROR($AN54 * INDEX('Inputs from Uganda staff'!$E$61:$BM$80,MATCH('HRH Need estimation'!AL$2,'Inputs from Uganda staff'!$E$61:$E$80,0),MATCH('HRH Need estimation'!$D54,'Inputs from Uganda staff'!$E$6:$BM$6,0)),
""))</f>
        <v>0</v>
      </c>
      <c r="AN54">
        <v>1</v>
      </c>
      <c r="AO54" t="str">
        <f t="shared" si="1"/>
        <v>051</v>
      </c>
      <c r="AQ54" t="s">
        <v>410</v>
      </c>
    </row>
    <row r="55" spans="1:43" hidden="1">
      <c r="A55" s="106" t="s">
        <v>944</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1947</v>
      </c>
      <c r="R55" s="122">
        <f>IFERROR(
$AN55 * INDEX('WFOM - Time_Base'!$A$4:$API$29, MATCH("CenHos", 'WFOM - Time_Base'!$B$4:$B$29,0), MATCH(CONCATENATE($G55,R$2),'WFOM - Time_Base'!$A$8:$API$8,0)) *
INDEX('WFOM - Time_Base'!$A$4:$API$29, MATCH("CenHos_Per", 'WFOM - Time_Base'!$B$4:$B$29,0), MATCH(CONCATENATE($G55,R$2),'WFOM - Time_Base'!$A$8:$API$8,0)),
IFERROR($AN55 * INDEX('Inputs from Uganda staff'!$E$61:$BM$80,MATCH('HRH Need estimation'!R$2,'Inputs from Uganda staff'!$E$61:$E$80,0),MATCH('HRH Need estimation'!$D55,'Inputs from Uganda staff'!$E$6:$BM$6,0)),
""))</f>
        <v>0</v>
      </c>
      <c r="S55" s="122">
        <f>IFERROR(
$AN55 * INDEX('WFOM - Time_Base'!$A$4:$API$29, MATCH("CenHos", 'WFOM - Time_Base'!$B$4:$B$29,0), MATCH(CONCATENATE($G55,S$2),'WFOM - Time_Base'!$A$8:$API$8,0)) *
INDEX('WFOM - Time_Base'!$A$4:$API$29, MATCH("CenHos_Per", 'WFOM - Time_Base'!$B$4:$B$29,0), MATCH(CONCATENATE($G55,S$2),'WFOM - Time_Base'!$A$8:$API$8,0)),
IFERROR($AN55 * INDEX('Inputs from Uganda staff'!$E$61:$BM$80,MATCH('HRH Need estimation'!S$2,'Inputs from Uganda staff'!$E$61:$E$80,0),MATCH('HRH Need estimation'!$D55,'Inputs from Uganda staff'!$E$6:$BM$6,0)),
""))</f>
        <v>0</v>
      </c>
      <c r="T55" s="122">
        <f>IFERROR(
$AN55 * INDEX('WFOM - Time_Base'!$A$4:$API$29, MATCH("CenHos", 'WFOM - Time_Base'!$B$4:$B$29,0), MATCH(CONCATENATE($G55,T$2),'WFOM - Time_Base'!$A$8:$API$8,0)) *
INDEX('WFOM - Time_Base'!$A$4:$API$29, MATCH("CenHos_Per", 'WFOM - Time_Base'!$B$4:$B$29,0), MATCH(CONCATENATE($G55,T$2),'WFOM - Time_Base'!$A$8:$API$8,0)),
IFERROR($AN55 * INDEX('Inputs from Uganda staff'!$E$61:$BM$80,MATCH('HRH Need estimation'!T$2,'Inputs from Uganda staff'!$E$61:$E$80,0),MATCH('HRH Need estimation'!$D55,'Inputs from Uganda staff'!$E$6:$BM$6,0)),
""))</f>
        <v>0</v>
      </c>
      <c r="U55" s="122">
        <f>IFERROR(
$AN55 * INDEX('WFOM - Time_Base'!$A$4:$API$29, MATCH("CenHos", 'WFOM - Time_Base'!$B$4:$B$29,0), MATCH(CONCATENATE($G55,U$2),'WFOM - Time_Base'!$A$8:$API$8,0)) *
INDEX('WFOM - Time_Base'!$A$4:$API$29, MATCH("CenHos_Per", 'WFOM - Time_Base'!$B$4:$B$29,0), MATCH(CONCATENATE($G55,U$2),'WFOM - Time_Base'!$A$8:$API$8,0)),
IFERROR($AN55 * INDEX('Inputs from Uganda staff'!$E$61:$BM$80,MATCH('HRH Need estimation'!U$2,'Inputs from Uganda staff'!$E$61:$E$80,0),MATCH('HRH Need estimation'!$D55,'Inputs from Uganda staff'!$E$6:$BM$6,0)),
""))</f>
        <v>0</v>
      </c>
      <c r="V55" s="122">
        <f>IFERROR(
$AN55 * INDEX('WFOM - Time_Base'!$A$4:$API$29, MATCH("CenHos", 'WFOM - Time_Base'!$B$4:$B$29,0), MATCH(CONCATENATE($G55,V$2),'WFOM - Time_Base'!$A$8:$API$8,0)) *
INDEX('WFOM - Time_Base'!$A$4:$API$29, MATCH("CenHos_Per", 'WFOM - Time_Base'!$B$4:$B$29,0), MATCH(CONCATENATE($G55,V$2),'WFOM - Time_Base'!$A$8:$API$8,0)),
IFERROR($AN55 * INDEX('Inputs from Uganda staff'!$E$61:$BM$80,MATCH('HRH Need estimation'!V$2,'Inputs from Uganda staff'!$E$61:$E$80,0),MATCH('HRH Need estimation'!$D55,'Inputs from Uganda staff'!$E$6:$BM$6,0)),
""))</f>
        <v>2</v>
      </c>
      <c r="W55" s="122">
        <f>IFERROR(
$AN55 * INDEX('WFOM - Time_Base'!$A$4:$API$29, MATCH("CenHos", 'WFOM - Time_Base'!$B$4:$B$29,0), MATCH(CONCATENATE($G55,W$2),'WFOM - Time_Base'!$A$8:$API$8,0)) *
INDEX('WFOM - Time_Base'!$A$4:$API$29, MATCH("CenHos_Per", 'WFOM - Time_Base'!$B$4:$B$29,0), MATCH(CONCATENATE($G55,W$2),'WFOM - Time_Base'!$A$8:$API$8,0)),
IFERROR($AN55 * INDEX('Inputs from Uganda staff'!$E$61:$BM$80,MATCH('HRH Need estimation'!W$2,'Inputs from Uganda staff'!$E$61:$E$80,0),MATCH('HRH Need estimation'!$D55,'Inputs from Uganda staff'!$E$6:$BM$6,0)),
""))</f>
        <v>0</v>
      </c>
      <c r="X55" s="122">
        <f>IFERROR(
$AN55 * INDEX('WFOM - Time_Base'!$A$4:$API$29, MATCH("CenHos", 'WFOM - Time_Base'!$B$4:$B$29,0), MATCH(CONCATENATE($G55,X$2),'WFOM - Time_Base'!$A$8:$API$8,0)) *
INDEX('WFOM - Time_Base'!$A$4:$API$29, MATCH("CenHos_Per", 'WFOM - Time_Base'!$B$4:$B$29,0), MATCH(CONCATENATE($G55,X$2),'WFOM - Time_Base'!$A$8:$API$8,0)),
IFERROR($AN55 * INDEX('Inputs from Uganda staff'!$E$61:$BM$80,MATCH('HRH Need estimation'!X$2,'Inputs from Uganda staff'!$E$61:$E$80,0),MATCH('HRH Need estimation'!$D55,'Inputs from Uganda staff'!$E$6:$BM$6,0)),
""))</f>
        <v>0</v>
      </c>
      <c r="Y55" s="122">
        <f>IFERROR(
$AN55 * INDEX('WFOM - Time_Base'!$A$4:$API$29, MATCH("CenHos", 'WFOM - Time_Base'!$B$4:$B$29,0), MATCH(CONCATENATE($G55,Y$2),'WFOM - Time_Base'!$A$8:$API$8,0)) *
INDEX('WFOM - Time_Base'!$A$4:$API$29, MATCH("CenHos_Per", 'WFOM - Time_Base'!$B$4:$B$29,0), MATCH(CONCATENATE($G55,Y$2),'WFOM - Time_Base'!$A$8:$API$8,0)),
IFERROR($AN55 * INDEX('Inputs from Uganda staff'!$E$61:$BM$80,MATCH('HRH Need estimation'!Y$2,'Inputs from Uganda staff'!$E$61:$E$80,0),MATCH('HRH Need estimation'!$D55,'Inputs from Uganda staff'!$E$6:$BM$6,0)),
""))</f>
        <v>2</v>
      </c>
      <c r="Z55" s="122">
        <f>IFERROR(
$AN55 * INDEX('WFOM - Time_Base'!$A$4:$API$29, MATCH("CenHos", 'WFOM - Time_Base'!$B$4:$B$29,0), MATCH(CONCATENATE($G55,Z$2),'WFOM - Time_Base'!$A$8:$API$8,0)) *
INDEX('WFOM - Time_Base'!$A$4:$API$29, MATCH("CenHos_Per", 'WFOM - Time_Base'!$B$4:$B$29,0), MATCH(CONCATENATE($G55,Z$2),'WFOM - Time_Base'!$A$8:$API$8,0)),
IFERROR($AN55 * INDEX('Inputs from Uganda staff'!$E$61:$BM$80,MATCH('HRH Need estimation'!Z$2,'Inputs from Uganda staff'!$E$61:$E$80,0),MATCH('HRH Need estimation'!$D55,'Inputs from Uganda staff'!$E$6:$BM$6,0)),
""))</f>
        <v>0</v>
      </c>
      <c r="AA55" s="122">
        <f>IFERROR(
$AN55 * INDEX('WFOM - Time_Base'!$A$4:$API$29, MATCH("CenHos", 'WFOM - Time_Base'!$B$4:$B$29,0), MATCH(CONCATENATE($G55,AA$2),'WFOM - Time_Base'!$A$8:$API$8,0)) *
INDEX('WFOM - Time_Base'!$A$4:$API$29, MATCH("CenHos_Per", 'WFOM - Time_Base'!$B$4:$B$29,0), MATCH(CONCATENATE($G55,AA$2),'WFOM - Time_Base'!$A$8:$API$8,0)),
IFERROR($AN55 * INDEX('Inputs from Uganda staff'!$E$61:$BM$80,MATCH('HRH Need estimation'!AA$2,'Inputs from Uganda staff'!$E$61:$E$80,0),MATCH('HRH Need estimation'!$D55,'Inputs from Uganda staff'!$E$6:$BM$6,0)),
""))</f>
        <v>0</v>
      </c>
      <c r="AB55" s="122">
        <f>IFERROR(
$AN55 * INDEX('WFOM - Time_Base'!$A$4:$API$29, MATCH("CenHos", 'WFOM - Time_Base'!$B$4:$B$29,0), MATCH(CONCATENATE($G55,AB$2),'WFOM - Time_Base'!$A$8:$API$8,0)) *
INDEX('WFOM - Time_Base'!$A$4:$API$29, MATCH("CenHos_Per", 'WFOM - Time_Base'!$B$4:$B$29,0), MATCH(CONCATENATE($G55,AB$2),'WFOM - Time_Base'!$A$8:$API$8,0)),
IFERROR($AN55 * INDEX('Inputs from Uganda staff'!$E$61:$BM$80,MATCH('HRH Need estimation'!AB$2,'Inputs from Uganda staff'!$E$61:$E$80,0),MATCH('HRH Need estimation'!$D55,'Inputs from Uganda staff'!$E$6:$BM$6,0)),
""))</f>
        <v>0</v>
      </c>
      <c r="AC55" s="122" t="str">
        <f>IFERROR(
$AN55 * INDEX('WFOM - Time_Base'!$A$4:$API$29, MATCH("CenHos", 'WFOM - Time_Base'!$B$4:$B$29,0), MATCH(CONCATENATE($G55,AC$2),'WFOM - Time_Base'!$A$8:$API$8,0)) *
INDEX('WFOM - Time_Base'!$A$4:$API$29, MATCH("CenHos_Per", 'WFOM - Time_Base'!$B$4:$B$29,0), MATCH(CONCATENATE($G55,AC$2),'WFOM - Time_Base'!$A$8:$API$8,0)),
IFERROR($AN55 * INDEX('Inputs from Uganda staff'!$E$61:$BM$80,MATCH('HRH Need estimation'!AC$2,'Inputs from Uganda staff'!$E$61:$E$80,0),MATCH('HRH Need estimation'!$D55,'Inputs from Uganda staff'!$E$6:$BM$6,0)),
""))</f>
        <v/>
      </c>
      <c r="AD55" s="122">
        <f>IFERROR(
$AN55 * INDEX('WFOM - Time_Base'!$A$4:$API$29, MATCH("CenHos", 'WFOM - Time_Base'!$B$4:$B$29,0), MATCH(CONCATENATE($G55,AD$2),'WFOM - Time_Base'!$A$8:$API$8,0)) *
INDEX('WFOM - Time_Base'!$A$4:$API$29, MATCH("CenHos_Per", 'WFOM - Time_Base'!$B$4:$B$29,0), MATCH(CONCATENATE($G55,AD$2),'WFOM - Time_Base'!$A$8:$API$8,0)),
IFERROR($AN55 * INDEX('Inputs from Uganda staff'!$E$61:$BM$80,MATCH('HRH Need estimation'!AD$2,'Inputs from Uganda staff'!$E$61:$E$80,0),MATCH('HRH Need estimation'!$D55,'Inputs from Uganda staff'!$E$6:$BM$6,0)),
""))</f>
        <v>0</v>
      </c>
      <c r="AE55" s="122">
        <f>IFERROR(
$AN55 * INDEX('WFOM - Time_Base'!$A$4:$API$29, MATCH("CenHos", 'WFOM - Time_Base'!$B$4:$B$29,0), MATCH(CONCATENATE($G55,AE$2),'WFOM - Time_Base'!$A$8:$API$8,0)) *
INDEX('WFOM - Time_Base'!$A$4:$API$29, MATCH("CenHos_Per", 'WFOM - Time_Base'!$B$4:$B$29,0), MATCH(CONCATENATE($G55,AE$2),'WFOM - Time_Base'!$A$8:$API$8,0)),
IFERROR($AN55 * INDEX('Inputs from Uganda staff'!$E$61:$BM$80,MATCH('HRH Need estimation'!AE$2,'Inputs from Uganda staff'!$E$61:$E$80,0),MATCH('HRH Need estimation'!$D55,'Inputs from Uganda staff'!$E$6:$BM$6,0)),
""))</f>
        <v>0</v>
      </c>
      <c r="AF55" s="122">
        <f>IFERROR(
$AN55 * INDEX('WFOM - Time_Base'!$A$4:$API$29, MATCH("CenHos", 'WFOM - Time_Base'!$B$4:$B$29,0), MATCH(CONCATENATE($G55,AF$2),'WFOM - Time_Base'!$A$8:$API$8,0)) *
INDEX('WFOM - Time_Base'!$A$4:$API$29, MATCH("CenHos_Per", 'WFOM - Time_Base'!$B$4:$B$29,0), MATCH(CONCATENATE($G55,AF$2),'WFOM - Time_Base'!$A$8:$API$8,0)),
IFERROR($AN55 * INDEX('Inputs from Uganda staff'!$E$61:$BM$80,MATCH('HRH Need estimation'!AF$2,'Inputs from Uganda staff'!$E$61:$E$80,0),MATCH('HRH Need estimation'!$D55,'Inputs from Uganda staff'!$E$6:$BM$6,0)),
""))</f>
        <v>0</v>
      </c>
      <c r="AG55" s="122">
        <f>IFERROR(
$AN55 * INDEX('WFOM - Time_Base'!$A$4:$API$29, MATCH("CenHos", 'WFOM - Time_Base'!$B$4:$B$29,0), MATCH(CONCATENATE($G55,AG$2),'WFOM - Time_Base'!$A$8:$API$8,0)) *
INDEX('WFOM - Time_Base'!$A$4:$API$29, MATCH("CenHos_Per", 'WFOM - Time_Base'!$B$4:$B$29,0), MATCH(CONCATENATE($G55,AG$2),'WFOM - Time_Base'!$A$8:$API$8,0)),
IFERROR($AN55 * INDEX('Inputs from Uganda staff'!$E$61:$BM$80,MATCH('HRH Need estimation'!AG$2,'Inputs from Uganda staff'!$E$61:$E$80,0),MATCH('HRH Need estimation'!$D55,'Inputs from Uganda staff'!$E$6:$BM$6,0)),
""))</f>
        <v>0</v>
      </c>
      <c r="AH55" s="122">
        <f>IFERROR(
$AN55 * INDEX('WFOM - Time_Base'!$A$4:$API$29, MATCH("CenHos", 'WFOM - Time_Base'!$B$4:$B$29,0), MATCH(CONCATENATE($G55,AH$2),'WFOM - Time_Base'!$A$8:$API$8,0)) *
INDEX('WFOM - Time_Base'!$A$4:$API$29, MATCH("CenHos_Per", 'WFOM - Time_Base'!$B$4:$B$29,0), MATCH(CONCATENATE($G55,AH$2),'WFOM - Time_Base'!$A$8:$API$8,0)),
IFERROR($AN55 * INDEX('Inputs from Uganda staff'!$E$61:$BM$80,MATCH('HRH Need estimation'!AH$2,'Inputs from Uganda staff'!$E$61:$E$80,0),MATCH('HRH Need estimation'!$D55,'Inputs from Uganda staff'!$E$6:$BM$6,0)),
""))</f>
        <v>0</v>
      </c>
      <c r="AI55" s="122">
        <f>IFERROR(
$AN55 * INDEX('WFOM - Time_Base'!$A$4:$API$29, MATCH("CenHos", 'WFOM - Time_Base'!$B$4:$B$29,0), MATCH(CONCATENATE($G55,AI$2),'WFOM - Time_Base'!$A$8:$API$8,0)) *
INDEX('WFOM - Time_Base'!$A$4:$API$29, MATCH("CenHos_Per", 'WFOM - Time_Base'!$B$4:$B$29,0), MATCH(CONCATENATE($G55,AI$2),'WFOM - Time_Base'!$A$8:$API$8,0)),
IFERROR($AN55 * INDEX('Inputs from Uganda staff'!$E$61:$BM$80,MATCH('HRH Need estimation'!AI$2,'Inputs from Uganda staff'!$E$61:$E$80,0),MATCH('HRH Need estimation'!$D55,'Inputs from Uganda staff'!$E$6:$BM$6,0)),
""))</f>
        <v>0</v>
      </c>
      <c r="AJ55" s="122">
        <f>IFERROR(
$AN55 * INDEX('WFOM - Time_Base'!$A$4:$API$29, MATCH("CenHos", 'WFOM - Time_Base'!$B$4:$B$29,0), MATCH(CONCATENATE($G55,AJ$2),'WFOM - Time_Base'!$A$8:$API$8,0)) *
INDEX('WFOM - Time_Base'!$A$4:$API$29, MATCH("CenHos_Per", 'WFOM - Time_Base'!$B$4:$B$29,0), MATCH(CONCATENATE($G55,AJ$2),'WFOM - Time_Base'!$A$8:$API$8,0)),
IFERROR($AN55 * INDEX('Inputs from Uganda staff'!$E$61:$BM$80,MATCH('HRH Need estimation'!AJ$2,'Inputs from Uganda staff'!$E$61:$E$80,0),MATCH('HRH Need estimation'!$D55,'Inputs from Uganda staff'!$E$6:$BM$6,0)),
""))</f>
        <v>0</v>
      </c>
      <c r="AK55" s="122">
        <f>IFERROR(
$AN55 * INDEX('WFOM - Time_Base'!$A$4:$API$29, MATCH("CenHos", 'WFOM - Time_Base'!$B$4:$B$29,0), MATCH(CONCATENATE($G55,AK$2),'WFOM - Time_Base'!$A$8:$API$8,0)) *
INDEX('WFOM - Time_Base'!$A$4:$API$29, MATCH("CenHos_Per", 'WFOM - Time_Base'!$B$4:$B$29,0), MATCH(CONCATENATE($G55,AK$2),'WFOM - Time_Base'!$A$8:$API$8,0)),
IFERROR($AN55 * INDEX('Inputs from Uganda staff'!$E$61:$BM$80,MATCH('HRH Need estimation'!AK$2,'Inputs from Uganda staff'!$E$61:$E$80,0),MATCH('HRH Need estimation'!$D55,'Inputs from Uganda staff'!$E$6:$BM$6,0)),
""))</f>
        <v>0</v>
      </c>
      <c r="AL55" s="122">
        <f>IFERROR(
$AN55 * INDEX('WFOM - Time_Base'!$A$4:$API$29, MATCH("CenHos", 'WFOM - Time_Base'!$B$4:$B$29,0), MATCH(CONCATENATE($G55,AL$2),'WFOM - Time_Base'!$A$8:$API$8,0)) *
INDEX('WFOM - Time_Base'!$A$4:$API$29, MATCH("CenHos_Per", 'WFOM - Time_Base'!$B$4:$B$29,0), MATCH(CONCATENATE($G55,AL$2),'WFOM - Time_Base'!$A$8:$API$8,0)),
IFERROR($AN55 * INDEX('Inputs from Uganda staff'!$E$61:$BM$80,MATCH('HRH Need estimation'!AL$2,'Inputs from Uganda staff'!$E$61:$E$80,0),MATCH('HRH Need estimation'!$D55,'Inputs from Uganda staff'!$E$6:$BM$6,0)),
""))</f>
        <v>0</v>
      </c>
      <c r="AN55">
        <v>2</v>
      </c>
      <c r="AO55" t="str">
        <f t="shared" si="1"/>
        <v>052</v>
      </c>
      <c r="AQ55" t="s">
        <v>414</v>
      </c>
    </row>
    <row r="56" spans="1:43" hidden="1">
      <c r="A56" s="106" t="s">
        <v>915</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1947</v>
      </c>
      <c r="R56" s="122">
        <f>IFERROR(
$AN56 * INDEX('WFOM - Time_Base'!$A$4:$API$29, MATCH("CenHos", 'WFOM - Time_Base'!$B$4:$B$29,0), MATCH(CONCATENATE($G56,R$2),'WFOM - Time_Base'!$A$8:$API$8,0)) *
INDEX('WFOM - Time_Base'!$A$4:$API$29, MATCH("CenHos_Per", 'WFOM - Time_Base'!$B$4:$B$29,0), MATCH(CONCATENATE($G56,R$2),'WFOM - Time_Base'!$A$8:$API$8,0)),
IFERROR($AN56 * INDEX('Inputs from Uganda staff'!$E$61:$BM$80,MATCH('HRH Need estimation'!R$2,'Inputs from Uganda staff'!$E$61:$E$80,0),MATCH('HRH Need estimation'!$D56,'Inputs from Uganda staff'!$E$6:$BM$6,0)),
""))</f>
        <v>0</v>
      </c>
      <c r="S56" s="122">
        <f>IFERROR(
$AN56 * INDEX('WFOM - Time_Base'!$A$4:$API$29, MATCH("CenHos", 'WFOM - Time_Base'!$B$4:$B$29,0), MATCH(CONCATENATE($G56,S$2),'WFOM - Time_Base'!$A$8:$API$8,0)) *
INDEX('WFOM - Time_Base'!$A$4:$API$29, MATCH("CenHos_Per", 'WFOM - Time_Base'!$B$4:$B$29,0), MATCH(CONCATENATE($G56,S$2),'WFOM - Time_Base'!$A$8:$API$8,0)),
IFERROR($AN56 * INDEX('Inputs from Uganda staff'!$E$61:$BM$80,MATCH('HRH Need estimation'!S$2,'Inputs from Uganda staff'!$E$61:$E$80,0),MATCH('HRH Need estimation'!$D56,'Inputs from Uganda staff'!$E$6:$BM$6,0)),
""))</f>
        <v>0</v>
      </c>
      <c r="T56" s="122">
        <f>IFERROR(
$AN56 * INDEX('WFOM - Time_Base'!$A$4:$API$29, MATCH("CenHos", 'WFOM - Time_Base'!$B$4:$B$29,0), MATCH(CONCATENATE($G56,T$2),'WFOM - Time_Base'!$A$8:$API$8,0)) *
INDEX('WFOM - Time_Base'!$A$4:$API$29, MATCH("CenHos_Per", 'WFOM - Time_Base'!$B$4:$B$29,0), MATCH(CONCATENATE($G56,T$2),'WFOM - Time_Base'!$A$8:$API$8,0)),
IFERROR($AN56 * INDEX('Inputs from Uganda staff'!$E$61:$BM$80,MATCH('HRH Need estimation'!T$2,'Inputs from Uganda staff'!$E$61:$E$80,0),MATCH('HRH Need estimation'!$D56,'Inputs from Uganda staff'!$E$6:$BM$6,0)),
""))</f>
        <v>0</v>
      </c>
      <c r="U56" s="122">
        <f>IFERROR(
$AN56 * INDEX('WFOM - Time_Base'!$A$4:$API$29, MATCH("CenHos", 'WFOM - Time_Base'!$B$4:$B$29,0), MATCH(CONCATENATE($G56,U$2),'WFOM - Time_Base'!$A$8:$API$8,0)) *
INDEX('WFOM - Time_Base'!$A$4:$API$29, MATCH("CenHos_Per", 'WFOM - Time_Base'!$B$4:$B$29,0), MATCH(CONCATENATE($G56,U$2),'WFOM - Time_Base'!$A$8:$API$8,0)),
IFERROR($AN56 * INDEX('Inputs from Uganda staff'!$E$61:$BM$80,MATCH('HRH Need estimation'!U$2,'Inputs from Uganda staff'!$E$61:$E$80,0),MATCH('HRH Need estimation'!$D56,'Inputs from Uganda staff'!$E$6:$BM$6,0)),
""))</f>
        <v>0</v>
      </c>
      <c r="V56" s="122">
        <f>IFERROR(
$AN56 * INDEX('WFOM - Time_Base'!$A$4:$API$29, MATCH("CenHos", 'WFOM - Time_Base'!$B$4:$B$29,0), MATCH(CONCATENATE($G56,V$2),'WFOM - Time_Base'!$A$8:$API$8,0)) *
INDEX('WFOM - Time_Base'!$A$4:$API$29, MATCH("CenHos_Per", 'WFOM - Time_Base'!$B$4:$B$29,0), MATCH(CONCATENATE($G56,V$2),'WFOM - Time_Base'!$A$8:$API$8,0)),
IFERROR($AN56 * INDEX('Inputs from Uganda staff'!$E$61:$BM$80,MATCH('HRH Need estimation'!V$2,'Inputs from Uganda staff'!$E$61:$E$80,0),MATCH('HRH Need estimation'!$D56,'Inputs from Uganda staff'!$E$6:$BM$6,0)),
""))</f>
        <v>1</v>
      </c>
      <c r="W56" s="122">
        <f>IFERROR(
$AN56 * INDEX('WFOM - Time_Base'!$A$4:$API$29, MATCH("CenHos", 'WFOM - Time_Base'!$B$4:$B$29,0), MATCH(CONCATENATE($G56,W$2),'WFOM - Time_Base'!$A$8:$API$8,0)) *
INDEX('WFOM - Time_Base'!$A$4:$API$29, MATCH("CenHos_Per", 'WFOM - Time_Base'!$B$4:$B$29,0), MATCH(CONCATENATE($G56,W$2),'WFOM - Time_Base'!$A$8:$API$8,0)),
IFERROR($AN56 * INDEX('Inputs from Uganda staff'!$E$61:$BM$80,MATCH('HRH Need estimation'!W$2,'Inputs from Uganda staff'!$E$61:$E$80,0),MATCH('HRH Need estimation'!$D56,'Inputs from Uganda staff'!$E$6:$BM$6,0)),
""))</f>
        <v>0</v>
      </c>
      <c r="X56" s="122">
        <f>IFERROR(
$AN56 * INDEX('WFOM - Time_Base'!$A$4:$API$29, MATCH("CenHos", 'WFOM - Time_Base'!$B$4:$B$29,0), MATCH(CONCATENATE($G56,X$2),'WFOM - Time_Base'!$A$8:$API$8,0)) *
INDEX('WFOM - Time_Base'!$A$4:$API$29, MATCH("CenHos_Per", 'WFOM - Time_Base'!$B$4:$B$29,0), MATCH(CONCATENATE($G56,X$2),'WFOM - Time_Base'!$A$8:$API$8,0)),
IFERROR($AN56 * INDEX('Inputs from Uganda staff'!$E$61:$BM$80,MATCH('HRH Need estimation'!X$2,'Inputs from Uganda staff'!$E$61:$E$80,0),MATCH('HRH Need estimation'!$D56,'Inputs from Uganda staff'!$E$6:$BM$6,0)),
""))</f>
        <v>0</v>
      </c>
      <c r="Y56" s="122">
        <f>IFERROR(
$AN56 * INDEX('WFOM - Time_Base'!$A$4:$API$29, MATCH("CenHos", 'WFOM - Time_Base'!$B$4:$B$29,0), MATCH(CONCATENATE($G56,Y$2),'WFOM - Time_Base'!$A$8:$API$8,0)) *
INDEX('WFOM - Time_Base'!$A$4:$API$29, MATCH("CenHos_Per", 'WFOM - Time_Base'!$B$4:$B$29,0), MATCH(CONCATENATE($G56,Y$2),'WFOM - Time_Base'!$A$8:$API$8,0)),
IFERROR($AN56 * INDEX('Inputs from Uganda staff'!$E$61:$BM$80,MATCH('HRH Need estimation'!Y$2,'Inputs from Uganda staff'!$E$61:$E$80,0),MATCH('HRH Need estimation'!$D56,'Inputs from Uganda staff'!$E$6:$BM$6,0)),
""))</f>
        <v>1</v>
      </c>
      <c r="Z56" s="122">
        <f>IFERROR(
$AN56 * INDEX('WFOM - Time_Base'!$A$4:$API$29, MATCH("CenHos", 'WFOM - Time_Base'!$B$4:$B$29,0), MATCH(CONCATENATE($G56,Z$2),'WFOM - Time_Base'!$A$8:$API$8,0)) *
INDEX('WFOM - Time_Base'!$A$4:$API$29, MATCH("CenHos_Per", 'WFOM - Time_Base'!$B$4:$B$29,0), MATCH(CONCATENATE($G56,Z$2),'WFOM - Time_Base'!$A$8:$API$8,0)),
IFERROR($AN56 * INDEX('Inputs from Uganda staff'!$E$61:$BM$80,MATCH('HRH Need estimation'!Z$2,'Inputs from Uganda staff'!$E$61:$E$80,0),MATCH('HRH Need estimation'!$D56,'Inputs from Uganda staff'!$E$6:$BM$6,0)),
""))</f>
        <v>0</v>
      </c>
      <c r="AA56" s="122">
        <f>IFERROR(
$AN56 * INDEX('WFOM - Time_Base'!$A$4:$API$29, MATCH("CenHos", 'WFOM - Time_Base'!$B$4:$B$29,0), MATCH(CONCATENATE($G56,AA$2),'WFOM - Time_Base'!$A$8:$API$8,0)) *
INDEX('WFOM - Time_Base'!$A$4:$API$29, MATCH("CenHos_Per", 'WFOM - Time_Base'!$B$4:$B$29,0), MATCH(CONCATENATE($G56,AA$2),'WFOM - Time_Base'!$A$8:$API$8,0)),
IFERROR($AN56 * INDEX('Inputs from Uganda staff'!$E$61:$BM$80,MATCH('HRH Need estimation'!AA$2,'Inputs from Uganda staff'!$E$61:$E$80,0),MATCH('HRH Need estimation'!$D56,'Inputs from Uganda staff'!$E$6:$BM$6,0)),
""))</f>
        <v>0</v>
      </c>
      <c r="AB56" s="122">
        <f>IFERROR(
$AN56 * INDEX('WFOM - Time_Base'!$A$4:$API$29, MATCH("CenHos", 'WFOM - Time_Base'!$B$4:$B$29,0), MATCH(CONCATENATE($G56,AB$2),'WFOM - Time_Base'!$A$8:$API$8,0)) *
INDEX('WFOM - Time_Base'!$A$4:$API$29, MATCH("CenHos_Per", 'WFOM - Time_Base'!$B$4:$B$29,0), MATCH(CONCATENATE($G56,AB$2),'WFOM - Time_Base'!$A$8:$API$8,0)),
IFERROR($AN56 * INDEX('Inputs from Uganda staff'!$E$61:$BM$80,MATCH('HRH Need estimation'!AB$2,'Inputs from Uganda staff'!$E$61:$E$80,0),MATCH('HRH Need estimation'!$D56,'Inputs from Uganda staff'!$E$6:$BM$6,0)),
""))</f>
        <v>0</v>
      </c>
      <c r="AC56" s="122" t="str">
        <f>IFERROR(
$AN56 * INDEX('WFOM - Time_Base'!$A$4:$API$29, MATCH("CenHos", 'WFOM - Time_Base'!$B$4:$B$29,0), MATCH(CONCATENATE($G56,AC$2),'WFOM - Time_Base'!$A$8:$API$8,0)) *
INDEX('WFOM - Time_Base'!$A$4:$API$29, MATCH("CenHos_Per", 'WFOM - Time_Base'!$B$4:$B$29,0), MATCH(CONCATENATE($G56,AC$2),'WFOM - Time_Base'!$A$8:$API$8,0)),
IFERROR($AN56 * INDEX('Inputs from Uganda staff'!$E$61:$BM$80,MATCH('HRH Need estimation'!AC$2,'Inputs from Uganda staff'!$E$61:$E$80,0),MATCH('HRH Need estimation'!$D56,'Inputs from Uganda staff'!$E$6:$BM$6,0)),
""))</f>
        <v/>
      </c>
      <c r="AD56" s="122">
        <f>IFERROR(
$AN56 * INDEX('WFOM - Time_Base'!$A$4:$API$29, MATCH("CenHos", 'WFOM - Time_Base'!$B$4:$B$29,0), MATCH(CONCATENATE($G56,AD$2),'WFOM - Time_Base'!$A$8:$API$8,0)) *
INDEX('WFOM - Time_Base'!$A$4:$API$29, MATCH("CenHos_Per", 'WFOM - Time_Base'!$B$4:$B$29,0), MATCH(CONCATENATE($G56,AD$2),'WFOM - Time_Base'!$A$8:$API$8,0)),
IFERROR($AN56 * INDEX('Inputs from Uganda staff'!$E$61:$BM$80,MATCH('HRH Need estimation'!AD$2,'Inputs from Uganda staff'!$E$61:$E$80,0),MATCH('HRH Need estimation'!$D56,'Inputs from Uganda staff'!$E$6:$BM$6,0)),
""))</f>
        <v>0</v>
      </c>
      <c r="AE56" s="122">
        <f>IFERROR(
$AN56 * INDEX('WFOM - Time_Base'!$A$4:$API$29, MATCH("CenHos", 'WFOM - Time_Base'!$B$4:$B$29,0), MATCH(CONCATENATE($G56,AE$2),'WFOM - Time_Base'!$A$8:$API$8,0)) *
INDEX('WFOM - Time_Base'!$A$4:$API$29, MATCH("CenHos_Per", 'WFOM - Time_Base'!$B$4:$B$29,0), MATCH(CONCATENATE($G56,AE$2),'WFOM - Time_Base'!$A$8:$API$8,0)),
IFERROR($AN56 * INDEX('Inputs from Uganda staff'!$E$61:$BM$80,MATCH('HRH Need estimation'!AE$2,'Inputs from Uganda staff'!$E$61:$E$80,0),MATCH('HRH Need estimation'!$D56,'Inputs from Uganda staff'!$E$6:$BM$6,0)),
""))</f>
        <v>0</v>
      </c>
      <c r="AF56" s="122">
        <f>IFERROR(
$AN56 * INDEX('WFOM - Time_Base'!$A$4:$API$29, MATCH("CenHos", 'WFOM - Time_Base'!$B$4:$B$29,0), MATCH(CONCATENATE($G56,AF$2),'WFOM - Time_Base'!$A$8:$API$8,0)) *
INDEX('WFOM - Time_Base'!$A$4:$API$29, MATCH("CenHos_Per", 'WFOM - Time_Base'!$B$4:$B$29,0), MATCH(CONCATENATE($G56,AF$2),'WFOM - Time_Base'!$A$8:$API$8,0)),
IFERROR($AN56 * INDEX('Inputs from Uganda staff'!$E$61:$BM$80,MATCH('HRH Need estimation'!AF$2,'Inputs from Uganda staff'!$E$61:$E$80,0),MATCH('HRH Need estimation'!$D56,'Inputs from Uganda staff'!$E$6:$BM$6,0)),
""))</f>
        <v>0</v>
      </c>
      <c r="AG56" s="122">
        <f>IFERROR(
$AN56 * INDEX('WFOM - Time_Base'!$A$4:$API$29, MATCH("CenHos", 'WFOM - Time_Base'!$B$4:$B$29,0), MATCH(CONCATENATE($G56,AG$2),'WFOM - Time_Base'!$A$8:$API$8,0)) *
INDEX('WFOM - Time_Base'!$A$4:$API$29, MATCH("CenHos_Per", 'WFOM - Time_Base'!$B$4:$B$29,0), MATCH(CONCATENATE($G56,AG$2),'WFOM - Time_Base'!$A$8:$API$8,0)),
IFERROR($AN56 * INDEX('Inputs from Uganda staff'!$E$61:$BM$80,MATCH('HRH Need estimation'!AG$2,'Inputs from Uganda staff'!$E$61:$E$80,0),MATCH('HRH Need estimation'!$D56,'Inputs from Uganda staff'!$E$6:$BM$6,0)),
""))</f>
        <v>0</v>
      </c>
      <c r="AH56" s="122">
        <f>IFERROR(
$AN56 * INDEX('WFOM - Time_Base'!$A$4:$API$29, MATCH("CenHos", 'WFOM - Time_Base'!$B$4:$B$29,0), MATCH(CONCATENATE($G56,AH$2),'WFOM - Time_Base'!$A$8:$API$8,0)) *
INDEX('WFOM - Time_Base'!$A$4:$API$29, MATCH("CenHos_Per", 'WFOM - Time_Base'!$B$4:$B$29,0), MATCH(CONCATENATE($G56,AH$2),'WFOM - Time_Base'!$A$8:$API$8,0)),
IFERROR($AN56 * INDEX('Inputs from Uganda staff'!$E$61:$BM$80,MATCH('HRH Need estimation'!AH$2,'Inputs from Uganda staff'!$E$61:$E$80,0),MATCH('HRH Need estimation'!$D56,'Inputs from Uganda staff'!$E$6:$BM$6,0)),
""))</f>
        <v>0</v>
      </c>
      <c r="AI56" s="122">
        <f>IFERROR(
$AN56 * INDEX('WFOM - Time_Base'!$A$4:$API$29, MATCH("CenHos", 'WFOM - Time_Base'!$B$4:$B$29,0), MATCH(CONCATENATE($G56,AI$2),'WFOM - Time_Base'!$A$8:$API$8,0)) *
INDEX('WFOM - Time_Base'!$A$4:$API$29, MATCH("CenHos_Per", 'WFOM - Time_Base'!$B$4:$B$29,0), MATCH(CONCATENATE($G56,AI$2),'WFOM - Time_Base'!$A$8:$API$8,0)),
IFERROR($AN56 * INDEX('Inputs from Uganda staff'!$E$61:$BM$80,MATCH('HRH Need estimation'!AI$2,'Inputs from Uganda staff'!$E$61:$E$80,0),MATCH('HRH Need estimation'!$D56,'Inputs from Uganda staff'!$E$6:$BM$6,0)),
""))</f>
        <v>0</v>
      </c>
      <c r="AJ56" s="122">
        <f>IFERROR(
$AN56 * INDEX('WFOM - Time_Base'!$A$4:$API$29, MATCH("CenHos", 'WFOM - Time_Base'!$B$4:$B$29,0), MATCH(CONCATENATE($G56,AJ$2),'WFOM - Time_Base'!$A$8:$API$8,0)) *
INDEX('WFOM - Time_Base'!$A$4:$API$29, MATCH("CenHos_Per", 'WFOM - Time_Base'!$B$4:$B$29,0), MATCH(CONCATENATE($G56,AJ$2),'WFOM - Time_Base'!$A$8:$API$8,0)),
IFERROR($AN56 * INDEX('Inputs from Uganda staff'!$E$61:$BM$80,MATCH('HRH Need estimation'!AJ$2,'Inputs from Uganda staff'!$E$61:$E$80,0),MATCH('HRH Need estimation'!$D56,'Inputs from Uganda staff'!$E$6:$BM$6,0)),
""))</f>
        <v>0</v>
      </c>
      <c r="AK56" s="122">
        <f>IFERROR(
$AN56 * INDEX('WFOM - Time_Base'!$A$4:$API$29, MATCH("CenHos", 'WFOM - Time_Base'!$B$4:$B$29,0), MATCH(CONCATENATE($G56,AK$2),'WFOM - Time_Base'!$A$8:$API$8,0)) *
INDEX('WFOM - Time_Base'!$A$4:$API$29, MATCH("CenHos_Per", 'WFOM - Time_Base'!$B$4:$B$29,0), MATCH(CONCATENATE($G56,AK$2),'WFOM - Time_Base'!$A$8:$API$8,0)),
IFERROR($AN56 * INDEX('Inputs from Uganda staff'!$E$61:$BM$80,MATCH('HRH Need estimation'!AK$2,'Inputs from Uganda staff'!$E$61:$E$80,0),MATCH('HRH Need estimation'!$D56,'Inputs from Uganda staff'!$E$6:$BM$6,0)),
""))</f>
        <v>0</v>
      </c>
      <c r="AL56" s="122">
        <f>IFERROR(
$AN56 * INDEX('WFOM - Time_Base'!$A$4:$API$29, MATCH("CenHos", 'WFOM - Time_Base'!$B$4:$B$29,0), MATCH(CONCATENATE($G56,AL$2),'WFOM - Time_Base'!$A$8:$API$8,0)) *
INDEX('WFOM - Time_Base'!$A$4:$API$29, MATCH("CenHos_Per", 'WFOM - Time_Base'!$B$4:$B$29,0), MATCH(CONCATENATE($G56,AL$2),'WFOM - Time_Base'!$A$8:$API$8,0)),
IFERROR($AN56 * INDEX('Inputs from Uganda staff'!$E$61:$BM$80,MATCH('HRH Need estimation'!AL$2,'Inputs from Uganda staff'!$E$61:$E$80,0),MATCH('HRH Need estimation'!$D56,'Inputs from Uganda staff'!$E$6:$BM$6,0)),
""))</f>
        <v>0</v>
      </c>
      <c r="AN56">
        <v>1</v>
      </c>
      <c r="AO56" t="e">
        <f t="shared" si="1"/>
        <v>#N/A</v>
      </c>
      <c r="AQ56" t="s">
        <v>418</v>
      </c>
    </row>
    <row r="57" spans="1:43" hidden="1">
      <c r="A57" s="106" t="s">
        <v>945</v>
      </c>
      <c r="B57" s="106" t="s">
        <v>25</v>
      </c>
      <c r="C57" s="107" t="s">
        <v>328</v>
      </c>
      <c r="D57" s="117" t="s">
        <v>329</v>
      </c>
      <c r="E57" s="122" t="s">
        <v>867</v>
      </c>
      <c r="F57" s="122" t="s">
        <v>21</v>
      </c>
      <c r="G57" s="122" t="str">
        <f>IF(F57&lt;&gt;"", VLOOKUP(F57,'WFOM - Cadre and Service List'!$E$4:$F$52,2,FALSE), "")</f>
        <v>Over5OPD</v>
      </c>
      <c r="H57" s="122"/>
      <c r="I57" s="207"/>
      <c r="J57" s="207"/>
      <c r="K57" s="207"/>
      <c r="L57" s="207"/>
      <c r="M57" s="207"/>
      <c r="N57" s="207"/>
      <c r="O57" s="207"/>
      <c r="P57" s="207">
        <f t="shared" si="0"/>
        <v>0</v>
      </c>
      <c r="Q57" s="122" t="s">
        <v>1947</v>
      </c>
      <c r="R57" s="252">
        <f>$AN57 * INDEX('WFOM - Time_Base'!$A$4:$API$29, MATCH("CenHos", 'WFOM - Time_Base'!$B$4:$B$29,0), MATCH(CONCATENATE($G57,R$2),'WFOM - Time_Base'!$A$8:$API$8,0)) *
INDEX('WFOM - Time_Base'!$A$4:$API$29, MATCH("CenHos_Per", 'WFOM - Time_Base'!$B$4:$B$29,0), MATCH(CONCATENATE($G57,R$2),'WFOM - Time_Base'!$A$8:$API$8,0)) * 2</f>
        <v>7</v>
      </c>
      <c r="S57" s="252">
        <f>$AN57 * INDEX('WFOM - Time_Base'!$A$4:$API$29, MATCH("CenHos", 'WFOM - Time_Base'!$B$4:$B$29,0), MATCH(CONCATENATE($G57,S$2),'WFOM - Time_Base'!$A$8:$API$8,0)) *
INDEX('WFOM - Time_Base'!$A$4:$API$29, MATCH("CenHos_Per", 'WFOM - Time_Base'!$B$4:$B$29,0), MATCH(CONCATENATE($G57,S$2),'WFOM - Time_Base'!$A$8:$API$8,0)) * 2</f>
        <v>12</v>
      </c>
      <c r="T57" s="252">
        <f>IFERROR(
$AN57 * INDEX('WFOM - Time_Base'!$A$4:$API$29, MATCH("CenHos", 'WFOM - Time_Base'!$B$4:$B$29,0), MATCH(CONCATENATE($G57,T$2),'WFOM - Time_Base'!$A$8:$API$8,0)) *
INDEX('WFOM - Time_Base'!$A$4:$API$29, MATCH("CenHos_Per", 'WFOM - Time_Base'!$B$4:$B$29,0), MATCH(CONCATENATE($G57,T$2),'WFOM - Time_Base'!$A$8:$API$8,0)),
IFERROR($AN57 * INDEX('Inputs from Uganda staff'!$E$61:$BM$80,MATCH('HRH Need estimation'!T$2,'Inputs from Uganda staff'!$E$61:$E$80,0),MATCH('HRH Need estimation'!$D57,'Inputs from Uganda staff'!$E$6:$BM$6,0)),
""))</f>
        <v>0</v>
      </c>
      <c r="U57" s="252">
        <f>$AN57 * INDEX('WFOM - Time_Base'!$A$4:$API$29, MATCH("CenHos", 'WFOM - Time_Base'!$B$4:$B$29,0), MATCH(CONCATENATE($G57,U$2),'WFOM - Time_Base'!$A$8:$API$8,0)) *
INDEX('WFOM - Time_Base'!$A$4:$API$29, MATCH("CenHos_Per", 'WFOM - Time_Base'!$B$4:$B$29,0), MATCH(CONCATENATE($G57,U$2),'WFOM - Time_Base'!$A$8:$API$8,0)) * 2</f>
        <v>2</v>
      </c>
      <c r="V57" s="252">
        <f>$AN57 * INDEX('WFOM - Time_Base'!$A$4:$API$29, MATCH("CenHos", 'WFOM - Time_Base'!$B$4:$B$29,0), MATCH(CONCATENATE($G57,V$2),'WFOM - Time_Base'!$A$8:$API$8,0)) *
INDEX('WFOM - Time_Base'!$A$4:$API$29, MATCH("CenHos_Per", 'WFOM - Time_Base'!$B$4:$B$29,0), MATCH(CONCATENATE($G57,V$2),'WFOM - Time_Base'!$A$8:$API$8,0)) * 2</f>
        <v>8</v>
      </c>
      <c r="W57" s="252">
        <f>IFERROR(
$AN57 * INDEX('WFOM - Time_Base'!$A$4:$API$29, MATCH("CenHos", 'WFOM - Time_Base'!$B$4:$B$29,0), MATCH(CONCATENATE($G57,W$2),'WFOM - Time_Base'!$A$8:$API$8,0)) *
INDEX('WFOM - Time_Base'!$A$4:$API$29, MATCH("CenHos_Per", 'WFOM - Time_Base'!$B$4:$B$29,0), MATCH(CONCATENATE($G57,W$2),'WFOM - Time_Base'!$A$8:$API$8,0)),
IFERROR($AN57 * INDEX('Inputs from Uganda staff'!$E$61:$BM$80,MATCH('HRH Need estimation'!W$2,'Inputs from Uganda staff'!$E$61:$E$80,0),MATCH('HRH Need estimation'!$D57,'Inputs from Uganda staff'!$E$6:$BM$6,0)),
""))</f>
        <v>0</v>
      </c>
      <c r="X57" s="252">
        <f>IFERROR(
$AN57 * INDEX('WFOM - Time_Base'!$A$4:$API$29, MATCH("CenHos", 'WFOM - Time_Base'!$B$4:$B$29,0), MATCH(CONCATENATE($G57,X$2),'WFOM - Time_Base'!$A$8:$API$8,0)) *
INDEX('WFOM - Time_Base'!$A$4:$API$29, MATCH("CenHos_Per", 'WFOM - Time_Base'!$B$4:$B$29,0), MATCH(CONCATENATE($G57,X$2),'WFOM - Time_Base'!$A$8:$API$8,0)),
IFERROR($AN57 * INDEX('Inputs from Uganda staff'!$E$61:$BM$80,MATCH('HRH Need estimation'!X$2,'Inputs from Uganda staff'!$E$61:$E$80,0),MATCH('HRH Need estimation'!$D57,'Inputs from Uganda staff'!$E$6:$BM$6,0)),
""))</f>
        <v>0</v>
      </c>
      <c r="Y57" s="252">
        <f>IFERROR(
$AN57 * INDEX('WFOM - Time_Base'!$A$4:$API$29, MATCH("CenHos", 'WFOM - Time_Base'!$B$4:$B$29,0), MATCH(CONCATENATE($G57,Y$2),'WFOM - Time_Base'!$A$8:$API$8,0)) *
INDEX('WFOM - Time_Base'!$A$4:$API$29, MATCH("CenHos_Per", 'WFOM - Time_Base'!$B$4:$B$29,0), MATCH(CONCATENATE($G57,Y$2),'WFOM - Time_Base'!$A$8:$API$8,0)),
IFERROR($AN57 * INDEX('Inputs from Uganda staff'!$E$61:$BM$80,MATCH('HRH Need estimation'!Y$2,'Inputs from Uganda staff'!$E$61:$E$80,0),MATCH('HRH Need estimation'!$D57,'Inputs from Uganda staff'!$E$6:$BM$6,0)),
""))</f>
        <v>0</v>
      </c>
      <c r="Z57" s="252">
        <f>IFERROR(
$AN57 * INDEX('WFOM - Time_Base'!$A$4:$API$29, MATCH("CenHos", 'WFOM - Time_Base'!$B$4:$B$29,0), MATCH(CONCATENATE($G57,Z$2),'WFOM - Time_Base'!$A$8:$API$8,0)) *
INDEX('WFOM - Time_Base'!$A$4:$API$29, MATCH("CenHos_Per", 'WFOM - Time_Base'!$B$4:$B$29,0), MATCH(CONCATENATE($G57,Z$2),'WFOM - Time_Base'!$A$8:$API$8,0)),
IFERROR($AN57 * INDEX('Inputs from Uganda staff'!$E$61:$BM$80,MATCH('HRH Need estimation'!Z$2,'Inputs from Uganda staff'!$E$61:$E$80,0),MATCH('HRH Need estimation'!$D57,'Inputs from Uganda staff'!$E$6:$BM$6,0)),
""))</f>
        <v>0</v>
      </c>
      <c r="AA57" s="252">
        <f>IFERROR(
$AN57 * INDEX('WFOM - Time_Base'!$A$4:$API$29, MATCH("CenHos", 'WFOM - Time_Base'!$B$4:$B$29,0), MATCH(CONCATENATE($G57,AA$2),'WFOM - Time_Base'!$A$8:$API$8,0)) *
INDEX('WFOM - Time_Base'!$A$4:$API$29, MATCH("CenHos_Per", 'WFOM - Time_Base'!$B$4:$B$29,0), MATCH(CONCATENATE($G57,AA$2),'WFOM - Time_Base'!$A$8:$API$8,0)),
IFERROR($AN57 * INDEX('Inputs from Uganda staff'!$E$61:$BM$80,MATCH('HRH Need estimation'!AA$2,'Inputs from Uganda staff'!$E$61:$E$80,0),MATCH('HRH Need estimation'!$D57,'Inputs from Uganda staff'!$E$6:$BM$6,0)),
""))</f>
        <v>0</v>
      </c>
      <c r="AB57" s="252">
        <f>IFERROR(
$AN57 * INDEX('WFOM - Time_Base'!$A$4:$API$29, MATCH("CenHos", 'WFOM - Time_Base'!$B$4:$B$29,0), MATCH(CONCATENATE($G57,AB$2),'WFOM - Time_Base'!$A$8:$API$8,0)) *
INDEX('WFOM - Time_Base'!$A$4:$API$29, MATCH("CenHos_Per", 'WFOM - Time_Base'!$B$4:$B$29,0), MATCH(CONCATENATE($G57,AB$2),'WFOM - Time_Base'!$A$8:$API$8,0)),
IFERROR($AN57 * INDEX('Inputs from Uganda staff'!$E$61:$BM$80,MATCH('HRH Need estimation'!AB$2,'Inputs from Uganda staff'!$E$61:$E$80,0),MATCH('HRH Need estimation'!$D57,'Inputs from Uganda staff'!$E$6:$BM$6,0)),
""))</f>
        <v>0</v>
      </c>
      <c r="AC57" s="252" t="str">
        <f>IFERROR(
$AN57 * INDEX('WFOM - Time_Base'!$A$4:$API$29, MATCH("CenHos", 'WFOM - Time_Base'!$B$4:$B$29,0), MATCH(CONCATENATE($G57,AC$2),'WFOM - Time_Base'!$A$8:$API$8,0)) *
INDEX('WFOM - Time_Base'!$A$4:$API$29, MATCH("CenHos_Per", 'WFOM - Time_Base'!$B$4:$B$29,0), MATCH(CONCATENATE($G57,AC$2),'WFOM - Time_Base'!$A$8:$API$8,0)),
IFERROR($AN57 * INDEX('Inputs from Uganda staff'!$E$61:$BM$80,MATCH('HRH Need estimation'!AC$2,'Inputs from Uganda staff'!$E$61:$E$80,0),MATCH('HRH Need estimation'!$D57,'Inputs from Uganda staff'!$E$6:$BM$6,0)),
""))</f>
        <v/>
      </c>
      <c r="AD57" s="252">
        <f>IFERROR(
$AN57 * INDEX('WFOM - Time_Base'!$A$4:$API$29, MATCH("CenHos", 'WFOM - Time_Base'!$B$4:$B$29,0), MATCH(CONCATENATE($G57,AD$2),'WFOM - Time_Base'!$A$8:$API$8,0)) *
INDEX('WFOM - Time_Base'!$A$4:$API$29, MATCH("CenHos_Per", 'WFOM - Time_Base'!$B$4:$B$29,0), MATCH(CONCATENATE($G57,AD$2),'WFOM - Time_Base'!$A$8:$API$8,0)),
IFERROR($AN57 * INDEX('Inputs from Uganda staff'!$E$61:$BM$80,MATCH('HRH Need estimation'!AD$2,'Inputs from Uganda staff'!$E$61:$E$80,0),MATCH('HRH Need estimation'!$D57,'Inputs from Uganda staff'!$E$6:$BM$6,0)),
""))</f>
        <v>0</v>
      </c>
      <c r="AE57" s="252">
        <f>IFERROR(
$AN57 * INDEX('WFOM - Time_Base'!$A$4:$API$29, MATCH("CenHos", 'WFOM - Time_Base'!$B$4:$B$29,0), MATCH(CONCATENATE($G57,AE$2),'WFOM - Time_Base'!$A$8:$API$8,0)) *
INDEX('WFOM - Time_Base'!$A$4:$API$29, MATCH("CenHos_Per", 'WFOM - Time_Base'!$B$4:$B$29,0), MATCH(CONCATENATE($G57,AE$2),'WFOM - Time_Base'!$A$8:$API$8,0)),
IFERROR($AN57 * INDEX('Inputs from Uganda staff'!$E$61:$BM$80,MATCH('HRH Need estimation'!AE$2,'Inputs from Uganda staff'!$E$61:$E$80,0),MATCH('HRH Need estimation'!$D57,'Inputs from Uganda staff'!$E$6:$BM$6,0)),
""))</f>
        <v>0</v>
      </c>
      <c r="AF57" s="252">
        <f>IFERROR(
$AN57 * INDEX('WFOM - Time_Base'!$A$4:$API$29, MATCH("CenHos", 'WFOM - Time_Base'!$B$4:$B$29,0), MATCH(CONCATENATE($G57,AF$2),'WFOM - Time_Base'!$A$8:$API$8,0)) *
INDEX('WFOM - Time_Base'!$A$4:$API$29, MATCH("CenHos_Per", 'WFOM - Time_Base'!$B$4:$B$29,0), MATCH(CONCATENATE($G57,AF$2),'WFOM - Time_Base'!$A$8:$API$8,0)),
IFERROR($AN57 * INDEX('Inputs from Uganda staff'!$E$61:$BM$80,MATCH('HRH Need estimation'!AF$2,'Inputs from Uganda staff'!$E$61:$E$80,0),MATCH('HRH Need estimation'!$D57,'Inputs from Uganda staff'!$E$6:$BM$6,0)),
""))</f>
        <v>0</v>
      </c>
      <c r="AG57" s="252">
        <f>IFERROR(
$AN57 * INDEX('WFOM - Time_Base'!$A$4:$API$29, MATCH("CenHos", 'WFOM - Time_Base'!$B$4:$B$29,0), MATCH(CONCATENATE($G57,AG$2),'WFOM - Time_Base'!$A$8:$API$8,0)) *
INDEX('WFOM - Time_Base'!$A$4:$API$29, MATCH("CenHos_Per", 'WFOM - Time_Base'!$B$4:$B$29,0), MATCH(CONCATENATE($G57,AG$2),'WFOM - Time_Base'!$A$8:$API$8,0)),
IFERROR($AN57 * INDEX('Inputs from Uganda staff'!$E$61:$BM$80,MATCH('HRH Need estimation'!AG$2,'Inputs from Uganda staff'!$E$61:$E$80,0),MATCH('HRH Need estimation'!$D57,'Inputs from Uganda staff'!$E$6:$BM$6,0)),
""))</f>
        <v>0</v>
      </c>
      <c r="AH57" s="252">
        <f>IFERROR(
$AN57 * INDEX('WFOM - Time_Base'!$A$4:$API$29, MATCH("CenHos", 'WFOM - Time_Base'!$B$4:$B$29,0), MATCH(CONCATENATE($G57,AH$2),'WFOM - Time_Base'!$A$8:$API$8,0)) *
INDEX('WFOM - Time_Base'!$A$4:$API$29, MATCH("CenHos_Per", 'WFOM - Time_Base'!$B$4:$B$29,0), MATCH(CONCATENATE($G57,AH$2),'WFOM - Time_Base'!$A$8:$API$8,0)),
IFERROR($AN57 * INDEX('Inputs from Uganda staff'!$E$61:$BM$80,MATCH('HRH Need estimation'!AH$2,'Inputs from Uganda staff'!$E$61:$E$80,0),MATCH('HRH Need estimation'!$D57,'Inputs from Uganda staff'!$E$6:$BM$6,0)),
""))</f>
        <v>0</v>
      </c>
      <c r="AI57" s="252">
        <f>IFERROR(
$AN57 * INDEX('WFOM - Time_Base'!$A$4:$API$29, MATCH("CenHos", 'WFOM - Time_Base'!$B$4:$B$29,0), MATCH(CONCATENATE($G57,AI$2),'WFOM - Time_Base'!$A$8:$API$8,0)) *
INDEX('WFOM - Time_Base'!$A$4:$API$29, MATCH("CenHos_Per", 'WFOM - Time_Base'!$B$4:$B$29,0), MATCH(CONCATENATE($G57,AI$2),'WFOM - Time_Base'!$A$8:$API$8,0)),
IFERROR($AN57 * INDEX('Inputs from Uganda staff'!$E$61:$BM$80,MATCH('HRH Need estimation'!AI$2,'Inputs from Uganda staff'!$E$61:$E$80,0),MATCH('HRH Need estimation'!$D57,'Inputs from Uganda staff'!$E$6:$BM$6,0)),
""))</f>
        <v>0</v>
      </c>
      <c r="AJ57" s="252">
        <f>IFERROR(
$AN57 * INDEX('WFOM - Time_Base'!$A$4:$API$29, MATCH("CenHos", 'WFOM - Time_Base'!$B$4:$B$29,0), MATCH(CONCATENATE($G57,AJ$2),'WFOM - Time_Base'!$A$8:$API$8,0)) *
INDEX('WFOM - Time_Base'!$A$4:$API$29, MATCH("CenHos_Per", 'WFOM - Time_Base'!$B$4:$B$29,0), MATCH(CONCATENATE($G57,AJ$2),'WFOM - Time_Base'!$A$8:$API$8,0)),
IFERROR($AN57 * INDEX('Inputs from Uganda staff'!$E$61:$BM$80,MATCH('HRH Need estimation'!AJ$2,'Inputs from Uganda staff'!$E$61:$E$80,0),MATCH('HRH Need estimation'!$D57,'Inputs from Uganda staff'!$E$6:$BM$6,0)),
""))</f>
        <v>0</v>
      </c>
      <c r="AK57" s="252">
        <f>IFERROR(
$AN57 * INDEX('WFOM - Time_Base'!$A$4:$API$29, MATCH("CenHos", 'WFOM - Time_Base'!$B$4:$B$29,0), MATCH(CONCATENATE($G57,AK$2),'WFOM - Time_Base'!$A$8:$API$8,0)) *
INDEX('WFOM - Time_Base'!$A$4:$API$29, MATCH("CenHos_Per", 'WFOM - Time_Base'!$B$4:$B$29,0), MATCH(CONCATENATE($G57,AK$2),'WFOM - Time_Base'!$A$8:$API$8,0)),
IFERROR($AN57 * INDEX('Inputs from Uganda staff'!$E$61:$BM$80,MATCH('HRH Need estimation'!AK$2,'Inputs from Uganda staff'!$E$61:$E$80,0),MATCH('HRH Need estimation'!$D57,'Inputs from Uganda staff'!$E$6:$BM$6,0)),
""))</f>
        <v>0</v>
      </c>
      <c r="AL57" s="252">
        <f>IFERROR(
$AN57 * INDEX('WFOM - Time_Base'!$A$4:$API$29, MATCH("CenHos", 'WFOM - Time_Base'!$B$4:$B$29,0), MATCH(CONCATENATE($G57,AL$2),'WFOM - Time_Base'!$A$8:$API$8,0)) *
INDEX('WFOM - Time_Base'!$A$4:$API$29, MATCH("CenHos_Per", 'WFOM - Time_Base'!$B$4:$B$29,0), MATCH(CONCATENATE($G57,AL$2),'WFOM - Time_Base'!$A$8:$API$8,0)),
IFERROR($AN57 * INDEX('Inputs from Uganda staff'!$E$61:$BM$80,MATCH('HRH Need estimation'!AL$2,'Inputs from Uganda staff'!$E$61:$E$80,0),MATCH('HRH Need estimation'!$D57,'Inputs from Uganda staff'!$E$6:$BM$6,0)),
""))</f>
        <v>0</v>
      </c>
      <c r="AM57" t="s">
        <v>2075</v>
      </c>
      <c r="AN57">
        <v>1</v>
      </c>
      <c r="AO57" t="str">
        <f t="shared" si="1"/>
        <v>054</v>
      </c>
      <c r="AQ57" t="s">
        <v>422</v>
      </c>
    </row>
    <row r="58" spans="1:43" hidden="1">
      <c r="A58" s="106" t="s">
        <v>946</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1947</v>
      </c>
      <c r="R58" s="122">
        <f>IFERROR(
$AN58 * INDEX('WFOM - Time_Base'!$A$4:$API$29, MATCH("CenHos", 'WFOM - Time_Base'!$B$4:$B$29,0), MATCH(CONCATENATE($G58,R$2),'WFOM - Time_Base'!$A$8:$API$8,0)) *
INDEX('WFOM - Time_Base'!$A$4:$API$29, MATCH("CenHos_Per", 'WFOM - Time_Base'!$B$4:$B$29,0), MATCH(CONCATENATE($G58,R$2),'WFOM - Time_Base'!$A$8:$API$8,0)),
IFERROR($AN58 * INDEX('Inputs from Uganda staff'!$E$61:$BM$80,MATCH('HRH Need estimation'!R$2,'Inputs from Uganda staff'!$E$61:$E$80,0),MATCH('HRH Need estimation'!$D58,'Inputs from Uganda staff'!$E$6:$BM$6,0)),
""))</f>
        <v>0</v>
      </c>
      <c r="S58" s="122">
        <f>IFERROR(
$AN58 * INDEX('WFOM - Time_Base'!$A$4:$API$29, MATCH("CenHos", 'WFOM - Time_Base'!$B$4:$B$29,0), MATCH(CONCATENATE($G58,S$2),'WFOM - Time_Base'!$A$8:$API$8,0)) *
INDEX('WFOM - Time_Base'!$A$4:$API$29, MATCH("CenHos_Per", 'WFOM - Time_Base'!$B$4:$B$29,0), MATCH(CONCATENATE($G58,S$2),'WFOM - Time_Base'!$A$8:$API$8,0)),
IFERROR($AN58 * INDEX('Inputs from Uganda staff'!$E$61:$BM$80,MATCH('HRH Need estimation'!S$2,'Inputs from Uganda staff'!$E$61:$E$80,0),MATCH('HRH Need estimation'!$D58,'Inputs from Uganda staff'!$E$6:$BM$6,0)),
""))</f>
        <v>0</v>
      </c>
      <c r="T58" s="122">
        <f>IFERROR(
$AN58 * INDEX('WFOM - Time_Base'!$A$4:$API$29, MATCH("CenHos", 'WFOM - Time_Base'!$B$4:$B$29,0), MATCH(CONCATENATE($G58,T$2),'WFOM - Time_Base'!$A$8:$API$8,0)) *
INDEX('WFOM - Time_Base'!$A$4:$API$29, MATCH("CenHos_Per", 'WFOM - Time_Base'!$B$4:$B$29,0), MATCH(CONCATENATE($G58,T$2),'WFOM - Time_Base'!$A$8:$API$8,0)),
IFERROR($AN58 * INDEX('Inputs from Uganda staff'!$E$61:$BM$80,MATCH('HRH Need estimation'!T$2,'Inputs from Uganda staff'!$E$61:$E$80,0),MATCH('HRH Need estimation'!$D58,'Inputs from Uganda staff'!$E$6:$BM$6,0)),
""))</f>
        <v>0</v>
      </c>
      <c r="U58" s="122">
        <f>IFERROR(
$AN58 * INDEX('WFOM - Time_Base'!$A$4:$API$29, MATCH("CenHos", 'WFOM - Time_Base'!$B$4:$B$29,0), MATCH(CONCATENATE($G58,U$2),'WFOM - Time_Base'!$A$8:$API$8,0)) *
INDEX('WFOM - Time_Base'!$A$4:$API$29, MATCH("CenHos_Per", 'WFOM - Time_Base'!$B$4:$B$29,0), MATCH(CONCATENATE($G58,U$2),'WFOM - Time_Base'!$A$8:$API$8,0)),
IFERROR($AN58 * INDEX('Inputs from Uganda staff'!$E$61:$BM$80,MATCH('HRH Need estimation'!U$2,'Inputs from Uganda staff'!$E$61:$E$80,0),MATCH('HRH Need estimation'!$D58,'Inputs from Uganda staff'!$E$6:$BM$6,0)),
""))</f>
        <v>0</v>
      </c>
      <c r="V58" s="122">
        <f>IFERROR(
$AN58 * INDEX('WFOM - Time_Base'!$A$4:$API$29, MATCH("CenHos", 'WFOM - Time_Base'!$B$4:$B$29,0), MATCH(CONCATENATE($G58,V$2),'WFOM - Time_Base'!$A$8:$API$8,0)) *
INDEX('WFOM - Time_Base'!$A$4:$API$29, MATCH("CenHos_Per", 'WFOM - Time_Base'!$B$4:$B$29,0), MATCH(CONCATENATE($G58,V$2),'WFOM - Time_Base'!$A$8:$API$8,0)),
IFERROR($AN58 * INDEX('Inputs from Uganda staff'!$E$61:$BM$80,MATCH('HRH Need estimation'!V$2,'Inputs from Uganda staff'!$E$61:$E$80,0),MATCH('HRH Need estimation'!$D58,'Inputs from Uganda staff'!$E$6:$BM$6,0)),
""))</f>
        <v>2</v>
      </c>
      <c r="W58" s="122">
        <f>IFERROR(
$AN58 * INDEX('WFOM - Time_Base'!$A$4:$API$29, MATCH("CenHos", 'WFOM - Time_Base'!$B$4:$B$29,0), MATCH(CONCATENATE($G58,W$2),'WFOM - Time_Base'!$A$8:$API$8,0)) *
INDEX('WFOM - Time_Base'!$A$4:$API$29, MATCH("CenHos_Per", 'WFOM - Time_Base'!$B$4:$B$29,0), MATCH(CONCATENATE($G58,W$2),'WFOM - Time_Base'!$A$8:$API$8,0)),
IFERROR($AN58 * INDEX('Inputs from Uganda staff'!$E$61:$BM$80,MATCH('HRH Need estimation'!W$2,'Inputs from Uganda staff'!$E$61:$E$80,0),MATCH('HRH Need estimation'!$D58,'Inputs from Uganda staff'!$E$6:$BM$6,0)),
""))</f>
        <v>0</v>
      </c>
      <c r="X58" s="122">
        <f>IFERROR(
$AN58 * INDEX('WFOM - Time_Base'!$A$4:$API$29, MATCH("CenHos", 'WFOM - Time_Base'!$B$4:$B$29,0), MATCH(CONCATENATE($G58,X$2),'WFOM - Time_Base'!$A$8:$API$8,0)) *
INDEX('WFOM - Time_Base'!$A$4:$API$29, MATCH("CenHos_Per", 'WFOM - Time_Base'!$B$4:$B$29,0), MATCH(CONCATENATE($G58,X$2),'WFOM - Time_Base'!$A$8:$API$8,0)),
IFERROR($AN58 * INDEX('Inputs from Uganda staff'!$E$61:$BM$80,MATCH('HRH Need estimation'!X$2,'Inputs from Uganda staff'!$E$61:$E$80,0),MATCH('HRH Need estimation'!$D58,'Inputs from Uganda staff'!$E$6:$BM$6,0)),
""))</f>
        <v>0</v>
      </c>
      <c r="Y58" s="122">
        <f>IFERROR(
$AN58 * INDEX('WFOM - Time_Base'!$A$4:$API$29, MATCH("CenHos", 'WFOM - Time_Base'!$B$4:$B$29,0), MATCH(CONCATENATE($G58,Y$2),'WFOM - Time_Base'!$A$8:$API$8,0)) *
INDEX('WFOM - Time_Base'!$A$4:$API$29, MATCH("CenHos_Per", 'WFOM - Time_Base'!$B$4:$B$29,0), MATCH(CONCATENATE($G58,Y$2),'WFOM - Time_Base'!$A$8:$API$8,0)),
IFERROR($AN58 * INDEX('Inputs from Uganda staff'!$E$61:$BM$80,MATCH('HRH Need estimation'!Y$2,'Inputs from Uganda staff'!$E$61:$E$80,0),MATCH('HRH Need estimation'!$D58,'Inputs from Uganda staff'!$E$6:$BM$6,0)),
""))</f>
        <v>2</v>
      </c>
      <c r="Z58" s="122">
        <f>IFERROR(
$AN58 * INDEX('WFOM - Time_Base'!$A$4:$API$29, MATCH("CenHos", 'WFOM - Time_Base'!$B$4:$B$29,0), MATCH(CONCATENATE($G58,Z$2),'WFOM - Time_Base'!$A$8:$API$8,0)) *
INDEX('WFOM - Time_Base'!$A$4:$API$29, MATCH("CenHos_Per", 'WFOM - Time_Base'!$B$4:$B$29,0), MATCH(CONCATENATE($G58,Z$2),'WFOM - Time_Base'!$A$8:$API$8,0)),
IFERROR($AN58 * INDEX('Inputs from Uganda staff'!$E$61:$BM$80,MATCH('HRH Need estimation'!Z$2,'Inputs from Uganda staff'!$E$61:$E$80,0),MATCH('HRH Need estimation'!$D58,'Inputs from Uganda staff'!$E$6:$BM$6,0)),
""))</f>
        <v>0</v>
      </c>
      <c r="AA58" s="122">
        <f>IFERROR(
$AN58 * INDEX('WFOM - Time_Base'!$A$4:$API$29, MATCH("CenHos", 'WFOM - Time_Base'!$B$4:$B$29,0), MATCH(CONCATENATE($G58,AA$2),'WFOM - Time_Base'!$A$8:$API$8,0)) *
INDEX('WFOM - Time_Base'!$A$4:$API$29, MATCH("CenHos_Per", 'WFOM - Time_Base'!$B$4:$B$29,0), MATCH(CONCATENATE($G58,AA$2),'WFOM - Time_Base'!$A$8:$API$8,0)),
IFERROR($AN58 * INDEX('Inputs from Uganda staff'!$E$61:$BM$80,MATCH('HRH Need estimation'!AA$2,'Inputs from Uganda staff'!$E$61:$E$80,0),MATCH('HRH Need estimation'!$D58,'Inputs from Uganda staff'!$E$6:$BM$6,0)),
""))</f>
        <v>0</v>
      </c>
      <c r="AB58" s="122">
        <f>IFERROR(
$AN58 * INDEX('WFOM - Time_Base'!$A$4:$API$29, MATCH("CenHos", 'WFOM - Time_Base'!$B$4:$B$29,0), MATCH(CONCATENATE($G58,AB$2),'WFOM - Time_Base'!$A$8:$API$8,0)) *
INDEX('WFOM - Time_Base'!$A$4:$API$29, MATCH("CenHos_Per", 'WFOM - Time_Base'!$B$4:$B$29,0), MATCH(CONCATENATE($G58,AB$2),'WFOM - Time_Base'!$A$8:$API$8,0)),
IFERROR($AN58 * INDEX('Inputs from Uganda staff'!$E$61:$BM$80,MATCH('HRH Need estimation'!AB$2,'Inputs from Uganda staff'!$E$61:$E$80,0),MATCH('HRH Need estimation'!$D58,'Inputs from Uganda staff'!$E$6:$BM$6,0)),
""))</f>
        <v>0</v>
      </c>
      <c r="AC58" s="122" t="str">
        <f>IFERROR(
$AN58 * INDEX('WFOM - Time_Base'!$A$4:$API$29, MATCH("CenHos", 'WFOM - Time_Base'!$B$4:$B$29,0), MATCH(CONCATENATE($G58,AC$2),'WFOM - Time_Base'!$A$8:$API$8,0)) *
INDEX('WFOM - Time_Base'!$A$4:$API$29, MATCH("CenHos_Per", 'WFOM - Time_Base'!$B$4:$B$29,0), MATCH(CONCATENATE($G58,AC$2),'WFOM - Time_Base'!$A$8:$API$8,0)),
IFERROR($AN58 * INDEX('Inputs from Uganda staff'!$E$61:$BM$80,MATCH('HRH Need estimation'!AC$2,'Inputs from Uganda staff'!$E$61:$E$80,0),MATCH('HRH Need estimation'!$D58,'Inputs from Uganda staff'!$E$6:$BM$6,0)),
""))</f>
        <v/>
      </c>
      <c r="AD58" s="122">
        <f>IFERROR(
$AN58 * INDEX('WFOM - Time_Base'!$A$4:$API$29, MATCH("CenHos", 'WFOM - Time_Base'!$B$4:$B$29,0), MATCH(CONCATENATE($G58,AD$2),'WFOM - Time_Base'!$A$8:$API$8,0)) *
INDEX('WFOM - Time_Base'!$A$4:$API$29, MATCH("CenHos_Per", 'WFOM - Time_Base'!$B$4:$B$29,0), MATCH(CONCATENATE($G58,AD$2),'WFOM - Time_Base'!$A$8:$API$8,0)),
IFERROR($AN58 * INDEX('Inputs from Uganda staff'!$E$61:$BM$80,MATCH('HRH Need estimation'!AD$2,'Inputs from Uganda staff'!$E$61:$E$80,0),MATCH('HRH Need estimation'!$D58,'Inputs from Uganda staff'!$E$6:$BM$6,0)),
""))</f>
        <v>0</v>
      </c>
      <c r="AE58" s="122">
        <f>IFERROR(
$AN58 * INDEX('WFOM - Time_Base'!$A$4:$API$29, MATCH("CenHos", 'WFOM - Time_Base'!$B$4:$B$29,0), MATCH(CONCATENATE($G58,AE$2),'WFOM - Time_Base'!$A$8:$API$8,0)) *
INDEX('WFOM - Time_Base'!$A$4:$API$29, MATCH("CenHos_Per", 'WFOM - Time_Base'!$B$4:$B$29,0), MATCH(CONCATENATE($G58,AE$2),'WFOM - Time_Base'!$A$8:$API$8,0)),
IFERROR($AN58 * INDEX('Inputs from Uganda staff'!$E$61:$BM$80,MATCH('HRH Need estimation'!AE$2,'Inputs from Uganda staff'!$E$61:$E$80,0),MATCH('HRH Need estimation'!$D58,'Inputs from Uganda staff'!$E$6:$BM$6,0)),
""))</f>
        <v>0</v>
      </c>
      <c r="AF58" s="122">
        <f>IFERROR(
$AN58 * INDEX('WFOM - Time_Base'!$A$4:$API$29, MATCH("CenHos", 'WFOM - Time_Base'!$B$4:$B$29,0), MATCH(CONCATENATE($G58,AF$2),'WFOM - Time_Base'!$A$8:$API$8,0)) *
INDEX('WFOM - Time_Base'!$A$4:$API$29, MATCH("CenHos_Per", 'WFOM - Time_Base'!$B$4:$B$29,0), MATCH(CONCATENATE($G58,AF$2),'WFOM - Time_Base'!$A$8:$API$8,0)),
IFERROR($AN58 * INDEX('Inputs from Uganda staff'!$E$61:$BM$80,MATCH('HRH Need estimation'!AF$2,'Inputs from Uganda staff'!$E$61:$E$80,0),MATCH('HRH Need estimation'!$D58,'Inputs from Uganda staff'!$E$6:$BM$6,0)),
""))</f>
        <v>0</v>
      </c>
      <c r="AG58" s="122">
        <f>IFERROR(
$AN58 * INDEX('WFOM - Time_Base'!$A$4:$API$29, MATCH("CenHos", 'WFOM - Time_Base'!$B$4:$B$29,0), MATCH(CONCATENATE($G58,AG$2),'WFOM - Time_Base'!$A$8:$API$8,0)) *
INDEX('WFOM - Time_Base'!$A$4:$API$29, MATCH("CenHos_Per", 'WFOM - Time_Base'!$B$4:$B$29,0), MATCH(CONCATENATE($G58,AG$2),'WFOM - Time_Base'!$A$8:$API$8,0)),
IFERROR($AN58 * INDEX('Inputs from Uganda staff'!$E$61:$BM$80,MATCH('HRH Need estimation'!AG$2,'Inputs from Uganda staff'!$E$61:$E$80,0),MATCH('HRH Need estimation'!$D58,'Inputs from Uganda staff'!$E$6:$BM$6,0)),
""))</f>
        <v>0</v>
      </c>
      <c r="AH58" s="122">
        <f>IFERROR(
$AN58 * INDEX('WFOM - Time_Base'!$A$4:$API$29, MATCH("CenHos", 'WFOM - Time_Base'!$B$4:$B$29,0), MATCH(CONCATENATE($G58,AH$2),'WFOM - Time_Base'!$A$8:$API$8,0)) *
INDEX('WFOM - Time_Base'!$A$4:$API$29, MATCH("CenHos_Per", 'WFOM - Time_Base'!$B$4:$B$29,0), MATCH(CONCATENATE($G58,AH$2),'WFOM - Time_Base'!$A$8:$API$8,0)),
IFERROR($AN58 * INDEX('Inputs from Uganda staff'!$E$61:$BM$80,MATCH('HRH Need estimation'!AH$2,'Inputs from Uganda staff'!$E$61:$E$80,0),MATCH('HRH Need estimation'!$D58,'Inputs from Uganda staff'!$E$6:$BM$6,0)),
""))</f>
        <v>0</v>
      </c>
      <c r="AI58" s="122">
        <f>IFERROR(
$AN58 * INDEX('WFOM - Time_Base'!$A$4:$API$29, MATCH("CenHos", 'WFOM - Time_Base'!$B$4:$B$29,0), MATCH(CONCATENATE($G58,AI$2),'WFOM - Time_Base'!$A$8:$API$8,0)) *
INDEX('WFOM - Time_Base'!$A$4:$API$29, MATCH("CenHos_Per", 'WFOM - Time_Base'!$B$4:$B$29,0), MATCH(CONCATENATE($G58,AI$2),'WFOM - Time_Base'!$A$8:$API$8,0)),
IFERROR($AN58 * INDEX('Inputs from Uganda staff'!$E$61:$BM$80,MATCH('HRH Need estimation'!AI$2,'Inputs from Uganda staff'!$E$61:$E$80,0),MATCH('HRH Need estimation'!$D58,'Inputs from Uganda staff'!$E$6:$BM$6,0)),
""))</f>
        <v>0</v>
      </c>
      <c r="AJ58" s="122">
        <f>IFERROR(
$AN58 * INDEX('WFOM - Time_Base'!$A$4:$API$29, MATCH("CenHos", 'WFOM - Time_Base'!$B$4:$B$29,0), MATCH(CONCATENATE($G58,AJ$2),'WFOM - Time_Base'!$A$8:$API$8,0)) *
INDEX('WFOM - Time_Base'!$A$4:$API$29, MATCH("CenHos_Per", 'WFOM - Time_Base'!$B$4:$B$29,0), MATCH(CONCATENATE($G58,AJ$2),'WFOM - Time_Base'!$A$8:$API$8,0)),
IFERROR($AN58 * INDEX('Inputs from Uganda staff'!$E$61:$BM$80,MATCH('HRH Need estimation'!AJ$2,'Inputs from Uganda staff'!$E$61:$E$80,0),MATCH('HRH Need estimation'!$D58,'Inputs from Uganda staff'!$E$6:$BM$6,0)),
""))</f>
        <v>0</v>
      </c>
      <c r="AK58" s="122">
        <f>IFERROR(
$AN58 * INDEX('WFOM - Time_Base'!$A$4:$API$29, MATCH("CenHos", 'WFOM - Time_Base'!$B$4:$B$29,0), MATCH(CONCATENATE($G58,AK$2),'WFOM - Time_Base'!$A$8:$API$8,0)) *
INDEX('WFOM - Time_Base'!$A$4:$API$29, MATCH("CenHos_Per", 'WFOM - Time_Base'!$B$4:$B$29,0), MATCH(CONCATENATE($G58,AK$2),'WFOM - Time_Base'!$A$8:$API$8,0)),
IFERROR($AN58 * INDEX('Inputs from Uganda staff'!$E$61:$BM$80,MATCH('HRH Need estimation'!AK$2,'Inputs from Uganda staff'!$E$61:$E$80,0),MATCH('HRH Need estimation'!$D58,'Inputs from Uganda staff'!$E$6:$BM$6,0)),
""))</f>
        <v>0</v>
      </c>
      <c r="AL58" s="122">
        <f>IFERROR(
$AN58 * INDEX('WFOM - Time_Base'!$A$4:$API$29, MATCH("CenHos", 'WFOM - Time_Base'!$B$4:$B$29,0), MATCH(CONCATENATE($G58,AL$2),'WFOM - Time_Base'!$A$8:$API$8,0)) *
INDEX('WFOM - Time_Base'!$A$4:$API$29, MATCH("CenHos_Per", 'WFOM - Time_Base'!$B$4:$B$29,0), MATCH(CONCATENATE($G58,AL$2),'WFOM - Time_Base'!$A$8:$API$8,0)),
IFERROR($AN58 * INDEX('Inputs from Uganda staff'!$E$61:$BM$80,MATCH('HRH Need estimation'!AL$2,'Inputs from Uganda staff'!$E$61:$E$80,0),MATCH('HRH Need estimation'!$D58,'Inputs from Uganda staff'!$E$6:$BM$6,0)),
""))</f>
        <v>0</v>
      </c>
      <c r="AN58">
        <v>2</v>
      </c>
      <c r="AO58" t="str">
        <f t="shared" si="1"/>
        <v>055</v>
      </c>
      <c r="AQ58" t="s">
        <v>438</v>
      </c>
    </row>
    <row r="59" spans="1:43" hidden="1">
      <c r="A59" s="106" t="s">
        <v>947</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1947</v>
      </c>
      <c r="R59" s="122">
        <f>IFERROR(
$AN59 * INDEX('WFOM - Time_Base'!$A$4:$API$29, MATCH("CenHos", 'WFOM - Time_Base'!$B$4:$B$29,0), MATCH(CONCATENATE($G59,R$2),'WFOM - Time_Base'!$A$8:$API$8,0)) *
INDEX('WFOM - Time_Base'!$A$4:$API$29, MATCH("CenHos_Per", 'WFOM - Time_Base'!$B$4:$B$29,0), MATCH(CONCATENATE($G59,R$2),'WFOM - Time_Base'!$A$8:$API$8,0)),
IFERROR($AN59 * INDEX('Inputs from Uganda staff'!$E$61:$BM$80,MATCH('HRH Need estimation'!R$2,'Inputs from Uganda staff'!$E$61:$E$80,0),MATCH('HRH Need estimation'!$D59,'Inputs from Uganda staff'!$E$6:$BM$6,0)),
""))</f>
        <v>0</v>
      </c>
      <c r="S59" s="122">
        <f>IFERROR(
$AN59 * INDEX('WFOM - Time_Base'!$A$4:$API$29, MATCH("CenHos", 'WFOM - Time_Base'!$B$4:$B$29,0), MATCH(CONCATENATE($G59,S$2),'WFOM - Time_Base'!$A$8:$API$8,0)) *
INDEX('WFOM - Time_Base'!$A$4:$API$29, MATCH("CenHos_Per", 'WFOM - Time_Base'!$B$4:$B$29,0), MATCH(CONCATENATE($G59,S$2),'WFOM - Time_Base'!$A$8:$API$8,0)),
IFERROR($AN59 * INDEX('Inputs from Uganda staff'!$E$61:$BM$80,MATCH('HRH Need estimation'!S$2,'Inputs from Uganda staff'!$E$61:$E$80,0),MATCH('HRH Need estimation'!$D59,'Inputs from Uganda staff'!$E$6:$BM$6,0)),
""))</f>
        <v>0</v>
      </c>
      <c r="T59" s="122">
        <f>IFERROR(
$AN59 * INDEX('WFOM - Time_Base'!$A$4:$API$29, MATCH("CenHos", 'WFOM - Time_Base'!$B$4:$B$29,0), MATCH(CONCATENATE($G59,T$2),'WFOM - Time_Base'!$A$8:$API$8,0)) *
INDEX('WFOM - Time_Base'!$A$4:$API$29, MATCH("CenHos_Per", 'WFOM - Time_Base'!$B$4:$B$29,0), MATCH(CONCATENATE($G59,T$2),'WFOM - Time_Base'!$A$8:$API$8,0)),
IFERROR($AN59 * INDEX('Inputs from Uganda staff'!$E$61:$BM$80,MATCH('HRH Need estimation'!T$2,'Inputs from Uganda staff'!$E$61:$E$80,0),MATCH('HRH Need estimation'!$D59,'Inputs from Uganda staff'!$E$6:$BM$6,0)),
""))</f>
        <v>0</v>
      </c>
      <c r="U59" s="122">
        <f>IFERROR(
$AN59 * INDEX('WFOM - Time_Base'!$A$4:$API$29, MATCH("CenHos", 'WFOM - Time_Base'!$B$4:$B$29,0), MATCH(CONCATENATE($G59,U$2),'WFOM - Time_Base'!$A$8:$API$8,0)) *
INDEX('WFOM - Time_Base'!$A$4:$API$29, MATCH("CenHos_Per", 'WFOM - Time_Base'!$B$4:$B$29,0), MATCH(CONCATENATE($G59,U$2),'WFOM - Time_Base'!$A$8:$API$8,0)),
IFERROR($AN59 * INDEX('Inputs from Uganda staff'!$E$61:$BM$80,MATCH('HRH Need estimation'!U$2,'Inputs from Uganda staff'!$E$61:$E$80,0),MATCH('HRH Need estimation'!$D59,'Inputs from Uganda staff'!$E$6:$BM$6,0)),
""))</f>
        <v>0</v>
      </c>
      <c r="V59" s="122">
        <f>IFERROR(
$AN59 * INDEX('WFOM - Time_Base'!$A$4:$API$29, MATCH("CenHos", 'WFOM - Time_Base'!$B$4:$B$29,0), MATCH(CONCATENATE($G59,V$2),'WFOM - Time_Base'!$A$8:$API$8,0)) *
INDEX('WFOM - Time_Base'!$A$4:$API$29, MATCH("CenHos_Per", 'WFOM - Time_Base'!$B$4:$B$29,0), MATCH(CONCATENATE($G59,V$2),'WFOM - Time_Base'!$A$8:$API$8,0)),
IFERROR($AN59 * INDEX('Inputs from Uganda staff'!$E$61:$BM$80,MATCH('HRH Need estimation'!V$2,'Inputs from Uganda staff'!$E$61:$E$80,0),MATCH('HRH Need estimation'!$D59,'Inputs from Uganda staff'!$E$6:$BM$6,0)),
""))</f>
        <v>1</v>
      </c>
      <c r="W59" s="122">
        <f>IFERROR(
$AN59 * INDEX('WFOM - Time_Base'!$A$4:$API$29, MATCH("CenHos", 'WFOM - Time_Base'!$B$4:$B$29,0), MATCH(CONCATENATE($G59,W$2),'WFOM - Time_Base'!$A$8:$API$8,0)) *
INDEX('WFOM - Time_Base'!$A$4:$API$29, MATCH("CenHos_Per", 'WFOM - Time_Base'!$B$4:$B$29,0), MATCH(CONCATENATE($G59,W$2),'WFOM - Time_Base'!$A$8:$API$8,0)),
IFERROR($AN59 * INDEX('Inputs from Uganda staff'!$E$61:$BM$80,MATCH('HRH Need estimation'!W$2,'Inputs from Uganda staff'!$E$61:$E$80,0),MATCH('HRH Need estimation'!$D59,'Inputs from Uganda staff'!$E$6:$BM$6,0)),
""))</f>
        <v>0</v>
      </c>
      <c r="X59" s="122">
        <f>IFERROR(
$AN59 * INDEX('WFOM - Time_Base'!$A$4:$API$29, MATCH("CenHos", 'WFOM - Time_Base'!$B$4:$B$29,0), MATCH(CONCATENATE($G59,X$2),'WFOM - Time_Base'!$A$8:$API$8,0)) *
INDEX('WFOM - Time_Base'!$A$4:$API$29, MATCH("CenHos_Per", 'WFOM - Time_Base'!$B$4:$B$29,0), MATCH(CONCATENATE($G59,X$2),'WFOM - Time_Base'!$A$8:$API$8,0)),
IFERROR($AN59 * INDEX('Inputs from Uganda staff'!$E$61:$BM$80,MATCH('HRH Need estimation'!X$2,'Inputs from Uganda staff'!$E$61:$E$80,0),MATCH('HRH Need estimation'!$D59,'Inputs from Uganda staff'!$E$6:$BM$6,0)),
""))</f>
        <v>0</v>
      </c>
      <c r="Y59" s="122">
        <f>IFERROR(
$AN59 * INDEX('WFOM - Time_Base'!$A$4:$API$29, MATCH("CenHos", 'WFOM - Time_Base'!$B$4:$B$29,0), MATCH(CONCATENATE($G59,Y$2),'WFOM - Time_Base'!$A$8:$API$8,0)) *
INDEX('WFOM - Time_Base'!$A$4:$API$29, MATCH("CenHos_Per", 'WFOM - Time_Base'!$B$4:$B$29,0), MATCH(CONCATENATE($G59,Y$2),'WFOM - Time_Base'!$A$8:$API$8,0)),
IFERROR($AN59 * INDEX('Inputs from Uganda staff'!$E$61:$BM$80,MATCH('HRH Need estimation'!Y$2,'Inputs from Uganda staff'!$E$61:$E$80,0),MATCH('HRH Need estimation'!$D59,'Inputs from Uganda staff'!$E$6:$BM$6,0)),
""))</f>
        <v>1</v>
      </c>
      <c r="Z59" s="122">
        <f>IFERROR(
$AN59 * INDEX('WFOM - Time_Base'!$A$4:$API$29, MATCH("CenHos", 'WFOM - Time_Base'!$B$4:$B$29,0), MATCH(CONCATENATE($G59,Z$2),'WFOM - Time_Base'!$A$8:$API$8,0)) *
INDEX('WFOM - Time_Base'!$A$4:$API$29, MATCH("CenHos_Per", 'WFOM - Time_Base'!$B$4:$B$29,0), MATCH(CONCATENATE($G59,Z$2),'WFOM - Time_Base'!$A$8:$API$8,0)),
IFERROR($AN59 * INDEX('Inputs from Uganda staff'!$E$61:$BM$80,MATCH('HRH Need estimation'!Z$2,'Inputs from Uganda staff'!$E$61:$E$80,0),MATCH('HRH Need estimation'!$D59,'Inputs from Uganda staff'!$E$6:$BM$6,0)),
""))</f>
        <v>0</v>
      </c>
      <c r="AA59" s="122">
        <f>IFERROR(
$AN59 * INDEX('WFOM - Time_Base'!$A$4:$API$29, MATCH("CenHos", 'WFOM - Time_Base'!$B$4:$B$29,0), MATCH(CONCATENATE($G59,AA$2),'WFOM - Time_Base'!$A$8:$API$8,0)) *
INDEX('WFOM - Time_Base'!$A$4:$API$29, MATCH("CenHos_Per", 'WFOM - Time_Base'!$B$4:$B$29,0), MATCH(CONCATENATE($G59,AA$2),'WFOM - Time_Base'!$A$8:$API$8,0)),
IFERROR($AN59 * INDEX('Inputs from Uganda staff'!$E$61:$BM$80,MATCH('HRH Need estimation'!AA$2,'Inputs from Uganda staff'!$E$61:$E$80,0),MATCH('HRH Need estimation'!$D59,'Inputs from Uganda staff'!$E$6:$BM$6,0)),
""))</f>
        <v>0</v>
      </c>
      <c r="AB59" s="122">
        <f>IFERROR(
$AN59 * INDEX('WFOM - Time_Base'!$A$4:$API$29, MATCH("CenHos", 'WFOM - Time_Base'!$B$4:$B$29,0), MATCH(CONCATENATE($G59,AB$2),'WFOM - Time_Base'!$A$8:$API$8,0)) *
INDEX('WFOM - Time_Base'!$A$4:$API$29, MATCH("CenHos_Per", 'WFOM - Time_Base'!$B$4:$B$29,0), MATCH(CONCATENATE($G59,AB$2),'WFOM - Time_Base'!$A$8:$API$8,0)),
IFERROR($AN59 * INDEX('Inputs from Uganda staff'!$E$61:$BM$80,MATCH('HRH Need estimation'!AB$2,'Inputs from Uganda staff'!$E$61:$E$80,0),MATCH('HRH Need estimation'!$D59,'Inputs from Uganda staff'!$E$6:$BM$6,0)),
""))</f>
        <v>0</v>
      </c>
      <c r="AC59" s="122" t="str">
        <f>IFERROR(
$AN59 * INDEX('WFOM - Time_Base'!$A$4:$API$29, MATCH("CenHos", 'WFOM - Time_Base'!$B$4:$B$29,0), MATCH(CONCATENATE($G59,AC$2),'WFOM - Time_Base'!$A$8:$API$8,0)) *
INDEX('WFOM - Time_Base'!$A$4:$API$29, MATCH("CenHos_Per", 'WFOM - Time_Base'!$B$4:$B$29,0), MATCH(CONCATENATE($G59,AC$2),'WFOM - Time_Base'!$A$8:$API$8,0)),
IFERROR($AN59 * INDEX('Inputs from Uganda staff'!$E$61:$BM$80,MATCH('HRH Need estimation'!AC$2,'Inputs from Uganda staff'!$E$61:$E$80,0),MATCH('HRH Need estimation'!$D59,'Inputs from Uganda staff'!$E$6:$BM$6,0)),
""))</f>
        <v/>
      </c>
      <c r="AD59" s="122">
        <f>IFERROR(
$AN59 * INDEX('WFOM - Time_Base'!$A$4:$API$29, MATCH("CenHos", 'WFOM - Time_Base'!$B$4:$B$29,0), MATCH(CONCATENATE($G59,AD$2),'WFOM - Time_Base'!$A$8:$API$8,0)) *
INDEX('WFOM - Time_Base'!$A$4:$API$29, MATCH("CenHos_Per", 'WFOM - Time_Base'!$B$4:$B$29,0), MATCH(CONCATENATE($G59,AD$2),'WFOM - Time_Base'!$A$8:$API$8,0)),
IFERROR($AN59 * INDEX('Inputs from Uganda staff'!$E$61:$BM$80,MATCH('HRH Need estimation'!AD$2,'Inputs from Uganda staff'!$E$61:$E$80,0),MATCH('HRH Need estimation'!$D59,'Inputs from Uganda staff'!$E$6:$BM$6,0)),
""))</f>
        <v>0</v>
      </c>
      <c r="AE59" s="122">
        <f>IFERROR(
$AN59 * INDEX('WFOM - Time_Base'!$A$4:$API$29, MATCH("CenHos", 'WFOM - Time_Base'!$B$4:$B$29,0), MATCH(CONCATENATE($G59,AE$2),'WFOM - Time_Base'!$A$8:$API$8,0)) *
INDEX('WFOM - Time_Base'!$A$4:$API$29, MATCH("CenHos_Per", 'WFOM - Time_Base'!$B$4:$B$29,0), MATCH(CONCATENATE($G59,AE$2),'WFOM - Time_Base'!$A$8:$API$8,0)),
IFERROR($AN59 * INDEX('Inputs from Uganda staff'!$E$61:$BM$80,MATCH('HRH Need estimation'!AE$2,'Inputs from Uganda staff'!$E$61:$E$80,0),MATCH('HRH Need estimation'!$D59,'Inputs from Uganda staff'!$E$6:$BM$6,0)),
""))</f>
        <v>0</v>
      </c>
      <c r="AF59" s="122">
        <f>IFERROR(
$AN59 * INDEX('WFOM - Time_Base'!$A$4:$API$29, MATCH("CenHos", 'WFOM - Time_Base'!$B$4:$B$29,0), MATCH(CONCATENATE($G59,AF$2),'WFOM - Time_Base'!$A$8:$API$8,0)) *
INDEX('WFOM - Time_Base'!$A$4:$API$29, MATCH("CenHos_Per", 'WFOM - Time_Base'!$B$4:$B$29,0), MATCH(CONCATENATE($G59,AF$2),'WFOM - Time_Base'!$A$8:$API$8,0)),
IFERROR($AN59 * INDEX('Inputs from Uganda staff'!$E$61:$BM$80,MATCH('HRH Need estimation'!AF$2,'Inputs from Uganda staff'!$E$61:$E$80,0),MATCH('HRH Need estimation'!$D59,'Inputs from Uganda staff'!$E$6:$BM$6,0)),
""))</f>
        <v>0</v>
      </c>
      <c r="AG59" s="122">
        <f>IFERROR(
$AN59 * INDEX('WFOM - Time_Base'!$A$4:$API$29, MATCH("CenHos", 'WFOM - Time_Base'!$B$4:$B$29,0), MATCH(CONCATENATE($G59,AG$2),'WFOM - Time_Base'!$A$8:$API$8,0)) *
INDEX('WFOM - Time_Base'!$A$4:$API$29, MATCH("CenHos_Per", 'WFOM - Time_Base'!$B$4:$B$29,0), MATCH(CONCATENATE($G59,AG$2),'WFOM - Time_Base'!$A$8:$API$8,0)),
IFERROR($AN59 * INDEX('Inputs from Uganda staff'!$E$61:$BM$80,MATCH('HRH Need estimation'!AG$2,'Inputs from Uganda staff'!$E$61:$E$80,0),MATCH('HRH Need estimation'!$D59,'Inputs from Uganda staff'!$E$6:$BM$6,0)),
""))</f>
        <v>0</v>
      </c>
      <c r="AH59" s="122">
        <f>IFERROR(
$AN59 * INDEX('WFOM - Time_Base'!$A$4:$API$29, MATCH("CenHos", 'WFOM - Time_Base'!$B$4:$B$29,0), MATCH(CONCATENATE($G59,AH$2),'WFOM - Time_Base'!$A$8:$API$8,0)) *
INDEX('WFOM - Time_Base'!$A$4:$API$29, MATCH("CenHos_Per", 'WFOM - Time_Base'!$B$4:$B$29,0), MATCH(CONCATENATE($G59,AH$2),'WFOM - Time_Base'!$A$8:$API$8,0)),
IFERROR($AN59 * INDEX('Inputs from Uganda staff'!$E$61:$BM$80,MATCH('HRH Need estimation'!AH$2,'Inputs from Uganda staff'!$E$61:$E$80,0),MATCH('HRH Need estimation'!$D59,'Inputs from Uganda staff'!$E$6:$BM$6,0)),
""))</f>
        <v>0</v>
      </c>
      <c r="AI59" s="122">
        <f>IFERROR(
$AN59 * INDEX('WFOM - Time_Base'!$A$4:$API$29, MATCH("CenHos", 'WFOM - Time_Base'!$B$4:$B$29,0), MATCH(CONCATENATE($G59,AI$2),'WFOM - Time_Base'!$A$8:$API$8,0)) *
INDEX('WFOM - Time_Base'!$A$4:$API$29, MATCH("CenHos_Per", 'WFOM - Time_Base'!$B$4:$B$29,0), MATCH(CONCATENATE($G59,AI$2),'WFOM - Time_Base'!$A$8:$API$8,0)),
IFERROR($AN59 * INDEX('Inputs from Uganda staff'!$E$61:$BM$80,MATCH('HRH Need estimation'!AI$2,'Inputs from Uganda staff'!$E$61:$E$80,0),MATCH('HRH Need estimation'!$D59,'Inputs from Uganda staff'!$E$6:$BM$6,0)),
""))</f>
        <v>0</v>
      </c>
      <c r="AJ59" s="122">
        <f>IFERROR(
$AN59 * INDEX('WFOM - Time_Base'!$A$4:$API$29, MATCH("CenHos", 'WFOM - Time_Base'!$B$4:$B$29,0), MATCH(CONCATENATE($G59,AJ$2),'WFOM - Time_Base'!$A$8:$API$8,0)) *
INDEX('WFOM - Time_Base'!$A$4:$API$29, MATCH("CenHos_Per", 'WFOM - Time_Base'!$B$4:$B$29,0), MATCH(CONCATENATE($G59,AJ$2),'WFOM - Time_Base'!$A$8:$API$8,0)),
IFERROR($AN59 * INDEX('Inputs from Uganda staff'!$E$61:$BM$80,MATCH('HRH Need estimation'!AJ$2,'Inputs from Uganda staff'!$E$61:$E$80,0),MATCH('HRH Need estimation'!$D59,'Inputs from Uganda staff'!$E$6:$BM$6,0)),
""))</f>
        <v>0</v>
      </c>
      <c r="AK59" s="122">
        <f>IFERROR(
$AN59 * INDEX('WFOM - Time_Base'!$A$4:$API$29, MATCH("CenHos", 'WFOM - Time_Base'!$B$4:$B$29,0), MATCH(CONCATENATE($G59,AK$2),'WFOM - Time_Base'!$A$8:$API$8,0)) *
INDEX('WFOM - Time_Base'!$A$4:$API$29, MATCH("CenHos_Per", 'WFOM - Time_Base'!$B$4:$B$29,0), MATCH(CONCATENATE($G59,AK$2),'WFOM - Time_Base'!$A$8:$API$8,0)),
IFERROR($AN59 * INDEX('Inputs from Uganda staff'!$E$61:$BM$80,MATCH('HRH Need estimation'!AK$2,'Inputs from Uganda staff'!$E$61:$E$80,0),MATCH('HRH Need estimation'!$D59,'Inputs from Uganda staff'!$E$6:$BM$6,0)),
""))</f>
        <v>0</v>
      </c>
      <c r="AL59" s="122">
        <f>IFERROR(
$AN59 * INDEX('WFOM - Time_Base'!$A$4:$API$29, MATCH("CenHos", 'WFOM - Time_Base'!$B$4:$B$29,0), MATCH(CONCATENATE($G59,AL$2),'WFOM - Time_Base'!$A$8:$API$8,0)) *
INDEX('WFOM - Time_Base'!$A$4:$API$29, MATCH("CenHos_Per", 'WFOM - Time_Base'!$B$4:$B$29,0), MATCH(CONCATENATE($G59,AL$2),'WFOM - Time_Base'!$A$8:$API$8,0)),
IFERROR($AN59 * INDEX('Inputs from Uganda staff'!$E$61:$BM$80,MATCH('HRH Need estimation'!AL$2,'Inputs from Uganda staff'!$E$61:$E$80,0),MATCH('HRH Need estimation'!$D59,'Inputs from Uganda staff'!$E$6:$BM$6,0)),
""))</f>
        <v>0</v>
      </c>
      <c r="AN59">
        <v>1</v>
      </c>
      <c r="AO59" t="e">
        <f t="shared" si="1"/>
        <v>#N/A</v>
      </c>
      <c r="AQ59" t="s">
        <v>440</v>
      </c>
    </row>
    <row r="60" spans="1:43" hidden="1">
      <c r="A60" s="106" t="s">
        <v>948</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1947</v>
      </c>
      <c r="R60" s="122">
        <f>IFERROR(
$AN60 * INDEX('WFOM - Time_Base'!$A$4:$API$29, MATCH("CenHos", 'WFOM - Time_Base'!$B$4:$B$29,0), MATCH(CONCATENATE($G60,R$2),'WFOM - Time_Base'!$A$8:$API$8,0)) *
INDEX('WFOM - Time_Base'!$A$4:$API$29, MATCH("CenHos_Per", 'WFOM - Time_Base'!$B$4:$B$29,0), MATCH(CONCATENATE($G60,R$2),'WFOM - Time_Base'!$A$8:$API$8,0)),
IFERROR($AN60 * INDEX('Inputs from Uganda staff'!$E$61:$BM$80,MATCH('HRH Need estimation'!R$2,'Inputs from Uganda staff'!$E$61:$E$80,0),MATCH('HRH Need estimation'!$D60,'Inputs from Uganda staff'!$E$6:$BM$6,0)),
""))</f>
        <v>0</v>
      </c>
      <c r="S60" s="122">
        <f>IFERROR(
$AN60 * INDEX('WFOM - Time_Base'!$A$4:$API$29, MATCH("CenHos", 'WFOM - Time_Base'!$B$4:$B$29,0), MATCH(CONCATENATE($G60,S$2),'WFOM - Time_Base'!$A$8:$API$8,0)) *
INDEX('WFOM - Time_Base'!$A$4:$API$29, MATCH("CenHos_Per", 'WFOM - Time_Base'!$B$4:$B$29,0), MATCH(CONCATENATE($G60,S$2),'WFOM - Time_Base'!$A$8:$API$8,0)),
IFERROR($AN60 * INDEX('Inputs from Uganda staff'!$E$61:$BM$80,MATCH('HRH Need estimation'!S$2,'Inputs from Uganda staff'!$E$61:$E$80,0),MATCH('HRH Need estimation'!$D60,'Inputs from Uganda staff'!$E$6:$BM$6,0)),
""))</f>
        <v>0</v>
      </c>
      <c r="T60" s="122">
        <f>IFERROR(
$AN60 * INDEX('WFOM - Time_Base'!$A$4:$API$29, MATCH("CenHos", 'WFOM - Time_Base'!$B$4:$B$29,0), MATCH(CONCATENATE($G60,T$2),'WFOM - Time_Base'!$A$8:$API$8,0)) *
INDEX('WFOM - Time_Base'!$A$4:$API$29, MATCH("CenHos_Per", 'WFOM - Time_Base'!$B$4:$B$29,0), MATCH(CONCATENATE($G60,T$2),'WFOM - Time_Base'!$A$8:$API$8,0)),
IFERROR($AN60 * INDEX('Inputs from Uganda staff'!$E$61:$BM$80,MATCH('HRH Need estimation'!T$2,'Inputs from Uganda staff'!$E$61:$E$80,0),MATCH('HRH Need estimation'!$D60,'Inputs from Uganda staff'!$E$6:$BM$6,0)),
""))</f>
        <v>0</v>
      </c>
      <c r="U60" s="122">
        <f>IFERROR(
$AN60 * INDEX('WFOM - Time_Base'!$A$4:$API$29, MATCH("CenHos", 'WFOM - Time_Base'!$B$4:$B$29,0), MATCH(CONCATENATE($G60,U$2),'WFOM - Time_Base'!$A$8:$API$8,0)) *
INDEX('WFOM - Time_Base'!$A$4:$API$29, MATCH("CenHos_Per", 'WFOM - Time_Base'!$B$4:$B$29,0), MATCH(CONCATENATE($G60,U$2),'WFOM - Time_Base'!$A$8:$API$8,0)),
IFERROR($AN60 * INDEX('Inputs from Uganda staff'!$E$61:$BM$80,MATCH('HRH Need estimation'!U$2,'Inputs from Uganda staff'!$E$61:$E$80,0),MATCH('HRH Need estimation'!$D60,'Inputs from Uganda staff'!$E$6:$BM$6,0)),
""))</f>
        <v>0</v>
      </c>
      <c r="V60" s="122">
        <f>IFERROR(
$AN60 * INDEX('WFOM - Time_Base'!$A$4:$API$29, MATCH("CenHos", 'WFOM - Time_Base'!$B$4:$B$29,0), MATCH(CONCATENATE($G60,V$2),'WFOM - Time_Base'!$A$8:$API$8,0)) *
INDEX('WFOM - Time_Base'!$A$4:$API$29, MATCH("CenHos_Per", 'WFOM - Time_Base'!$B$4:$B$29,0), MATCH(CONCATENATE($G60,V$2),'WFOM - Time_Base'!$A$8:$API$8,0)),
IFERROR($AN60 * INDEX('Inputs from Uganda staff'!$E$61:$BM$80,MATCH('HRH Need estimation'!V$2,'Inputs from Uganda staff'!$E$61:$E$80,0),MATCH('HRH Need estimation'!$D60,'Inputs from Uganda staff'!$E$6:$BM$6,0)),
""))</f>
        <v>1</v>
      </c>
      <c r="W60" s="122">
        <f>IFERROR(
$AN60 * INDEX('WFOM - Time_Base'!$A$4:$API$29, MATCH("CenHos", 'WFOM - Time_Base'!$B$4:$B$29,0), MATCH(CONCATENATE($G60,W$2),'WFOM - Time_Base'!$A$8:$API$8,0)) *
INDEX('WFOM - Time_Base'!$A$4:$API$29, MATCH("CenHos_Per", 'WFOM - Time_Base'!$B$4:$B$29,0), MATCH(CONCATENATE($G60,W$2),'WFOM - Time_Base'!$A$8:$API$8,0)),
IFERROR($AN60 * INDEX('Inputs from Uganda staff'!$E$61:$BM$80,MATCH('HRH Need estimation'!W$2,'Inputs from Uganda staff'!$E$61:$E$80,0),MATCH('HRH Need estimation'!$D60,'Inputs from Uganda staff'!$E$6:$BM$6,0)),
""))</f>
        <v>0</v>
      </c>
      <c r="X60" s="122">
        <f>IFERROR(
$AN60 * INDEX('WFOM - Time_Base'!$A$4:$API$29, MATCH("CenHos", 'WFOM - Time_Base'!$B$4:$B$29,0), MATCH(CONCATENATE($G60,X$2),'WFOM - Time_Base'!$A$8:$API$8,0)) *
INDEX('WFOM - Time_Base'!$A$4:$API$29, MATCH("CenHos_Per", 'WFOM - Time_Base'!$B$4:$B$29,0), MATCH(CONCATENATE($G60,X$2),'WFOM - Time_Base'!$A$8:$API$8,0)),
IFERROR($AN60 * INDEX('Inputs from Uganda staff'!$E$61:$BM$80,MATCH('HRH Need estimation'!X$2,'Inputs from Uganda staff'!$E$61:$E$80,0),MATCH('HRH Need estimation'!$D60,'Inputs from Uganda staff'!$E$6:$BM$6,0)),
""))</f>
        <v>0</v>
      </c>
      <c r="Y60" s="122">
        <f>IFERROR(
$AN60 * INDEX('WFOM - Time_Base'!$A$4:$API$29, MATCH("CenHos", 'WFOM - Time_Base'!$B$4:$B$29,0), MATCH(CONCATENATE($G60,Y$2),'WFOM - Time_Base'!$A$8:$API$8,0)) *
INDEX('WFOM - Time_Base'!$A$4:$API$29, MATCH("CenHos_Per", 'WFOM - Time_Base'!$B$4:$B$29,0), MATCH(CONCATENATE($G60,Y$2),'WFOM - Time_Base'!$A$8:$API$8,0)),
IFERROR($AN60 * INDEX('Inputs from Uganda staff'!$E$61:$BM$80,MATCH('HRH Need estimation'!Y$2,'Inputs from Uganda staff'!$E$61:$E$80,0),MATCH('HRH Need estimation'!$D60,'Inputs from Uganda staff'!$E$6:$BM$6,0)),
""))</f>
        <v>1</v>
      </c>
      <c r="Z60" s="122">
        <f>IFERROR(
$AN60 * INDEX('WFOM - Time_Base'!$A$4:$API$29, MATCH("CenHos", 'WFOM - Time_Base'!$B$4:$B$29,0), MATCH(CONCATENATE($G60,Z$2),'WFOM - Time_Base'!$A$8:$API$8,0)) *
INDEX('WFOM - Time_Base'!$A$4:$API$29, MATCH("CenHos_Per", 'WFOM - Time_Base'!$B$4:$B$29,0), MATCH(CONCATENATE($G60,Z$2),'WFOM - Time_Base'!$A$8:$API$8,0)),
IFERROR($AN60 * INDEX('Inputs from Uganda staff'!$E$61:$BM$80,MATCH('HRH Need estimation'!Z$2,'Inputs from Uganda staff'!$E$61:$E$80,0),MATCH('HRH Need estimation'!$D60,'Inputs from Uganda staff'!$E$6:$BM$6,0)),
""))</f>
        <v>0</v>
      </c>
      <c r="AA60" s="122">
        <f>IFERROR(
$AN60 * INDEX('WFOM - Time_Base'!$A$4:$API$29, MATCH("CenHos", 'WFOM - Time_Base'!$B$4:$B$29,0), MATCH(CONCATENATE($G60,AA$2),'WFOM - Time_Base'!$A$8:$API$8,0)) *
INDEX('WFOM - Time_Base'!$A$4:$API$29, MATCH("CenHos_Per", 'WFOM - Time_Base'!$B$4:$B$29,0), MATCH(CONCATENATE($G60,AA$2),'WFOM - Time_Base'!$A$8:$API$8,0)),
IFERROR($AN60 * INDEX('Inputs from Uganda staff'!$E$61:$BM$80,MATCH('HRH Need estimation'!AA$2,'Inputs from Uganda staff'!$E$61:$E$80,0),MATCH('HRH Need estimation'!$D60,'Inputs from Uganda staff'!$E$6:$BM$6,0)),
""))</f>
        <v>0</v>
      </c>
      <c r="AB60" s="122">
        <f>IFERROR(
$AN60 * INDEX('WFOM - Time_Base'!$A$4:$API$29, MATCH("CenHos", 'WFOM - Time_Base'!$B$4:$B$29,0), MATCH(CONCATENATE($G60,AB$2),'WFOM - Time_Base'!$A$8:$API$8,0)) *
INDEX('WFOM - Time_Base'!$A$4:$API$29, MATCH("CenHos_Per", 'WFOM - Time_Base'!$B$4:$B$29,0), MATCH(CONCATENATE($G60,AB$2),'WFOM - Time_Base'!$A$8:$API$8,0)),
IFERROR($AN60 * INDEX('Inputs from Uganda staff'!$E$61:$BM$80,MATCH('HRH Need estimation'!AB$2,'Inputs from Uganda staff'!$E$61:$E$80,0),MATCH('HRH Need estimation'!$D60,'Inputs from Uganda staff'!$E$6:$BM$6,0)),
""))</f>
        <v>0</v>
      </c>
      <c r="AC60" s="122" t="str">
        <f>IFERROR(
$AN60 * INDEX('WFOM - Time_Base'!$A$4:$API$29, MATCH("CenHos", 'WFOM - Time_Base'!$B$4:$B$29,0), MATCH(CONCATENATE($G60,AC$2),'WFOM - Time_Base'!$A$8:$API$8,0)) *
INDEX('WFOM - Time_Base'!$A$4:$API$29, MATCH("CenHos_Per", 'WFOM - Time_Base'!$B$4:$B$29,0), MATCH(CONCATENATE($G60,AC$2),'WFOM - Time_Base'!$A$8:$API$8,0)),
IFERROR($AN60 * INDEX('Inputs from Uganda staff'!$E$61:$BM$80,MATCH('HRH Need estimation'!AC$2,'Inputs from Uganda staff'!$E$61:$E$80,0),MATCH('HRH Need estimation'!$D60,'Inputs from Uganda staff'!$E$6:$BM$6,0)),
""))</f>
        <v/>
      </c>
      <c r="AD60" s="122">
        <f>IFERROR(
$AN60 * INDEX('WFOM - Time_Base'!$A$4:$API$29, MATCH("CenHos", 'WFOM - Time_Base'!$B$4:$B$29,0), MATCH(CONCATENATE($G60,AD$2),'WFOM - Time_Base'!$A$8:$API$8,0)) *
INDEX('WFOM - Time_Base'!$A$4:$API$29, MATCH("CenHos_Per", 'WFOM - Time_Base'!$B$4:$B$29,0), MATCH(CONCATENATE($G60,AD$2),'WFOM - Time_Base'!$A$8:$API$8,0)),
IFERROR($AN60 * INDEX('Inputs from Uganda staff'!$E$61:$BM$80,MATCH('HRH Need estimation'!AD$2,'Inputs from Uganda staff'!$E$61:$E$80,0),MATCH('HRH Need estimation'!$D60,'Inputs from Uganda staff'!$E$6:$BM$6,0)),
""))</f>
        <v>0</v>
      </c>
      <c r="AE60" s="122">
        <f>IFERROR(
$AN60 * INDEX('WFOM - Time_Base'!$A$4:$API$29, MATCH("CenHos", 'WFOM - Time_Base'!$B$4:$B$29,0), MATCH(CONCATENATE($G60,AE$2),'WFOM - Time_Base'!$A$8:$API$8,0)) *
INDEX('WFOM - Time_Base'!$A$4:$API$29, MATCH("CenHos_Per", 'WFOM - Time_Base'!$B$4:$B$29,0), MATCH(CONCATENATE($G60,AE$2),'WFOM - Time_Base'!$A$8:$API$8,0)),
IFERROR($AN60 * INDEX('Inputs from Uganda staff'!$E$61:$BM$80,MATCH('HRH Need estimation'!AE$2,'Inputs from Uganda staff'!$E$61:$E$80,0),MATCH('HRH Need estimation'!$D60,'Inputs from Uganda staff'!$E$6:$BM$6,0)),
""))</f>
        <v>0</v>
      </c>
      <c r="AF60" s="122">
        <f>IFERROR(
$AN60 * INDEX('WFOM - Time_Base'!$A$4:$API$29, MATCH("CenHos", 'WFOM - Time_Base'!$B$4:$B$29,0), MATCH(CONCATENATE($G60,AF$2),'WFOM - Time_Base'!$A$8:$API$8,0)) *
INDEX('WFOM - Time_Base'!$A$4:$API$29, MATCH("CenHos_Per", 'WFOM - Time_Base'!$B$4:$B$29,0), MATCH(CONCATENATE($G60,AF$2),'WFOM - Time_Base'!$A$8:$API$8,0)),
IFERROR($AN60 * INDEX('Inputs from Uganda staff'!$E$61:$BM$80,MATCH('HRH Need estimation'!AF$2,'Inputs from Uganda staff'!$E$61:$E$80,0),MATCH('HRH Need estimation'!$D60,'Inputs from Uganda staff'!$E$6:$BM$6,0)),
""))</f>
        <v>0</v>
      </c>
      <c r="AG60" s="122">
        <f>IFERROR(
$AN60 * INDEX('WFOM - Time_Base'!$A$4:$API$29, MATCH("CenHos", 'WFOM - Time_Base'!$B$4:$B$29,0), MATCH(CONCATENATE($G60,AG$2),'WFOM - Time_Base'!$A$8:$API$8,0)) *
INDEX('WFOM - Time_Base'!$A$4:$API$29, MATCH("CenHos_Per", 'WFOM - Time_Base'!$B$4:$B$29,0), MATCH(CONCATENATE($G60,AG$2),'WFOM - Time_Base'!$A$8:$API$8,0)),
IFERROR($AN60 * INDEX('Inputs from Uganda staff'!$E$61:$BM$80,MATCH('HRH Need estimation'!AG$2,'Inputs from Uganda staff'!$E$61:$E$80,0),MATCH('HRH Need estimation'!$D60,'Inputs from Uganda staff'!$E$6:$BM$6,0)),
""))</f>
        <v>0</v>
      </c>
      <c r="AH60" s="122">
        <f>IFERROR(
$AN60 * INDEX('WFOM - Time_Base'!$A$4:$API$29, MATCH("CenHos", 'WFOM - Time_Base'!$B$4:$B$29,0), MATCH(CONCATENATE($G60,AH$2),'WFOM - Time_Base'!$A$8:$API$8,0)) *
INDEX('WFOM - Time_Base'!$A$4:$API$29, MATCH("CenHos_Per", 'WFOM - Time_Base'!$B$4:$B$29,0), MATCH(CONCATENATE($G60,AH$2),'WFOM - Time_Base'!$A$8:$API$8,0)),
IFERROR($AN60 * INDEX('Inputs from Uganda staff'!$E$61:$BM$80,MATCH('HRH Need estimation'!AH$2,'Inputs from Uganda staff'!$E$61:$E$80,0),MATCH('HRH Need estimation'!$D60,'Inputs from Uganda staff'!$E$6:$BM$6,0)),
""))</f>
        <v>0</v>
      </c>
      <c r="AI60" s="122">
        <f>IFERROR(
$AN60 * INDEX('WFOM - Time_Base'!$A$4:$API$29, MATCH("CenHos", 'WFOM - Time_Base'!$B$4:$B$29,0), MATCH(CONCATENATE($G60,AI$2),'WFOM - Time_Base'!$A$8:$API$8,0)) *
INDEX('WFOM - Time_Base'!$A$4:$API$29, MATCH("CenHos_Per", 'WFOM - Time_Base'!$B$4:$B$29,0), MATCH(CONCATENATE($G60,AI$2),'WFOM - Time_Base'!$A$8:$API$8,0)),
IFERROR($AN60 * INDEX('Inputs from Uganda staff'!$E$61:$BM$80,MATCH('HRH Need estimation'!AI$2,'Inputs from Uganda staff'!$E$61:$E$80,0),MATCH('HRH Need estimation'!$D60,'Inputs from Uganda staff'!$E$6:$BM$6,0)),
""))</f>
        <v>0</v>
      </c>
      <c r="AJ60" s="122">
        <f>IFERROR(
$AN60 * INDEX('WFOM - Time_Base'!$A$4:$API$29, MATCH("CenHos", 'WFOM - Time_Base'!$B$4:$B$29,0), MATCH(CONCATENATE($G60,AJ$2),'WFOM - Time_Base'!$A$8:$API$8,0)) *
INDEX('WFOM - Time_Base'!$A$4:$API$29, MATCH("CenHos_Per", 'WFOM - Time_Base'!$B$4:$B$29,0), MATCH(CONCATENATE($G60,AJ$2),'WFOM - Time_Base'!$A$8:$API$8,0)),
IFERROR($AN60 * INDEX('Inputs from Uganda staff'!$E$61:$BM$80,MATCH('HRH Need estimation'!AJ$2,'Inputs from Uganda staff'!$E$61:$E$80,0),MATCH('HRH Need estimation'!$D60,'Inputs from Uganda staff'!$E$6:$BM$6,0)),
""))</f>
        <v>0</v>
      </c>
      <c r="AK60" s="122">
        <f>IFERROR(
$AN60 * INDEX('WFOM - Time_Base'!$A$4:$API$29, MATCH("CenHos", 'WFOM - Time_Base'!$B$4:$B$29,0), MATCH(CONCATENATE($G60,AK$2),'WFOM - Time_Base'!$A$8:$API$8,0)) *
INDEX('WFOM - Time_Base'!$A$4:$API$29, MATCH("CenHos_Per", 'WFOM - Time_Base'!$B$4:$B$29,0), MATCH(CONCATENATE($G60,AK$2),'WFOM - Time_Base'!$A$8:$API$8,0)),
IFERROR($AN60 * INDEX('Inputs from Uganda staff'!$E$61:$BM$80,MATCH('HRH Need estimation'!AK$2,'Inputs from Uganda staff'!$E$61:$E$80,0),MATCH('HRH Need estimation'!$D60,'Inputs from Uganda staff'!$E$6:$BM$6,0)),
""))</f>
        <v>0</v>
      </c>
      <c r="AL60" s="122">
        <f>IFERROR(
$AN60 * INDEX('WFOM - Time_Base'!$A$4:$API$29, MATCH("CenHos", 'WFOM - Time_Base'!$B$4:$B$29,0), MATCH(CONCATENATE($G60,AL$2),'WFOM - Time_Base'!$A$8:$API$8,0)) *
INDEX('WFOM - Time_Base'!$A$4:$API$29, MATCH("CenHos_Per", 'WFOM - Time_Base'!$B$4:$B$29,0), MATCH(CONCATENATE($G60,AL$2),'WFOM - Time_Base'!$A$8:$API$8,0)),
IFERROR($AN60 * INDEX('Inputs from Uganda staff'!$E$61:$BM$80,MATCH('HRH Need estimation'!AL$2,'Inputs from Uganda staff'!$E$61:$E$80,0),MATCH('HRH Need estimation'!$D60,'Inputs from Uganda staff'!$E$6:$BM$6,0)),
""))</f>
        <v>0</v>
      </c>
      <c r="AN60">
        <v>1</v>
      </c>
      <c r="AO60" t="e">
        <f t="shared" si="1"/>
        <v>#N/A</v>
      </c>
      <c r="AQ60" t="s">
        <v>444</v>
      </c>
    </row>
    <row r="61" spans="1:43">
      <c r="A61" s="106" t="s">
        <v>949</v>
      </c>
      <c r="B61" s="106" t="s">
        <v>336</v>
      </c>
      <c r="C61" s="107" t="s">
        <v>337</v>
      </c>
      <c r="D61" s="113" t="s">
        <v>338</v>
      </c>
      <c r="E61" s="122" t="s">
        <v>25</v>
      </c>
      <c r="F61" s="122" t="s">
        <v>49</v>
      </c>
      <c r="G61" s="122" t="str">
        <f>IF(F61&lt;&gt;"", VLOOKUP(F61,'WFOM - Cadre and Service List'!$E$4:$F$52,2,FALSE), "")</f>
        <v>EPI</v>
      </c>
      <c r="H61" s="122"/>
      <c r="I61" s="207"/>
      <c r="J61" s="207"/>
      <c r="K61" s="207"/>
      <c r="L61" s="207"/>
      <c r="M61" s="207"/>
      <c r="N61" s="207"/>
      <c r="O61" s="207"/>
      <c r="P61" s="207">
        <f t="shared" si="0"/>
        <v>0</v>
      </c>
      <c r="Q61" s="122" t="s">
        <v>1947</v>
      </c>
      <c r="R61" s="122">
        <f>IFERROR(
$AN61 * INDEX('WFOM - Time_Base'!$A$4:$API$29, MATCH("CenHos", 'WFOM - Time_Base'!$B$4:$B$29,0), MATCH(CONCATENATE($G61,R$2),'WFOM - Time_Base'!$A$8:$API$8,0)) *
INDEX('WFOM - Time_Base'!$A$4:$API$29, MATCH("CenHos_Per", 'WFOM - Time_Base'!$B$4:$B$29,0), MATCH(CONCATENATE($G61,R$2),'WFOM - Time_Base'!$A$8:$API$8,0)),
IFERROR($AN61 * INDEX('Inputs from Uganda staff'!$E$61:$BM$80,MATCH('HRH Need estimation'!R$2,'Inputs from Uganda staff'!$E$61:$E$80,0),MATCH('HRH Need estimation'!$D61,'Inputs from Uganda staff'!$E$6:$BM$6,0)),
""))</f>
        <v>0</v>
      </c>
      <c r="S61" s="122">
        <f>IFERROR(
$AN61 * INDEX('WFOM - Time_Base'!$A$4:$API$29, MATCH("CenHos", 'WFOM - Time_Base'!$B$4:$B$29,0), MATCH(CONCATENATE($G61,S$2),'WFOM - Time_Base'!$A$8:$API$8,0)) *
INDEX('WFOM - Time_Base'!$A$4:$API$29, MATCH("CenHos_Per", 'WFOM - Time_Base'!$B$4:$B$29,0), MATCH(CONCATENATE($G61,S$2),'WFOM - Time_Base'!$A$8:$API$8,0)),
IFERROR($AN61 * INDEX('Inputs from Uganda staff'!$E$61:$BM$80,MATCH('HRH Need estimation'!S$2,'Inputs from Uganda staff'!$E$61:$E$80,0),MATCH('HRH Need estimation'!$D61,'Inputs from Uganda staff'!$E$6:$BM$6,0)),
""))</f>
        <v>0</v>
      </c>
      <c r="T61" s="122">
        <f>IFERROR(
$AN61 * INDEX('WFOM - Time_Base'!$A$4:$API$29, MATCH("CenHos", 'WFOM - Time_Base'!$B$4:$B$29,0), MATCH(CONCATENATE($G61,T$2),'WFOM - Time_Base'!$A$8:$API$8,0)) *
INDEX('WFOM - Time_Base'!$A$4:$API$29, MATCH("CenHos_Per", 'WFOM - Time_Base'!$B$4:$B$29,0), MATCH(CONCATENATE($G61,T$2),'WFOM - Time_Base'!$A$8:$API$8,0)),
IFERROR($AN61 * INDEX('Inputs from Uganda staff'!$E$61:$BM$80,MATCH('HRH Need estimation'!T$2,'Inputs from Uganda staff'!$E$61:$E$80,0),MATCH('HRH Need estimation'!$D61,'Inputs from Uganda staff'!$E$6:$BM$6,0)),
""))</f>
        <v>0</v>
      </c>
      <c r="U61" s="122">
        <f>IFERROR(
$AN61 * INDEX('WFOM - Time_Base'!$A$4:$API$29, MATCH("CenHos", 'WFOM - Time_Base'!$B$4:$B$29,0), MATCH(CONCATENATE($G61,U$2),'WFOM - Time_Base'!$A$8:$API$8,0)) *
INDEX('WFOM - Time_Base'!$A$4:$API$29, MATCH("CenHos_Per", 'WFOM - Time_Base'!$B$4:$B$29,0), MATCH(CONCATENATE($G61,U$2),'WFOM - Time_Base'!$A$8:$API$8,0)),
IFERROR($AN61 * INDEX('Inputs from Uganda staff'!$E$61:$BM$80,MATCH('HRH Need estimation'!U$2,'Inputs from Uganda staff'!$E$61:$E$80,0),MATCH('HRH Need estimation'!$D61,'Inputs from Uganda staff'!$E$6:$BM$6,0)),
""))</f>
        <v>0</v>
      </c>
      <c r="V61" s="252">
        <v>0</v>
      </c>
      <c r="W61" s="122">
        <f>IFERROR(
$AN61 * INDEX('WFOM - Time_Base'!$A$4:$API$29, MATCH("CenHos", 'WFOM - Time_Base'!$B$4:$B$29,0), MATCH(CONCATENATE($G61,W$2),'WFOM - Time_Base'!$A$8:$API$8,0)) *
INDEX('WFOM - Time_Base'!$A$4:$API$29, MATCH("CenHos_Per", 'WFOM - Time_Base'!$B$4:$B$29,0), MATCH(CONCATENATE($G61,W$2),'WFOM - Time_Base'!$A$8:$API$8,0)),
IFERROR($AN61 * INDEX('Inputs from Uganda staff'!$E$61:$BM$80,MATCH('HRH Need estimation'!W$2,'Inputs from Uganda staff'!$E$61:$E$80,0),MATCH('HRH Need estimation'!$D61,'Inputs from Uganda staff'!$E$6:$BM$6,0)),
""))</f>
        <v>0</v>
      </c>
      <c r="X61" s="122">
        <f>IFERROR(
$AN61 * INDEX('WFOM - Time_Base'!$A$4:$API$29, MATCH("CenHos", 'WFOM - Time_Base'!$B$4:$B$29,0), MATCH(CONCATENATE($G61,X$2),'WFOM - Time_Base'!$A$8:$API$8,0)) *
INDEX('WFOM - Time_Base'!$A$4:$API$29, MATCH("CenHos_Per", 'WFOM - Time_Base'!$B$4:$B$29,0), MATCH(CONCATENATE($G61,X$2),'WFOM - Time_Base'!$A$8:$API$8,0)),
IFERROR($AN61 * INDEX('Inputs from Uganda staff'!$E$61:$BM$80,MATCH('HRH Need estimation'!X$2,'Inputs from Uganda staff'!$E$61:$E$80,0),MATCH('HRH Need estimation'!$D61,'Inputs from Uganda staff'!$E$6:$BM$6,0)),
""))</f>
        <v>0</v>
      </c>
      <c r="Y61" s="252">
        <v>0</v>
      </c>
      <c r="Z61" s="122">
        <f>IFERROR(
$AN61 * INDEX('WFOM - Time_Base'!$A$4:$API$29, MATCH("CenHos", 'WFOM - Time_Base'!$B$4:$B$29,0), MATCH(CONCATENATE($G61,Z$2),'WFOM - Time_Base'!$A$8:$API$8,0)) *
INDEX('WFOM - Time_Base'!$A$4:$API$29, MATCH("CenHos_Per", 'WFOM - Time_Base'!$B$4:$B$29,0), MATCH(CONCATENATE($G61,Z$2),'WFOM - Time_Base'!$A$8:$API$8,0)),
IFERROR($AN61 * INDEX('Inputs from Uganda staff'!$E$61:$BM$80,MATCH('HRH Need estimation'!Z$2,'Inputs from Uganda staff'!$E$61:$E$80,0),MATCH('HRH Need estimation'!$D61,'Inputs from Uganda staff'!$E$6:$BM$6,0)),
""))</f>
        <v>0</v>
      </c>
      <c r="AA61" s="122">
        <f>IFERROR(
$AN61 * INDEX('WFOM - Time_Base'!$A$4:$API$29, MATCH("CenHos", 'WFOM - Time_Base'!$B$4:$B$29,0), MATCH(CONCATENATE($G61,AA$2),'WFOM - Time_Base'!$A$8:$API$8,0)) *
INDEX('WFOM - Time_Base'!$A$4:$API$29, MATCH("CenHos_Per", 'WFOM - Time_Base'!$B$4:$B$29,0), MATCH(CONCATENATE($G61,AA$2),'WFOM - Time_Base'!$A$8:$API$8,0)),
IFERROR($AN61 * INDEX('Inputs from Uganda staff'!$E$61:$BM$80,MATCH('HRH Need estimation'!AA$2,'Inputs from Uganda staff'!$E$61:$E$80,0),MATCH('HRH Need estimation'!$D61,'Inputs from Uganda staff'!$E$6:$BM$6,0)),
""))</f>
        <v>0</v>
      </c>
      <c r="AB61" s="122">
        <f>IFERROR(
$AN61 * INDEX('WFOM - Time_Base'!$A$4:$API$29, MATCH("CenHos", 'WFOM - Time_Base'!$B$4:$B$29,0), MATCH(CONCATENATE($G61,AB$2),'WFOM - Time_Base'!$A$8:$API$8,0)) *
INDEX('WFOM - Time_Base'!$A$4:$API$29, MATCH("CenHos_Per", 'WFOM - Time_Base'!$B$4:$B$29,0), MATCH(CONCATENATE($G61,AB$2),'WFOM - Time_Base'!$A$8:$API$8,0)),
IFERROR($AN61 * INDEX('Inputs from Uganda staff'!$E$61:$BM$80,MATCH('HRH Need estimation'!AB$2,'Inputs from Uganda staff'!$E$61:$E$80,0),MATCH('HRH Need estimation'!$D61,'Inputs from Uganda staff'!$E$6:$BM$6,0)),
""))</f>
        <v>0</v>
      </c>
      <c r="AC61" s="122" t="str">
        <f>IFERROR(
$AN61 * INDEX('WFOM - Time_Base'!$A$4:$API$29, MATCH("CenHos", 'WFOM - Time_Base'!$B$4:$B$29,0), MATCH(CONCATENATE($G61,AC$2),'WFOM - Time_Base'!$A$8:$API$8,0)) *
INDEX('WFOM - Time_Base'!$A$4:$API$29, MATCH("CenHos_Per", 'WFOM - Time_Base'!$B$4:$B$29,0), MATCH(CONCATENATE($G61,AC$2),'WFOM - Time_Base'!$A$8:$API$8,0)),
IFERROR($AN61 * INDEX('Inputs from Uganda staff'!$E$61:$BM$80,MATCH('HRH Need estimation'!AC$2,'Inputs from Uganda staff'!$E$61:$E$80,0),MATCH('HRH Need estimation'!$D61,'Inputs from Uganda staff'!$E$6:$BM$6,0)),
""))</f>
        <v/>
      </c>
      <c r="AD61" s="122">
        <f>IFERROR(
$AN61 * INDEX('WFOM - Time_Base'!$A$4:$API$29, MATCH("CenHos", 'WFOM - Time_Base'!$B$4:$B$29,0), MATCH(CONCATENATE($G61,AD$2),'WFOM - Time_Base'!$A$8:$API$8,0)) *
INDEX('WFOM - Time_Base'!$A$4:$API$29, MATCH("CenHos_Per", 'WFOM - Time_Base'!$B$4:$B$29,0), MATCH(CONCATENATE($G61,AD$2),'WFOM - Time_Base'!$A$8:$API$8,0)),
IFERROR($AN61 * INDEX('Inputs from Uganda staff'!$E$61:$BM$80,MATCH('HRH Need estimation'!AD$2,'Inputs from Uganda staff'!$E$61:$E$80,0),MATCH('HRH Need estimation'!$D61,'Inputs from Uganda staff'!$E$6:$BM$6,0)),
""))</f>
        <v>0</v>
      </c>
      <c r="AE61" s="122">
        <f>IFERROR(
$AN61 * INDEX('WFOM - Time_Base'!$A$4:$API$29, MATCH("CenHos", 'WFOM - Time_Base'!$B$4:$B$29,0), MATCH(CONCATENATE($G61,AE$2),'WFOM - Time_Base'!$A$8:$API$8,0)) *
INDEX('WFOM - Time_Base'!$A$4:$API$29, MATCH("CenHos_Per", 'WFOM - Time_Base'!$B$4:$B$29,0), MATCH(CONCATENATE($G61,AE$2),'WFOM - Time_Base'!$A$8:$API$8,0)),
IFERROR($AN61 * INDEX('Inputs from Uganda staff'!$E$61:$BM$80,MATCH('HRH Need estimation'!AE$2,'Inputs from Uganda staff'!$E$61:$E$80,0),MATCH('HRH Need estimation'!$D61,'Inputs from Uganda staff'!$E$6:$BM$6,0)),
""))</f>
        <v>0</v>
      </c>
      <c r="AF61" s="122">
        <f>IFERROR(
$AN61 * INDEX('WFOM - Time_Base'!$A$4:$API$29, MATCH("CenHos", 'WFOM - Time_Base'!$B$4:$B$29,0), MATCH(CONCATENATE($G61,AF$2),'WFOM - Time_Base'!$A$8:$API$8,0)) *
INDEX('WFOM - Time_Base'!$A$4:$API$29, MATCH("CenHos_Per", 'WFOM - Time_Base'!$B$4:$B$29,0), MATCH(CONCATENATE($G61,AF$2),'WFOM - Time_Base'!$A$8:$API$8,0)),
IFERROR($AN61 * INDEX('Inputs from Uganda staff'!$E$61:$BM$80,MATCH('HRH Need estimation'!AF$2,'Inputs from Uganda staff'!$E$61:$E$80,0),MATCH('HRH Need estimation'!$D61,'Inputs from Uganda staff'!$E$6:$BM$6,0)),
""))</f>
        <v>0</v>
      </c>
      <c r="AG61" s="122">
        <f>IFERROR(
$AN61 * INDEX('WFOM - Time_Base'!$A$4:$API$29, MATCH("CenHos", 'WFOM - Time_Base'!$B$4:$B$29,0), MATCH(CONCATENATE($G61,AG$2),'WFOM - Time_Base'!$A$8:$API$8,0)) *
INDEX('WFOM - Time_Base'!$A$4:$API$29, MATCH("CenHos_Per", 'WFOM - Time_Base'!$B$4:$B$29,0), MATCH(CONCATENATE($G61,AG$2),'WFOM - Time_Base'!$A$8:$API$8,0)),
IFERROR($AN61 * INDEX('Inputs from Uganda staff'!$E$61:$BM$80,MATCH('HRH Need estimation'!AG$2,'Inputs from Uganda staff'!$E$61:$E$80,0),MATCH('HRH Need estimation'!$D61,'Inputs from Uganda staff'!$E$6:$BM$6,0)),
""))</f>
        <v>0</v>
      </c>
      <c r="AH61" s="122">
        <f>IFERROR(
$AN61 * INDEX('WFOM - Time_Base'!$A$4:$API$29, MATCH("CenHos", 'WFOM - Time_Base'!$B$4:$B$29,0), MATCH(CONCATENATE($G61,AH$2),'WFOM - Time_Base'!$A$8:$API$8,0)) *
INDEX('WFOM - Time_Base'!$A$4:$API$29, MATCH("CenHos_Per", 'WFOM - Time_Base'!$B$4:$B$29,0), MATCH(CONCATENATE($G61,AH$2),'WFOM - Time_Base'!$A$8:$API$8,0)),
IFERROR($AN61 * INDEX('Inputs from Uganda staff'!$E$61:$BM$80,MATCH('HRH Need estimation'!AH$2,'Inputs from Uganda staff'!$E$61:$E$80,0),MATCH('HRH Need estimation'!$D61,'Inputs from Uganda staff'!$E$6:$BM$6,0)),
""))</f>
        <v>0</v>
      </c>
      <c r="AI61" s="122">
        <f>IFERROR(
$AN61 * INDEX('WFOM - Time_Base'!$A$4:$API$29, MATCH("CenHos", 'WFOM - Time_Base'!$B$4:$B$29,0), MATCH(CONCATENATE($G61,AI$2),'WFOM - Time_Base'!$A$8:$API$8,0)) *
INDEX('WFOM - Time_Base'!$A$4:$API$29, MATCH("CenHos_Per", 'WFOM - Time_Base'!$B$4:$B$29,0), MATCH(CONCATENATE($G61,AI$2),'WFOM - Time_Base'!$A$8:$API$8,0)),
IFERROR($AN61 * INDEX('Inputs from Uganda staff'!$E$61:$BM$80,MATCH('HRH Need estimation'!AI$2,'Inputs from Uganda staff'!$E$61:$E$80,0),MATCH('HRH Need estimation'!$D61,'Inputs from Uganda staff'!$E$6:$BM$6,0)),
""))</f>
        <v>0</v>
      </c>
      <c r="AJ61" s="122">
        <f>IFERROR(
$AN61 * INDEX('WFOM - Time_Base'!$A$4:$API$29, MATCH("CenHos", 'WFOM - Time_Base'!$B$4:$B$29,0), MATCH(CONCATENATE($G61,AJ$2),'WFOM - Time_Base'!$A$8:$API$8,0)) *
INDEX('WFOM - Time_Base'!$A$4:$API$29, MATCH("CenHos_Per", 'WFOM - Time_Base'!$B$4:$B$29,0), MATCH(CONCATENATE($G61,AJ$2),'WFOM - Time_Base'!$A$8:$API$8,0)),
IFERROR($AN61 * INDEX('Inputs from Uganda staff'!$E$61:$BM$80,MATCH('HRH Need estimation'!AJ$2,'Inputs from Uganda staff'!$E$61:$E$80,0),MATCH('HRH Need estimation'!$D61,'Inputs from Uganda staff'!$E$6:$BM$6,0)),
""))</f>
        <v>0</v>
      </c>
      <c r="AK61" s="122">
        <f>IFERROR(
$AN61 * INDEX('WFOM - Time_Base'!$A$4:$API$29, MATCH("CenHos", 'WFOM - Time_Base'!$B$4:$B$29,0), MATCH(CONCATENATE($G61,AK$2),'WFOM - Time_Base'!$A$8:$API$8,0)) *
INDEX('WFOM - Time_Base'!$A$4:$API$29, MATCH("CenHos_Per", 'WFOM - Time_Base'!$B$4:$B$29,0), MATCH(CONCATENATE($G61,AK$2),'WFOM - Time_Base'!$A$8:$API$8,0)),
IFERROR($AN61 * INDEX('Inputs from Uganda staff'!$E$61:$BM$80,MATCH('HRH Need estimation'!AK$2,'Inputs from Uganda staff'!$E$61:$E$80,0),MATCH('HRH Need estimation'!$D61,'Inputs from Uganda staff'!$E$6:$BM$6,0)),
""))</f>
        <v>0</v>
      </c>
      <c r="AL61" s="122">
        <f>IFERROR(
$AN61 * INDEX('WFOM - Time_Base'!$A$4:$API$29, MATCH("CenHos", 'WFOM - Time_Base'!$B$4:$B$29,0), MATCH(CONCATENATE($G61,AL$2),'WFOM - Time_Base'!$A$8:$API$8,0)) *
INDEX('WFOM - Time_Base'!$A$4:$API$29, MATCH("CenHos_Per", 'WFOM - Time_Base'!$B$4:$B$29,0), MATCH(CONCATENATE($G61,AL$2),'WFOM - Time_Base'!$A$8:$API$8,0)),
IFERROR($AN61 * INDEX('Inputs from Uganda staff'!$E$61:$BM$80,MATCH('HRH Need estimation'!AL$2,'Inputs from Uganda staff'!$E$61:$E$80,0),MATCH('HRH Need estimation'!$D61,'Inputs from Uganda staff'!$E$6:$BM$6,0)),
""))</f>
        <v>0</v>
      </c>
      <c r="AM61" t="s">
        <v>2087</v>
      </c>
      <c r="AN61">
        <v>1</v>
      </c>
      <c r="AO61" t="str">
        <f t="shared" si="1"/>
        <v>059</v>
      </c>
      <c r="AQ61" t="s">
        <v>446</v>
      </c>
    </row>
    <row r="62" spans="1:43">
      <c r="A62" s="106" t="s">
        <v>950</v>
      </c>
      <c r="B62" s="106" t="s">
        <v>336</v>
      </c>
      <c r="C62" s="107" t="s">
        <v>339</v>
      </c>
      <c r="D62" s="115" t="s">
        <v>340</v>
      </c>
      <c r="E62" s="122" t="s">
        <v>25</v>
      </c>
      <c r="F62" s="122" t="s">
        <v>49</v>
      </c>
      <c r="G62" s="122" t="str">
        <f>IF(F62&lt;&gt;"", VLOOKUP(F62,'WFOM - Cadre and Service List'!$E$4:$F$52,2,FALSE), "")</f>
        <v>EPI</v>
      </c>
      <c r="H62" s="122"/>
      <c r="I62" s="207"/>
      <c r="J62" s="207"/>
      <c r="K62" s="207"/>
      <c r="L62" s="207"/>
      <c r="M62" s="207"/>
      <c r="N62" s="207"/>
      <c r="O62" s="207"/>
      <c r="P62" s="207">
        <f t="shared" si="0"/>
        <v>0</v>
      </c>
      <c r="Q62" s="122" t="s">
        <v>1947</v>
      </c>
      <c r="R62" s="122">
        <f>IFERROR(
$AN62 * INDEX('WFOM - Time_Base'!$A$4:$API$29, MATCH("CenHos", 'WFOM - Time_Base'!$B$4:$B$29,0), MATCH(CONCATENATE($G62,R$2),'WFOM - Time_Base'!$A$8:$API$8,0)) *
INDEX('WFOM - Time_Base'!$A$4:$API$29, MATCH("CenHos_Per", 'WFOM - Time_Base'!$B$4:$B$29,0), MATCH(CONCATENATE($G62,R$2),'WFOM - Time_Base'!$A$8:$API$8,0)),
IFERROR($AN62 * INDEX('Inputs from Uganda staff'!$E$61:$BM$80,MATCH('HRH Need estimation'!R$2,'Inputs from Uganda staff'!$E$61:$E$80,0),MATCH('HRH Need estimation'!$D62,'Inputs from Uganda staff'!$E$6:$BM$6,0)),
""))</f>
        <v>0</v>
      </c>
      <c r="S62" s="122">
        <f>IFERROR(
$AN62 * INDEX('WFOM - Time_Base'!$A$4:$API$29, MATCH("CenHos", 'WFOM - Time_Base'!$B$4:$B$29,0), MATCH(CONCATENATE($G62,S$2),'WFOM - Time_Base'!$A$8:$API$8,0)) *
INDEX('WFOM - Time_Base'!$A$4:$API$29, MATCH("CenHos_Per", 'WFOM - Time_Base'!$B$4:$B$29,0), MATCH(CONCATENATE($G62,S$2),'WFOM - Time_Base'!$A$8:$API$8,0)),
IFERROR($AN62 * INDEX('Inputs from Uganda staff'!$E$61:$BM$80,MATCH('HRH Need estimation'!S$2,'Inputs from Uganda staff'!$E$61:$E$80,0),MATCH('HRH Need estimation'!$D62,'Inputs from Uganda staff'!$E$6:$BM$6,0)),
""))</f>
        <v>0</v>
      </c>
      <c r="T62" s="122">
        <f>IFERROR(
$AN62 * INDEX('WFOM - Time_Base'!$A$4:$API$29, MATCH("CenHos", 'WFOM - Time_Base'!$B$4:$B$29,0), MATCH(CONCATENATE($G62,T$2),'WFOM - Time_Base'!$A$8:$API$8,0)) *
INDEX('WFOM - Time_Base'!$A$4:$API$29, MATCH("CenHos_Per", 'WFOM - Time_Base'!$B$4:$B$29,0), MATCH(CONCATENATE($G62,T$2),'WFOM - Time_Base'!$A$8:$API$8,0)),
IFERROR($AN62 * INDEX('Inputs from Uganda staff'!$E$61:$BM$80,MATCH('HRH Need estimation'!T$2,'Inputs from Uganda staff'!$E$61:$E$80,0),MATCH('HRH Need estimation'!$D62,'Inputs from Uganda staff'!$E$6:$BM$6,0)),
""))</f>
        <v>0</v>
      </c>
      <c r="U62" s="122">
        <f>IFERROR(
$AN62 * INDEX('WFOM - Time_Base'!$A$4:$API$29, MATCH("CenHos", 'WFOM - Time_Base'!$B$4:$B$29,0), MATCH(CONCATENATE($G62,U$2),'WFOM - Time_Base'!$A$8:$API$8,0)) *
INDEX('WFOM - Time_Base'!$A$4:$API$29, MATCH("CenHos_Per", 'WFOM - Time_Base'!$B$4:$B$29,0), MATCH(CONCATENATE($G62,U$2),'WFOM - Time_Base'!$A$8:$API$8,0)),
IFERROR($AN62 * INDEX('Inputs from Uganda staff'!$E$61:$BM$80,MATCH('HRH Need estimation'!U$2,'Inputs from Uganda staff'!$E$61:$E$80,0),MATCH('HRH Need estimation'!$D62,'Inputs from Uganda staff'!$E$6:$BM$6,0)),
""))</f>
        <v>0</v>
      </c>
      <c r="V62" s="252">
        <v>0</v>
      </c>
      <c r="W62" s="122">
        <f>IFERROR(
$AN62 * INDEX('WFOM - Time_Base'!$A$4:$API$29, MATCH("CenHos", 'WFOM - Time_Base'!$B$4:$B$29,0), MATCH(CONCATENATE($G62,W$2),'WFOM - Time_Base'!$A$8:$API$8,0)) *
INDEX('WFOM - Time_Base'!$A$4:$API$29, MATCH("CenHos_Per", 'WFOM - Time_Base'!$B$4:$B$29,0), MATCH(CONCATENATE($G62,W$2),'WFOM - Time_Base'!$A$8:$API$8,0)),
IFERROR($AN62 * INDEX('Inputs from Uganda staff'!$E$61:$BM$80,MATCH('HRH Need estimation'!W$2,'Inputs from Uganda staff'!$E$61:$E$80,0),MATCH('HRH Need estimation'!$D62,'Inputs from Uganda staff'!$E$6:$BM$6,0)),
""))</f>
        <v>0</v>
      </c>
      <c r="X62" s="122">
        <f>IFERROR(
$AN62 * INDEX('WFOM - Time_Base'!$A$4:$API$29, MATCH("CenHos", 'WFOM - Time_Base'!$B$4:$B$29,0), MATCH(CONCATENATE($G62,X$2),'WFOM - Time_Base'!$A$8:$API$8,0)) *
INDEX('WFOM - Time_Base'!$A$4:$API$29, MATCH("CenHos_Per", 'WFOM - Time_Base'!$B$4:$B$29,0), MATCH(CONCATENATE($G62,X$2),'WFOM - Time_Base'!$A$8:$API$8,0)),
IFERROR($AN62 * INDEX('Inputs from Uganda staff'!$E$61:$BM$80,MATCH('HRH Need estimation'!X$2,'Inputs from Uganda staff'!$E$61:$E$80,0),MATCH('HRH Need estimation'!$D62,'Inputs from Uganda staff'!$E$6:$BM$6,0)),
""))</f>
        <v>0</v>
      </c>
      <c r="Y62" s="252">
        <v>0</v>
      </c>
      <c r="Z62" s="122">
        <f>IFERROR(
$AN62 * INDEX('WFOM - Time_Base'!$A$4:$API$29, MATCH("CenHos", 'WFOM - Time_Base'!$B$4:$B$29,0), MATCH(CONCATENATE($G62,Z$2),'WFOM - Time_Base'!$A$8:$API$8,0)) *
INDEX('WFOM - Time_Base'!$A$4:$API$29, MATCH("CenHos_Per", 'WFOM - Time_Base'!$B$4:$B$29,0), MATCH(CONCATENATE($G62,Z$2),'WFOM - Time_Base'!$A$8:$API$8,0)),
IFERROR($AN62 * INDEX('Inputs from Uganda staff'!$E$61:$BM$80,MATCH('HRH Need estimation'!Z$2,'Inputs from Uganda staff'!$E$61:$E$80,0),MATCH('HRH Need estimation'!$D62,'Inputs from Uganda staff'!$E$6:$BM$6,0)),
""))</f>
        <v>0</v>
      </c>
      <c r="AA62" s="122">
        <f>IFERROR(
$AN62 * INDEX('WFOM - Time_Base'!$A$4:$API$29, MATCH("CenHos", 'WFOM - Time_Base'!$B$4:$B$29,0), MATCH(CONCATENATE($G62,AA$2),'WFOM - Time_Base'!$A$8:$API$8,0)) *
INDEX('WFOM - Time_Base'!$A$4:$API$29, MATCH("CenHos_Per", 'WFOM - Time_Base'!$B$4:$B$29,0), MATCH(CONCATENATE($G62,AA$2),'WFOM - Time_Base'!$A$8:$API$8,0)),
IFERROR($AN62 * INDEX('Inputs from Uganda staff'!$E$61:$BM$80,MATCH('HRH Need estimation'!AA$2,'Inputs from Uganda staff'!$E$61:$E$80,0),MATCH('HRH Need estimation'!$D62,'Inputs from Uganda staff'!$E$6:$BM$6,0)),
""))</f>
        <v>0</v>
      </c>
      <c r="AB62" s="122">
        <f>IFERROR(
$AN62 * INDEX('WFOM - Time_Base'!$A$4:$API$29, MATCH("CenHos", 'WFOM - Time_Base'!$B$4:$B$29,0), MATCH(CONCATENATE($G62,AB$2),'WFOM - Time_Base'!$A$8:$API$8,0)) *
INDEX('WFOM - Time_Base'!$A$4:$API$29, MATCH("CenHos_Per", 'WFOM - Time_Base'!$B$4:$B$29,0), MATCH(CONCATENATE($G62,AB$2),'WFOM - Time_Base'!$A$8:$API$8,0)),
IFERROR($AN62 * INDEX('Inputs from Uganda staff'!$E$61:$BM$80,MATCH('HRH Need estimation'!AB$2,'Inputs from Uganda staff'!$E$61:$E$80,0),MATCH('HRH Need estimation'!$D62,'Inputs from Uganda staff'!$E$6:$BM$6,0)),
""))</f>
        <v>0</v>
      </c>
      <c r="AC62" s="122" t="str">
        <f>IFERROR(
$AN62 * INDEX('WFOM - Time_Base'!$A$4:$API$29, MATCH("CenHos", 'WFOM - Time_Base'!$B$4:$B$29,0), MATCH(CONCATENATE($G62,AC$2),'WFOM - Time_Base'!$A$8:$API$8,0)) *
INDEX('WFOM - Time_Base'!$A$4:$API$29, MATCH("CenHos_Per", 'WFOM - Time_Base'!$B$4:$B$29,0), MATCH(CONCATENATE($G62,AC$2),'WFOM - Time_Base'!$A$8:$API$8,0)),
IFERROR($AN62 * INDEX('Inputs from Uganda staff'!$E$61:$BM$80,MATCH('HRH Need estimation'!AC$2,'Inputs from Uganda staff'!$E$61:$E$80,0),MATCH('HRH Need estimation'!$D62,'Inputs from Uganda staff'!$E$6:$BM$6,0)),
""))</f>
        <v/>
      </c>
      <c r="AD62" s="122">
        <f>IFERROR(
$AN62 * INDEX('WFOM - Time_Base'!$A$4:$API$29, MATCH("CenHos", 'WFOM - Time_Base'!$B$4:$B$29,0), MATCH(CONCATENATE($G62,AD$2),'WFOM - Time_Base'!$A$8:$API$8,0)) *
INDEX('WFOM - Time_Base'!$A$4:$API$29, MATCH("CenHos_Per", 'WFOM - Time_Base'!$B$4:$B$29,0), MATCH(CONCATENATE($G62,AD$2),'WFOM - Time_Base'!$A$8:$API$8,0)),
IFERROR($AN62 * INDEX('Inputs from Uganda staff'!$E$61:$BM$80,MATCH('HRH Need estimation'!AD$2,'Inputs from Uganda staff'!$E$61:$E$80,0),MATCH('HRH Need estimation'!$D62,'Inputs from Uganda staff'!$E$6:$BM$6,0)),
""))</f>
        <v>0</v>
      </c>
      <c r="AE62" s="122">
        <f>IFERROR(
$AN62 * INDEX('WFOM - Time_Base'!$A$4:$API$29, MATCH("CenHos", 'WFOM - Time_Base'!$B$4:$B$29,0), MATCH(CONCATENATE($G62,AE$2),'WFOM - Time_Base'!$A$8:$API$8,0)) *
INDEX('WFOM - Time_Base'!$A$4:$API$29, MATCH("CenHos_Per", 'WFOM - Time_Base'!$B$4:$B$29,0), MATCH(CONCATENATE($G62,AE$2),'WFOM - Time_Base'!$A$8:$API$8,0)),
IFERROR($AN62 * INDEX('Inputs from Uganda staff'!$E$61:$BM$80,MATCH('HRH Need estimation'!AE$2,'Inputs from Uganda staff'!$E$61:$E$80,0),MATCH('HRH Need estimation'!$D62,'Inputs from Uganda staff'!$E$6:$BM$6,0)),
""))</f>
        <v>0</v>
      </c>
      <c r="AF62" s="122">
        <f>IFERROR(
$AN62 * INDEX('WFOM - Time_Base'!$A$4:$API$29, MATCH("CenHos", 'WFOM - Time_Base'!$B$4:$B$29,0), MATCH(CONCATENATE($G62,AF$2),'WFOM - Time_Base'!$A$8:$API$8,0)) *
INDEX('WFOM - Time_Base'!$A$4:$API$29, MATCH("CenHos_Per", 'WFOM - Time_Base'!$B$4:$B$29,0), MATCH(CONCATENATE($G62,AF$2),'WFOM - Time_Base'!$A$8:$API$8,0)),
IFERROR($AN62 * INDEX('Inputs from Uganda staff'!$E$61:$BM$80,MATCH('HRH Need estimation'!AF$2,'Inputs from Uganda staff'!$E$61:$E$80,0),MATCH('HRH Need estimation'!$D62,'Inputs from Uganda staff'!$E$6:$BM$6,0)),
""))</f>
        <v>0</v>
      </c>
      <c r="AG62" s="122">
        <f>IFERROR(
$AN62 * INDEX('WFOM - Time_Base'!$A$4:$API$29, MATCH("CenHos", 'WFOM - Time_Base'!$B$4:$B$29,0), MATCH(CONCATENATE($G62,AG$2),'WFOM - Time_Base'!$A$8:$API$8,0)) *
INDEX('WFOM - Time_Base'!$A$4:$API$29, MATCH("CenHos_Per", 'WFOM - Time_Base'!$B$4:$B$29,0), MATCH(CONCATENATE($G62,AG$2),'WFOM - Time_Base'!$A$8:$API$8,0)),
IFERROR($AN62 * INDEX('Inputs from Uganda staff'!$E$61:$BM$80,MATCH('HRH Need estimation'!AG$2,'Inputs from Uganda staff'!$E$61:$E$80,0),MATCH('HRH Need estimation'!$D62,'Inputs from Uganda staff'!$E$6:$BM$6,0)),
""))</f>
        <v>0</v>
      </c>
      <c r="AH62" s="122">
        <f>IFERROR(
$AN62 * INDEX('WFOM - Time_Base'!$A$4:$API$29, MATCH("CenHos", 'WFOM - Time_Base'!$B$4:$B$29,0), MATCH(CONCATENATE($G62,AH$2),'WFOM - Time_Base'!$A$8:$API$8,0)) *
INDEX('WFOM - Time_Base'!$A$4:$API$29, MATCH("CenHos_Per", 'WFOM - Time_Base'!$B$4:$B$29,0), MATCH(CONCATENATE($G62,AH$2),'WFOM - Time_Base'!$A$8:$API$8,0)),
IFERROR($AN62 * INDEX('Inputs from Uganda staff'!$E$61:$BM$80,MATCH('HRH Need estimation'!AH$2,'Inputs from Uganda staff'!$E$61:$E$80,0),MATCH('HRH Need estimation'!$D62,'Inputs from Uganda staff'!$E$6:$BM$6,0)),
""))</f>
        <v>0</v>
      </c>
      <c r="AI62" s="122">
        <f>IFERROR(
$AN62 * INDEX('WFOM - Time_Base'!$A$4:$API$29, MATCH("CenHos", 'WFOM - Time_Base'!$B$4:$B$29,0), MATCH(CONCATENATE($G62,AI$2),'WFOM - Time_Base'!$A$8:$API$8,0)) *
INDEX('WFOM - Time_Base'!$A$4:$API$29, MATCH("CenHos_Per", 'WFOM - Time_Base'!$B$4:$B$29,0), MATCH(CONCATENATE($G62,AI$2),'WFOM - Time_Base'!$A$8:$API$8,0)),
IFERROR($AN62 * INDEX('Inputs from Uganda staff'!$E$61:$BM$80,MATCH('HRH Need estimation'!AI$2,'Inputs from Uganda staff'!$E$61:$E$80,0),MATCH('HRH Need estimation'!$D62,'Inputs from Uganda staff'!$E$6:$BM$6,0)),
""))</f>
        <v>0</v>
      </c>
      <c r="AJ62" s="122">
        <f>IFERROR(
$AN62 * INDEX('WFOM - Time_Base'!$A$4:$API$29, MATCH("CenHos", 'WFOM - Time_Base'!$B$4:$B$29,0), MATCH(CONCATENATE($G62,AJ$2),'WFOM - Time_Base'!$A$8:$API$8,0)) *
INDEX('WFOM - Time_Base'!$A$4:$API$29, MATCH("CenHos_Per", 'WFOM - Time_Base'!$B$4:$B$29,0), MATCH(CONCATENATE($G62,AJ$2),'WFOM - Time_Base'!$A$8:$API$8,0)),
IFERROR($AN62 * INDEX('Inputs from Uganda staff'!$E$61:$BM$80,MATCH('HRH Need estimation'!AJ$2,'Inputs from Uganda staff'!$E$61:$E$80,0),MATCH('HRH Need estimation'!$D62,'Inputs from Uganda staff'!$E$6:$BM$6,0)),
""))</f>
        <v>0</v>
      </c>
      <c r="AK62" s="122">
        <f>IFERROR(
$AN62 * INDEX('WFOM - Time_Base'!$A$4:$API$29, MATCH("CenHos", 'WFOM - Time_Base'!$B$4:$B$29,0), MATCH(CONCATENATE($G62,AK$2),'WFOM - Time_Base'!$A$8:$API$8,0)) *
INDEX('WFOM - Time_Base'!$A$4:$API$29, MATCH("CenHos_Per", 'WFOM - Time_Base'!$B$4:$B$29,0), MATCH(CONCATENATE($G62,AK$2),'WFOM - Time_Base'!$A$8:$API$8,0)),
IFERROR($AN62 * INDEX('Inputs from Uganda staff'!$E$61:$BM$80,MATCH('HRH Need estimation'!AK$2,'Inputs from Uganda staff'!$E$61:$E$80,0),MATCH('HRH Need estimation'!$D62,'Inputs from Uganda staff'!$E$6:$BM$6,0)),
""))</f>
        <v>0</v>
      </c>
      <c r="AL62" s="122">
        <f>IFERROR(
$AN62 * INDEX('WFOM - Time_Base'!$A$4:$API$29, MATCH("CenHos", 'WFOM - Time_Base'!$B$4:$B$29,0), MATCH(CONCATENATE($G62,AL$2),'WFOM - Time_Base'!$A$8:$API$8,0)) *
INDEX('WFOM - Time_Base'!$A$4:$API$29, MATCH("CenHos_Per", 'WFOM - Time_Base'!$B$4:$B$29,0), MATCH(CONCATENATE($G62,AL$2),'WFOM - Time_Base'!$A$8:$API$8,0)),
IFERROR($AN62 * INDEX('Inputs from Uganda staff'!$E$61:$BM$80,MATCH('HRH Need estimation'!AL$2,'Inputs from Uganda staff'!$E$61:$E$80,0),MATCH('HRH Need estimation'!$D62,'Inputs from Uganda staff'!$E$6:$BM$6,0)),
""))</f>
        <v>0</v>
      </c>
      <c r="AM62" t="s">
        <v>2087</v>
      </c>
      <c r="AN62">
        <v>3</v>
      </c>
      <c r="AO62" t="str">
        <f t="shared" si="1"/>
        <v>061</v>
      </c>
      <c r="AQ62" t="s">
        <v>450</v>
      </c>
    </row>
    <row r="63" spans="1:43" hidden="1">
      <c r="A63" s="106" t="s">
        <v>951</v>
      </c>
      <c r="B63" s="106" t="s">
        <v>336</v>
      </c>
      <c r="C63" s="107" t="s">
        <v>341</v>
      </c>
      <c r="D63" s="113" t="s">
        <v>342</v>
      </c>
      <c r="E63" s="199"/>
      <c r="F63" s="199"/>
      <c r="G63" s="199" t="str">
        <f>IF(F63&lt;&gt;"", VLOOKUP(F63,'WFOM - Cadre and Service List'!$E$4:$F$52,2,FALSE), "")</f>
        <v/>
      </c>
      <c r="H63" s="199" t="s">
        <v>910</v>
      </c>
      <c r="I63" s="208"/>
      <c r="J63" s="208"/>
      <c r="K63" s="208"/>
      <c r="L63" s="208"/>
      <c r="M63" s="208"/>
      <c r="N63" s="208"/>
      <c r="O63" s="208"/>
      <c r="P63" s="207">
        <f t="shared" si="0"/>
        <v>0</v>
      </c>
      <c r="Q63" s="122" t="s">
        <v>1947</v>
      </c>
      <c r="R63" s="122" t="str">
        <f>IFERROR(
$AN63 * INDEX('WFOM - Time_Base'!$A$4:$API$29, MATCH("CenHos", 'WFOM - Time_Base'!$B$4:$B$29,0), MATCH(CONCATENATE($G63,R$2),'WFOM - Time_Base'!$A$8:$API$8,0)) *
INDEX('WFOM - Time_Base'!$A$4:$API$29, MATCH("CenHos_Per", 'WFOM - Time_Base'!$B$4:$B$29,0), MATCH(CONCATENATE($G63,R$2),'WFOM - Time_Base'!$A$8:$API$8,0)),
IFERROR($AN63 * INDEX('Inputs from Uganda staff'!$E$61:$BM$80,MATCH('HRH Need estimation'!R$2,'Inputs from Uganda staff'!$E$61:$E$80,0),MATCH('HRH Need estimation'!$D63,'Inputs from Uganda staff'!$E$6:$BM$6,0)),
""))</f>
        <v/>
      </c>
      <c r="S63" s="122" t="str">
        <f>IFERROR(
$AN63 * INDEX('WFOM - Time_Base'!$A$4:$API$29, MATCH("CenHos", 'WFOM - Time_Base'!$B$4:$B$29,0), MATCH(CONCATENATE($G63,S$2),'WFOM - Time_Base'!$A$8:$API$8,0)) *
INDEX('WFOM - Time_Base'!$A$4:$API$29, MATCH("CenHos_Per", 'WFOM - Time_Base'!$B$4:$B$29,0), MATCH(CONCATENATE($G63,S$2),'WFOM - Time_Base'!$A$8:$API$8,0)),
IFERROR($AN63 * INDEX('Inputs from Uganda staff'!$E$61:$BM$80,MATCH('HRH Need estimation'!S$2,'Inputs from Uganda staff'!$E$61:$E$80,0),MATCH('HRH Need estimation'!$D63,'Inputs from Uganda staff'!$E$6:$BM$6,0)),
""))</f>
        <v/>
      </c>
      <c r="T63" s="122" t="str">
        <f>IFERROR(
$AN63 * INDEX('WFOM - Time_Base'!$A$4:$API$29, MATCH("CenHos", 'WFOM - Time_Base'!$B$4:$B$29,0), MATCH(CONCATENATE($G63,T$2),'WFOM - Time_Base'!$A$8:$API$8,0)) *
INDEX('WFOM - Time_Base'!$A$4:$API$29, MATCH("CenHos_Per", 'WFOM - Time_Base'!$B$4:$B$29,0), MATCH(CONCATENATE($G63,T$2),'WFOM - Time_Base'!$A$8:$API$8,0)),
IFERROR($AN63 * INDEX('Inputs from Uganda staff'!$E$61:$BM$80,MATCH('HRH Need estimation'!T$2,'Inputs from Uganda staff'!$E$61:$E$80,0),MATCH('HRH Need estimation'!$D63,'Inputs from Uganda staff'!$E$6:$BM$6,0)),
""))</f>
        <v/>
      </c>
      <c r="U63" s="122" t="str">
        <f>IFERROR(
$AN63 * INDEX('WFOM - Time_Base'!$A$4:$API$29, MATCH("CenHos", 'WFOM - Time_Base'!$B$4:$B$29,0), MATCH(CONCATENATE($G63,U$2),'WFOM - Time_Base'!$A$8:$API$8,0)) *
INDEX('WFOM - Time_Base'!$A$4:$API$29, MATCH("CenHos_Per", 'WFOM - Time_Base'!$B$4:$B$29,0), MATCH(CONCATENATE($G63,U$2),'WFOM - Time_Base'!$A$8:$API$8,0)),
IFERROR($AN63 * INDEX('Inputs from Uganda staff'!$E$61:$BM$80,MATCH('HRH Need estimation'!U$2,'Inputs from Uganda staff'!$E$61:$E$80,0),MATCH('HRH Need estimation'!$D63,'Inputs from Uganda staff'!$E$6:$BM$6,0)),
""))</f>
        <v/>
      </c>
      <c r="V63" s="122" t="str">
        <f>IFERROR(
$AN63 * INDEX('WFOM - Time_Base'!$A$4:$API$29, MATCH("CenHos", 'WFOM - Time_Base'!$B$4:$B$29,0), MATCH(CONCATENATE($G63,V$2),'WFOM - Time_Base'!$A$8:$API$8,0)) *
INDEX('WFOM - Time_Base'!$A$4:$API$29, MATCH("CenHos_Per", 'WFOM - Time_Base'!$B$4:$B$29,0), MATCH(CONCATENATE($G63,V$2),'WFOM - Time_Base'!$A$8:$API$8,0)),
IFERROR($AN63 * INDEX('Inputs from Uganda staff'!$E$61:$BM$80,MATCH('HRH Need estimation'!V$2,'Inputs from Uganda staff'!$E$61:$E$80,0),MATCH('HRH Need estimation'!$D63,'Inputs from Uganda staff'!$E$6:$BM$6,0)),
""))</f>
        <v/>
      </c>
      <c r="W63" s="122" t="str">
        <f>IFERROR(
$AN63 * INDEX('WFOM - Time_Base'!$A$4:$API$29, MATCH("CenHos", 'WFOM - Time_Base'!$B$4:$B$29,0), MATCH(CONCATENATE($G63,W$2),'WFOM - Time_Base'!$A$8:$API$8,0)) *
INDEX('WFOM - Time_Base'!$A$4:$API$29, MATCH("CenHos_Per", 'WFOM - Time_Base'!$B$4:$B$29,0), MATCH(CONCATENATE($G63,W$2),'WFOM - Time_Base'!$A$8:$API$8,0)),
IFERROR($AN63 * INDEX('Inputs from Uganda staff'!$E$61:$BM$80,MATCH('HRH Need estimation'!W$2,'Inputs from Uganda staff'!$E$61:$E$80,0),MATCH('HRH Need estimation'!$D63,'Inputs from Uganda staff'!$E$6:$BM$6,0)),
""))</f>
        <v/>
      </c>
      <c r="X63" s="122" t="str">
        <f>IFERROR(
$AN63 * INDEX('WFOM - Time_Base'!$A$4:$API$29, MATCH("CenHos", 'WFOM - Time_Base'!$B$4:$B$29,0), MATCH(CONCATENATE($G63,X$2),'WFOM - Time_Base'!$A$8:$API$8,0)) *
INDEX('WFOM - Time_Base'!$A$4:$API$29, MATCH("CenHos_Per", 'WFOM - Time_Base'!$B$4:$B$29,0), MATCH(CONCATENATE($G63,X$2),'WFOM - Time_Base'!$A$8:$API$8,0)),
IFERROR($AN63 * INDEX('Inputs from Uganda staff'!$E$61:$BM$80,MATCH('HRH Need estimation'!X$2,'Inputs from Uganda staff'!$E$61:$E$80,0),MATCH('HRH Need estimation'!$D63,'Inputs from Uganda staff'!$E$6:$BM$6,0)),
""))</f>
        <v/>
      </c>
      <c r="Y63" s="122" t="str">
        <f>IFERROR(
$AN63 * INDEX('WFOM - Time_Base'!$A$4:$API$29, MATCH("CenHos", 'WFOM - Time_Base'!$B$4:$B$29,0), MATCH(CONCATENATE($G63,Y$2),'WFOM - Time_Base'!$A$8:$API$8,0)) *
INDEX('WFOM - Time_Base'!$A$4:$API$29, MATCH("CenHos_Per", 'WFOM - Time_Base'!$B$4:$B$29,0), MATCH(CONCATENATE($G63,Y$2),'WFOM - Time_Base'!$A$8:$API$8,0)),
IFERROR($AN63 * INDEX('Inputs from Uganda staff'!$E$61:$BM$80,MATCH('HRH Need estimation'!Y$2,'Inputs from Uganda staff'!$E$61:$E$80,0),MATCH('HRH Need estimation'!$D63,'Inputs from Uganda staff'!$E$6:$BM$6,0)),
""))</f>
        <v/>
      </c>
      <c r="Z63" s="122" t="str">
        <f>IFERROR(
$AN63 * INDEX('WFOM - Time_Base'!$A$4:$API$29, MATCH("CenHos", 'WFOM - Time_Base'!$B$4:$B$29,0), MATCH(CONCATENATE($G63,Z$2),'WFOM - Time_Base'!$A$8:$API$8,0)) *
INDEX('WFOM - Time_Base'!$A$4:$API$29, MATCH("CenHos_Per", 'WFOM - Time_Base'!$B$4:$B$29,0), MATCH(CONCATENATE($G63,Z$2),'WFOM - Time_Base'!$A$8:$API$8,0)),
IFERROR($AN63 * INDEX('Inputs from Uganda staff'!$E$61:$BM$80,MATCH('HRH Need estimation'!Z$2,'Inputs from Uganda staff'!$E$61:$E$80,0),MATCH('HRH Need estimation'!$D63,'Inputs from Uganda staff'!$E$6:$BM$6,0)),
""))</f>
        <v/>
      </c>
      <c r="AA63" s="122" t="str">
        <f>IFERROR(
$AN63 * INDEX('WFOM - Time_Base'!$A$4:$API$29, MATCH("CenHos", 'WFOM - Time_Base'!$B$4:$B$29,0), MATCH(CONCATENATE($G63,AA$2),'WFOM - Time_Base'!$A$8:$API$8,0)) *
INDEX('WFOM - Time_Base'!$A$4:$API$29, MATCH("CenHos_Per", 'WFOM - Time_Base'!$B$4:$B$29,0), MATCH(CONCATENATE($G63,AA$2),'WFOM - Time_Base'!$A$8:$API$8,0)),
IFERROR($AN63 * INDEX('Inputs from Uganda staff'!$E$61:$BM$80,MATCH('HRH Need estimation'!AA$2,'Inputs from Uganda staff'!$E$61:$E$80,0),MATCH('HRH Need estimation'!$D63,'Inputs from Uganda staff'!$E$6:$BM$6,0)),
""))</f>
        <v/>
      </c>
      <c r="AB63" s="122" t="str">
        <f>IFERROR(
$AN63 * INDEX('WFOM - Time_Base'!$A$4:$API$29, MATCH("CenHos", 'WFOM - Time_Base'!$B$4:$B$29,0), MATCH(CONCATENATE($G63,AB$2),'WFOM - Time_Base'!$A$8:$API$8,0)) *
INDEX('WFOM - Time_Base'!$A$4:$API$29, MATCH("CenHos_Per", 'WFOM - Time_Base'!$B$4:$B$29,0), MATCH(CONCATENATE($G63,AB$2),'WFOM - Time_Base'!$A$8:$API$8,0)),
IFERROR($AN63 * INDEX('Inputs from Uganda staff'!$E$61:$BM$80,MATCH('HRH Need estimation'!AB$2,'Inputs from Uganda staff'!$E$61:$E$80,0),MATCH('HRH Need estimation'!$D63,'Inputs from Uganda staff'!$E$6:$BM$6,0)),
""))</f>
        <v/>
      </c>
      <c r="AC63" s="122" t="str">
        <f>IFERROR(
$AN63 * INDEX('WFOM - Time_Base'!$A$4:$API$29, MATCH("CenHos", 'WFOM - Time_Base'!$B$4:$B$29,0), MATCH(CONCATENATE($G63,AC$2),'WFOM - Time_Base'!$A$8:$API$8,0)) *
INDEX('WFOM - Time_Base'!$A$4:$API$29, MATCH("CenHos_Per", 'WFOM - Time_Base'!$B$4:$B$29,0), MATCH(CONCATENATE($G63,AC$2),'WFOM - Time_Base'!$A$8:$API$8,0)),
IFERROR($AN63 * INDEX('Inputs from Uganda staff'!$E$61:$BM$80,MATCH('HRH Need estimation'!AC$2,'Inputs from Uganda staff'!$E$61:$E$80,0),MATCH('HRH Need estimation'!$D63,'Inputs from Uganda staff'!$E$6:$BM$6,0)),
""))</f>
        <v/>
      </c>
      <c r="AD63" s="122" t="str">
        <f>IFERROR(
$AN63 * INDEX('WFOM - Time_Base'!$A$4:$API$29, MATCH("CenHos", 'WFOM - Time_Base'!$B$4:$B$29,0), MATCH(CONCATENATE($G63,AD$2),'WFOM - Time_Base'!$A$8:$API$8,0)) *
INDEX('WFOM - Time_Base'!$A$4:$API$29, MATCH("CenHos_Per", 'WFOM - Time_Base'!$B$4:$B$29,0), MATCH(CONCATENATE($G63,AD$2),'WFOM - Time_Base'!$A$8:$API$8,0)),
IFERROR($AN63 * INDEX('Inputs from Uganda staff'!$E$61:$BM$80,MATCH('HRH Need estimation'!AD$2,'Inputs from Uganda staff'!$E$61:$E$80,0),MATCH('HRH Need estimation'!$D63,'Inputs from Uganda staff'!$E$6:$BM$6,0)),
""))</f>
        <v/>
      </c>
      <c r="AE63" s="122" t="str">
        <f>IFERROR(
$AN63 * INDEX('WFOM - Time_Base'!$A$4:$API$29, MATCH("CenHos", 'WFOM - Time_Base'!$B$4:$B$29,0), MATCH(CONCATENATE($G63,AE$2),'WFOM - Time_Base'!$A$8:$API$8,0)) *
INDEX('WFOM - Time_Base'!$A$4:$API$29, MATCH("CenHos_Per", 'WFOM - Time_Base'!$B$4:$B$29,0), MATCH(CONCATENATE($G63,AE$2),'WFOM - Time_Base'!$A$8:$API$8,0)),
IFERROR($AN63 * INDEX('Inputs from Uganda staff'!$E$61:$BM$80,MATCH('HRH Need estimation'!AE$2,'Inputs from Uganda staff'!$E$61:$E$80,0),MATCH('HRH Need estimation'!$D63,'Inputs from Uganda staff'!$E$6:$BM$6,0)),
""))</f>
        <v/>
      </c>
      <c r="AF63" s="122" t="str">
        <f>IFERROR(
$AN63 * INDEX('WFOM - Time_Base'!$A$4:$API$29, MATCH("CenHos", 'WFOM - Time_Base'!$B$4:$B$29,0), MATCH(CONCATENATE($G63,AF$2),'WFOM - Time_Base'!$A$8:$API$8,0)) *
INDEX('WFOM - Time_Base'!$A$4:$API$29, MATCH("CenHos_Per", 'WFOM - Time_Base'!$B$4:$B$29,0), MATCH(CONCATENATE($G63,AF$2),'WFOM - Time_Base'!$A$8:$API$8,0)),
IFERROR($AN63 * INDEX('Inputs from Uganda staff'!$E$61:$BM$80,MATCH('HRH Need estimation'!AF$2,'Inputs from Uganda staff'!$E$61:$E$80,0),MATCH('HRH Need estimation'!$D63,'Inputs from Uganda staff'!$E$6:$BM$6,0)),
""))</f>
        <v/>
      </c>
      <c r="AG63" s="122" t="str">
        <f>IFERROR(
$AN63 * INDEX('WFOM - Time_Base'!$A$4:$API$29, MATCH("CenHos", 'WFOM - Time_Base'!$B$4:$B$29,0), MATCH(CONCATENATE($G63,AG$2),'WFOM - Time_Base'!$A$8:$API$8,0)) *
INDEX('WFOM - Time_Base'!$A$4:$API$29, MATCH("CenHos_Per", 'WFOM - Time_Base'!$B$4:$B$29,0), MATCH(CONCATENATE($G63,AG$2),'WFOM - Time_Base'!$A$8:$API$8,0)),
IFERROR($AN63 * INDEX('Inputs from Uganda staff'!$E$61:$BM$80,MATCH('HRH Need estimation'!AG$2,'Inputs from Uganda staff'!$E$61:$E$80,0),MATCH('HRH Need estimation'!$D63,'Inputs from Uganda staff'!$E$6:$BM$6,0)),
""))</f>
        <v/>
      </c>
      <c r="AH63" s="122" t="str">
        <f>IFERROR(
$AN63 * INDEX('WFOM - Time_Base'!$A$4:$API$29, MATCH("CenHos", 'WFOM - Time_Base'!$B$4:$B$29,0), MATCH(CONCATENATE($G63,AH$2),'WFOM - Time_Base'!$A$8:$API$8,0)) *
INDEX('WFOM - Time_Base'!$A$4:$API$29, MATCH("CenHos_Per", 'WFOM - Time_Base'!$B$4:$B$29,0), MATCH(CONCATENATE($G63,AH$2),'WFOM - Time_Base'!$A$8:$API$8,0)),
IFERROR($AN63 * INDEX('Inputs from Uganda staff'!$E$61:$BM$80,MATCH('HRH Need estimation'!AH$2,'Inputs from Uganda staff'!$E$61:$E$80,0),MATCH('HRH Need estimation'!$D63,'Inputs from Uganda staff'!$E$6:$BM$6,0)),
""))</f>
        <v/>
      </c>
      <c r="AI63" s="122" t="str">
        <f>IFERROR(
$AN63 * INDEX('WFOM - Time_Base'!$A$4:$API$29, MATCH("CenHos", 'WFOM - Time_Base'!$B$4:$B$29,0), MATCH(CONCATENATE($G63,AI$2),'WFOM - Time_Base'!$A$8:$API$8,0)) *
INDEX('WFOM - Time_Base'!$A$4:$API$29, MATCH("CenHos_Per", 'WFOM - Time_Base'!$B$4:$B$29,0), MATCH(CONCATENATE($G63,AI$2),'WFOM - Time_Base'!$A$8:$API$8,0)),
IFERROR($AN63 * INDEX('Inputs from Uganda staff'!$E$61:$BM$80,MATCH('HRH Need estimation'!AI$2,'Inputs from Uganda staff'!$E$61:$E$80,0),MATCH('HRH Need estimation'!$D63,'Inputs from Uganda staff'!$E$6:$BM$6,0)),
""))</f>
        <v/>
      </c>
      <c r="AJ63" s="122" t="str">
        <f>IFERROR(
$AN63 * INDEX('WFOM - Time_Base'!$A$4:$API$29, MATCH("CenHos", 'WFOM - Time_Base'!$B$4:$B$29,0), MATCH(CONCATENATE($G63,AJ$2),'WFOM - Time_Base'!$A$8:$API$8,0)) *
INDEX('WFOM - Time_Base'!$A$4:$API$29, MATCH("CenHos_Per", 'WFOM - Time_Base'!$B$4:$B$29,0), MATCH(CONCATENATE($G63,AJ$2),'WFOM - Time_Base'!$A$8:$API$8,0)),
IFERROR($AN63 * INDEX('Inputs from Uganda staff'!$E$61:$BM$80,MATCH('HRH Need estimation'!AJ$2,'Inputs from Uganda staff'!$E$61:$E$80,0),MATCH('HRH Need estimation'!$D63,'Inputs from Uganda staff'!$E$6:$BM$6,0)),
""))</f>
        <v/>
      </c>
      <c r="AK63" s="122" t="str">
        <f>IFERROR(
$AN63 * INDEX('WFOM - Time_Base'!$A$4:$API$29, MATCH("CenHos", 'WFOM - Time_Base'!$B$4:$B$29,0), MATCH(CONCATENATE($G63,AK$2),'WFOM - Time_Base'!$A$8:$API$8,0)) *
INDEX('WFOM - Time_Base'!$A$4:$API$29, MATCH("CenHos_Per", 'WFOM - Time_Base'!$B$4:$B$29,0), MATCH(CONCATENATE($G63,AK$2),'WFOM - Time_Base'!$A$8:$API$8,0)),
IFERROR($AN63 * INDEX('Inputs from Uganda staff'!$E$61:$BM$80,MATCH('HRH Need estimation'!AK$2,'Inputs from Uganda staff'!$E$61:$E$80,0),MATCH('HRH Need estimation'!$D63,'Inputs from Uganda staff'!$E$6:$BM$6,0)),
""))</f>
        <v/>
      </c>
      <c r="AL63" s="122" t="str">
        <f>IFERROR(
$AN63 * INDEX('WFOM - Time_Base'!$A$4:$API$29, MATCH("CenHos", 'WFOM - Time_Base'!$B$4:$B$29,0), MATCH(CONCATENATE($G63,AL$2),'WFOM - Time_Base'!$A$8:$API$8,0)) *
INDEX('WFOM - Time_Base'!$A$4:$API$29, MATCH("CenHos_Per", 'WFOM - Time_Base'!$B$4:$B$29,0), MATCH(CONCATENATE($G63,AL$2),'WFOM - Time_Base'!$A$8:$API$8,0)),
IFERROR($AN63 * INDEX('Inputs from Uganda staff'!$E$61:$BM$80,MATCH('HRH Need estimation'!AL$2,'Inputs from Uganda staff'!$E$61:$E$80,0),MATCH('HRH Need estimation'!$D63,'Inputs from Uganda staff'!$E$6:$BM$6,0)),
""))</f>
        <v/>
      </c>
      <c r="AN63">
        <v>1</v>
      </c>
      <c r="AO63" t="e">
        <f t="shared" si="1"/>
        <v>#N/A</v>
      </c>
      <c r="AQ63" t="s">
        <v>452</v>
      </c>
    </row>
    <row r="64" spans="1:43" hidden="1">
      <c r="A64" s="106" t="s">
        <v>952</v>
      </c>
      <c r="B64" s="106" t="s">
        <v>336</v>
      </c>
      <c r="C64" s="107" t="s">
        <v>343</v>
      </c>
      <c r="D64" s="113" t="s">
        <v>344</v>
      </c>
      <c r="E64" s="252"/>
      <c r="F64" s="252"/>
      <c r="G64" s="252"/>
      <c r="H64" s="199" t="s">
        <v>910</v>
      </c>
      <c r="I64" s="208"/>
      <c r="J64" s="208"/>
      <c r="K64" s="208"/>
      <c r="L64" s="208"/>
      <c r="M64" s="208"/>
      <c r="N64" s="208"/>
      <c r="O64" s="208"/>
      <c r="P64" s="207">
        <f t="shared" si="0"/>
        <v>0</v>
      </c>
      <c r="Q64" s="122" t="s">
        <v>1947</v>
      </c>
      <c r="R64" s="252">
        <v>0</v>
      </c>
      <c r="S64" s="252">
        <v>0</v>
      </c>
      <c r="T64" s="252">
        <v>0</v>
      </c>
      <c r="U64" s="252">
        <v>0</v>
      </c>
      <c r="V64" s="252">
        <v>1</v>
      </c>
      <c r="W64" s="252">
        <v>0</v>
      </c>
      <c r="X64" s="252">
        <v>0</v>
      </c>
      <c r="Y64" s="252">
        <v>0</v>
      </c>
      <c r="Z64" s="252">
        <v>0</v>
      </c>
      <c r="AA64" s="252">
        <v>0</v>
      </c>
      <c r="AB64" s="252">
        <v>0</v>
      </c>
      <c r="AC64" s="252"/>
      <c r="AD64" s="252">
        <v>0</v>
      </c>
      <c r="AE64" s="252">
        <v>0</v>
      </c>
      <c r="AF64" s="252">
        <v>0</v>
      </c>
      <c r="AG64" s="252">
        <v>0</v>
      </c>
      <c r="AH64" s="252">
        <v>0</v>
      </c>
      <c r="AI64" s="252">
        <v>0</v>
      </c>
      <c r="AJ64" s="252">
        <v>0</v>
      </c>
      <c r="AK64" s="252">
        <v>0</v>
      </c>
      <c r="AL64" s="252">
        <v>0</v>
      </c>
      <c r="AM64" t="s">
        <v>2033</v>
      </c>
      <c r="AN64">
        <v>1</v>
      </c>
      <c r="AO64" t="str">
        <f t="shared" si="1"/>
        <v>063</v>
      </c>
      <c r="AQ64" t="s">
        <v>455</v>
      </c>
    </row>
    <row r="65" spans="1:43" hidden="1">
      <c r="A65" s="106" t="s">
        <v>915</v>
      </c>
      <c r="B65" s="106" t="s">
        <v>336</v>
      </c>
      <c r="C65" s="107" t="s">
        <v>345</v>
      </c>
      <c r="D65" s="115" t="s">
        <v>346</v>
      </c>
      <c r="E65" s="199"/>
      <c r="F65" s="199"/>
      <c r="G65" s="199" t="str">
        <f>IF(F65&lt;&gt;"", VLOOKUP(F65,'WFOM - Cadre and Service List'!$E$4:$F$52,2,FALSE), "")</f>
        <v/>
      </c>
      <c r="H65" s="199" t="s">
        <v>910</v>
      </c>
      <c r="I65" s="208"/>
      <c r="J65" s="208"/>
      <c r="K65" s="208"/>
      <c r="L65" s="208"/>
      <c r="M65" s="208"/>
      <c r="N65" s="208"/>
      <c r="O65" s="208"/>
      <c r="P65" s="207">
        <f t="shared" si="0"/>
        <v>0</v>
      </c>
      <c r="Q65" s="122" t="s">
        <v>1947</v>
      </c>
      <c r="R65" s="122" t="str">
        <f>IFERROR(
$AN65 * INDEX('WFOM - Time_Base'!$A$4:$API$29, MATCH("CenHos", 'WFOM - Time_Base'!$B$4:$B$29,0), MATCH(CONCATENATE($G65,R$2),'WFOM - Time_Base'!$A$8:$API$8,0)) *
INDEX('WFOM - Time_Base'!$A$4:$API$29, MATCH("CenHos_Per", 'WFOM - Time_Base'!$B$4:$B$29,0), MATCH(CONCATENATE($G65,R$2),'WFOM - Time_Base'!$A$8:$API$8,0)),
IFERROR($AN65 * INDEX('Inputs from Uganda staff'!$E$61:$BM$80,MATCH('HRH Need estimation'!R$2,'Inputs from Uganda staff'!$E$61:$E$80,0),MATCH('HRH Need estimation'!$D65,'Inputs from Uganda staff'!$E$6:$BM$6,0)),
""))</f>
        <v/>
      </c>
      <c r="S65" s="122" t="str">
        <f>IFERROR(
$AN65 * INDEX('WFOM - Time_Base'!$A$4:$API$29, MATCH("CenHos", 'WFOM - Time_Base'!$B$4:$B$29,0), MATCH(CONCATENATE($G65,S$2),'WFOM - Time_Base'!$A$8:$API$8,0)) *
INDEX('WFOM - Time_Base'!$A$4:$API$29, MATCH("CenHos_Per", 'WFOM - Time_Base'!$B$4:$B$29,0), MATCH(CONCATENATE($G65,S$2),'WFOM - Time_Base'!$A$8:$API$8,0)),
IFERROR($AN65 * INDEX('Inputs from Uganda staff'!$E$61:$BM$80,MATCH('HRH Need estimation'!S$2,'Inputs from Uganda staff'!$E$61:$E$80,0),MATCH('HRH Need estimation'!$D65,'Inputs from Uganda staff'!$E$6:$BM$6,0)),
""))</f>
        <v/>
      </c>
      <c r="T65" s="122" t="str">
        <f>IFERROR(
$AN65 * INDEX('WFOM - Time_Base'!$A$4:$API$29, MATCH("CenHos", 'WFOM - Time_Base'!$B$4:$B$29,0), MATCH(CONCATENATE($G65,T$2),'WFOM - Time_Base'!$A$8:$API$8,0)) *
INDEX('WFOM - Time_Base'!$A$4:$API$29, MATCH("CenHos_Per", 'WFOM - Time_Base'!$B$4:$B$29,0), MATCH(CONCATENATE($G65,T$2),'WFOM - Time_Base'!$A$8:$API$8,0)),
IFERROR($AN65 * INDEX('Inputs from Uganda staff'!$E$61:$BM$80,MATCH('HRH Need estimation'!T$2,'Inputs from Uganda staff'!$E$61:$E$80,0),MATCH('HRH Need estimation'!$D65,'Inputs from Uganda staff'!$E$6:$BM$6,0)),
""))</f>
        <v/>
      </c>
      <c r="U65" s="122" t="str">
        <f>IFERROR(
$AN65 * INDEX('WFOM - Time_Base'!$A$4:$API$29, MATCH("CenHos", 'WFOM - Time_Base'!$B$4:$B$29,0), MATCH(CONCATENATE($G65,U$2),'WFOM - Time_Base'!$A$8:$API$8,0)) *
INDEX('WFOM - Time_Base'!$A$4:$API$29, MATCH("CenHos_Per", 'WFOM - Time_Base'!$B$4:$B$29,0), MATCH(CONCATENATE($G65,U$2),'WFOM - Time_Base'!$A$8:$API$8,0)),
IFERROR($AN65 * INDEX('Inputs from Uganda staff'!$E$61:$BM$80,MATCH('HRH Need estimation'!U$2,'Inputs from Uganda staff'!$E$61:$E$80,0),MATCH('HRH Need estimation'!$D65,'Inputs from Uganda staff'!$E$6:$BM$6,0)),
""))</f>
        <v/>
      </c>
      <c r="V65" s="122" t="str">
        <f>IFERROR(
$AN65 * INDEX('WFOM - Time_Base'!$A$4:$API$29, MATCH("CenHos", 'WFOM - Time_Base'!$B$4:$B$29,0), MATCH(CONCATENATE($G65,V$2),'WFOM - Time_Base'!$A$8:$API$8,0)) *
INDEX('WFOM - Time_Base'!$A$4:$API$29, MATCH("CenHos_Per", 'WFOM - Time_Base'!$B$4:$B$29,0), MATCH(CONCATENATE($G65,V$2),'WFOM - Time_Base'!$A$8:$API$8,0)),
IFERROR($AN65 * INDEX('Inputs from Uganda staff'!$E$61:$BM$80,MATCH('HRH Need estimation'!V$2,'Inputs from Uganda staff'!$E$61:$E$80,0),MATCH('HRH Need estimation'!$D65,'Inputs from Uganda staff'!$E$6:$BM$6,0)),
""))</f>
        <v/>
      </c>
      <c r="W65" s="122" t="str">
        <f>IFERROR(
$AN65 * INDEX('WFOM - Time_Base'!$A$4:$API$29, MATCH("CenHos", 'WFOM - Time_Base'!$B$4:$B$29,0), MATCH(CONCATENATE($G65,W$2),'WFOM - Time_Base'!$A$8:$API$8,0)) *
INDEX('WFOM - Time_Base'!$A$4:$API$29, MATCH("CenHos_Per", 'WFOM - Time_Base'!$B$4:$B$29,0), MATCH(CONCATENATE($G65,W$2),'WFOM - Time_Base'!$A$8:$API$8,0)),
IFERROR($AN65 * INDEX('Inputs from Uganda staff'!$E$61:$BM$80,MATCH('HRH Need estimation'!W$2,'Inputs from Uganda staff'!$E$61:$E$80,0),MATCH('HRH Need estimation'!$D65,'Inputs from Uganda staff'!$E$6:$BM$6,0)),
""))</f>
        <v/>
      </c>
      <c r="X65" s="122" t="str">
        <f>IFERROR(
$AN65 * INDEX('WFOM - Time_Base'!$A$4:$API$29, MATCH("CenHos", 'WFOM - Time_Base'!$B$4:$B$29,0), MATCH(CONCATENATE($G65,X$2),'WFOM - Time_Base'!$A$8:$API$8,0)) *
INDEX('WFOM - Time_Base'!$A$4:$API$29, MATCH("CenHos_Per", 'WFOM - Time_Base'!$B$4:$B$29,0), MATCH(CONCATENATE($G65,X$2),'WFOM - Time_Base'!$A$8:$API$8,0)),
IFERROR($AN65 * INDEX('Inputs from Uganda staff'!$E$61:$BM$80,MATCH('HRH Need estimation'!X$2,'Inputs from Uganda staff'!$E$61:$E$80,0),MATCH('HRH Need estimation'!$D65,'Inputs from Uganda staff'!$E$6:$BM$6,0)),
""))</f>
        <v/>
      </c>
      <c r="Y65" s="122" t="str">
        <f>IFERROR(
$AN65 * INDEX('WFOM - Time_Base'!$A$4:$API$29, MATCH("CenHos", 'WFOM - Time_Base'!$B$4:$B$29,0), MATCH(CONCATENATE($G65,Y$2),'WFOM - Time_Base'!$A$8:$API$8,0)) *
INDEX('WFOM - Time_Base'!$A$4:$API$29, MATCH("CenHos_Per", 'WFOM - Time_Base'!$B$4:$B$29,0), MATCH(CONCATENATE($G65,Y$2),'WFOM - Time_Base'!$A$8:$API$8,0)),
IFERROR($AN65 * INDEX('Inputs from Uganda staff'!$E$61:$BM$80,MATCH('HRH Need estimation'!Y$2,'Inputs from Uganda staff'!$E$61:$E$80,0),MATCH('HRH Need estimation'!$D65,'Inputs from Uganda staff'!$E$6:$BM$6,0)),
""))</f>
        <v/>
      </c>
      <c r="Z65" s="122" t="str">
        <f>IFERROR(
$AN65 * INDEX('WFOM - Time_Base'!$A$4:$API$29, MATCH("CenHos", 'WFOM - Time_Base'!$B$4:$B$29,0), MATCH(CONCATENATE($G65,Z$2),'WFOM - Time_Base'!$A$8:$API$8,0)) *
INDEX('WFOM - Time_Base'!$A$4:$API$29, MATCH("CenHos_Per", 'WFOM - Time_Base'!$B$4:$B$29,0), MATCH(CONCATENATE($G65,Z$2),'WFOM - Time_Base'!$A$8:$API$8,0)),
IFERROR($AN65 * INDEX('Inputs from Uganda staff'!$E$61:$BM$80,MATCH('HRH Need estimation'!Z$2,'Inputs from Uganda staff'!$E$61:$E$80,0),MATCH('HRH Need estimation'!$D65,'Inputs from Uganda staff'!$E$6:$BM$6,0)),
""))</f>
        <v/>
      </c>
      <c r="AA65" s="122" t="str">
        <f>IFERROR(
$AN65 * INDEX('WFOM - Time_Base'!$A$4:$API$29, MATCH("CenHos", 'WFOM - Time_Base'!$B$4:$B$29,0), MATCH(CONCATENATE($G65,AA$2),'WFOM - Time_Base'!$A$8:$API$8,0)) *
INDEX('WFOM - Time_Base'!$A$4:$API$29, MATCH("CenHos_Per", 'WFOM - Time_Base'!$B$4:$B$29,0), MATCH(CONCATENATE($G65,AA$2),'WFOM - Time_Base'!$A$8:$API$8,0)),
IFERROR($AN65 * INDEX('Inputs from Uganda staff'!$E$61:$BM$80,MATCH('HRH Need estimation'!AA$2,'Inputs from Uganda staff'!$E$61:$E$80,0),MATCH('HRH Need estimation'!$D65,'Inputs from Uganda staff'!$E$6:$BM$6,0)),
""))</f>
        <v/>
      </c>
      <c r="AB65" s="122" t="str">
        <f>IFERROR(
$AN65 * INDEX('WFOM - Time_Base'!$A$4:$API$29, MATCH("CenHos", 'WFOM - Time_Base'!$B$4:$B$29,0), MATCH(CONCATENATE($G65,AB$2),'WFOM - Time_Base'!$A$8:$API$8,0)) *
INDEX('WFOM - Time_Base'!$A$4:$API$29, MATCH("CenHos_Per", 'WFOM - Time_Base'!$B$4:$B$29,0), MATCH(CONCATENATE($G65,AB$2),'WFOM - Time_Base'!$A$8:$API$8,0)),
IFERROR($AN65 * INDEX('Inputs from Uganda staff'!$E$61:$BM$80,MATCH('HRH Need estimation'!AB$2,'Inputs from Uganda staff'!$E$61:$E$80,0),MATCH('HRH Need estimation'!$D65,'Inputs from Uganda staff'!$E$6:$BM$6,0)),
""))</f>
        <v/>
      </c>
      <c r="AC65" s="122" t="str">
        <f>IFERROR(
$AN65 * INDEX('WFOM - Time_Base'!$A$4:$API$29, MATCH("CenHos", 'WFOM - Time_Base'!$B$4:$B$29,0), MATCH(CONCATENATE($G65,AC$2),'WFOM - Time_Base'!$A$8:$API$8,0)) *
INDEX('WFOM - Time_Base'!$A$4:$API$29, MATCH("CenHos_Per", 'WFOM - Time_Base'!$B$4:$B$29,0), MATCH(CONCATENATE($G65,AC$2),'WFOM - Time_Base'!$A$8:$API$8,0)),
IFERROR($AN65 * INDEX('Inputs from Uganda staff'!$E$61:$BM$80,MATCH('HRH Need estimation'!AC$2,'Inputs from Uganda staff'!$E$61:$E$80,0),MATCH('HRH Need estimation'!$D65,'Inputs from Uganda staff'!$E$6:$BM$6,0)),
""))</f>
        <v/>
      </c>
      <c r="AD65" s="122" t="str">
        <f>IFERROR(
$AN65 * INDEX('WFOM - Time_Base'!$A$4:$API$29, MATCH("CenHos", 'WFOM - Time_Base'!$B$4:$B$29,0), MATCH(CONCATENATE($G65,AD$2),'WFOM - Time_Base'!$A$8:$API$8,0)) *
INDEX('WFOM - Time_Base'!$A$4:$API$29, MATCH("CenHos_Per", 'WFOM - Time_Base'!$B$4:$B$29,0), MATCH(CONCATENATE($G65,AD$2),'WFOM - Time_Base'!$A$8:$API$8,0)),
IFERROR($AN65 * INDEX('Inputs from Uganda staff'!$E$61:$BM$80,MATCH('HRH Need estimation'!AD$2,'Inputs from Uganda staff'!$E$61:$E$80,0),MATCH('HRH Need estimation'!$D65,'Inputs from Uganda staff'!$E$6:$BM$6,0)),
""))</f>
        <v/>
      </c>
      <c r="AE65" s="122" t="str">
        <f>IFERROR(
$AN65 * INDEX('WFOM - Time_Base'!$A$4:$API$29, MATCH("CenHos", 'WFOM - Time_Base'!$B$4:$B$29,0), MATCH(CONCATENATE($G65,AE$2),'WFOM - Time_Base'!$A$8:$API$8,0)) *
INDEX('WFOM - Time_Base'!$A$4:$API$29, MATCH("CenHos_Per", 'WFOM - Time_Base'!$B$4:$B$29,0), MATCH(CONCATENATE($G65,AE$2),'WFOM - Time_Base'!$A$8:$API$8,0)),
IFERROR($AN65 * INDEX('Inputs from Uganda staff'!$E$61:$BM$80,MATCH('HRH Need estimation'!AE$2,'Inputs from Uganda staff'!$E$61:$E$80,0),MATCH('HRH Need estimation'!$D65,'Inputs from Uganda staff'!$E$6:$BM$6,0)),
""))</f>
        <v/>
      </c>
      <c r="AF65" s="122" t="str">
        <f>IFERROR(
$AN65 * INDEX('WFOM - Time_Base'!$A$4:$API$29, MATCH("CenHos", 'WFOM - Time_Base'!$B$4:$B$29,0), MATCH(CONCATENATE($G65,AF$2),'WFOM - Time_Base'!$A$8:$API$8,0)) *
INDEX('WFOM - Time_Base'!$A$4:$API$29, MATCH("CenHos_Per", 'WFOM - Time_Base'!$B$4:$B$29,0), MATCH(CONCATENATE($G65,AF$2),'WFOM - Time_Base'!$A$8:$API$8,0)),
IFERROR($AN65 * INDEX('Inputs from Uganda staff'!$E$61:$BM$80,MATCH('HRH Need estimation'!AF$2,'Inputs from Uganda staff'!$E$61:$E$80,0),MATCH('HRH Need estimation'!$D65,'Inputs from Uganda staff'!$E$6:$BM$6,0)),
""))</f>
        <v/>
      </c>
      <c r="AG65" s="122" t="str">
        <f>IFERROR(
$AN65 * INDEX('WFOM - Time_Base'!$A$4:$API$29, MATCH("CenHos", 'WFOM - Time_Base'!$B$4:$B$29,0), MATCH(CONCATENATE($G65,AG$2),'WFOM - Time_Base'!$A$8:$API$8,0)) *
INDEX('WFOM - Time_Base'!$A$4:$API$29, MATCH("CenHos_Per", 'WFOM - Time_Base'!$B$4:$B$29,0), MATCH(CONCATENATE($G65,AG$2),'WFOM - Time_Base'!$A$8:$API$8,0)),
IFERROR($AN65 * INDEX('Inputs from Uganda staff'!$E$61:$BM$80,MATCH('HRH Need estimation'!AG$2,'Inputs from Uganda staff'!$E$61:$E$80,0),MATCH('HRH Need estimation'!$D65,'Inputs from Uganda staff'!$E$6:$BM$6,0)),
""))</f>
        <v/>
      </c>
      <c r="AH65" s="122" t="str">
        <f>IFERROR(
$AN65 * INDEX('WFOM - Time_Base'!$A$4:$API$29, MATCH("CenHos", 'WFOM - Time_Base'!$B$4:$B$29,0), MATCH(CONCATENATE($G65,AH$2),'WFOM - Time_Base'!$A$8:$API$8,0)) *
INDEX('WFOM - Time_Base'!$A$4:$API$29, MATCH("CenHos_Per", 'WFOM - Time_Base'!$B$4:$B$29,0), MATCH(CONCATENATE($G65,AH$2),'WFOM - Time_Base'!$A$8:$API$8,0)),
IFERROR($AN65 * INDEX('Inputs from Uganda staff'!$E$61:$BM$80,MATCH('HRH Need estimation'!AH$2,'Inputs from Uganda staff'!$E$61:$E$80,0),MATCH('HRH Need estimation'!$D65,'Inputs from Uganda staff'!$E$6:$BM$6,0)),
""))</f>
        <v/>
      </c>
      <c r="AI65" s="122" t="str">
        <f>IFERROR(
$AN65 * INDEX('WFOM - Time_Base'!$A$4:$API$29, MATCH("CenHos", 'WFOM - Time_Base'!$B$4:$B$29,0), MATCH(CONCATENATE($G65,AI$2),'WFOM - Time_Base'!$A$8:$API$8,0)) *
INDEX('WFOM - Time_Base'!$A$4:$API$29, MATCH("CenHos_Per", 'WFOM - Time_Base'!$B$4:$B$29,0), MATCH(CONCATENATE($G65,AI$2),'WFOM - Time_Base'!$A$8:$API$8,0)),
IFERROR($AN65 * INDEX('Inputs from Uganda staff'!$E$61:$BM$80,MATCH('HRH Need estimation'!AI$2,'Inputs from Uganda staff'!$E$61:$E$80,0),MATCH('HRH Need estimation'!$D65,'Inputs from Uganda staff'!$E$6:$BM$6,0)),
""))</f>
        <v/>
      </c>
      <c r="AJ65" s="122" t="str">
        <f>IFERROR(
$AN65 * INDEX('WFOM - Time_Base'!$A$4:$API$29, MATCH("CenHos", 'WFOM - Time_Base'!$B$4:$B$29,0), MATCH(CONCATENATE($G65,AJ$2),'WFOM - Time_Base'!$A$8:$API$8,0)) *
INDEX('WFOM - Time_Base'!$A$4:$API$29, MATCH("CenHos_Per", 'WFOM - Time_Base'!$B$4:$B$29,0), MATCH(CONCATENATE($G65,AJ$2),'WFOM - Time_Base'!$A$8:$API$8,0)),
IFERROR($AN65 * INDEX('Inputs from Uganda staff'!$E$61:$BM$80,MATCH('HRH Need estimation'!AJ$2,'Inputs from Uganda staff'!$E$61:$E$80,0),MATCH('HRH Need estimation'!$D65,'Inputs from Uganda staff'!$E$6:$BM$6,0)),
""))</f>
        <v/>
      </c>
      <c r="AK65" s="122" t="str">
        <f>IFERROR(
$AN65 * INDEX('WFOM - Time_Base'!$A$4:$API$29, MATCH("CenHos", 'WFOM - Time_Base'!$B$4:$B$29,0), MATCH(CONCATENATE($G65,AK$2),'WFOM - Time_Base'!$A$8:$API$8,0)) *
INDEX('WFOM - Time_Base'!$A$4:$API$29, MATCH("CenHos_Per", 'WFOM - Time_Base'!$B$4:$B$29,0), MATCH(CONCATENATE($G65,AK$2),'WFOM - Time_Base'!$A$8:$API$8,0)),
IFERROR($AN65 * INDEX('Inputs from Uganda staff'!$E$61:$BM$80,MATCH('HRH Need estimation'!AK$2,'Inputs from Uganda staff'!$E$61:$E$80,0),MATCH('HRH Need estimation'!$D65,'Inputs from Uganda staff'!$E$6:$BM$6,0)),
""))</f>
        <v/>
      </c>
      <c r="AL65" s="122" t="str">
        <f>IFERROR(
$AN65 * INDEX('WFOM - Time_Base'!$A$4:$API$29, MATCH("CenHos", 'WFOM - Time_Base'!$B$4:$B$29,0), MATCH(CONCATENATE($G65,AL$2),'WFOM - Time_Base'!$A$8:$API$8,0)) *
INDEX('WFOM - Time_Base'!$A$4:$API$29, MATCH("CenHos_Per", 'WFOM - Time_Base'!$B$4:$B$29,0), MATCH(CONCATENATE($G65,AL$2),'WFOM - Time_Base'!$A$8:$API$8,0)),
IFERROR($AN65 * INDEX('Inputs from Uganda staff'!$E$61:$BM$80,MATCH('HRH Need estimation'!AL$2,'Inputs from Uganda staff'!$E$61:$E$80,0),MATCH('HRH Need estimation'!$D65,'Inputs from Uganda staff'!$E$6:$BM$6,0)),
""))</f>
        <v/>
      </c>
      <c r="AN65">
        <v>1</v>
      </c>
      <c r="AO65" t="e">
        <f t="shared" si="1"/>
        <v>#N/A</v>
      </c>
      <c r="AQ65" t="s">
        <v>457</v>
      </c>
    </row>
    <row r="66" spans="1:43" hidden="1">
      <c r="A66" s="106" t="s">
        <v>953</v>
      </c>
      <c r="B66" s="106" t="s">
        <v>336</v>
      </c>
      <c r="C66" s="107" t="s">
        <v>347</v>
      </c>
      <c r="D66" s="115" t="s">
        <v>348</v>
      </c>
      <c r="E66" s="122" t="s">
        <v>867</v>
      </c>
      <c r="F66" s="122" t="s">
        <v>17</v>
      </c>
      <c r="G66" s="122" t="str">
        <f>IF(F66&lt;&gt;"", VLOOKUP(F66,'WFOM - Cadre and Service List'!$E$4:$F$52,2,FALSE), "")</f>
        <v>Under5OPD</v>
      </c>
      <c r="H66" s="122"/>
      <c r="I66" s="207"/>
      <c r="J66" s="207"/>
      <c r="K66" s="207"/>
      <c r="L66" s="207"/>
      <c r="M66" s="207"/>
      <c r="N66" s="207"/>
      <c r="O66" s="207"/>
      <c r="P66" s="207">
        <f t="shared" si="0"/>
        <v>0</v>
      </c>
      <c r="Q66" s="122" t="s">
        <v>1947</v>
      </c>
      <c r="R66" s="122">
        <f>IFERROR(
$AN66 * INDEX('WFOM - Time_Base'!$A$4:$API$29, MATCH("CenHos", 'WFOM - Time_Base'!$B$4:$B$29,0), MATCH(CONCATENATE($G66,R$2),'WFOM - Time_Base'!$A$8:$API$8,0)) *
INDEX('WFOM - Time_Base'!$A$4:$API$29, MATCH("CenHos_Per", 'WFOM - Time_Base'!$B$4:$B$29,0), MATCH(CONCATENATE($G66,R$2),'WFOM - Time_Base'!$A$8:$API$8,0)),
IFERROR($AN66 * INDEX('Inputs from Uganda staff'!$E$61:$BM$80,MATCH('HRH Need estimation'!R$2,'Inputs from Uganda staff'!$E$61:$E$80,0),MATCH('HRH Need estimation'!$D66,'Inputs from Uganda staff'!$E$6:$BM$6,0)),
""))</f>
        <v>5</v>
      </c>
      <c r="S66" s="122">
        <f>IFERROR(
$AN66 * INDEX('WFOM - Time_Base'!$A$4:$API$29, MATCH("CenHos", 'WFOM - Time_Base'!$B$4:$B$29,0), MATCH(CONCATENATE($G66,S$2),'WFOM - Time_Base'!$A$8:$API$8,0)) *
INDEX('WFOM - Time_Base'!$A$4:$API$29, MATCH("CenHos_Per", 'WFOM - Time_Base'!$B$4:$B$29,0), MATCH(CONCATENATE($G66,S$2),'WFOM - Time_Base'!$A$8:$API$8,0)),
IFERROR($AN66 * INDEX('Inputs from Uganda staff'!$E$61:$BM$80,MATCH('HRH Need estimation'!S$2,'Inputs from Uganda staff'!$E$61:$E$80,0),MATCH('HRH Need estimation'!$D66,'Inputs from Uganda staff'!$E$6:$BM$6,0)),
""))</f>
        <v>6</v>
      </c>
      <c r="T66" s="122">
        <f>IFERROR(
$AN66 * INDEX('WFOM - Time_Base'!$A$4:$API$29, MATCH("CenHos", 'WFOM - Time_Base'!$B$4:$B$29,0), MATCH(CONCATENATE($G66,T$2),'WFOM - Time_Base'!$A$8:$API$8,0)) *
INDEX('WFOM - Time_Base'!$A$4:$API$29, MATCH("CenHos_Per", 'WFOM - Time_Base'!$B$4:$B$29,0), MATCH(CONCATENATE($G66,T$2),'WFOM - Time_Base'!$A$8:$API$8,0)),
IFERROR($AN66 * INDEX('Inputs from Uganda staff'!$E$61:$BM$80,MATCH('HRH Need estimation'!T$2,'Inputs from Uganda staff'!$E$61:$E$80,0),MATCH('HRH Need estimation'!$D66,'Inputs from Uganda staff'!$E$6:$BM$6,0)),
""))</f>
        <v>0</v>
      </c>
      <c r="U66" s="122">
        <f>IFERROR(
$AN66 * INDEX('WFOM - Time_Base'!$A$4:$API$29, MATCH("CenHos", 'WFOM - Time_Base'!$B$4:$B$29,0), MATCH(CONCATENATE($G66,U$2),'WFOM - Time_Base'!$A$8:$API$8,0)) *
INDEX('WFOM - Time_Base'!$A$4:$API$29, MATCH("CenHos_Per", 'WFOM - Time_Base'!$B$4:$B$29,0), MATCH(CONCATENATE($G66,U$2),'WFOM - Time_Base'!$A$8:$API$8,0)),
IFERROR($AN66 * INDEX('Inputs from Uganda staff'!$E$61:$BM$80,MATCH('HRH Need estimation'!U$2,'Inputs from Uganda staff'!$E$61:$E$80,0),MATCH('HRH Need estimation'!$D66,'Inputs from Uganda staff'!$E$6:$BM$6,0)),
""))</f>
        <v>3.5</v>
      </c>
      <c r="V66" s="122">
        <f>IFERROR(
$AN66 * INDEX('WFOM - Time_Base'!$A$4:$API$29, MATCH("CenHos", 'WFOM - Time_Base'!$B$4:$B$29,0), MATCH(CONCATENATE($G66,V$2),'WFOM - Time_Base'!$A$8:$API$8,0)) *
INDEX('WFOM - Time_Base'!$A$4:$API$29, MATCH("CenHos_Per", 'WFOM - Time_Base'!$B$4:$B$29,0), MATCH(CONCATENATE($G66,V$2),'WFOM - Time_Base'!$A$8:$API$8,0)),
IFERROR($AN66 * INDEX('Inputs from Uganda staff'!$E$61:$BM$80,MATCH('HRH Need estimation'!V$2,'Inputs from Uganda staff'!$E$61:$E$80,0),MATCH('HRH Need estimation'!$D66,'Inputs from Uganda staff'!$E$6:$BM$6,0)),
""))</f>
        <v>3.5</v>
      </c>
      <c r="W66" s="122">
        <f>IFERROR(
$AN66 * INDEX('WFOM - Time_Base'!$A$4:$API$29, MATCH("CenHos", 'WFOM - Time_Base'!$B$4:$B$29,0), MATCH(CONCATENATE($G66,W$2),'WFOM - Time_Base'!$A$8:$API$8,0)) *
INDEX('WFOM - Time_Base'!$A$4:$API$29, MATCH("CenHos_Per", 'WFOM - Time_Base'!$B$4:$B$29,0), MATCH(CONCATENATE($G66,W$2),'WFOM - Time_Base'!$A$8:$API$8,0)),
IFERROR($AN66 * INDEX('Inputs from Uganda staff'!$E$61:$BM$80,MATCH('HRH Need estimation'!W$2,'Inputs from Uganda staff'!$E$61:$E$80,0),MATCH('HRH Need estimation'!$D66,'Inputs from Uganda staff'!$E$6:$BM$6,0)),
""))</f>
        <v>0</v>
      </c>
      <c r="X66" s="122">
        <f>IFERROR(
$AN66 * INDEX('WFOM - Time_Base'!$A$4:$API$29, MATCH("CenHos", 'WFOM - Time_Base'!$B$4:$B$29,0), MATCH(CONCATENATE($G66,X$2),'WFOM - Time_Base'!$A$8:$API$8,0)) *
INDEX('WFOM - Time_Base'!$A$4:$API$29, MATCH("CenHos_Per", 'WFOM - Time_Base'!$B$4:$B$29,0), MATCH(CONCATENATE($G66,X$2),'WFOM - Time_Base'!$A$8:$API$8,0)),
IFERROR($AN66 * INDEX('Inputs from Uganda staff'!$E$61:$BM$80,MATCH('HRH Need estimation'!X$2,'Inputs from Uganda staff'!$E$61:$E$80,0),MATCH('HRH Need estimation'!$D66,'Inputs from Uganda staff'!$E$6:$BM$6,0)),
""))</f>
        <v>0.8</v>
      </c>
      <c r="Y66" s="122">
        <f>IFERROR(
$AN66 * INDEX('WFOM - Time_Base'!$A$4:$API$29, MATCH("CenHos", 'WFOM - Time_Base'!$B$4:$B$29,0), MATCH(CONCATENATE($G66,Y$2),'WFOM - Time_Base'!$A$8:$API$8,0)) *
INDEX('WFOM - Time_Base'!$A$4:$API$29, MATCH("CenHos_Per", 'WFOM - Time_Base'!$B$4:$B$29,0), MATCH(CONCATENATE($G66,Y$2),'WFOM - Time_Base'!$A$8:$API$8,0)),
IFERROR($AN66 * INDEX('Inputs from Uganda staff'!$E$61:$BM$80,MATCH('HRH Need estimation'!Y$2,'Inputs from Uganda staff'!$E$61:$E$80,0),MATCH('HRH Need estimation'!$D66,'Inputs from Uganda staff'!$E$6:$BM$6,0)),
""))</f>
        <v>0.8</v>
      </c>
      <c r="Z66" s="122">
        <f>IFERROR(
$AN66 * INDEX('WFOM - Time_Base'!$A$4:$API$29, MATCH("CenHos", 'WFOM - Time_Base'!$B$4:$B$29,0), MATCH(CONCATENATE($G66,Z$2),'WFOM - Time_Base'!$A$8:$API$8,0)) *
INDEX('WFOM - Time_Base'!$A$4:$API$29, MATCH("CenHos_Per", 'WFOM - Time_Base'!$B$4:$B$29,0), MATCH(CONCATENATE($G66,Z$2),'WFOM - Time_Base'!$A$8:$API$8,0)),
IFERROR($AN66 * INDEX('Inputs from Uganda staff'!$E$61:$BM$80,MATCH('HRH Need estimation'!Z$2,'Inputs from Uganda staff'!$E$61:$E$80,0),MATCH('HRH Need estimation'!$D66,'Inputs from Uganda staff'!$E$6:$BM$6,0)),
""))</f>
        <v>0</v>
      </c>
      <c r="AA66" s="122">
        <f>IFERROR(
$AN66 * INDEX('WFOM - Time_Base'!$A$4:$API$29, MATCH("CenHos", 'WFOM - Time_Base'!$B$4:$B$29,0), MATCH(CONCATENATE($G66,AA$2),'WFOM - Time_Base'!$A$8:$API$8,0)) *
INDEX('WFOM - Time_Base'!$A$4:$API$29, MATCH("CenHos_Per", 'WFOM - Time_Base'!$B$4:$B$29,0), MATCH(CONCATENATE($G66,AA$2),'WFOM - Time_Base'!$A$8:$API$8,0)),
IFERROR($AN66 * INDEX('Inputs from Uganda staff'!$E$61:$BM$80,MATCH('HRH Need estimation'!AA$2,'Inputs from Uganda staff'!$E$61:$E$80,0),MATCH('HRH Need estimation'!$D66,'Inputs from Uganda staff'!$E$6:$BM$6,0)),
""))</f>
        <v>0</v>
      </c>
      <c r="AB66" s="122">
        <f>IFERROR(
$AN66 * INDEX('WFOM - Time_Base'!$A$4:$API$29, MATCH("CenHos", 'WFOM - Time_Base'!$B$4:$B$29,0), MATCH(CONCATENATE($G66,AB$2),'WFOM - Time_Base'!$A$8:$API$8,0)) *
INDEX('WFOM - Time_Base'!$A$4:$API$29, MATCH("CenHos_Per", 'WFOM - Time_Base'!$B$4:$B$29,0), MATCH(CONCATENATE($G66,AB$2),'WFOM - Time_Base'!$A$8:$API$8,0)),
IFERROR($AN66 * INDEX('Inputs from Uganda staff'!$E$61:$BM$80,MATCH('HRH Need estimation'!AB$2,'Inputs from Uganda staff'!$E$61:$E$80,0),MATCH('HRH Need estimation'!$D66,'Inputs from Uganda staff'!$E$6:$BM$6,0)),
""))</f>
        <v>0</v>
      </c>
      <c r="AC66" s="122" t="str">
        <f>IFERROR(
$AN66 * INDEX('WFOM - Time_Base'!$A$4:$API$29, MATCH("CenHos", 'WFOM - Time_Base'!$B$4:$B$29,0), MATCH(CONCATENATE($G66,AC$2),'WFOM - Time_Base'!$A$8:$API$8,0)) *
INDEX('WFOM - Time_Base'!$A$4:$API$29, MATCH("CenHos_Per", 'WFOM - Time_Base'!$B$4:$B$29,0), MATCH(CONCATENATE($G66,AC$2),'WFOM - Time_Base'!$A$8:$API$8,0)),
IFERROR($AN66 * INDEX('Inputs from Uganda staff'!$E$61:$BM$80,MATCH('HRH Need estimation'!AC$2,'Inputs from Uganda staff'!$E$61:$E$80,0),MATCH('HRH Need estimation'!$D66,'Inputs from Uganda staff'!$E$6:$BM$6,0)),
""))</f>
        <v/>
      </c>
      <c r="AD66" s="122">
        <f>IFERROR(
$AN66 * INDEX('WFOM - Time_Base'!$A$4:$API$29, MATCH("CenHos", 'WFOM - Time_Base'!$B$4:$B$29,0), MATCH(CONCATENATE($G66,AD$2),'WFOM - Time_Base'!$A$8:$API$8,0)) *
INDEX('WFOM - Time_Base'!$A$4:$API$29, MATCH("CenHos_Per", 'WFOM - Time_Base'!$B$4:$B$29,0), MATCH(CONCATENATE($G66,AD$2),'WFOM - Time_Base'!$A$8:$API$8,0)),
IFERROR($AN66 * INDEX('Inputs from Uganda staff'!$E$61:$BM$80,MATCH('HRH Need estimation'!AD$2,'Inputs from Uganda staff'!$E$61:$E$80,0),MATCH('HRH Need estimation'!$D66,'Inputs from Uganda staff'!$E$6:$BM$6,0)),
""))</f>
        <v>0</v>
      </c>
      <c r="AE66" s="122">
        <f>IFERROR(
$AN66 * INDEX('WFOM - Time_Base'!$A$4:$API$29, MATCH("CenHos", 'WFOM - Time_Base'!$B$4:$B$29,0), MATCH(CONCATENATE($G66,AE$2),'WFOM - Time_Base'!$A$8:$API$8,0)) *
INDEX('WFOM - Time_Base'!$A$4:$API$29, MATCH("CenHos_Per", 'WFOM - Time_Base'!$B$4:$B$29,0), MATCH(CONCATENATE($G66,AE$2),'WFOM - Time_Base'!$A$8:$API$8,0)),
IFERROR($AN66 * INDEX('Inputs from Uganda staff'!$E$61:$BM$80,MATCH('HRH Need estimation'!AE$2,'Inputs from Uganda staff'!$E$61:$E$80,0),MATCH('HRH Need estimation'!$D66,'Inputs from Uganda staff'!$E$6:$BM$6,0)),
""))</f>
        <v>0</v>
      </c>
      <c r="AF66" s="122">
        <f>IFERROR(
$AN66 * INDEX('WFOM - Time_Base'!$A$4:$API$29, MATCH("CenHos", 'WFOM - Time_Base'!$B$4:$B$29,0), MATCH(CONCATENATE($G66,AF$2),'WFOM - Time_Base'!$A$8:$API$8,0)) *
INDEX('WFOM - Time_Base'!$A$4:$API$29, MATCH("CenHos_Per", 'WFOM - Time_Base'!$B$4:$B$29,0), MATCH(CONCATENATE($G66,AF$2),'WFOM - Time_Base'!$A$8:$API$8,0)),
IFERROR($AN66 * INDEX('Inputs from Uganda staff'!$E$61:$BM$80,MATCH('HRH Need estimation'!AF$2,'Inputs from Uganda staff'!$E$61:$E$80,0),MATCH('HRH Need estimation'!$D66,'Inputs from Uganda staff'!$E$6:$BM$6,0)),
""))</f>
        <v>0</v>
      </c>
      <c r="AG66" s="122">
        <f>IFERROR(
$AN66 * INDEX('WFOM - Time_Base'!$A$4:$API$29, MATCH("CenHos", 'WFOM - Time_Base'!$B$4:$B$29,0), MATCH(CONCATENATE($G66,AG$2),'WFOM - Time_Base'!$A$8:$API$8,0)) *
INDEX('WFOM - Time_Base'!$A$4:$API$29, MATCH("CenHos_Per", 'WFOM - Time_Base'!$B$4:$B$29,0), MATCH(CONCATENATE($G66,AG$2),'WFOM - Time_Base'!$A$8:$API$8,0)),
IFERROR($AN66 * INDEX('Inputs from Uganda staff'!$E$61:$BM$80,MATCH('HRH Need estimation'!AG$2,'Inputs from Uganda staff'!$E$61:$E$80,0),MATCH('HRH Need estimation'!$D66,'Inputs from Uganda staff'!$E$6:$BM$6,0)),
""))</f>
        <v>0</v>
      </c>
      <c r="AH66" s="122">
        <f>IFERROR(
$AN66 * INDEX('WFOM - Time_Base'!$A$4:$API$29, MATCH("CenHos", 'WFOM - Time_Base'!$B$4:$B$29,0), MATCH(CONCATENATE($G66,AH$2),'WFOM - Time_Base'!$A$8:$API$8,0)) *
INDEX('WFOM - Time_Base'!$A$4:$API$29, MATCH("CenHos_Per", 'WFOM - Time_Base'!$B$4:$B$29,0), MATCH(CONCATENATE($G66,AH$2),'WFOM - Time_Base'!$A$8:$API$8,0)),
IFERROR($AN66 * INDEX('Inputs from Uganda staff'!$E$61:$BM$80,MATCH('HRH Need estimation'!AH$2,'Inputs from Uganda staff'!$E$61:$E$80,0),MATCH('HRH Need estimation'!$D66,'Inputs from Uganda staff'!$E$6:$BM$6,0)),
""))</f>
        <v>0</v>
      </c>
      <c r="AI66" s="122">
        <f>IFERROR(
$AN66 * INDEX('WFOM - Time_Base'!$A$4:$API$29, MATCH("CenHos", 'WFOM - Time_Base'!$B$4:$B$29,0), MATCH(CONCATENATE($G66,AI$2),'WFOM - Time_Base'!$A$8:$API$8,0)) *
INDEX('WFOM - Time_Base'!$A$4:$API$29, MATCH("CenHos_Per", 'WFOM - Time_Base'!$B$4:$B$29,0), MATCH(CONCATENATE($G66,AI$2),'WFOM - Time_Base'!$A$8:$API$8,0)),
IFERROR($AN66 * INDEX('Inputs from Uganda staff'!$E$61:$BM$80,MATCH('HRH Need estimation'!AI$2,'Inputs from Uganda staff'!$E$61:$E$80,0),MATCH('HRH Need estimation'!$D66,'Inputs from Uganda staff'!$E$6:$BM$6,0)),
""))</f>
        <v>0</v>
      </c>
      <c r="AJ66" s="122">
        <f>IFERROR(
$AN66 * INDEX('WFOM - Time_Base'!$A$4:$API$29, MATCH("CenHos", 'WFOM - Time_Base'!$B$4:$B$29,0), MATCH(CONCATENATE($G66,AJ$2),'WFOM - Time_Base'!$A$8:$API$8,0)) *
INDEX('WFOM - Time_Base'!$A$4:$API$29, MATCH("CenHos_Per", 'WFOM - Time_Base'!$B$4:$B$29,0), MATCH(CONCATENATE($G66,AJ$2),'WFOM - Time_Base'!$A$8:$API$8,0)),
IFERROR($AN66 * INDEX('Inputs from Uganda staff'!$E$61:$BM$80,MATCH('HRH Need estimation'!AJ$2,'Inputs from Uganda staff'!$E$61:$E$80,0),MATCH('HRH Need estimation'!$D66,'Inputs from Uganda staff'!$E$6:$BM$6,0)),
""))</f>
        <v>0</v>
      </c>
      <c r="AK66" s="122">
        <f>IFERROR(
$AN66 * INDEX('WFOM - Time_Base'!$A$4:$API$29, MATCH("CenHos", 'WFOM - Time_Base'!$B$4:$B$29,0), MATCH(CONCATENATE($G66,AK$2),'WFOM - Time_Base'!$A$8:$API$8,0)) *
INDEX('WFOM - Time_Base'!$A$4:$API$29, MATCH("CenHos_Per", 'WFOM - Time_Base'!$B$4:$B$29,0), MATCH(CONCATENATE($G66,AK$2),'WFOM - Time_Base'!$A$8:$API$8,0)),
IFERROR($AN66 * INDEX('Inputs from Uganda staff'!$E$61:$BM$80,MATCH('HRH Need estimation'!AK$2,'Inputs from Uganda staff'!$E$61:$E$80,0),MATCH('HRH Need estimation'!$D66,'Inputs from Uganda staff'!$E$6:$BM$6,0)),
""))</f>
        <v>0</v>
      </c>
      <c r="AL66" s="122">
        <f>IFERROR(
$AN66 * INDEX('WFOM - Time_Base'!$A$4:$API$29, MATCH("CenHos", 'WFOM - Time_Base'!$B$4:$B$29,0), MATCH(CONCATENATE($G66,AL$2),'WFOM - Time_Base'!$A$8:$API$8,0)) *
INDEX('WFOM - Time_Base'!$A$4:$API$29, MATCH("CenHos_Per", 'WFOM - Time_Base'!$B$4:$B$29,0), MATCH(CONCATENATE($G66,AL$2),'WFOM - Time_Base'!$A$8:$API$8,0)),
IFERROR($AN66 * INDEX('Inputs from Uganda staff'!$E$61:$BM$80,MATCH('HRH Need estimation'!AL$2,'Inputs from Uganda staff'!$E$61:$E$80,0),MATCH('HRH Need estimation'!$D66,'Inputs from Uganda staff'!$E$6:$BM$6,0)),
""))</f>
        <v>0</v>
      </c>
      <c r="AN66">
        <v>1</v>
      </c>
      <c r="AO66" t="e">
        <f t="shared" si="1"/>
        <v>#N/A</v>
      </c>
      <c r="AQ66" t="s">
        <v>459</v>
      </c>
    </row>
    <row r="67" spans="1:43" hidden="1">
      <c r="A67" s="106" t="s">
        <v>953</v>
      </c>
      <c r="B67" s="106" t="s">
        <v>336</v>
      </c>
      <c r="C67" s="107" t="s">
        <v>349</v>
      </c>
      <c r="D67" s="115" t="s">
        <v>350</v>
      </c>
      <c r="E67" s="122" t="s">
        <v>867</v>
      </c>
      <c r="F67" s="122" t="s">
        <v>17</v>
      </c>
      <c r="G67" s="122" t="str">
        <f>IF(F67&lt;&gt;"", VLOOKUP(F67,'WFOM - Cadre and Service List'!$E$4:$F$52,2,FALSE), "")</f>
        <v>Under5OPD</v>
      </c>
      <c r="H67" s="122"/>
      <c r="I67" s="207"/>
      <c r="J67" s="207"/>
      <c r="K67" s="207"/>
      <c r="L67" s="207"/>
      <c r="M67" s="207"/>
      <c r="N67" s="207"/>
      <c r="O67" s="207"/>
      <c r="P67" s="207">
        <f t="shared" si="0"/>
        <v>0</v>
      </c>
      <c r="Q67" s="122" t="s">
        <v>1947</v>
      </c>
      <c r="R67" s="122">
        <f>IFERROR(
$AN67 * INDEX('WFOM - Time_Base'!$A$4:$API$29, MATCH("CenHos", 'WFOM - Time_Base'!$B$4:$B$29,0), MATCH(CONCATENATE($G67,R$2),'WFOM - Time_Base'!$A$8:$API$8,0)) *
INDEX('WFOM - Time_Base'!$A$4:$API$29, MATCH("CenHos_Per", 'WFOM - Time_Base'!$B$4:$B$29,0), MATCH(CONCATENATE($G67,R$2),'WFOM - Time_Base'!$A$8:$API$8,0)),
IFERROR($AN67 * INDEX('Inputs from Uganda staff'!$E$61:$BM$80,MATCH('HRH Need estimation'!R$2,'Inputs from Uganda staff'!$E$61:$E$80,0),MATCH('HRH Need estimation'!$D67,'Inputs from Uganda staff'!$E$6:$BM$6,0)),
""))</f>
        <v>5</v>
      </c>
      <c r="S67" s="122">
        <f>IFERROR(
$AN67 * INDEX('WFOM - Time_Base'!$A$4:$API$29, MATCH("CenHos", 'WFOM - Time_Base'!$B$4:$B$29,0), MATCH(CONCATENATE($G67,S$2),'WFOM - Time_Base'!$A$8:$API$8,0)) *
INDEX('WFOM - Time_Base'!$A$4:$API$29, MATCH("CenHos_Per", 'WFOM - Time_Base'!$B$4:$B$29,0), MATCH(CONCATENATE($G67,S$2),'WFOM - Time_Base'!$A$8:$API$8,0)),
IFERROR($AN67 * INDEX('Inputs from Uganda staff'!$E$61:$BM$80,MATCH('HRH Need estimation'!S$2,'Inputs from Uganda staff'!$E$61:$E$80,0),MATCH('HRH Need estimation'!$D67,'Inputs from Uganda staff'!$E$6:$BM$6,0)),
""))</f>
        <v>6</v>
      </c>
      <c r="T67" s="122">
        <f>IFERROR(
$AN67 * INDEX('WFOM - Time_Base'!$A$4:$API$29, MATCH("CenHos", 'WFOM - Time_Base'!$B$4:$B$29,0), MATCH(CONCATENATE($G67,T$2),'WFOM - Time_Base'!$A$8:$API$8,0)) *
INDEX('WFOM - Time_Base'!$A$4:$API$29, MATCH("CenHos_Per", 'WFOM - Time_Base'!$B$4:$B$29,0), MATCH(CONCATENATE($G67,T$2),'WFOM - Time_Base'!$A$8:$API$8,0)),
IFERROR($AN67 * INDEX('Inputs from Uganda staff'!$E$61:$BM$80,MATCH('HRH Need estimation'!T$2,'Inputs from Uganda staff'!$E$61:$E$80,0),MATCH('HRH Need estimation'!$D67,'Inputs from Uganda staff'!$E$6:$BM$6,0)),
""))</f>
        <v>0</v>
      </c>
      <c r="U67" s="122">
        <f>IFERROR(
$AN67 * INDEX('WFOM - Time_Base'!$A$4:$API$29, MATCH("CenHos", 'WFOM - Time_Base'!$B$4:$B$29,0), MATCH(CONCATENATE($G67,U$2),'WFOM - Time_Base'!$A$8:$API$8,0)) *
INDEX('WFOM - Time_Base'!$A$4:$API$29, MATCH("CenHos_Per", 'WFOM - Time_Base'!$B$4:$B$29,0), MATCH(CONCATENATE($G67,U$2),'WFOM - Time_Base'!$A$8:$API$8,0)),
IFERROR($AN67 * INDEX('Inputs from Uganda staff'!$E$61:$BM$80,MATCH('HRH Need estimation'!U$2,'Inputs from Uganda staff'!$E$61:$E$80,0),MATCH('HRH Need estimation'!$D67,'Inputs from Uganda staff'!$E$6:$BM$6,0)),
""))</f>
        <v>3.5</v>
      </c>
      <c r="V67" s="122">
        <f>IFERROR(
$AN67 * INDEX('WFOM - Time_Base'!$A$4:$API$29, MATCH("CenHos", 'WFOM - Time_Base'!$B$4:$B$29,0), MATCH(CONCATENATE($G67,V$2),'WFOM - Time_Base'!$A$8:$API$8,0)) *
INDEX('WFOM - Time_Base'!$A$4:$API$29, MATCH("CenHos_Per", 'WFOM - Time_Base'!$B$4:$B$29,0), MATCH(CONCATENATE($G67,V$2),'WFOM - Time_Base'!$A$8:$API$8,0)),
IFERROR($AN67 * INDEX('Inputs from Uganda staff'!$E$61:$BM$80,MATCH('HRH Need estimation'!V$2,'Inputs from Uganda staff'!$E$61:$E$80,0),MATCH('HRH Need estimation'!$D67,'Inputs from Uganda staff'!$E$6:$BM$6,0)),
""))</f>
        <v>3.5</v>
      </c>
      <c r="W67" s="122">
        <f>IFERROR(
$AN67 * INDEX('WFOM - Time_Base'!$A$4:$API$29, MATCH("CenHos", 'WFOM - Time_Base'!$B$4:$B$29,0), MATCH(CONCATENATE($G67,W$2),'WFOM - Time_Base'!$A$8:$API$8,0)) *
INDEX('WFOM - Time_Base'!$A$4:$API$29, MATCH("CenHos_Per", 'WFOM - Time_Base'!$B$4:$B$29,0), MATCH(CONCATENATE($G67,W$2),'WFOM - Time_Base'!$A$8:$API$8,0)),
IFERROR($AN67 * INDEX('Inputs from Uganda staff'!$E$61:$BM$80,MATCH('HRH Need estimation'!W$2,'Inputs from Uganda staff'!$E$61:$E$80,0),MATCH('HRH Need estimation'!$D67,'Inputs from Uganda staff'!$E$6:$BM$6,0)),
""))</f>
        <v>0</v>
      </c>
      <c r="X67" s="122">
        <f>IFERROR(
$AN67 * INDEX('WFOM - Time_Base'!$A$4:$API$29, MATCH("CenHos", 'WFOM - Time_Base'!$B$4:$B$29,0), MATCH(CONCATENATE($G67,X$2),'WFOM - Time_Base'!$A$8:$API$8,0)) *
INDEX('WFOM - Time_Base'!$A$4:$API$29, MATCH("CenHos_Per", 'WFOM - Time_Base'!$B$4:$B$29,0), MATCH(CONCATENATE($G67,X$2),'WFOM - Time_Base'!$A$8:$API$8,0)),
IFERROR($AN67 * INDEX('Inputs from Uganda staff'!$E$61:$BM$80,MATCH('HRH Need estimation'!X$2,'Inputs from Uganda staff'!$E$61:$E$80,0),MATCH('HRH Need estimation'!$D67,'Inputs from Uganda staff'!$E$6:$BM$6,0)),
""))</f>
        <v>0.8</v>
      </c>
      <c r="Y67" s="122">
        <f>IFERROR(
$AN67 * INDEX('WFOM - Time_Base'!$A$4:$API$29, MATCH("CenHos", 'WFOM - Time_Base'!$B$4:$B$29,0), MATCH(CONCATENATE($G67,Y$2),'WFOM - Time_Base'!$A$8:$API$8,0)) *
INDEX('WFOM - Time_Base'!$A$4:$API$29, MATCH("CenHos_Per", 'WFOM - Time_Base'!$B$4:$B$29,0), MATCH(CONCATENATE($G67,Y$2),'WFOM - Time_Base'!$A$8:$API$8,0)),
IFERROR($AN67 * INDEX('Inputs from Uganda staff'!$E$61:$BM$80,MATCH('HRH Need estimation'!Y$2,'Inputs from Uganda staff'!$E$61:$E$80,0),MATCH('HRH Need estimation'!$D67,'Inputs from Uganda staff'!$E$6:$BM$6,0)),
""))</f>
        <v>0.8</v>
      </c>
      <c r="Z67" s="122">
        <f>IFERROR(
$AN67 * INDEX('WFOM - Time_Base'!$A$4:$API$29, MATCH("CenHos", 'WFOM - Time_Base'!$B$4:$B$29,0), MATCH(CONCATENATE($G67,Z$2),'WFOM - Time_Base'!$A$8:$API$8,0)) *
INDEX('WFOM - Time_Base'!$A$4:$API$29, MATCH("CenHos_Per", 'WFOM - Time_Base'!$B$4:$B$29,0), MATCH(CONCATENATE($G67,Z$2),'WFOM - Time_Base'!$A$8:$API$8,0)),
IFERROR($AN67 * INDEX('Inputs from Uganda staff'!$E$61:$BM$80,MATCH('HRH Need estimation'!Z$2,'Inputs from Uganda staff'!$E$61:$E$80,0),MATCH('HRH Need estimation'!$D67,'Inputs from Uganda staff'!$E$6:$BM$6,0)),
""))</f>
        <v>0</v>
      </c>
      <c r="AA67" s="122">
        <f>IFERROR(
$AN67 * INDEX('WFOM - Time_Base'!$A$4:$API$29, MATCH("CenHos", 'WFOM - Time_Base'!$B$4:$B$29,0), MATCH(CONCATENATE($G67,AA$2),'WFOM - Time_Base'!$A$8:$API$8,0)) *
INDEX('WFOM - Time_Base'!$A$4:$API$29, MATCH("CenHos_Per", 'WFOM - Time_Base'!$B$4:$B$29,0), MATCH(CONCATENATE($G67,AA$2),'WFOM - Time_Base'!$A$8:$API$8,0)),
IFERROR($AN67 * INDEX('Inputs from Uganda staff'!$E$61:$BM$80,MATCH('HRH Need estimation'!AA$2,'Inputs from Uganda staff'!$E$61:$E$80,0),MATCH('HRH Need estimation'!$D67,'Inputs from Uganda staff'!$E$6:$BM$6,0)),
""))</f>
        <v>0</v>
      </c>
      <c r="AB67" s="122">
        <f>IFERROR(
$AN67 * INDEX('WFOM - Time_Base'!$A$4:$API$29, MATCH("CenHos", 'WFOM - Time_Base'!$B$4:$B$29,0), MATCH(CONCATENATE($G67,AB$2),'WFOM - Time_Base'!$A$8:$API$8,0)) *
INDEX('WFOM - Time_Base'!$A$4:$API$29, MATCH("CenHos_Per", 'WFOM - Time_Base'!$B$4:$B$29,0), MATCH(CONCATENATE($G67,AB$2),'WFOM - Time_Base'!$A$8:$API$8,0)),
IFERROR($AN67 * INDEX('Inputs from Uganda staff'!$E$61:$BM$80,MATCH('HRH Need estimation'!AB$2,'Inputs from Uganda staff'!$E$61:$E$80,0),MATCH('HRH Need estimation'!$D67,'Inputs from Uganda staff'!$E$6:$BM$6,0)),
""))</f>
        <v>0</v>
      </c>
      <c r="AC67" s="122" t="str">
        <f>IFERROR(
$AN67 * INDEX('WFOM - Time_Base'!$A$4:$API$29, MATCH("CenHos", 'WFOM - Time_Base'!$B$4:$B$29,0), MATCH(CONCATENATE($G67,AC$2),'WFOM - Time_Base'!$A$8:$API$8,0)) *
INDEX('WFOM - Time_Base'!$A$4:$API$29, MATCH("CenHos_Per", 'WFOM - Time_Base'!$B$4:$B$29,0), MATCH(CONCATENATE($G67,AC$2),'WFOM - Time_Base'!$A$8:$API$8,0)),
IFERROR($AN67 * INDEX('Inputs from Uganda staff'!$E$61:$BM$80,MATCH('HRH Need estimation'!AC$2,'Inputs from Uganda staff'!$E$61:$E$80,0),MATCH('HRH Need estimation'!$D67,'Inputs from Uganda staff'!$E$6:$BM$6,0)),
""))</f>
        <v/>
      </c>
      <c r="AD67" s="122">
        <f>IFERROR(
$AN67 * INDEX('WFOM - Time_Base'!$A$4:$API$29, MATCH("CenHos", 'WFOM - Time_Base'!$B$4:$B$29,0), MATCH(CONCATENATE($G67,AD$2),'WFOM - Time_Base'!$A$8:$API$8,0)) *
INDEX('WFOM - Time_Base'!$A$4:$API$29, MATCH("CenHos_Per", 'WFOM - Time_Base'!$B$4:$B$29,0), MATCH(CONCATENATE($G67,AD$2),'WFOM - Time_Base'!$A$8:$API$8,0)),
IFERROR($AN67 * INDEX('Inputs from Uganda staff'!$E$61:$BM$80,MATCH('HRH Need estimation'!AD$2,'Inputs from Uganda staff'!$E$61:$E$80,0),MATCH('HRH Need estimation'!$D67,'Inputs from Uganda staff'!$E$6:$BM$6,0)),
""))</f>
        <v>0</v>
      </c>
      <c r="AE67" s="122">
        <f>IFERROR(
$AN67 * INDEX('WFOM - Time_Base'!$A$4:$API$29, MATCH("CenHos", 'WFOM - Time_Base'!$B$4:$B$29,0), MATCH(CONCATENATE($G67,AE$2),'WFOM - Time_Base'!$A$8:$API$8,0)) *
INDEX('WFOM - Time_Base'!$A$4:$API$29, MATCH("CenHos_Per", 'WFOM - Time_Base'!$B$4:$B$29,0), MATCH(CONCATENATE($G67,AE$2),'WFOM - Time_Base'!$A$8:$API$8,0)),
IFERROR($AN67 * INDEX('Inputs from Uganda staff'!$E$61:$BM$80,MATCH('HRH Need estimation'!AE$2,'Inputs from Uganda staff'!$E$61:$E$80,0),MATCH('HRH Need estimation'!$D67,'Inputs from Uganda staff'!$E$6:$BM$6,0)),
""))</f>
        <v>0</v>
      </c>
      <c r="AF67" s="122">
        <f>IFERROR(
$AN67 * INDEX('WFOM - Time_Base'!$A$4:$API$29, MATCH("CenHos", 'WFOM - Time_Base'!$B$4:$B$29,0), MATCH(CONCATENATE($G67,AF$2),'WFOM - Time_Base'!$A$8:$API$8,0)) *
INDEX('WFOM - Time_Base'!$A$4:$API$29, MATCH("CenHos_Per", 'WFOM - Time_Base'!$B$4:$B$29,0), MATCH(CONCATENATE($G67,AF$2),'WFOM - Time_Base'!$A$8:$API$8,0)),
IFERROR($AN67 * INDEX('Inputs from Uganda staff'!$E$61:$BM$80,MATCH('HRH Need estimation'!AF$2,'Inputs from Uganda staff'!$E$61:$E$80,0),MATCH('HRH Need estimation'!$D67,'Inputs from Uganda staff'!$E$6:$BM$6,0)),
""))</f>
        <v>0</v>
      </c>
      <c r="AG67" s="122">
        <f>IFERROR(
$AN67 * INDEX('WFOM - Time_Base'!$A$4:$API$29, MATCH("CenHos", 'WFOM - Time_Base'!$B$4:$B$29,0), MATCH(CONCATENATE($G67,AG$2),'WFOM - Time_Base'!$A$8:$API$8,0)) *
INDEX('WFOM - Time_Base'!$A$4:$API$29, MATCH("CenHos_Per", 'WFOM - Time_Base'!$B$4:$B$29,0), MATCH(CONCATENATE($G67,AG$2),'WFOM - Time_Base'!$A$8:$API$8,0)),
IFERROR($AN67 * INDEX('Inputs from Uganda staff'!$E$61:$BM$80,MATCH('HRH Need estimation'!AG$2,'Inputs from Uganda staff'!$E$61:$E$80,0),MATCH('HRH Need estimation'!$D67,'Inputs from Uganda staff'!$E$6:$BM$6,0)),
""))</f>
        <v>0</v>
      </c>
      <c r="AH67" s="122">
        <f>IFERROR(
$AN67 * INDEX('WFOM - Time_Base'!$A$4:$API$29, MATCH("CenHos", 'WFOM - Time_Base'!$B$4:$B$29,0), MATCH(CONCATENATE($G67,AH$2),'WFOM - Time_Base'!$A$8:$API$8,0)) *
INDEX('WFOM - Time_Base'!$A$4:$API$29, MATCH("CenHos_Per", 'WFOM - Time_Base'!$B$4:$B$29,0), MATCH(CONCATENATE($G67,AH$2),'WFOM - Time_Base'!$A$8:$API$8,0)),
IFERROR($AN67 * INDEX('Inputs from Uganda staff'!$E$61:$BM$80,MATCH('HRH Need estimation'!AH$2,'Inputs from Uganda staff'!$E$61:$E$80,0),MATCH('HRH Need estimation'!$D67,'Inputs from Uganda staff'!$E$6:$BM$6,0)),
""))</f>
        <v>0</v>
      </c>
      <c r="AI67" s="122">
        <f>IFERROR(
$AN67 * INDEX('WFOM - Time_Base'!$A$4:$API$29, MATCH("CenHos", 'WFOM - Time_Base'!$B$4:$B$29,0), MATCH(CONCATENATE($G67,AI$2),'WFOM - Time_Base'!$A$8:$API$8,0)) *
INDEX('WFOM - Time_Base'!$A$4:$API$29, MATCH("CenHos_Per", 'WFOM - Time_Base'!$B$4:$B$29,0), MATCH(CONCATENATE($G67,AI$2),'WFOM - Time_Base'!$A$8:$API$8,0)),
IFERROR($AN67 * INDEX('Inputs from Uganda staff'!$E$61:$BM$80,MATCH('HRH Need estimation'!AI$2,'Inputs from Uganda staff'!$E$61:$E$80,0),MATCH('HRH Need estimation'!$D67,'Inputs from Uganda staff'!$E$6:$BM$6,0)),
""))</f>
        <v>0</v>
      </c>
      <c r="AJ67" s="122">
        <f>IFERROR(
$AN67 * INDEX('WFOM - Time_Base'!$A$4:$API$29, MATCH("CenHos", 'WFOM - Time_Base'!$B$4:$B$29,0), MATCH(CONCATENATE($G67,AJ$2),'WFOM - Time_Base'!$A$8:$API$8,0)) *
INDEX('WFOM - Time_Base'!$A$4:$API$29, MATCH("CenHos_Per", 'WFOM - Time_Base'!$B$4:$B$29,0), MATCH(CONCATENATE($G67,AJ$2),'WFOM - Time_Base'!$A$8:$API$8,0)),
IFERROR($AN67 * INDEX('Inputs from Uganda staff'!$E$61:$BM$80,MATCH('HRH Need estimation'!AJ$2,'Inputs from Uganda staff'!$E$61:$E$80,0),MATCH('HRH Need estimation'!$D67,'Inputs from Uganda staff'!$E$6:$BM$6,0)),
""))</f>
        <v>0</v>
      </c>
      <c r="AK67" s="122">
        <f>IFERROR(
$AN67 * INDEX('WFOM - Time_Base'!$A$4:$API$29, MATCH("CenHos", 'WFOM - Time_Base'!$B$4:$B$29,0), MATCH(CONCATENATE($G67,AK$2),'WFOM - Time_Base'!$A$8:$API$8,0)) *
INDEX('WFOM - Time_Base'!$A$4:$API$29, MATCH("CenHos_Per", 'WFOM - Time_Base'!$B$4:$B$29,0), MATCH(CONCATENATE($G67,AK$2),'WFOM - Time_Base'!$A$8:$API$8,0)),
IFERROR($AN67 * INDEX('Inputs from Uganda staff'!$E$61:$BM$80,MATCH('HRH Need estimation'!AK$2,'Inputs from Uganda staff'!$E$61:$E$80,0),MATCH('HRH Need estimation'!$D67,'Inputs from Uganda staff'!$E$6:$BM$6,0)),
""))</f>
        <v>0</v>
      </c>
      <c r="AL67" s="122">
        <f>IFERROR(
$AN67 * INDEX('WFOM - Time_Base'!$A$4:$API$29, MATCH("CenHos", 'WFOM - Time_Base'!$B$4:$B$29,0), MATCH(CONCATENATE($G67,AL$2),'WFOM - Time_Base'!$A$8:$API$8,0)) *
INDEX('WFOM - Time_Base'!$A$4:$API$29, MATCH("CenHos_Per", 'WFOM - Time_Base'!$B$4:$B$29,0), MATCH(CONCATENATE($G67,AL$2),'WFOM - Time_Base'!$A$8:$API$8,0)),
IFERROR($AN67 * INDEX('Inputs from Uganda staff'!$E$61:$BM$80,MATCH('HRH Need estimation'!AL$2,'Inputs from Uganda staff'!$E$61:$E$80,0),MATCH('HRH Need estimation'!$D67,'Inputs from Uganda staff'!$E$6:$BM$6,0)),
""))</f>
        <v>0</v>
      </c>
      <c r="AN67">
        <v>1</v>
      </c>
      <c r="AO67" t="e">
        <f t="shared" si="1"/>
        <v>#N/A</v>
      </c>
      <c r="AQ67" t="s">
        <v>461</v>
      </c>
    </row>
    <row r="68" spans="1:43" hidden="1">
      <c r="A68" s="106" t="s">
        <v>954</v>
      </c>
      <c r="B68" s="106" t="s">
        <v>336</v>
      </c>
      <c r="C68" s="107" t="s">
        <v>351</v>
      </c>
      <c r="D68" s="115" t="s">
        <v>352</v>
      </c>
      <c r="E68" s="122" t="s">
        <v>867</v>
      </c>
      <c r="F68" s="200" t="s">
        <v>17</v>
      </c>
      <c r="G68" s="122" t="str">
        <f>IF(F68&lt;&gt;"", VLOOKUP(F68,'WFOM - Cadre and Service List'!$E$4:$F$52,2,FALSE), "")</f>
        <v>Under5OPD</v>
      </c>
      <c r="H68" s="122"/>
      <c r="I68" s="209"/>
      <c r="J68" s="209"/>
      <c r="K68" s="209"/>
      <c r="L68" s="209"/>
      <c r="M68" s="209"/>
      <c r="N68" s="209"/>
      <c r="O68" s="209"/>
      <c r="P68" s="207">
        <f t="shared" si="0"/>
        <v>0</v>
      </c>
      <c r="Q68" s="122" t="s">
        <v>1947</v>
      </c>
      <c r="R68" s="122">
        <f>IFERROR(
$AN68 * INDEX('WFOM - Time_Base'!$A$4:$API$29, MATCH("CenHos", 'WFOM - Time_Base'!$B$4:$B$29,0), MATCH(CONCATENATE($G68,R$2),'WFOM - Time_Base'!$A$8:$API$8,0)) *
INDEX('WFOM - Time_Base'!$A$4:$API$29, MATCH("CenHos_Per", 'WFOM - Time_Base'!$B$4:$B$29,0), MATCH(CONCATENATE($G68,R$2),'WFOM - Time_Base'!$A$8:$API$8,0)),
IFERROR($AN68 * INDEX('Inputs from Uganda staff'!$E$61:$BM$80,MATCH('HRH Need estimation'!R$2,'Inputs from Uganda staff'!$E$61:$E$80,0),MATCH('HRH Need estimation'!$D68,'Inputs from Uganda staff'!$E$6:$BM$6,0)),
""))</f>
        <v>5</v>
      </c>
      <c r="S68" s="122">
        <f>IFERROR(
$AN68 * INDEX('WFOM - Time_Base'!$A$4:$API$29, MATCH("CenHos", 'WFOM - Time_Base'!$B$4:$B$29,0), MATCH(CONCATENATE($G68,S$2),'WFOM - Time_Base'!$A$8:$API$8,0)) *
INDEX('WFOM - Time_Base'!$A$4:$API$29, MATCH("CenHos_Per", 'WFOM - Time_Base'!$B$4:$B$29,0), MATCH(CONCATENATE($G68,S$2),'WFOM - Time_Base'!$A$8:$API$8,0)),
IFERROR($AN68 * INDEX('Inputs from Uganda staff'!$E$61:$BM$80,MATCH('HRH Need estimation'!S$2,'Inputs from Uganda staff'!$E$61:$E$80,0),MATCH('HRH Need estimation'!$D68,'Inputs from Uganda staff'!$E$6:$BM$6,0)),
""))</f>
        <v>6</v>
      </c>
      <c r="T68" s="122">
        <f>IFERROR(
$AN68 * INDEX('WFOM - Time_Base'!$A$4:$API$29, MATCH("CenHos", 'WFOM - Time_Base'!$B$4:$B$29,0), MATCH(CONCATENATE($G68,T$2),'WFOM - Time_Base'!$A$8:$API$8,0)) *
INDEX('WFOM - Time_Base'!$A$4:$API$29, MATCH("CenHos_Per", 'WFOM - Time_Base'!$B$4:$B$29,0), MATCH(CONCATENATE($G68,T$2),'WFOM - Time_Base'!$A$8:$API$8,0)),
IFERROR($AN68 * INDEX('Inputs from Uganda staff'!$E$61:$BM$80,MATCH('HRH Need estimation'!T$2,'Inputs from Uganda staff'!$E$61:$E$80,0),MATCH('HRH Need estimation'!$D68,'Inputs from Uganda staff'!$E$6:$BM$6,0)),
""))</f>
        <v>0</v>
      </c>
      <c r="U68" s="122">
        <f>IFERROR(
$AN68 * INDEX('WFOM - Time_Base'!$A$4:$API$29, MATCH("CenHos", 'WFOM - Time_Base'!$B$4:$B$29,0), MATCH(CONCATENATE($G68,U$2),'WFOM - Time_Base'!$A$8:$API$8,0)) *
INDEX('WFOM - Time_Base'!$A$4:$API$29, MATCH("CenHos_Per", 'WFOM - Time_Base'!$B$4:$B$29,0), MATCH(CONCATENATE($G68,U$2),'WFOM - Time_Base'!$A$8:$API$8,0)),
IFERROR($AN68 * INDEX('Inputs from Uganda staff'!$E$61:$BM$80,MATCH('HRH Need estimation'!U$2,'Inputs from Uganda staff'!$E$61:$E$80,0),MATCH('HRH Need estimation'!$D68,'Inputs from Uganda staff'!$E$6:$BM$6,0)),
""))</f>
        <v>3.5</v>
      </c>
      <c r="V68" s="122">
        <f>IFERROR(
$AN68 * INDEX('WFOM - Time_Base'!$A$4:$API$29, MATCH("CenHos", 'WFOM - Time_Base'!$B$4:$B$29,0), MATCH(CONCATENATE($G68,V$2),'WFOM - Time_Base'!$A$8:$API$8,0)) *
INDEX('WFOM - Time_Base'!$A$4:$API$29, MATCH("CenHos_Per", 'WFOM - Time_Base'!$B$4:$B$29,0), MATCH(CONCATENATE($G68,V$2),'WFOM - Time_Base'!$A$8:$API$8,0)),
IFERROR($AN68 * INDEX('Inputs from Uganda staff'!$E$61:$BM$80,MATCH('HRH Need estimation'!V$2,'Inputs from Uganda staff'!$E$61:$E$80,0),MATCH('HRH Need estimation'!$D68,'Inputs from Uganda staff'!$E$6:$BM$6,0)),
""))</f>
        <v>3.5</v>
      </c>
      <c r="W68" s="122">
        <f>IFERROR(
$AN68 * INDEX('WFOM - Time_Base'!$A$4:$API$29, MATCH("CenHos", 'WFOM - Time_Base'!$B$4:$B$29,0), MATCH(CONCATENATE($G68,W$2),'WFOM - Time_Base'!$A$8:$API$8,0)) *
INDEX('WFOM - Time_Base'!$A$4:$API$29, MATCH("CenHos_Per", 'WFOM - Time_Base'!$B$4:$B$29,0), MATCH(CONCATENATE($G68,W$2),'WFOM - Time_Base'!$A$8:$API$8,0)),
IFERROR($AN68 * INDEX('Inputs from Uganda staff'!$E$61:$BM$80,MATCH('HRH Need estimation'!W$2,'Inputs from Uganda staff'!$E$61:$E$80,0),MATCH('HRH Need estimation'!$D68,'Inputs from Uganda staff'!$E$6:$BM$6,0)),
""))</f>
        <v>0</v>
      </c>
      <c r="X68" s="122">
        <f>IFERROR(
$AN68 * INDEX('WFOM - Time_Base'!$A$4:$API$29, MATCH("CenHos", 'WFOM - Time_Base'!$B$4:$B$29,0), MATCH(CONCATENATE($G68,X$2),'WFOM - Time_Base'!$A$8:$API$8,0)) *
INDEX('WFOM - Time_Base'!$A$4:$API$29, MATCH("CenHos_Per", 'WFOM - Time_Base'!$B$4:$B$29,0), MATCH(CONCATENATE($G68,X$2),'WFOM - Time_Base'!$A$8:$API$8,0)),
IFERROR($AN68 * INDEX('Inputs from Uganda staff'!$E$61:$BM$80,MATCH('HRH Need estimation'!X$2,'Inputs from Uganda staff'!$E$61:$E$80,0),MATCH('HRH Need estimation'!$D68,'Inputs from Uganda staff'!$E$6:$BM$6,0)),
""))</f>
        <v>0.8</v>
      </c>
      <c r="Y68" s="122">
        <f>IFERROR(
$AN68 * INDEX('WFOM - Time_Base'!$A$4:$API$29, MATCH("CenHos", 'WFOM - Time_Base'!$B$4:$B$29,0), MATCH(CONCATENATE($G68,Y$2),'WFOM - Time_Base'!$A$8:$API$8,0)) *
INDEX('WFOM - Time_Base'!$A$4:$API$29, MATCH("CenHos_Per", 'WFOM - Time_Base'!$B$4:$B$29,0), MATCH(CONCATENATE($G68,Y$2),'WFOM - Time_Base'!$A$8:$API$8,0)),
IFERROR($AN68 * INDEX('Inputs from Uganda staff'!$E$61:$BM$80,MATCH('HRH Need estimation'!Y$2,'Inputs from Uganda staff'!$E$61:$E$80,0),MATCH('HRH Need estimation'!$D68,'Inputs from Uganda staff'!$E$6:$BM$6,0)),
""))</f>
        <v>0.8</v>
      </c>
      <c r="Z68" s="122">
        <f>IFERROR(
$AN68 * INDEX('WFOM - Time_Base'!$A$4:$API$29, MATCH("CenHos", 'WFOM - Time_Base'!$B$4:$B$29,0), MATCH(CONCATENATE($G68,Z$2),'WFOM - Time_Base'!$A$8:$API$8,0)) *
INDEX('WFOM - Time_Base'!$A$4:$API$29, MATCH("CenHos_Per", 'WFOM - Time_Base'!$B$4:$B$29,0), MATCH(CONCATENATE($G68,Z$2),'WFOM - Time_Base'!$A$8:$API$8,0)),
IFERROR($AN68 * INDEX('Inputs from Uganda staff'!$E$61:$BM$80,MATCH('HRH Need estimation'!Z$2,'Inputs from Uganda staff'!$E$61:$E$80,0),MATCH('HRH Need estimation'!$D68,'Inputs from Uganda staff'!$E$6:$BM$6,0)),
""))</f>
        <v>0</v>
      </c>
      <c r="AA68" s="122">
        <f>IFERROR(
$AN68 * INDEX('WFOM - Time_Base'!$A$4:$API$29, MATCH("CenHos", 'WFOM - Time_Base'!$B$4:$B$29,0), MATCH(CONCATENATE($G68,AA$2),'WFOM - Time_Base'!$A$8:$API$8,0)) *
INDEX('WFOM - Time_Base'!$A$4:$API$29, MATCH("CenHos_Per", 'WFOM - Time_Base'!$B$4:$B$29,0), MATCH(CONCATENATE($G68,AA$2),'WFOM - Time_Base'!$A$8:$API$8,0)),
IFERROR($AN68 * INDEX('Inputs from Uganda staff'!$E$61:$BM$80,MATCH('HRH Need estimation'!AA$2,'Inputs from Uganda staff'!$E$61:$E$80,0),MATCH('HRH Need estimation'!$D68,'Inputs from Uganda staff'!$E$6:$BM$6,0)),
""))</f>
        <v>0</v>
      </c>
      <c r="AB68" s="122">
        <f>IFERROR(
$AN68 * INDEX('WFOM - Time_Base'!$A$4:$API$29, MATCH("CenHos", 'WFOM - Time_Base'!$B$4:$B$29,0), MATCH(CONCATENATE($G68,AB$2),'WFOM - Time_Base'!$A$8:$API$8,0)) *
INDEX('WFOM - Time_Base'!$A$4:$API$29, MATCH("CenHos_Per", 'WFOM - Time_Base'!$B$4:$B$29,0), MATCH(CONCATENATE($G68,AB$2),'WFOM - Time_Base'!$A$8:$API$8,0)),
IFERROR($AN68 * INDEX('Inputs from Uganda staff'!$E$61:$BM$80,MATCH('HRH Need estimation'!AB$2,'Inputs from Uganda staff'!$E$61:$E$80,0),MATCH('HRH Need estimation'!$D68,'Inputs from Uganda staff'!$E$6:$BM$6,0)),
""))</f>
        <v>0</v>
      </c>
      <c r="AC68" s="122" t="str">
        <f>IFERROR(
$AN68 * INDEX('WFOM - Time_Base'!$A$4:$API$29, MATCH("CenHos", 'WFOM - Time_Base'!$B$4:$B$29,0), MATCH(CONCATENATE($G68,AC$2),'WFOM - Time_Base'!$A$8:$API$8,0)) *
INDEX('WFOM - Time_Base'!$A$4:$API$29, MATCH("CenHos_Per", 'WFOM - Time_Base'!$B$4:$B$29,0), MATCH(CONCATENATE($G68,AC$2),'WFOM - Time_Base'!$A$8:$API$8,0)),
IFERROR($AN68 * INDEX('Inputs from Uganda staff'!$E$61:$BM$80,MATCH('HRH Need estimation'!AC$2,'Inputs from Uganda staff'!$E$61:$E$80,0),MATCH('HRH Need estimation'!$D68,'Inputs from Uganda staff'!$E$6:$BM$6,0)),
""))</f>
        <v/>
      </c>
      <c r="AD68" s="122">
        <f>IFERROR(
$AN68 * INDEX('WFOM - Time_Base'!$A$4:$API$29, MATCH("CenHos", 'WFOM - Time_Base'!$B$4:$B$29,0), MATCH(CONCATENATE($G68,AD$2),'WFOM - Time_Base'!$A$8:$API$8,0)) *
INDEX('WFOM - Time_Base'!$A$4:$API$29, MATCH("CenHos_Per", 'WFOM - Time_Base'!$B$4:$B$29,0), MATCH(CONCATENATE($G68,AD$2),'WFOM - Time_Base'!$A$8:$API$8,0)),
IFERROR($AN68 * INDEX('Inputs from Uganda staff'!$E$61:$BM$80,MATCH('HRH Need estimation'!AD$2,'Inputs from Uganda staff'!$E$61:$E$80,0),MATCH('HRH Need estimation'!$D68,'Inputs from Uganda staff'!$E$6:$BM$6,0)),
""))</f>
        <v>0</v>
      </c>
      <c r="AE68" s="122">
        <f>IFERROR(
$AN68 * INDEX('WFOM - Time_Base'!$A$4:$API$29, MATCH("CenHos", 'WFOM - Time_Base'!$B$4:$B$29,0), MATCH(CONCATENATE($G68,AE$2),'WFOM - Time_Base'!$A$8:$API$8,0)) *
INDEX('WFOM - Time_Base'!$A$4:$API$29, MATCH("CenHos_Per", 'WFOM - Time_Base'!$B$4:$B$29,0), MATCH(CONCATENATE($G68,AE$2),'WFOM - Time_Base'!$A$8:$API$8,0)),
IFERROR($AN68 * INDEX('Inputs from Uganda staff'!$E$61:$BM$80,MATCH('HRH Need estimation'!AE$2,'Inputs from Uganda staff'!$E$61:$E$80,0),MATCH('HRH Need estimation'!$D68,'Inputs from Uganda staff'!$E$6:$BM$6,0)),
""))</f>
        <v>0</v>
      </c>
      <c r="AF68" s="122">
        <f>IFERROR(
$AN68 * INDEX('WFOM - Time_Base'!$A$4:$API$29, MATCH("CenHos", 'WFOM - Time_Base'!$B$4:$B$29,0), MATCH(CONCATENATE($G68,AF$2),'WFOM - Time_Base'!$A$8:$API$8,0)) *
INDEX('WFOM - Time_Base'!$A$4:$API$29, MATCH("CenHos_Per", 'WFOM - Time_Base'!$B$4:$B$29,0), MATCH(CONCATENATE($G68,AF$2),'WFOM - Time_Base'!$A$8:$API$8,0)),
IFERROR($AN68 * INDEX('Inputs from Uganda staff'!$E$61:$BM$80,MATCH('HRH Need estimation'!AF$2,'Inputs from Uganda staff'!$E$61:$E$80,0),MATCH('HRH Need estimation'!$D68,'Inputs from Uganda staff'!$E$6:$BM$6,0)),
""))</f>
        <v>0</v>
      </c>
      <c r="AG68" s="122">
        <f>IFERROR(
$AN68 * INDEX('WFOM - Time_Base'!$A$4:$API$29, MATCH("CenHos", 'WFOM - Time_Base'!$B$4:$B$29,0), MATCH(CONCATENATE($G68,AG$2),'WFOM - Time_Base'!$A$8:$API$8,0)) *
INDEX('WFOM - Time_Base'!$A$4:$API$29, MATCH("CenHos_Per", 'WFOM - Time_Base'!$B$4:$B$29,0), MATCH(CONCATENATE($G68,AG$2),'WFOM - Time_Base'!$A$8:$API$8,0)),
IFERROR($AN68 * INDEX('Inputs from Uganda staff'!$E$61:$BM$80,MATCH('HRH Need estimation'!AG$2,'Inputs from Uganda staff'!$E$61:$E$80,0),MATCH('HRH Need estimation'!$D68,'Inputs from Uganda staff'!$E$6:$BM$6,0)),
""))</f>
        <v>0</v>
      </c>
      <c r="AH68" s="122">
        <f>IFERROR(
$AN68 * INDEX('WFOM - Time_Base'!$A$4:$API$29, MATCH("CenHos", 'WFOM - Time_Base'!$B$4:$B$29,0), MATCH(CONCATENATE($G68,AH$2),'WFOM - Time_Base'!$A$8:$API$8,0)) *
INDEX('WFOM - Time_Base'!$A$4:$API$29, MATCH("CenHos_Per", 'WFOM - Time_Base'!$B$4:$B$29,0), MATCH(CONCATENATE($G68,AH$2),'WFOM - Time_Base'!$A$8:$API$8,0)),
IFERROR($AN68 * INDEX('Inputs from Uganda staff'!$E$61:$BM$80,MATCH('HRH Need estimation'!AH$2,'Inputs from Uganda staff'!$E$61:$E$80,0),MATCH('HRH Need estimation'!$D68,'Inputs from Uganda staff'!$E$6:$BM$6,0)),
""))</f>
        <v>0</v>
      </c>
      <c r="AI68" s="122">
        <f>IFERROR(
$AN68 * INDEX('WFOM - Time_Base'!$A$4:$API$29, MATCH("CenHos", 'WFOM - Time_Base'!$B$4:$B$29,0), MATCH(CONCATENATE($G68,AI$2),'WFOM - Time_Base'!$A$8:$API$8,0)) *
INDEX('WFOM - Time_Base'!$A$4:$API$29, MATCH("CenHos_Per", 'WFOM - Time_Base'!$B$4:$B$29,0), MATCH(CONCATENATE($G68,AI$2),'WFOM - Time_Base'!$A$8:$API$8,0)),
IFERROR($AN68 * INDEX('Inputs from Uganda staff'!$E$61:$BM$80,MATCH('HRH Need estimation'!AI$2,'Inputs from Uganda staff'!$E$61:$E$80,0),MATCH('HRH Need estimation'!$D68,'Inputs from Uganda staff'!$E$6:$BM$6,0)),
""))</f>
        <v>0</v>
      </c>
      <c r="AJ68" s="122">
        <f>IFERROR(
$AN68 * INDEX('WFOM - Time_Base'!$A$4:$API$29, MATCH("CenHos", 'WFOM - Time_Base'!$B$4:$B$29,0), MATCH(CONCATENATE($G68,AJ$2),'WFOM - Time_Base'!$A$8:$API$8,0)) *
INDEX('WFOM - Time_Base'!$A$4:$API$29, MATCH("CenHos_Per", 'WFOM - Time_Base'!$B$4:$B$29,0), MATCH(CONCATENATE($G68,AJ$2),'WFOM - Time_Base'!$A$8:$API$8,0)),
IFERROR($AN68 * INDEX('Inputs from Uganda staff'!$E$61:$BM$80,MATCH('HRH Need estimation'!AJ$2,'Inputs from Uganda staff'!$E$61:$E$80,0),MATCH('HRH Need estimation'!$D68,'Inputs from Uganda staff'!$E$6:$BM$6,0)),
""))</f>
        <v>0</v>
      </c>
      <c r="AK68" s="122">
        <f>IFERROR(
$AN68 * INDEX('WFOM - Time_Base'!$A$4:$API$29, MATCH("CenHos", 'WFOM - Time_Base'!$B$4:$B$29,0), MATCH(CONCATENATE($G68,AK$2),'WFOM - Time_Base'!$A$8:$API$8,0)) *
INDEX('WFOM - Time_Base'!$A$4:$API$29, MATCH("CenHos_Per", 'WFOM - Time_Base'!$B$4:$B$29,0), MATCH(CONCATENATE($G68,AK$2),'WFOM - Time_Base'!$A$8:$API$8,0)),
IFERROR($AN68 * INDEX('Inputs from Uganda staff'!$E$61:$BM$80,MATCH('HRH Need estimation'!AK$2,'Inputs from Uganda staff'!$E$61:$E$80,0),MATCH('HRH Need estimation'!$D68,'Inputs from Uganda staff'!$E$6:$BM$6,0)),
""))</f>
        <v>0</v>
      </c>
      <c r="AL68" s="122">
        <f>IFERROR(
$AN68 * INDEX('WFOM - Time_Base'!$A$4:$API$29, MATCH("CenHos", 'WFOM - Time_Base'!$B$4:$B$29,0), MATCH(CONCATENATE($G68,AL$2),'WFOM - Time_Base'!$A$8:$API$8,0)) *
INDEX('WFOM - Time_Base'!$A$4:$API$29, MATCH("CenHos_Per", 'WFOM - Time_Base'!$B$4:$B$29,0), MATCH(CONCATENATE($G68,AL$2),'WFOM - Time_Base'!$A$8:$API$8,0)),
IFERROR($AN68 * INDEX('Inputs from Uganda staff'!$E$61:$BM$80,MATCH('HRH Need estimation'!AL$2,'Inputs from Uganda staff'!$E$61:$E$80,0),MATCH('HRH Need estimation'!$D68,'Inputs from Uganda staff'!$E$6:$BM$6,0)),
""))</f>
        <v>0</v>
      </c>
      <c r="AN68">
        <v>1</v>
      </c>
      <c r="AO68" t="e">
        <f t="shared" si="1"/>
        <v>#N/A</v>
      </c>
      <c r="AQ68" t="s">
        <v>463</v>
      </c>
    </row>
    <row r="69" spans="1:43" hidden="1">
      <c r="A69" s="106" t="s">
        <v>954</v>
      </c>
      <c r="B69" s="106" t="s">
        <v>336</v>
      </c>
      <c r="C69" s="107" t="s">
        <v>353</v>
      </c>
      <c r="D69" s="115" t="s">
        <v>354</v>
      </c>
      <c r="E69" s="199" t="s">
        <v>867</v>
      </c>
      <c r="F69" s="201" t="s">
        <v>21</v>
      </c>
      <c r="G69" s="199" t="str">
        <f>IF(F69&lt;&gt;"", VLOOKUP(F69,'WFOM - Cadre and Service List'!$E$4:$F$52,2,FALSE), "")</f>
        <v>Over5OPD</v>
      </c>
      <c r="H69" s="199" t="s">
        <v>911</v>
      </c>
      <c r="I69" s="210"/>
      <c r="J69" s="210"/>
      <c r="K69" s="210"/>
      <c r="L69" s="210"/>
      <c r="M69" s="210"/>
      <c r="N69" s="210"/>
      <c r="O69" s="210"/>
      <c r="P69" s="207">
        <f t="shared" ref="P69:P132" si="2">SUM(I69:O69)</f>
        <v>0</v>
      </c>
      <c r="Q69" s="122" t="s">
        <v>1947</v>
      </c>
      <c r="R69" s="122">
        <f>IFERROR(
$AN69 * INDEX('WFOM - Time_Base'!$A$4:$API$29, MATCH("CenHos", 'WFOM - Time_Base'!$B$4:$B$29,0), MATCH(CONCATENATE($G69,R$2),'WFOM - Time_Base'!$A$8:$API$8,0)) *
INDEX('WFOM - Time_Base'!$A$4:$API$29, MATCH("CenHos_Per", 'WFOM - Time_Base'!$B$4:$B$29,0), MATCH(CONCATENATE($G69,R$2),'WFOM - Time_Base'!$A$8:$API$8,0)),
IFERROR($AN69 * INDEX('Inputs from Uganda staff'!$E$61:$BM$80,MATCH('HRH Need estimation'!R$2,'Inputs from Uganda staff'!$E$61:$E$80,0),MATCH('HRH Need estimation'!$D69,'Inputs from Uganda staff'!$E$6:$BM$6,0)),
""))</f>
        <v>3.5</v>
      </c>
      <c r="S69" s="122">
        <f>IFERROR(
$AN69 * INDEX('WFOM - Time_Base'!$A$4:$API$29, MATCH("CenHos", 'WFOM - Time_Base'!$B$4:$B$29,0), MATCH(CONCATENATE($G69,S$2),'WFOM - Time_Base'!$A$8:$API$8,0)) *
INDEX('WFOM - Time_Base'!$A$4:$API$29, MATCH("CenHos_Per", 'WFOM - Time_Base'!$B$4:$B$29,0), MATCH(CONCATENATE($G69,S$2),'WFOM - Time_Base'!$A$8:$API$8,0)),
IFERROR($AN69 * INDEX('Inputs from Uganda staff'!$E$61:$BM$80,MATCH('HRH Need estimation'!S$2,'Inputs from Uganda staff'!$E$61:$E$80,0),MATCH('HRH Need estimation'!$D69,'Inputs from Uganda staff'!$E$6:$BM$6,0)),
""))</f>
        <v>6</v>
      </c>
      <c r="T69" s="122">
        <f>IFERROR(
$AN69 * INDEX('WFOM - Time_Base'!$A$4:$API$29, MATCH("CenHos", 'WFOM - Time_Base'!$B$4:$B$29,0), MATCH(CONCATENATE($G69,T$2),'WFOM - Time_Base'!$A$8:$API$8,0)) *
INDEX('WFOM - Time_Base'!$A$4:$API$29, MATCH("CenHos_Per", 'WFOM - Time_Base'!$B$4:$B$29,0), MATCH(CONCATENATE($G69,T$2),'WFOM - Time_Base'!$A$8:$API$8,0)),
IFERROR($AN69 * INDEX('Inputs from Uganda staff'!$E$61:$BM$80,MATCH('HRH Need estimation'!T$2,'Inputs from Uganda staff'!$E$61:$E$80,0),MATCH('HRH Need estimation'!$D69,'Inputs from Uganda staff'!$E$6:$BM$6,0)),
""))</f>
        <v>0</v>
      </c>
      <c r="U69" s="122">
        <f>IFERROR(
$AN69 * INDEX('WFOM - Time_Base'!$A$4:$API$29, MATCH("CenHos", 'WFOM - Time_Base'!$B$4:$B$29,0), MATCH(CONCATENATE($G69,U$2),'WFOM - Time_Base'!$A$8:$API$8,0)) *
INDEX('WFOM - Time_Base'!$A$4:$API$29, MATCH("CenHos_Per", 'WFOM - Time_Base'!$B$4:$B$29,0), MATCH(CONCATENATE($G69,U$2),'WFOM - Time_Base'!$A$8:$API$8,0)),
IFERROR($AN69 * INDEX('Inputs from Uganda staff'!$E$61:$BM$80,MATCH('HRH Need estimation'!U$2,'Inputs from Uganda staff'!$E$61:$E$80,0),MATCH('HRH Need estimation'!$D69,'Inputs from Uganda staff'!$E$6:$BM$6,0)),
""))</f>
        <v>1</v>
      </c>
      <c r="V69" s="122">
        <f>IFERROR(
$AN69 * INDEX('WFOM - Time_Base'!$A$4:$API$29, MATCH("CenHos", 'WFOM - Time_Base'!$B$4:$B$29,0), MATCH(CONCATENATE($G69,V$2),'WFOM - Time_Base'!$A$8:$API$8,0)) *
INDEX('WFOM - Time_Base'!$A$4:$API$29, MATCH("CenHos_Per", 'WFOM - Time_Base'!$B$4:$B$29,0), MATCH(CONCATENATE($G69,V$2),'WFOM - Time_Base'!$A$8:$API$8,0)),
IFERROR($AN69 * INDEX('Inputs from Uganda staff'!$E$61:$BM$80,MATCH('HRH Need estimation'!V$2,'Inputs from Uganda staff'!$E$61:$E$80,0),MATCH('HRH Need estimation'!$D69,'Inputs from Uganda staff'!$E$6:$BM$6,0)),
""))</f>
        <v>4</v>
      </c>
      <c r="W69" s="122">
        <f>IFERROR(
$AN69 * INDEX('WFOM - Time_Base'!$A$4:$API$29, MATCH("CenHos", 'WFOM - Time_Base'!$B$4:$B$29,0), MATCH(CONCATENATE($G69,W$2),'WFOM - Time_Base'!$A$8:$API$8,0)) *
INDEX('WFOM - Time_Base'!$A$4:$API$29, MATCH("CenHos_Per", 'WFOM - Time_Base'!$B$4:$B$29,0), MATCH(CONCATENATE($G69,W$2),'WFOM - Time_Base'!$A$8:$API$8,0)),
IFERROR($AN69 * INDEX('Inputs from Uganda staff'!$E$61:$BM$80,MATCH('HRH Need estimation'!W$2,'Inputs from Uganda staff'!$E$61:$E$80,0),MATCH('HRH Need estimation'!$D69,'Inputs from Uganda staff'!$E$6:$BM$6,0)),
""))</f>
        <v>0</v>
      </c>
      <c r="X69" s="122">
        <f>IFERROR(
$AN69 * INDEX('WFOM - Time_Base'!$A$4:$API$29, MATCH("CenHos", 'WFOM - Time_Base'!$B$4:$B$29,0), MATCH(CONCATENATE($G69,X$2),'WFOM - Time_Base'!$A$8:$API$8,0)) *
INDEX('WFOM - Time_Base'!$A$4:$API$29, MATCH("CenHos_Per", 'WFOM - Time_Base'!$B$4:$B$29,0), MATCH(CONCATENATE($G69,X$2),'WFOM - Time_Base'!$A$8:$API$8,0)),
IFERROR($AN69 * INDEX('Inputs from Uganda staff'!$E$61:$BM$80,MATCH('HRH Need estimation'!X$2,'Inputs from Uganda staff'!$E$61:$E$80,0),MATCH('HRH Need estimation'!$D69,'Inputs from Uganda staff'!$E$6:$BM$6,0)),
""))</f>
        <v>0</v>
      </c>
      <c r="Y69" s="122">
        <f>IFERROR(
$AN69 * INDEX('WFOM - Time_Base'!$A$4:$API$29, MATCH("CenHos", 'WFOM - Time_Base'!$B$4:$B$29,0), MATCH(CONCATENATE($G69,Y$2),'WFOM - Time_Base'!$A$8:$API$8,0)) *
INDEX('WFOM - Time_Base'!$A$4:$API$29, MATCH("CenHos_Per", 'WFOM - Time_Base'!$B$4:$B$29,0), MATCH(CONCATENATE($G69,Y$2),'WFOM - Time_Base'!$A$8:$API$8,0)),
IFERROR($AN69 * INDEX('Inputs from Uganda staff'!$E$61:$BM$80,MATCH('HRH Need estimation'!Y$2,'Inputs from Uganda staff'!$E$61:$E$80,0),MATCH('HRH Need estimation'!$D69,'Inputs from Uganda staff'!$E$6:$BM$6,0)),
""))</f>
        <v>0</v>
      </c>
      <c r="Z69" s="122">
        <f>IFERROR(
$AN69 * INDEX('WFOM - Time_Base'!$A$4:$API$29, MATCH("CenHos", 'WFOM - Time_Base'!$B$4:$B$29,0), MATCH(CONCATENATE($G69,Z$2),'WFOM - Time_Base'!$A$8:$API$8,0)) *
INDEX('WFOM - Time_Base'!$A$4:$API$29, MATCH("CenHos_Per", 'WFOM - Time_Base'!$B$4:$B$29,0), MATCH(CONCATENATE($G69,Z$2),'WFOM - Time_Base'!$A$8:$API$8,0)),
IFERROR($AN69 * INDEX('Inputs from Uganda staff'!$E$61:$BM$80,MATCH('HRH Need estimation'!Z$2,'Inputs from Uganda staff'!$E$61:$E$80,0),MATCH('HRH Need estimation'!$D69,'Inputs from Uganda staff'!$E$6:$BM$6,0)),
""))</f>
        <v>0</v>
      </c>
      <c r="AA69" s="122">
        <f>IFERROR(
$AN69 * INDEX('WFOM - Time_Base'!$A$4:$API$29, MATCH("CenHos", 'WFOM - Time_Base'!$B$4:$B$29,0), MATCH(CONCATENATE($G69,AA$2),'WFOM - Time_Base'!$A$8:$API$8,0)) *
INDEX('WFOM - Time_Base'!$A$4:$API$29, MATCH("CenHos_Per", 'WFOM - Time_Base'!$B$4:$B$29,0), MATCH(CONCATENATE($G69,AA$2),'WFOM - Time_Base'!$A$8:$API$8,0)),
IFERROR($AN69 * INDEX('Inputs from Uganda staff'!$E$61:$BM$80,MATCH('HRH Need estimation'!AA$2,'Inputs from Uganda staff'!$E$61:$E$80,0),MATCH('HRH Need estimation'!$D69,'Inputs from Uganda staff'!$E$6:$BM$6,0)),
""))</f>
        <v>0</v>
      </c>
      <c r="AB69" s="122">
        <f>IFERROR(
$AN69 * INDEX('WFOM - Time_Base'!$A$4:$API$29, MATCH("CenHos", 'WFOM - Time_Base'!$B$4:$B$29,0), MATCH(CONCATENATE($G69,AB$2),'WFOM - Time_Base'!$A$8:$API$8,0)) *
INDEX('WFOM - Time_Base'!$A$4:$API$29, MATCH("CenHos_Per", 'WFOM - Time_Base'!$B$4:$B$29,0), MATCH(CONCATENATE($G69,AB$2),'WFOM - Time_Base'!$A$8:$API$8,0)),
IFERROR($AN69 * INDEX('Inputs from Uganda staff'!$E$61:$BM$80,MATCH('HRH Need estimation'!AB$2,'Inputs from Uganda staff'!$E$61:$E$80,0),MATCH('HRH Need estimation'!$D69,'Inputs from Uganda staff'!$E$6:$BM$6,0)),
""))</f>
        <v>0</v>
      </c>
      <c r="AC69" s="122" t="str">
        <f>IFERROR(
$AN69 * INDEX('WFOM - Time_Base'!$A$4:$API$29, MATCH("CenHos", 'WFOM - Time_Base'!$B$4:$B$29,0), MATCH(CONCATENATE($G69,AC$2),'WFOM - Time_Base'!$A$8:$API$8,0)) *
INDEX('WFOM - Time_Base'!$A$4:$API$29, MATCH("CenHos_Per", 'WFOM - Time_Base'!$B$4:$B$29,0), MATCH(CONCATENATE($G69,AC$2),'WFOM - Time_Base'!$A$8:$API$8,0)),
IFERROR($AN69 * INDEX('Inputs from Uganda staff'!$E$61:$BM$80,MATCH('HRH Need estimation'!AC$2,'Inputs from Uganda staff'!$E$61:$E$80,0),MATCH('HRH Need estimation'!$D69,'Inputs from Uganda staff'!$E$6:$BM$6,0)),
""))</f>
        <v/>
      </c>
      <c r="AD69" s="122">
        <f>IFERROR(
$AN69 * INDEX('WFOM - Time_Base'!$A$4:$API$29, MATCH("CenHos", 'WFOM - Time_Base'!$B$4:$B$29,0), MATCH(CONCATENATE($G69,AD$2),'WFOM - Time_Base'!$A$8:$API$8,0)) *
INDEX('WFOM - Time_Base'!$A$4:$API$29, MATCH("CenHos_Per", 'WFOM - Time_Base'!$B$4:$B$29,0), MATCH(CONCATENATE($G69,AD$2),'WFOM - Time_Base'!$A$8:$API$8,0)),
IFERROR($AN69 * INDEX('Inputs from Uganda staff'!$E$61:$BM$80,MATCH('HRH Need estimation'!AD$2,'Inputs from Uganda staff'!$E$61:$E$80,0),MATCH('HRH Need estimation'!$D69,'Inputs from Uganda staff'!$E$6:$BM$6,0)),
""))</f>
        <v>0</v>
      </c>
      <c r="AE69" s="122">
        <f>IFERROR(
$AN69 * INDEX('WFOM - Time_Base'!$A$4:$API$29, MATCH("CenHos", 'WFOM - Time_Base'!$B$4:$B$29,0), MATCH(CONCATENATE($G69,AE$2),'WFOM - Time_Base'!$A$8:$API$8,0)) *
INDEX('WFOM - Time_Base'!$A$4:$API$29, MATCH("CenHos_Per", 'WFOM - Time_Base'!$B$4:$B$29,0), MATCH(CONCATENATE($G69,AE$2),'WFOM - Time_Base'!$A$8:$API$8,0)),
IFERROR($AN69 * INDEX('Inputs from Uganda staff'!$E$61:$BM$80,MATCH('HRH Need estimation'!AE$2,'Inputs from Uganda staff'!$E$61:$E$80,0),MATCH('HRH Need estimation'!$D69,'Inputs from Uganda staff'!$E$6:$BM$6,0)),
""))</f>
        <v>0</v>
      </c>
      <c r="AF69" s="122">
        <f>IFERROR(
$AN69 * INDEX('WFOM - Time_Base'!$A$4:$API$29, MATCH("CenHos", 'WFOM - Time_Base'!$B$4:$B$29,0), MATCH(CONCATENATE($G69,AF$2),'WFOM - Time_Base'!$A$8:$API$8,0)) *
INDEX('WFOM - Time_Base'!$A$4:$API$29, MATCH("CenHos_Per", 'WFOM - Time_Base'!$B$4:$B$29,0), MATCH(CONCATENATE($G69,AF$2),'WFOM - Time_Base'!$A$8:$API$8,0)),
IFERROR($AN69 * INDEX('Inputs from Uganda staff'!$E$61:$BM$80,MATCH('HRH Need estimation'!AF$2,'Inputs from Uganda staff'!$E$61:$E$80,0),MATCH('HRH Need estimation'!$D69,'Inputs from Uganda staff'!$E$6:$BM$6,0)),
""))</f>
        <v>0</v>
      </c>
      <c r="AG69" s="122">
        <f>IFERROR(
$AN69 * INDEX('WFOM - Time_Base'!$A$4:$API$29, MATCH("CenHos", 'WFOM - Time_Base'!$B$4:$B$29,0), MATCH(CONCATENATE($G69,AG$2),'WFOM - Time_Base'!$A$8:$API$8,0)) *
INDEX('WFOM - Time_Base'!$A$4:$API$29, MATCH("CenHos_Per", 'WFOM - Time_Base'!$B$4:$B$29,0), MATCH(CONCATENATE($G69,AG$2),'WFOM - Time_Base'!$A$8:$API$8,0)),
IFERROR($AN69 * INDEX('Inputs from Uganda staff'!$E$61:$BM$80,MATCH('HRH Need estimation'!AG$2,'Inputs from Uganda staff'!$E$61:$E$80,0),MATCH('HRH Need estimation'!$D69,'Inputs from Uganda staff'!$E$6:$BM$6,0)),
""))</f>
        <v>0</v>
      </c>
      <c r="AH69" s="122">
        <f>IFERROR(
$AN69 * INDEX('WFOM - Time_Base'!$A$4:$API$29, MATCH("CenHos", 'WFOM - Time_Base'!$B$4:$B$29,0), MATCH(CONCATENATE($G69,AH$2),'WFOM - Time_Base'!$A$8:$API$8,0)) *
INDEX('WFOM - Time_Base'!$A$4:$API$29, MATCH("CenHos_Per", 'WFOM - Time_Base'!$B$4:$B$29,0), MATCH(CONCATENATE($G69,AH$2),'WFOM - Time_Base'!$A$8:$API$8,0)),
IFERROR($AN69 * INDEX('Inputs from Uganda staff'!$E$61:$BM$80,MATCH('HRH Need estimation'!AH$2,'Inputs from Uganda staff'!$E$61:$E$80,0),MATCH('HRH Need estimation'!$D69,'Inputs from Uganda staff'!$E$6:$BM$6,0)),
""))</f>
        <v>0</v>
      </c>
      <c r="AI69" s="122">
        <f>IFERROR(
$AN69 * INDEX('WFOM - Time_Base'!$A$4:$API$29, MATCH("CenHos", 'WFOM - Time_Base'!$B$4:$B$29,0), MATCH(CONCATENATE($G69,AI$2),'WFOM - Time_Base'!$A$8:$API$8,0)) *
INDEX('WFOM - Time_Base'!$A$4:$API$29, MATCH("CenHos_Per", 'WFOM - Time_Base'!$B$4:$B$29,0), MATCH(CONCATENATE($G69,AI$2),'WFOM - Time_Base'!$A$8:$API$8,0)),
IFERROR($AN69 * INDEX('Inputs from Uganda staff'!$E$61:$BM$80,MATCH('HRH Need estimation'!AI$2,'Inputs from Uganda staff'!$E$61:$E$80,0),MATCH('HRH Need estimation'!$D69,'Inputs from Uganda staff'!$E$6:$BM$6,0)),
""))</f>
        <v>0</v>
      </c>
      <c r="AJ69" s="122">
        <f>IFERROR(
$AN69 * INDEX('WFOM - Time_Base'!$A$4:$API$29, MATCH("CenHos", 'WFOM - Time_Base'!$B$4:$B$29,0), MATCH(CONCATENATE($G69,AJ$2),'WFOM - Time_Base'!$A$8:$API$8,0)) *
INDEX('WFOM - Time_Base'!$A$4:$API$29, MATCH("CenHos_Per", 'WFOM - Time_Base'!$B$4:$B$29,0), MATCH(CONCATENATE($G69,AJ$2),'WFOM - Time_Base'!$A$8:$API$8,0)),
IFERROR($AN69 * INDEX('Inputs from Uganda staff'!$E$61:$BM$80,MATCH('HRH Need estimation'!AJ$2,'Inputs from Uganda staff'!$E$61:$E$80,0),MATCH('HRH Need estimation'!$D69,'Inputs from Uganda staff'!$E$6:$BM$6,0)),
""))</f>
        <v>0</v>
      </c>
      <c r="AK69" s="122">
        <f>IFERROR(
$AN69 * INDEX('WFOM - Time_Base'!$A$4:$API$29, MATCH("CenHos", 'WFOM - Time_Base'!$B$4:$B$29,0), MATCH(CONCATENATE($G69,AK$2),'WFOM - Time_Base'!$A$8:$API$8,0)) *
INDEX('WFOM - Time_Base'!$A$4:$API$29, MATCH("CenHos_Per", 'WFOM - Time_Base'!$B$4:$B$29,0), MATCH(CONCATENATE($G69,AK$2),'WFOM - Time_Base'!$A$8:$API$8,0)),
IFERROR($AN69 * INDEX('Inputs from Uganda staff'!$E$61:$BM$80,MATCH('HRH Need estimation'!AK$2,'Inputs from Uganda staff'!$E$61:$E$80,0),MATCH('HRH Need estimation'!$D69,'Inputs from Uganda staff'!$E$6:$BM$6,0)),
""))</f>
        <v>0</v>
      </c>
      <c r="AL69" s="122">
        <f>IFERROR(
$AN69 * INDEX('WFOM - Time_Base'!$A$4:$API$29, MATCH("CenHos", 'WFOM - Time_Base'!$B$4:$B$29,0), MATCH(CONCATENATE($G69,AL$2),'WFOM - Time_Base'!$A$8:$API$8,0)) *
INDEX('WFOM - Time_Base'!$A$4:$API$29, MATCH("CenHos_Per", 'WFOM - Time_Base'!$B$4:$B$29,0), MATCH(CONCATENATE($G69,AL$2),'WFOM - Time_Base'!$A$8:$API$8,0)),
IFERROR($AN69 * INDEX('Inputs from Uganda staff'!$E$61:$BM$80,MATCH('HRH Need estimation'!AL$2,'Inputs from Uganda staff'!$E$61:$E$80,0),MATCH('HRH Need estimation'!$D69,'Inputs from Uganda staff'!$E$6:$BM$6,0)),
""))</f>
        <v>0</v>
      </c>
      <c r="AN69">
        <v>1</v>
      </c>
      <c r="AO69" t="e">
        <f t="shared" ref="AO69:AO132" si="3">VLOOKUP(C69,$AQ$4:$AQ$151,1,FALSE)</f>
        <v>#N/A</v>
      </c>
      <c r="AQ69" t="s">
        <v>479</v>
      </c>
    </row>
    <row r="70" spans="1:43" hidden="1">
      <c r="A70" s="106" t="s">
        <v>955</v>
      </c>
      <c r="B70" s="106" t="s">
        <v>336</v>
      </c>
      <c r="C70" s="107" t="s">
        <v>355</v>
      </c>
      <c r="D70" s="115" t="s">
        <v>356</v>
      </c>
      <c r="E70" s="122" t="s">
        <v>867</v>
      </c>
      <c r="F70" s="200" t="s">
        <v>17</v>
      </c>
      <c r="G70" s="122" t="str">
        <f>IF(F70&lt;&gt;"", VLOOKUP(F70,'WFOM - Cadre and Service List'!$E$4:$F$52,2,FALSE), "")</f>
        <v>Under5OPD</v>
      </c>
      <c r="H70" s="122"/>
      <c r="I70" s="209"/>
      <c r="J70" s="209"/>
      <c r="K70" s="209"/>
      <c r="L70" s="209"/>
      <c r="M70" s="209"/>
      <c r="N70" s="209"/>
      <c r="O70" s="209"/>
      <c r="P70" s="207">
        <f t="shared" si="2"/>
        <v>0</v>
      </c>
      <c r="Q70" s="122" t="s">
        <v>1947</v>
      </c>
      <c r="R70" s="122">
        <f>IFERROR(
$AN70 * INDEX('WFOM - Time_Base'!$A$4:$API$29, MATCH("CenHos", 'WFOM - Time_Base'!$B$4:$B$29,0), MATCH(CONCATENATE($G70,R$2),'WFOM - Time_Base'!$A$8:$API$8,0)) *
INDEX('WFOM - Time_Base'!$A$4:$API$29, MATCH("CenHos_Per", 'WFOM - Time_Base'!$B$4:$B$29,0), MATCH(CONCATENATE($G70,R$2),'WFOM - Time_Base'!$A$8:$API$8,0)),
IFERROR($AN70 * INDEX('Inputs from Uganda staff'!$E$61:$BM$80,MATCH('HRH Need estimation'!R$2,'Inputs from Uganda staff'!$E$61:$E$80,0),MATCH('HRH Need estimation'!$D70,'Inputs from Uganda staff'!$E$6:$BM$6,0)),
""))</f>
        <v>5</v>
      </c>
      <c r="S70" s="122">
        <f>IFERROR(
$AN70 * INDEX('WFOM - Time_Base'!$A$4:$API$29, MATCH("CenHos", 'WFOM - Time_Base'!$B$4:$B$29,0), MATCH(CONCATENATE($G70,S$2),'WFOM - Time_Base'!$A$8:$API$8,0)) *
INDEX('WFOM - Time_Base'!$A$4:$API$29, MATCH("CenHos_Per", 'WFOM - Time_Base'!$B$4:$B$29,0), MATCH(CONCATENATE($G70,S$2),'WFOM - Time_Base'!$A$8:$API$8,0)),
IFERROR($AN70 * INDEX('Inputs from Uganda staff'!$E$61:$BM$80,MATCH('HRH Need estimation'!S$2,'Inputs from Uganda staff'!$E$61:$E$80,0),MATCH('HRH Need estimation'!$D70,'Inputs from Uganda staff'!$E$6:$BM$6,0)),
""))</f>
        <v>6</v>
      </c>
      <c r="T70" s="122">
        <f>IFERROR(
$AN70 * INDEX('WFOM - Time_Base'!$A$4:$API$29, MATCH("CenHos", 'WFOM - Time_Base'!$B$4:$B$29,0), MATCH(CONCATENATE($G70,T$2),'WFOM - Time_Base'!$A$8:$API$8,0)) *
INDEX('WFOM - Time_Base'!$A$4:$API$29, MATCH("CenHos_Per", 'WFOM - Time_Base'!$B$4:$B$29,0), MATCH(CONCATENATE($G70,T$2),'WFOM - Time_Base'!$A$8:$API$8,0)),
IFERROR($AN70 * INDEX('Inputs from Uganda staff'!$E$61:$BM$80,MATCH('HRH Need estimation'!T$2,'Inputs from Uganda staff'!$E$61:$E$80,0),MATCH('HRH Need estimation'!$D70,'Inputs from Uganda staff'!$E$6:$BM$6,0)),
""))</f>
        <v>0</v>
      </c>
      <c r="U70" s="122">
        <f>IFERROR(
$AN70 * INDEX('WFOM - Time_Base'!$A$4:$API$29, MATCH("CenHos", 'WFOM - Time_Base'!$B$4:$B$29,0), MATCH(CONCATENATE($G70,U$2),'WFOM - Time_Base'!$A$8:$API$8,0)) *
INDEX('WFOM - Time_Base'!$A$4:$API$29, MATCH("CenHos_Per", 'WFOM - Time_Base'!$B$4:$B$29,0), MATCH(CONCATENATE($G70,U$2),'WFOM - Time_Base'!$A$8:$API$8,0)),
IFERROR($AN70 * INDEX('Inputs from Uganda staff'!$E$61:$BM$80,MATCH('HRH Need estimation'!U$2,'Inputs from Uganda staff'!$E$61:$E$80,0),MATCH('HRH Need estimation'!$D70,'Inputs from Uganda staff'!$E$6:$BM$6,0)),
""))</f>
        <v>3.5</v>
      </c>
      <c r="V70" s="122">
        <f>IFERROR(
$AN70 * INDEX('WFOM - Time_Base'!$A$4:$API$29, MATCH("CenHos", 'WFOM - Time_Base'!$B$4:$B$29,0), MATCH(CONCATENATE($G70,V$2),'WFOM - Time_Base'!$A$8:$API$8,0)) *
INDEX('WFOM - Time_Base'!$A$4:$API$29, MATCH("CenHos_Per", 'WFOM - Time_Base'!$B$4:$B$29,0), MATCH(CONCATENATE($G70,V$2),'WFOM - Time_Base'!$A$8:$API$8,0)),
IFERROR($AN70 * INDEX('Inputs from Uganda staff'!$E$61:$BM$80,MATCH('HRH Need estimation'!V$2,'Inputs from Uganda staff'!$E$61:$E$80,0),MATCH('HRH Need estimation'!$D70,'Inputs from Uganda staff'!$E$6:$BM$6,0)),
""))</f>
        <v>3.5</v>
      </c>
      <c r="W70" s="122">
        <f>IFERROR(
$AN70 * INDEX('WFOM - Time_Base'!$A$4:$API$29, MATCH("CenHos", 'WFOM - Time_Base'!$B$4:$B$29,0), MATCH(CONCATENATE($G70,W$2),'WFOM - Time_Base'!$A$8:$API$8,0)) *
INDEX('WFOM - Time_Base'!$A$4:$API$29, MATCH("CenHos_Per", 'WFOM - Time_Base'!$B$4:$B$29,0), MATCH(CONCATENATE($G70,W$2),'WFOM - Time_Base'!$A$8:$API$8,0)),
IFERROR($AN70 * INDEX('Inputs from Uganda staff'!$E$61:$BM$80,MATCH('HRH Need estimation'!W$2,'Inputs from Uganda staff'!$E$61:$E$80,0),MATCH('HRH Need estimation'!$D70,'Inputs from Uganda staff'!$E$6:$BM$6,0)),
""))</f>
        <v>0</v>
      </c>
      <c r="X70" s="122">
        <f>IFERROR(
$AN70 * INDEX('WFOM - Time_Base'!$A$4:$API$29, MATCH("CenHos", 'WFOM - Time_Base'!$B$4:$B$29,0), MATCH(CONCATENATE($G70,X$2),'WFOM - Time_Base'!$A$8:$API$8,0)) *
INDEX('WFOM - Time_Base'!$A$4:$API$29, MATCH("CenHos_Per", 'WFOM - Time_Base'!$B$4:$B$29,0), MATCH(CONCATENATE($G70,X$2),'WFOM - Time_Base'!$A$8:$API$8,0)),
IFERROR($AN70 * INDEX('Inputs from Uganda staff'!$E$61:$BM$80,MATCH('HRH Need estimation'!X$2,'Inputs from Uganda staff'!$E$61:$E$80,0),MATCH('HRH Need estimation'!$D70,'Inputs from Uganda staff'!$E$6:$BM$6,0)),
""))</f>
        <v>0.8</v>
      </c>
      <c r="Y70" s="122">
        <f>IFERROR(
$AN70 * INDEX('WFOM - Time_Base'!$A$4:$API$29, MATCH("CenHos", 'WFOM - Time_Base'!$B$4:$B$29,0), MATCH(CONCATENATE($G70,Y$2),'WFOM - Time_Base'!$A$8:$API$8,0)) *
INDEX('WFOM - Time_Base'!$A$4:$API$29, MATCH("CenHos_Per", 'WFOM - Time_Base'!$B$4:$B$29,0), MATCH(CONCATENATE($G70,Y$2),'WFOM - Time_Base'!$A$8:$API$8,0)),
IFERROR($AN70 * INDEX('Inputs from Uganda staff'!$E$61:$BM$80,MATCH('HRH Need estimation'!Y$2,'Inputs from Uganda staff'!$E$61:$E$80,0),MATCH('HRH Need estimation'!$D70,'Inputs from Uganda staff'!$E$6:$BM$6,0)),
""))</f>
        <v>0.8</v>
      </c>
      <c r="Z70" s="122">
        <f>IFERROR(
$AN70 * INDEX('WFOM - Time_Base'!$A$4:$API$29, MATCH("CenHos", 'WFOM - Time_Base'!$B$4:$B$29,0), MATCH(CONCATENATE($G70,Z$2),'WFOM - Time_Base'!$A$8:$API$8,0)) *
INDEX('WFOM - Time_Base'!$A$4:$API$29, MATCH("CenHos_Per", 'WFOM - Time_Base'!$B$4:$B$29,0), MATCH(CONCATENATE($G70,Z$2),'WFOM - Time_Base'!$A$8:$API$8,0)),
IFERROR($AN70 * INDEX('Inputs from Uganda staff'!$E$61:$BM$80,MATCH('HRH Need estimation'!Z$2,'Inputs from Uganda staff'!$E$61:$E$80,0),MATCH('HRH Need estimation'!$D70,'Inputs from Uganda staff'!$E$6:$BM$6,0)),
""))</f>
        <v>0</v>
      </c>
      <c r="AA70" s="122">
        <f>IFERROR(
$AN70 * INDEX('WFOM - Time_Base'!$A$4:$API$29, MATCH("CenHos", 'WFOM - Time_Base'!$B$4:$B$29,0), MATCH(CONCATENATE($G70,AA$2),'WFOM - Time_Base'!$A$8:$API$8,0)) *
INDEX('WFOM - Time_Base'!$A$4:$API$29, MATCH("CenHos_Per", 'WFOM - Time_Base'!$B$4:$B$29,0), MATCH(CONCATENATE($G70,AA$2),'WFOM - Time_Base'!$A$8:$API$8,0)),
IFERROR($AN70 * INDEX('Inputs from Uganda staff'!$E$61:$BM$80,MATCH('HRH Need estimation'!AA$2,'Inputs from Uganda staff'!$E$61:$E$80,0),MATCH('HRH Need estimation'!$D70,'Inputs from Uganda staff'!$E$6:$BM$6,0)),
""))</f>
        <v>0</v>
      </c>
      <c r="AB70" s="122">
        <f>IFERROR(
$AN70 * INDEX('WFOM - Time_Base'!$A$4:$API$29, MATCH("CenHos", 'WFOM - Time_Base'!$B$4:$B$29,0), MATCH(CONCATENATE($G70,AB$2),'WFOM - Time_Base'!$A$8:$API$8,0)) *
INDEX('WFOM - Time_Base'!$A$4:$API$29, MATCH("CenHos_Per", 'WFOM - Time_Base'!$B$4:$B$29,0), MATCH(CONCATENATE($G70,AB$2),'WFOM - Time_Base'!$A$8:$API$8,0)),
IFERROR($AN70 * INDEX('Inputs from Uganda staff'!$E$61:$BM$80,MATCH('HRH Need estimation'!AB$2,'Inputs from Uganda staff'!$E$61:$E$80,0),MATCH('HRH Need estimation'!$D70,'Inputs from Uganda staff'!$E$6:$BM$6,0)),
""))</f>
        <v>0</v>
      </c>
      <c r="AC70" s="122" t="str">
        <f>IFERROR(
$AN70 * INDEX('WFOM - Time_Base'!$A$4:$API$29, MATCH("CenHos", 'WFOM - Time_Base'!$B$4:$B$29,0), MATCH(CONCATENATE($G70,AC$2),'WFOM - Time_Base'!$A$8:$API$8,0)) *
INDEX('WFOM - Time_Base'!$A$4:$API$29, MATCH("CenHos_Per", 'WFOM - Time_Base'!$B$4:$B$29,0), MATCH(CONCATENATE($G70,AC$2),'WFOM - Time_Base'!$A$8:$API$8,0)),
IFERROR($AN70 * INDEX('Inputs from Uganda staff'!$E$61:$BM$80,MATCH('HRH Need estimation'!AC$2,'Inputs from Uganda staff'!$E$61:$E$80,0),MATCH('HRH Need estimation'!$D70,'Inputs from Uganda staff'!$E$6:$BM$6,0)),
""))</f>
        <v/>
      </c>
      <c r="AD70" s="122">
        <f>IFERROR(
$AN70 * INDEX('WFOM - Time_Base'!$A$4:$API$29, MATCH("CenHos", 'WFOM - Time_Base'!$B$4:$B$29,0), MATCH(CONCATENATE($G70,AD$2),'WFOM - Time_Base'!$A$8:$API$8,0)) *
INDEX('WFOM - Time_Base'!$A$4:$API$29, MATCH("CenHos_Per", 'WFOM - Time_Base'!$B$4:$B$29,0), MATCH(CONCATENATE($G70,AD$2),'WFOM - Time_Base'!$A$8:$API$8,0)),
IFERROR($AN70 * INDEX('Inputs from Uganda staff'!$E$61:$BM$80,MATCH('HRH Need estimation'!AD$2,'Inputs from Uganda staff'!$E$61:$E$80,0),MATCH('HRH Need estimation'!$D70,'Inputs from Uganda staff'!$E$6:$BM$6,0)),
""))</f>
        <v>0</v>
      </c>
      <c r="AE70" s="122">
        <f>IFERROR(
$AN70 * INDEX('WFOM - Time_Base'!$A$4:$API$29, MATCH("CenHos", 'WFOM - Time_Base'!$B$4:$B$29,0), MATCH(CONCATENATE($G70,AE$2),'WFOM - Time_Base'!$A$8:$API$8,0)) *
INDEX('WFOM - Time_Base'!$A$4:$API$29, MATCH("CenHos_Per", 'WFOM - Time_Base'!$B$4:$B$29,0), MATCH(CONCATENATE($G70,AE$2),'WFOM - Time_Base'!$A$8:$API$8,0)),
IFERROR($AN70 * INDEX('Inputs from Uganda staff'!$E$61:$BM$80,MATCH('HRH Need estimation'!AE$2,'Inputs from Uganda staff'!$E$61:$E$80,0),MATCH('HRH Need estimation'!$D70,'Inputs from Uganda staff'!$E$6:$BM$6,0)),
""))</f>
        <v>0</v>
      </c>
      <c r="AF70" s="122">
        <f>IFERROR(
$AN70 * INDEX('WFOM - Time_Base'!$A$4:$API$29, MATCH("CenHos", 'WFOM - Time_Base'!$B$4:$B$29,0), MATCH(CONCATENATE($G70,AF$2),'WFOM - Time_Base'!$A$8:$API$8,0)) *
INDEX('WFOM - Time_Base'!$A$4:$API$29, MATCH("CenHos_Per", 'WFOM - Time_Base'!$B$4:$B$29,0), MATCH(CONCATENATE($G70,AF$2),'WFOM - Time_Base'!$A$8:$API$8,0)),
IFERROR($AN70 * INDEX('Inputs from Uganda staff'!$E$61:$BM$80,MATCH('HRH Need estimation'!AF$2,'Inputs from Uganda staff'!$E$61:$E$80,0),MATCH('HRH Need estimation'!$D70,'Inputs from Uganda staff'!$E$6:$BM$6,0)),
""))</f>
        <v>0</v>
      </c>
      <c r="AG70" s="122">
        <f>IFERROR(
$AN70 * INDEX('WFOM - Time_Base'!$A$4:$API$29, MATCH("CenHos", 'WFOM - Time_Base'!$B$4:$B$29,0), MATCH(CONCATENATE($G70,AG$2),'WFOM - Time_Base'!$A$8:$API$8,0)) *
INDEX('WFOM - Time_Base'!$A$4:$API$29, MATCH("CenHos_Per", 'WFOM - Time_Base'!$B$4:$B$29,0), MATCH(CONCATENATE($G70,AG$2),'WFOM - Time_Base'!$A$8:$API$8,0)),
IFERROR($AN70 * INDEX('Inputs from Uganda staff'!$E$61:$BM$80,MATCH('HRH Need estimation'!AG$2,'Inputs from Uganda staff'!$E$61:$E$80,0),MATCH('HRH Need estimation'!$D70,'Inputs from Uganda staff'!$E$6:$BM$6,0)),
""))</f>
        <v>0</v>
      </c>
      <c r="AH70" s="122">
        <f>IFERROR(
$AN70 * INDEX('WFOM - Time_Base'!$A$4:$API$29, MATCH("CenHos", 'WFOM - Time_Base'!$B$4:$B$29,0), MATCH(CONCATENATE($G70,AH$2),'WFOM - Time_Base'!$A$8:$API$8,0)) *
INDEX('WFOM - Time_Base'!$A$4:$API$29, MATCH("CenHos_Per", 'WFOM - Time_Base'!$B$4:$B$29,0), MATCH(CONCATENATE($G70,AH$2),'WFOM - Time_Base'!$A$8:$API$8,0)),
IFERROR($AN70 * INDEX('Inputs from Uganda staff'!$E$61:$BM$80,MATCH('HRH Need estimation'!AH$2,'Inputs from Uganda staff'!$E$61:$E$80,0),MATCH('HRH Need estimation'!$D70,'Inputs from Uganda staff'!$E$6:$BM$6,0)),
""))</f>
        <v>0</v>
      </c>
      <c r="AI70" s="122">
        <f>IFERROR(
$AN70 * INDEX('WFOM - Time_Base'!$A$4:$API$29, MATCH("CenHos", 'WFOM - Time_Base'!$B$4:$B$29,0), MATCH(CONCATENATE($G70,AI$2),'WFOM - Time_Base'!$A$8:$API$8,0)) *
INDEX('WFOM - Time_Base'!$A$4:$API$29, MATCH("CenHos_Per", 'WFOM - Time_Base'!$B$4:$B$29,0), MATCH(CONCATENATE($G70,AI$2),'WFOM - Time_Base'!$A$8:$API$8,0)),
IFERROR($AN70 * INDEX('Inputs from Uganda staff'!$E$61:$BM$80,MATCH('HRH Need estimation'!AI$2,'Inputs from Uganda staff'!$E$61:$E$80,0),MATCH('HRH Need estimation'!$D70,'Inputs from Uganda staff'!$E$6:$BM$6,0)),
""))</f>
        <v>0</v>
      </c>
      <c r="AJ70" s="122">
        <f>IFERROR(
$AN70 * INDEX('WFOM - Time_Base'!$A$4:$API$29, MATCH("CenHos", 'WFOM - Time_Base'!$B$4:$B$29,0), MATCH(CONCATENATE($G70,AJ$2),'WFOM - Time_Base'!$A$8:$API$8,0)) *
INDEX('WFOM - Time_Base'!$A$4:$API$29, MATCH("CenHos_Per", 'WFOM - Time_Base'!$B$4:$B$29,0), MATCH(CONCATENATE($G70,AJ$2),'WFOM - Time_Base'!$A$8:$API$8,0)),
IFERROR($AN70 * INDEX('Inputs from Uganda staff'!$E$61:$BM$80,MATCH('HRH Need estimation'!AJ$2,'Inputs from Uganda staff'!$E$61:$E$80,0),MATCH('HRH Need estimation'!$D70,'Inputs from Uganda staff'!$E$6:$BM$6,0)),
""))</f>
        <v>0</v>
      </c>
      <c r="AK70" s="122">
        <f>IFERROR(
$AN70 * INDEX('WFOM - Time_Base'!$A$4:$API$29, MATCH("CenHos", 'WFOM - Time_Base'!$B$4:$B$29,0), MATCH(CONCATENATE($G70,AK$2),'WFOM - Time_Base'!$A$8:$API$8,0)) *
INDEX('WFOM - Time_Base'!$A$4:$API$29, MATCH("CenHos_Per", 'WFOM - Time_Base'!$B$4:$B$29,0), MATCH(CONCATENATE($G70,AK$2),'WFOM - Time_Base'!$A$8:$API$8,0)),
IFERROR($AN70 * INDEX('Inputs from Uganda staff'!$E$61:$BM$80,MATCH('HRH Need estimation'!AK$2,'Inputs from Uganda staff'!$E$61:$E$80,0),MATCH('HRH Need estimation'!$D70,'Inputs from Uganda staff'!$E$6:$BM$6,0)),
""))</f>
        <v>0</v>
      </c>
      <c r="AL70" s="122">
        <f>IFERROR(
$AN70 * INDEX('WFOM - Time_Base'!$A$4:$API$29, MATCH("CenHos", 'WFOM - Time_Base'!$B$4:$B$29,0), MATCH(CONCATENATE($G70,AL$2),'WFOM - Time_Base'!$A$8:$API$8,0)) *
INDEX('WFOM - Time_Base'!$A$4:$API$29, MATCH("CenHos_Per", 'WFOM - Time_Base'!$B$4:$B$29,0), MATCH(CONCATENATE($G70,AL$2),'WFOM - Time_Base'!$A$8:$API$8,0)),
IFERROR($AN70 * INDEX('Inputs from Uganda staff'!$E$61:$BM$80,MATCH('HRH Need estimation'!AL$2,'Inputs from Uganda staff'!$E$61:$E$80,0),MATCH('HRH Need estimation'!$D70,'Inputs from Uganda staff'!$E$6:$BM$6,0)),
""))</f>
        <v>0</v>
      </c>
      <c r="AN70">
        <v>1</v>
      </c>
      <c r="AO70" t="e">
        <f t="shared" si="3"/>
        <v>#N/A</v>
      </c>
      <c r="AQ70" t="s">
        <v>493</v>
      </c>
    </row>
    <row r="71" spans="1:43" hidden="1">
      <c r="A71" s="106" t="s">
        <v>955</v>
      </c>
      <c r="B71" s="106" t="s">
        <v>336</v>
      </c>
      <c r="C71" s="107" t="s">
        <v>357</v>
      </c>
      <c r="D71" s="115" t="s">
        <v>358</v>
      </c>
      <c r="E71" s="122" t="s">
        <v>867</v>
      </c>
      <c r="F71" s="200" t="s">
        <v>21</v>
      </c>
      <c r="G71" s="122" t="str">
        <f>IF(F71&lt;&gt;"", VLOOKUP(F71,'WFOM - Cadre and Service List'!$E$4:$F$52,2,FALSE), "")</f>
        <v>Over5OPD</v>
      </c>
      <c r="H71" s="122"/>
      <c r="I71" s="209"/>
      <c r="J71" s="209"/>
      <c r="K71" s="209"/>
      <c r="L71" s="209"/>
      <c r="M71" s="209"/>
      <c r="N71" s="209"/>
      <c r="O71" s="209"/>
      <c r="P71" s="207">
        <f t="shared" si="2"/>
        <v>0</v>
      </c>
      <c r="Q71" s="122" t="s">
        <v>1947</v>
      </c>
      <c r="R71" s="122">
        <f>IFERROR(
$AN71 * INDEX('WFOM - Time_Base'!$A$4:$API$29, MATCH("CenHos", 'WFOM - Time_Base'!$B$4:$B$29,0), MATCH(CONCATENATE($G71,R$2),'WFOM - Time_Base'!$A$8:$API$8,0)) *
INDEX('WFOM - Time_Base'!$A$4:$API$29, MATCH("CenHos_Per", 'WFOM - Time_Base'!$B$4:$B$29,0), MATCH(CONCATENATE($G71,R$2),'WFOM - Time_Base'!$A$8:$API$8,0)),
IFERROR($AN71 * INDEX('Inputs from Uganda staff'!$E$61:$BM$80,MATCH('HRH Need estimation'!R$2,'Inputs from Uganda staff'!$E$61:$E$80,0),MATCH('HRH Need estimation'!$D71,'Inputs from Uganda staff'!$E$6:$BM$6,0)),
""))</f>
        <v>3.5</v>
      </c>
      <c r="S71" s="122">
        <f>IFERROR(
$AN71 * INDEX('WFOM - Time_Base'!$A$4:$API$29, MATCH("CenHos", 'WFOM - Time_Base'!$B$4:$B$29,0), MATCH(CONCATENATE($G71,S$2),'WFOM - Time_Base'!$A$8:$API$8,0)) *
INDEX('WFOM - Time_Base'!$A$4:$API$29, MATCH("CenHos_Per", 'WFOM - Time_Base'!$B$4:$B$29,0), MATCH(CONCATENATE($G71,S$2),'WFOM - Time_Base'!$A$8:$API$8,0)),
IFERROR($AN71 * INDEX('Inputs from Uganda staff'!$E$61:$BM$80,MATCH('HRH Need estimation'!S$2,'Inputs from Uganda staff'!$E$61:$E$80,0),MATCH('HRH Need estimation'!$D71,'Inputs from Uganda staff'!$E$6:$BM$6,0)),
""))</f>
        <v>6</v>
      </c>
      <c r="T71" s="122">
        <f>IFERROR(
$AN71 * INDEX('WFOM - Time_Base'!$A$4:$API$29, MATCH("CenHos", 'WFOM - Time_Base'!$B$4:$B$29,0), MATCH(CONCATENATE($G71,T$2),'WFOM - Time_Base'!$A$8:$API$8,0)) *
INDEX('WFOM - Time_Base'!$A$4:$API$29, MATCH("CenHos_Per", 'WFOM - Time_Base'!$B$4:$B$29,0), MATCH(CONCATENATE($G71,T$2),'WFOM - Time_Base'!$A$8:$API$8,0)),
IFERROR($AN71 * INDEX('Inputs from Uganda staff'!$E$61:$BM$80,MATCH('HRH Need estimation'!T$2,'Inputs from Uganda staff'!$E$61:$E$80,0),MATCH('HRH Need estimation'!$D71,'Inputs from Uganda staff'!$E$6:$BM$6,0)),
""))</f>
        <v>0</v>
      </c>
      <c r="U71" s="122">
        <f>IFERROR(
$AN71 * INDEX('WFOM - Time_Base'!$A$4:$API$29, MATCH("CenHos", 'WFOM - Time_Base'!$B$4:$B$29,0), MATCH(CONCATENATE($G71,U$2),'WFOM - Time_Base'!$A$8:$API$8,0)) *
INDEX('WFOM - Time_Base'!$A$4:$API$29, MATCH("CenHos_Per", 'WFOM - Time_Base'!$B$4:$B$29,0), MATCH(CONCATENATE($G71,U$2),'WFOM - Time_Base'!$A$8:$API$8,0)),
IFERROR($AN71 * INDEX('Inputs from Uganda staff'!$E$61:$BM$80,MATCH('HRH Need estimation'!U$2,'Inputs from Uganda staff'!$E$61:$E$80,0),MATCH('HRH Need estimation'!$D71,'Inputs from Uganda staff'!$E$6:$BM$6,0)),
""))</f>
        <v>1</v>
      </c>
      <c r="V71" s="122">
        <f>IFERROR(
$AN71 * INDEX('WFOM - Time_Base'!$A$4:$API$29, MATCH("CenHos", 'WFOM - Time_Base'!$B$4:$B$29,0), MATCH(CONCATENATE($G71,V$2),'WFOM - Time_Base'!$A$8:$API$8,0)) *
INDEX('WFOM - Time_Base'!$A$4:$API$29, MATCH("CenHos_Per", 'WFOM - Time_Base'!$B$4:$B$29,0), MATCH(CONCATENATE($G71,V$2),'WFOM - Time_Base'!$A$8:$API$8,0)),
IFERROR($AN71 * INDEX('Inputs from Uganda staff'!$E$61:$BM$80,MATCH('HRH Need estimation'!V$2,'Inputs from Uganda staff'!$E$61:$E$80,0),MATCH('HRH Need estimation'!$D71,'Inputs from Uganda staff'!$E$6:$BM$6,0)),
""))</f>
        <v>4</v>
      </c>
      <c r="W71" s="122">
        <f>IFERROR(
$AN71 * INDEX('WFOM - Time_Base'!$A$4:$API$29, MATCH("CenHos", 'WFOM - Time_Base'!$B$4:$B$29,0), MATCH(CONCATENATE($G71,W$2),'WFOM - Time_Base'!$A$8:$API$8,0)) *
INDEX('WFOM - Time_Base'!$A$4:$API$29, MATCH("CenHos_Per", 'WFOM - Time_Base'!$B$4:$B$29,0), MATCH(CONCATENATE($G71,W$2),'WFOM - Time_Base'!$A$8:$API$8,0)),
IFERROR($AN71 * INDEX('Inputs from Uganda staff'!$E$61:$BM$80,MATCH('HRH Need estimation'!W$2,'Inputs from Uganda staff'!$E$61:$E$80,0),MATCH('HRH Need estimation'!$D71,'Inputs from Uganda staff'!$E$6:$BM$6,0)),
""))</f>
        <v>0</v>
      </c>
      <c r="X71" s="122">
        <f>IFERROR(
$AN71 * INDEX('WFOM - Time_Base'!$A$4:$API$29, MATCH("CenHos", 'WFOM - Time_Base'!$B$4:$B$29,0), MATCH(CONCATENATE($G71,X$2),'WFOM - Time_Base'!$A$8:$API$8,0)) *
INDEX('WFOM - Time_Base'!$A$4:$API$29, MATCH("CenHos_Per", 'WFOM - Time_Base'!$B$4:$B$29,0), MATCH(CONCATENATE($G71,X$2),'WFOM - Time_Base'!$A$8:$API$8,0)),
IFERROR($AN71 * INDEX('Inputs from Uganda staff'!$E$61:$BM$80,MATCH('HRH Need estimation'!X$2,'Inputs from Uganda staff'!$E$61:$E$80,0),MATCH('HRH Need estimation'!$D71,'Inputs from Uganda staff'!$E$6:$BM$6,0)),
""))</f>
        <v>0</v>
      </c>
      <c r="Y71" s="122">
        <f>IFERROR(
$AN71 * INDEX('WFOM - Time_Base'!$A$4:$API$29, MATCH("CenHos", 'WFOM - Time_Base'!$B$4:$B$29,0), MATCH(CONCATENATE($G71,Y$2),'WFOM - Time_Base'!$A$8:$API$8,0)) *
INDEX('WFOM - Time_Base'!$A$4:$API$29, MATCH("CenHos_Per", 'WFOM - Time_Base'!$B$4:$B$29,0), MATCH(CONCATENATE($G71,Y$2),'WFOM - Time_Base'!$A$8:$API$8,0)),
IFERROR($AN71 * INDEX('Inputs from Uganda staff'!$E$61:$BM$80,MATCH('HRH Need estimation'!Y$2,'Inputs from Uganda staff'!$E$61:$E$80,0),MATCH('HRH Need estimation'!$D71,'Inputs from Uganda staff'!$E$6:$BM$6,0)),
""))</f>
        <v>0</v>
      </c>
      <c r="Z71" s="122">
        <f>IFERROR(
$AN71 * INDEX('WFOM - Time_Base'!$A$4:$API$29, MATCH("CenHos", 'WFOM - Time_Base'!$B$4:$B$29,0), MATCH(CONCATENATE($G71,Z$2),'WFOM - Time_Base'!$A$8:$API$8,0)) *
INDEX('WFOM - Time_Base'!$A$4:$API$29, MATCH("CenHos_Per", 'WFOM - Time_Base'!$B$4:$B$29,0), MATCH(CONCATENATE($G71,Z$2),'WFOM - Time_Base'!$A$8:$API$8,0)),
IFERROR($AN71 * INDEX('Inputs from Uganda staff'!$E$61:$BM$80,MATCH('HRH Need estimation'!Z$2,'Inputs from Uganda staff'!$E$61:$E$80,0),MATCH('HRH Need estimation'!$D71,'Inputs from Uganda staff'!$E$6:$BM$6,0)),
""))</f>
        <v>0</v>
      </c>
      <c r="AA71" s="122">
        <f>IFERROR(
$AN71 * INDEX('WFOM - Time_Base'!$A$4:$API$29, MATCH("CenHos", 'WFOM - Time_Base'!$B$4:$B$29,0), MATCH(CONCATENATE($G71,AA$2),'WFOM - Time_Base'!$A$8:$API$8,0)) *
INDEX('WFOM - Time_Base'!$A$4:$API$29, MATCH("CenHos_Per", 'WFOM - Time_Base'!$B$4:$B$29,0), MATCH(CONCATENATE($G71,AA$2),'WFOM - Time_Base'!$A$8:$API$8,0)),
IFERROR($AN71 * INDEX('Inputs from Uganda staff'!$E$61:$BM$80,MATCH('HRH Need estimation'!AA$2,'Inputs from Uganda staff'!$E$61:$E$80,0),MATCH('HRH Need estimation'!$D71,'Inputs from Uganda staff'!$E$6:$BM$6,0)),
""))</f>
        <v>0</v>
      </c>
      <c r="AB71" s="122">
        <f>IFERROR(
$AN71 * INDEX('WFOM - Time_Base'!$A$4:$API$29, MATCH("CenHos", 'WFOM - Time_Base'!$B$4:$B$29,0), MATCH(CONCATENATE($G71,AB$2),'WFOM - Time_Base'!$A$8:$API$8,0)) *
INDEX('WFOM - Time_Base'!$A$4:$API$29, MATCH("CenHos_Per", 'WFOM - Time_Base'!$B$4:$B$29,0), MATCH(CONCATENATE($G71,AB$2),'WFOM - Time_Base'!$A$8:$API$8,0)),
IFERROR($AN71 * INDEX('Inputs from Uganda staff'!$E$61:$BM$80,MATCH('HRH Need estimation'!AB$2,'Inputs from Uganda staff'!$E$61:$E$80,0),MATCH('HRH Need estimation'!$D71,'Inputs from Uganda staff'!$E$6:$BM$6,0)),
""))</f>
        <v>0</v>
      </c>
      <c r="AC71" s="122" t="str">
        <f>IFERROR(
$AN71 * INDEX('WFOM - Time_Base'!$A$4:$API$29, MATCH("CenHos", 'WFOM - Time_Base'!$B$4:$B$29,0), MATCH(CONCATENATE($G71,AC$2),'WFOM - Time_Base'!$A$8:$API$8,0)) *
INDEX('WFOM - Time_Base'!$A$4:$API$29, MATCH("CenHos_Per", 'WFOM - Time_Base'!$B$4:$B$29,0), MATCH(CONCATENATE($G71,AC$2),'WFOM - Time_Base'!$A$8:$API$8,0)),
IFERROR($AN71 * INDEX('Inputs from Uganda staff'!$E$61:$BM$80,MATCH('HRH Need estimation'!AC$2,'Inputs from Uganda staff'!$E$61:$E$80,0),MATCH('HRH Need estimation'!$D71,'Inputs from Uganda staff'!$E$6:$BM$6,0)),
""))</f>
        <v/>
      </c>
      <c r="AD71" s="122">
        <f>IFERROR(
$AN71 * INDEX('WFOM - Time_Base'!$A$4:$API$29, MATCH("CenHos", 'WFOM - Time_Base'!$B$4:$B$29,0), MATCH(CONCATENATE($G71,AD$2),'WFOM - Time_Base'!$A$8:$API$8,0)) *
INDEX('WFOM - Time_Base'!$A$4:$API$29, MATCH("CenHos_Per", 'WFOM - Time_Base'!$B$4:$B$29,0), MATCH(CONCATENATE($G71,AD$2),'WFOM - Time_Base'!$A$8:$API$8,0)),
IFERROR($AN71 * INDEX('Inputs from Uganda staff'!$E$61:$BM$80,MATCH('HRH Need estimation'!AD$2,'Inputs from Uganda staff'!$E$61:$E$80,0),MATCH('HRH Need estimation'!$D71,'Inputs from Uganda staff'!$E$6:$BM$6,0)),
""))</f>
        <v>0</v>
      </c>
      <c r="AE71" s="122">
        <f>IFERROR(
$AN71 * INDEX('WFOM - Time_Base'!$A$4:$API$29, MATCH("CenHos", 'WFOM - Time_Base'!$B$4:$B$29,0), MATCH(CONCATENATE($G71,AE$2),'WFOM - Time_Base'!$A$8:$API$8,0)) *
INDEX('WFOM - Time_Base'!$A$4:$API$29, MATCH("CenHos_Per", 'WFOM - Time_Base'!$B$4:$B$29,0), MATCH(CONCATENATE($G71,AE$2),'WFOM - Time_Base'!$A$8:$API$8,0)),
IFERROR($AN71 * INDEX('Inputs from Uganda staff'!$E$61:$BM$80,MATCH('HRH Need estimation'!AE$2,'Inputs from Uganda staff'!$E$61:$E$80,0),MATCH('HRH Need estimation'!$D71,'Inputs from Uganda staff'!$E$6:$BM$6,0)),
""))</f>
        <v>0</v>
      </c>
      <c r="AF71" s="122">
        <f>IFERROR(
$AN71 * INDEX('WFOM - Time_Base'!$A$4:$API$29, MATCH("CenHos", 'WFOM - Time_Base'!$B$4:$B$29,0), MATCH(CONCATENATE($G71,AF$2),'WFOM - Time_Base'!$A$8:$API$8,0)) *
INDEX('WFOM - Time_Base'!$A$4:$API$29, MATCH("CenHos_Per", 'WFOM - Time_Base'!$B$4:$B$29,0), MATCH(CONCATENATE($G71,AF$2),'WFOM - Time_Base'!$A$8:$API$8,0)),
IFERROR($AN71 * INDEX('Inputs from Uganda staff'!$E$61:$BM$80,MATCH('HRH Need estimation'!AF$2,'Inputs from Uganda staff'!$E$61:$E$80,0),MATCH('HRH Need estimation'!$D71,'Inputs from Uganda staff'!$E$6:$BM$6,0)),
""))</f>
        <v>0</v>
      </c>
      <c r="AG71" s="122">
        <f>IFERROR(
$AN71 * INDEX('WFOM - Time_Base'!$A$4:$API$29, MATCH("CenHos", 'WFOM - Time_Base'!$B$4:$B$29,0), MATCH(CONCATENATE($G71,AG$2),'WFOM - Time_Base'!$A$8:$API$8,0)) *
INDEX('WFOM - Time_Base'!$A$4:$API$29, MATCH("CenHos_Per", 'WFOM - Time_Base'!$B$4:$B$29,0), MATCH(CONCATENATE($G71,AG$2),'WFOM - Time_Base'!$A$8:$API$8,0)),
IFERROR($AN71 * INDEX('Inputs from Uganda staff'!$E$61:$BM$80,MATCH('HRH Need estimation'!AG$2,'Inputs from Uganda staff'!$E$61:$E$80,0),MATCH('HRH Need estimation'!$D71,'Inputs from Uganda staff'!$E$6:$BM$6,0)),
""))</f>
        <v>0</v>
      </c>
      <c r="AH71" s="122">
        <f>IFERROR(
$AN71 * INDEX('WFOM - Time_Base'!$A$4:$API$29, MATCH("CenHos", 'WFOM - Time_Base'!$B$4:$B$29,0), MATCH(CONCATENATE($G71,AH$2),'WFOM - Time_Base'!$A$8:$API$8,0)) *
INDEX('WFOM - Time_Base'!$A$4:$API$29, MATCH("CenHos_Per", 'WFOM - Time_Base'!$B$4:$B$29,0), MATCH(CONCATENATE($G71,AH$2),'WFOM - Time_Base'!$A$8:$API$8,0)),
IFERROR($AN71 * INDEX('Inputs from Uganda staff'!$E$61:$BM$80,MATCH('HRH Need estimation'!AH$2,'Inputs from Uganda staff'!$E$61:$E$80,0),MATCH('HRH Need estimation'!$D71,'Inputs from Uganda staff'!$E$6:$BM$6,0)),
""))</f>
        <v>0</v>
      </c>
      <c r="AI71" s="122">
        <f>IFERROR(
$AN71 * INDEX('WFOM - Time_Base'!$A$4:$API$29, MATCH("CenHos", 'WFOM - Time_Base'!$B$4:$B$29,0), MATCH(CONCATENATE($G71,AI$2),'WFOM - Time_Base'!$A$8:$API$8,0)) *
INDEX('WFOM - Time_Base'!$A$4:$API$29, MATCH("CenHos_Per", 'WFOM - Time_Base'!$B$4:$B$29,0), MATCH(CONCATENATE($G71,AI$2),'WFOM - Time_Base'!$A$8:$API$8,0)),
IFERROR($AN71 * INDEX('Inputs from Uganda staff'!$E$61:$BM$80,MATCH('HRH Need estimation'!AI$2,'Inputs from Uganda staff'!$E$61:$E$80,0),MATCH('HRH Need estimation'!$D71,'Inputs from Uganda staff'!$E$6:$BM$6,0)),
""))</f>
        <v>0</v>
      </c>
      <c r="AJ71" s="122">
        <f>IFERROR(
$AN71 * INDEX('WFOM - Time_Base'!$A$4:$API$29, MATCH("CenHos", 'WFOM - Time_Base'!$B$4:$B$29,0), MATCH(CONCATENATE($G71,AJ$2),'WFOM - Time_Base'!$A$8:$API$8,0)) *
INDEX('WFOM - Time_Base'!$A$4:$API$29, MATCH("CenHos_Per", 'WFOM - Time_Base'!$B$4:$B$29,0), MATCH(CONCATENATE($G71,AJ$2),'WFOM - Time_Base'!$A$8:$API$8,0)),
IFERROR($AN71 * INDEX('Inputs from Uganda staff'!$E$61:$BM$80,MATCH('HRH Need estimation'!AJ$2,'Inputs from Uganda staff'!$E$61:$E$80,0),MATCH('HRH Need estimation'!$D71,'Inputs from Uganda staff'!$E$6:$BM$6,0)),
""))</f>
        <v>0</v>
      </c>
      <c r="AK71" s="122">
        <f>IFERROR(
$AN71 * INDEX('WFOM - Time_Base'!$A$4:$API$29, MATCH("CenHos", 'WFOM - Time_Base'!$B$4:$B$29,0), MATCH(CONCATENATE($G71,AK$2),'WFOM - Time_Base'!$A$8:$API$8,0)) *
INDEX('WFOM - Time_Base'!$A$4:$API$29, MATCH("CenHos_Per", 'WFOM - Time_Base'!$B$4:$B$29,0), MATCH(CONCATENATE($G71,AK$2),'WFOM - Time_Base'!$A$8:$API$8,0)),
IFERROR($AN71 * INDEX('Inputs from Uganda staff'!$E$61:$BM$80,MATCH('HRH Need estimation'!AK$2,'Inputs from Uganda staff'!$E$61:$E$80,0),MATCH('HRH Need estimation'!$D71,'Inputs from Uganda staff'!$E$6:$BM$6,0)),
""))</f>
        <v>0</v>
      </c>
      <c r="AL71" s="122">
        <f>IFERROR(
$AN71 * INDEX('WFOM - Time_Base'!$A$4:$API$29, MATCH("CenHos", 'WFOM - Time_Base'!$B$4:$B$29,0), MATCH(CONCATENATE($G71,AL$2),'WFOM - Time_Base'!$A$8:$API$8,0)) *
INDEX('WFOM - Time_Base'!$A$4:$API$29, MATCH("CenHos_Per", 'WFOM - Time_Base'!$B$4:$B$29,0), MATCH(CONCATENATE($G71,AL$2),'WFOM - Time_Base'!$A$8:$API$8,0)),
IFERROR($AN71 * INDEX('Inputs from Uganda staff'!$E$61:$BM$80,MATCH('HRH Need estimation'!AL$2,'Inputs from Uganda staff'!$E$61:$E$80,0),MATCH('HRH Need estimation'!$D71,'Inputs from Uganda staff'!$E$6:$BM$6,0)),
""))</f>
        <v>0</v>
      </c>
      <c r="AN71">
        <v>1</v>
      </c>
      <c r="AO71" t="e">
        <f t="shared" si="3"/>
        <v>#N/A</v>
      </c>
      <c r="AQ71" t="s">
        <v>503</v>
      </c>
    </row>
    <row r="72" spans="1:43" hidden="1">
      <c r="A72" s="106" t="s">
        <v>364</v>
      </c>
      <c r="B72" s="106" t="s">
        <v>336</v>
      </c>
      <c r="C72" s="107" t="s">
        <v>359</v>
      </c>
      <c r="D72" s="115" t="s">
        <v>360</v>
      </c>
      <c r="E72" s="122" t="s">
        <v>867</v>
      </c>
      <c r="F72" s="122" t="s">
        <v>21</v>
      </c>
      <c r="G72" s="122" t="str">
        <f>IF(F72&lt;&gt;"", VLOOKUP(F72,'WFOM - Cadre and Service List'!$E$4:$F$52,2,FALSE), "")</f>
        <v>Over5OPD</v>
      </c>
      <c r="H72" s="122"/>
      <c r="I72" s="207"/>
      <c r="J72" s="207"/>
      <c r="K72" s="207"/>
      <c r="L72" s="207"/>
      <c r="M72" s="207"/>
      <c r="N72" s="207"/>
      <c r="O72" s="207"/>
      <c r="P72" s="207">
        <f t="shared" si="2"/>
        <v>0</v>
      </c>
      <c r="Q72" s="122" t="s">
        <v>1947</v>
      </c>
      <c r="R72" s="122">
        <f>IFERROR(
$AN72 * INDEX('WFOM - Time_Base'!$A$4:$API$29, MATCH("CenHos", 'WFOM - Time_Base'!$B$4:$B$29,0), MATCH(CONCATENATE($G72,R$2),'WFOM - Time_Base'!$A$8:$API$8,0)) *
INDEX('WFOM - Time_Base'!$A$4:$API$29, MATCH("CenHos_Per", 'WFOM - Time_Base'!$B$4:$B$29,0), MATCH(CONCATENATE($G72,R$2),'WFOM - Time_Base'!$A$8:$API$8,0)),
IFERROR($AN72 * INDEX('Inputs from Uganda staff'!$E$61:$BM$80,MATCH('HRH Need estimation'!R$2,'Inputs from Uganda staff'!$E$61:$E$80,0),MATCH('HRH Need estimation'!$D72,'Inputs from Uganda staff'!$E$6:$BM$6,0)),
""))</f>
        <v>3.5</v>
      </c>
      <c r="S72" s="122">
        <f>IFERROR(
$AN72 * INDEX('WFOM - Time_Base'!$A$4:$API$29, MATCH("CenHos", 'WFOM - Time_Base'!$B$4:$B$29,0), MATCH(CONCATENATE($G72,S$2),'WFOM - Time_Base'!$A$8:$API$8,0)) *
INDEX('WFOM - Time_Base'!$A$4:$API$29, MATCH("CenHos_Per", 'WFOM - Time_Base'!$B$4:$B$29,0), MATCH(CONCATENATE($G72,S$2),'WFOM - Time_Base'!$A$8:$API$8,0)),
IFERROR($AN72 * INDEX('Inputs from Uganda staff'!$E$61:$BM$80,MATCH('HRH Need estimation'!S$2,'Inputs from Uganda staff'!$E$61:$E$80,0),MATCH('HRH Need estimation'!$D72,'Inputs from Uganda staff'!$E$6:$BM$6,0)),
""))</f>
        <v>6</v>
      </c>
      <c r="T72" s="122">
        <f>IFERROR(
$AN72 * INDEX('WFOM - Time_Base'!$A$4:$API$29, MATCH("CenHos", 'WFOM - Time_Base'!$B$4:$B$29,0), MATCH(CONCATENATE($G72,T$2),'WFOM - Time_Base'!$A$8:$API$8,0)) *
INDEX('WFOM - Time_Base'!$A$4:$API$29, MATCH("CenHos_Per", 'WFOM - Time_Base'!$B$4:$B$29,0), MATCH(CONCATENATE($G72,T$2),'WFOM - Time_Base'!$A$8:$API$8,0)),
IFERROR($AN72 * INDEX('Inputs from Uganda staff'!$E$61:$BM$80,MATCH('HRH Need estimation'!T$2,'Inputs from Uganda staff'!$E$61:$E$80,0),MATCH('HRH Need estimation'!$D72,'Inputs from Uganda staff'!$E$6:$BM$6,0)),
""))</f>
        <v>0</v>
      </c>
      <c r="U72" s="122">
        <f>IFERROR(
$AN72 * INDEX('WFOM - Time_Base'!$A$4:$API$29, MATCH("CenHos", 'WFOM - Time_Base'!$B$4:$B$29,0), MATCH(CONCATENATE($G72,U$2),'WFOM - Time_Base'!$A$8:$API$8,0)) *
INDEX('WFOM - Time_Base'!$A$4:$API$29, MATCH("CenHos_Per", 'WFOM - Time_Base'!$B$4:$B$29,0), MATCH(CONCATENATE($G72,U$2),'WFOM - Time_Base'!$A$8:$API$8,0)),
IFERROR($AN72 * INDEX('Inputs from Uganda staff'!$E$61:$BM$80,MATCH('HRH Need estimation'!U$2,'Inputs from Uganda staff'!$E$61:$E$80,0),MATCH('HRH Need estimation'!$D72,'Inputs from Uganda staff'!$E$6:$BM$6,0)),
""))</f>
        <v>1</v>
      </c>
      <c r="V72" s="122">
        <f>IFERROR(
$AN72 * INDEX('WFOM - Time_Base'!$A$4:$API$29, MATCH("CenHos", 'WFOM - Time_Base'!$B$4:$B$29,0), MATCH(CONCATENATE($G72,V$2),'WFOM - Time_Base'!$A$8:$API$8,0)) *
INDEX('WFOM - Time_Base'!$A$4:$API$29, MATCH("CenHos_Per", 'WFOM - Time_Base'!$B$4:$B$29,0), MATCH(CONCATENATE($G72,V$2),'WFOM - Time_Base'!$A$8:$API$8,0)),
IFERROR($AN72 * INDEX('Inputs from Uganda staff'!$E$61:$BM$80,MATCH('HRH Need estimation'!V$2,'Inputs from Uganda staff'!$E$61:$E$80,0),MATCH('HRH Need estimation'!$D72,'Inputs from Uganda staff'!$E$6:$BM$6,0)),
""))</f>
        <v>4</v>
      </c>
      <c r="W72" s="122">
        <f>IFERROR(
$AN72 * INDEX('WFOM - Time_Base'!$A$4:$API$29, MATCH("CenHos", 'WFOM - Time_Base'!$B$4:$B$29,0), MATCH(CONCATENATE($G72,W$2),'WFOM - Time_Base'!$A$8:$API$8,0)) *
INDEX('WFOM - Time_Base'!$A$4:$API$29, MATCH("CenHos_Per", 'WFOM - Time_Base'!$B$4:$B$29,0), MATCH(CONCATENATE($G72,W$2),'WFOM - Time_Base'!$A$8:$API$8,0)),
IFERROR($AN72 * INDEX('Inputs from Uganda staff'!$E$61:$BM$80,MATCH('HRH Need estimation'!W$2,'Inputs from Uganda staff'!$E$61:$E$80,0),MATCH('HRH Need estimation'!$D72,'Inputs from Uganda staff'!$E$6:$BM$6,0)),
""))</f>
        <v>0</v>
      </c>
      <c r="X72" s="122">
        <f>IFERROR(
$AN72 * INDEX('WFOM - Time_Base'!$A$4:$API$29, MATCH("CenHos", 'WFOM - Time_Base'!$B$4:$B$29,0), MATCH(CONCATENATE($G72,X$2),'WFOM - Time_Base'!$A$8:$API$8,0)) *
INDEX('WFOM - Time_Base'!$A$4:$API$29, MATCH("CenHos_Per", 'WFOM - Time_Base'!$B$4:$B$29,0), MATCH(CONCATENATE($G72,X$2),'WFOM - Time_Base'!$A$8:$API$8,0)),
IFERROR($AN72 * INDEX('Inputs from Uganda staff'!$E$61:$BM$80,MATCH('HRH Need estimation'!X$2,'Inputs from Uganda staff'!$E$61:$E$80,0),MATCH('HRH Need estimation'!$D72,'Inputs from Uganda staff'!$E$6:$BM$6,0)),
""))</f>
        <v>0</v>
      </c>
      <c r="Y72" s="122">
        <f>IFERROR(
$AN72 * INDEX('WFOM - Time_Base'!$A$4:$API$29, MATCH("CenHos", 'WFOM - Time_Base'!$B$4:$B$29,0), MATCH(CONCATENATE($G72,Y$2),'WFOM - Time_Base'!$A$8:$API$8,0)) *
INDEX('WFOM - Time_Base'!$A$4:$API$29, MATCH("CenHos_Per", 'WFOM - Time_Base'!$B$4:$B$29,0), MATCH(CONCATENATE($G72,Y$2),'WFOM - Time_Base'!$A$8:$API$8,0)),
IFERROR($AN72 * INDEX('Inputs from Uganda staff'!$E$61:$BM$80,MATCH('HRH Need estimation'!Y$2,'Inputs from Uganda staff'!$E$61:$E$80,0),MATCH('HRH Need estimation'!$D72,'Inputs from Uganda staff'!$E$6:$BM$6,0)),
""))</f>
        <v>0</v>
      </c>
      <c r="Z72" s="122">
        <f>IFERROR(
$AN72 * INDEX('WFOM - Time_Base'!$A$4:$API$29, MATCH("CenHos", 'WFOM - Time_Base'!$B$4:$B$29,0), MATCH(CONCATENATE($G72,Z$2),'WFOM - Time_Base'!$A$8:$API$8,0)) *
INDEX('WFOM - Time_Base'!$A$4:$API$29, MATCH("CenHos_Per", 'WFOM - Time_Base'!$B$4:$B$29,0), MATCH(CONCATENATE($G72,Z$2),'WFOM - Time_Base'!$A$8:$API$8,0)),
IFERROR($AN72 * INDEX('Inputs from Uganda staff'!$E$61:$BM$80,MATCH('HRH Need estimation'!Z$2,'Inputs from Uganda staff'!$E$61:$E$80,0),MATCH('HRH Need estimation'!$D72,'Inputs from Uganda staff'!$E$6:$BM$6,0)),
""))</f>
        <v>0</v>
      </c>
      <c r="AA72" s="122">
        <f>IFERROR(
$AN72 * INDEX('WFOM - Time_Base'!$A$4:$API$29, MATCH("CenHos", 'WFOM - Time_Base'!$B$4:$B$29,0), MATCH(CONCATENATE($G72,AA$2),'WFOM - Time_Base'!$A$8:$API$8,0)) *
INDEX('WFOM - Time_Base'!$A$4:$API$29, MATCH("CenHos_Per", 'WFOM - Time_Base'!$B$4:$B$29,0), MATCH(CONCATENATE($G72,AA$2),'WFOM - Time_Base'!$A$8:$API$8,0)),
IFERROR($AN72 * INDEX('Inputs from Uganda staff'!$E$61:$BM$80,MATCH('HRH Need estimation'!AA$2,'Inputs from Uganda staff'!$E$61:$E$80,0),MATCH('HRH Need estimation'!$D72,'Inputs from Uganda staff'!$E$6:$BM$6,0)),
""))</f>
        <v>0</v>
      </c>
      <c r="AB72" s="122">
        <f>IFERROR(
$AN72 * INDEX('WFOM - Time_Base'!$A$4:$API$29, MATCH("CenHos", 'WFOM - Time_Base'!$B$4:$B$29,0), MATCH(CONCATENATE($G72,AB$2),'WFOM - Time_Base'!$A$8:$API$8,0)) *
INDEX('WFOM - Time_Base'!$A$4:$API$29, MATCH("CenHos_Per", 'WFOM - Time_Base'!$B$4:$B$29,0), MATCH(CONCATENATE($G72,AB$2),'WFOM - Time_Base'!$A$8:$API$8,0)),
IFERROR($AN72 * INDEX('Inputs from Uganda staff'!$E$61:$BM$80,MATCH('HRH Need estimation'!AB$2,'Inputs from Uganda staff'!$E$61:$E$80,0),MATCH('HRH Need estimation'!$D72,'Inputs from Uganda staff'!$E$6:$BM$6,0)),
""))</f>
        <v>0</v>
      </c>
      <c r="AC72" s="122" t="str">
        <f>IFERROR(
$AN72 * INDEX('WFOM - Time_Base'!$A$4:$API$29, MATCH("CenHos", 'WFOM - Time_Base'!$B$4:$B$29,0), MATCH(CONCATENATE($G72,AC$2),'WFOM - Time_Base'!$A$8:$API$8,0)) *
INDEX('WFOM - Time_Base'!$A$4:$API$29, MATCH("CenHos_Per", 'WFOM - Time_Base'!$B$4:$B$29,0), MATCH(CONCATENATE($G72,AC$2),'WFOM - Time_Base'!$A$8:$API$8,0)),
IFERROR($AN72 * INDEX('Inputs from Uganda staff'!$E$61:$BM$80,MATCH('HRH Need estimation'!AC$2,'Inputs from Uganda staff'!$E$61:$E$80,0),MATCH('HRH Need estimation'!$D72,'Inputs from Uganda staff'!$E$6:$BM$6,0)),
""))</f>
        <v/>
      </c>
      <c r="AD72" s="122">
        <f>IFERROR(
$AN72 * INDEX('WFOM - Time_Base'!$A$4:$API$29, MATCH("CenHos", 'WFOM - Time_Base'!$B$4:$B$29,0), MATCH(CONCATENATE($G72,AD$2),'WFOM - Time_Base'!$A$8:$API$8,0)) *
INDEX('WFOM - Time_Base'!$A$4:$API$29, MATCH("CenHos_Per", 'WFOM - Time_Base'!$B$4:$B$29,0), MATCH(CONCATENATE($G72,AD$2),'WFOM - Time_Base'!$A$8:$API$8,0)),
IFERROR($AN72 * INDEX('Inputs from Uganda staff'!$E$61:$BM$80,MATCH('HRH Need estimation'!AD$2,'Inputs from Uganda staff'!$E$61:$E$80,0),MATCH('HRH Need estimation'!$D72,'Inputs from Uganda staff'!$E$6:$BM$6,0)),
""))</f>
        <v>0</v>
      </c>
      <c r="AE72" s="122">
        <f>IFERROR(
$AN72 * INDEX('WFOM - Time_Base'!$A$4:$API$29, MATCH("CenHos", 'WFOM - Time_Base'!$B$4:$B$29,0), MATCH(CONCATENATE($G72,AE$2),'WFOM - Time_Base'!$A$8:$API$8,0)) *
INDEX('WFOM - Time_Base'!$A$4:$API$29, MATCH("CenHos_Per", 'WFOM - Time_Base'!$B$4:$B$29,0), MATCH(CONCATENATE($G72,AE$2),'WFOM - Time_Base'!$A$8:$API$8,0)),
IFERROR($AN72 * INDEX('Inputs from Uganda staff'!$E$61:$BM$80,MATCH('HRH Need estimation'!AE$2,'Inputs from Uganda staff'!$E$61:$E$80,0),MATCH('HRH Need estimation'!$D72,'Inputs from Uganda staff'!$E$6:$BM$6,0)),
""))</f>
        <v>0</v>
      </c>
      <c r="AF72" s="122">
        <f>IFERROR(
$AN72 * INDEX('WFOM - Time_Base'!$A$4:$API$29, MATCH("CenHos", 'WFOM - Time_Base'!$B$4:$B$29,0), MATCH(CONCATENATE($G72,AF$2),'WFOM - Time_Base'!$A$8:$API$8,0)) *
INDEX('WFOM - Time_Base'!$A$4:$API$29, MATCH("CenHos_Per", 'WFOM - Time_Base'!$B$4:$B$29,0), MATCH(CONCATENATE($G72,AF$2),'WFOM - Time_Base'!$A$8:$API$8,0)),
IFERROR($AN72 * INDEX('Inputs from Uganda staff'!$E$61:$BM$80,MATCH('HRH Need estimation'!AF$2,'Inputs from Uganda staff'!$E$61:$E$80,0),MATCH('HRH Need estimation'!$D72,'Inputs from Uganda staff'!$E$6:$BM$6,0)),
""))</f>
        <v>0</v>
      </c>
      <c r="AG72" s="122">
        <f>IFERROR(
$AN72 * INDEX('WFOM - Time_Base'!$A$4:$API$29, MATCH("CenHos", 'WFOM - Time_Base'!$B$4:$B$29,0), MATCH(CONCATENATE($G72,AG$2),'WFOM - Time_Base'!$A$8:$API$8,0)) *
INDEX('WFOM - Time_Base'!$A$4:$API$29, MATCH("CenHos_Per", 'WFOM - Time_Base'!$B$4:$B$29,0), MATCH(CONCATENATE($G72,AG$2),'WFOM - Time_Base'!$A$8:$API$8,0)),
IFERROR($AN72 * INDEX('Inputs from Uganda staff'!$E$61:$BM$80,MATCH('HRH Need estimation'!AG$2,'Inputs from Uganda staff'!$E$61:$E$80,0),MATCH('HRH Need estimation'!$D72,'Inputs from Uganda staff'!$E$6:$BM$6,0)),
""))</f>
        <v>0</v>
      </c>
      <c r="AH72" s="122">
        <f>IFERROR(
$AN72 * INDEX('WFOM - Time_Base'!$A$4:$API$29, MATCH("CenHos", 'WFOM - Time_Base'!$B$4:$B$29,0), MATCH(CONCATENATE($G72,AH$2),'WFOM - Time_Base'!$A$8:$API$8,0)) *
INDEX('WFOM - Time_Base'!$A$4:$API$29, MATCH("CenHos_Per", 'WFOM - Time_Base'!$B$4:$B$29,0), MATCH(CONCATENATE($G72,AH$2),'WFOM - Time_Base'!$A$8:$API$8,0)),
IFERROR($AN72 * INDEX('Inputs from Uganda staff'!$E$61:$BM$80,MATCH('HRH Need estimation'!AH$2,'Inputs from Uganda staff'!$E$61:$E$80,0),MATCH('HRH Need estimation'!$D72,'Inputs from Uganda staff'!$E$6:$BM$6,0)),
""))</f>
        <v>0</v>
      </c>
      <c r="AI72" s="122">
        <f>IFERROR(
$AN72 * INDEX('WFOM - Time_Base'!$A$4:$API$29, MATCH("CenHos", 'WFOM - Time_Base'!$B$4:$B$29,0), MATCH(CONCATENATE($G72,AI$2),'WFOM - Time_Base'!$A$8:$API$8,0)) *
INDEX('WFOM - Time_Base'!$A$4:$API$29, MATCH("CenHos_Per", 'WFOM - Time_Base'!$B$4:$B$29,0), MATCH(CONCATENATE($G72,AI$2),'WFOM - Time_Base'!$A$8:$API$8,0)),
IFERROR($AN72 * INDEX('Inputs from Uganda staff'!$E$61:$BM$80,MATCH('HRH Need estimation'!AI$2,'Inputs from Uganda staff'!$E$61:$E$80,0),MATCH('HRH Need estimation'!$D72,'Inputs from Uganda staff'!$E$6:$BM$6,0)),
""))</f>
        <v>0</v>
      </c>
      <c r="AJ72" s="122">
        <f>IFERROR(
$AN72 * INDEX('WFOM - Time_Base'!$A$4:$API$29, MATCH("CenHos", 'WFOM - Time_Base'!$B$4:$B$29,0), MATCH(CONCATENATE($G72,AJ$2),'WFOM - Time_Base'!$A$8:$API$8,0)) *
INDEX('WFOM - Time_Base'!$A$4:$API$29, MATCH("CenHos_Per", 'WFOM - Time_Base'!$B$4:$B$29,0), MATCH(CONCATENATE($G72,AJ$2),'WFOM - Time_Base'!$A$8:$API$8,0)),
IFERROR($AN72 * INDEX('Inputs from Uganda staff'!$E$61:$BM$80,MATCH('HRH Need estimation'!AJ$2,'Inputs from Uganda staff'!$E$61:$E$80,0),MATCH('HRH Need estimation'!$D72,'Inputs from Uganda staff'!$E$6:$BM$6,0)),
""))</f>
        <v>0</v>
      </c>
      <c r="AK72" s="122">
        <f>IFERROR(
$AN72 * INDEX('WFOM - Time_Base'!$A$4:$API$29, MATCH("CenHos", 'WFOM - Time_Base'!$B$4:$B$29,0), MATCH(CONCATENATE($G72,AK$2),'WFOM - Time_Base'!$A$8:$API$8,0)) *
INDEX('WFOM - Time_Base'!$A$4:$API$29, MATCH("CenHos_Per", 'WFOM - Time_Base'!$B$4:$B$29,0), MATCH(CONCATENATE($G72,AK$2),'WFOM - Time_Base'!$A$8:$API$8,0)),
IFERROR($AN72 * INDEX('Inputs from Uganda staff'!$E$61:$BM$80,MATCH('HRH Need estimation'!AK$2,'Inputs from Uganda staff'!$E$61:$E$80,0),MATCH('HRH Need estimation'!$D72,'Inputs from Uganda staff'!$E$6:$BM$6,0)),
""))</f>
        <v>0</v>
      </c>
      <c r="AL72" s="122">
        <f>IFERROR(
$AN72 * INDEX('WFOM - Time_Base'!$A$4:$API$29, MATCH("CenHos", 'WFOM - Time_Base'!$B$4:$B$29,0), MATCH(CONCATENATE($G72,AL$2),'WFOM - Time_Base'!$A$8:$API$8,0)) *
INDEX('WFOM - Time_Base'!$A$4:$API$29, MATCH("CenHos_Per", 'WFOM - Time_Base'!$B$4:$B$29,0), MATCH(CONCATENATE($G72,AL$2),'WFOM - Time_Base'!$A$8:$API$8,0)),
IFERROR($AN72 * INDEX('Inputs from Uganda staff'!$E$61:$BM$80,MATCH('HRH Need estimation'!AL$2,'Inputs from Uganda staff'!$E$61:$E$80,0),MATCH('HRH Need estimation'!$D72,'Inputs from Uganda staff'!$E$6:$BM$6,0)),
""))</f>
        <v>0</v>
      </c>
      <c r="AN72">
        <v>1</v>
      </c>
      <c r="AO72" t="str">
        <f t="shared" si="3"/>
        <v>071</v>
      </c>
      <c r="AQ72" t="s">
        <v>505</v>
      </c>
    </row>
    <row r="73" spans="1:43" hidden="1">
      <c r="A73" s="106" t="s">
        <v>364</v>
      </c>
      <c r="B73" s="106" t="s">
        <v>336</v>
      </c>
      <c r="C73" s="107" t="s">
        <v>361</v>
      </c>
      <c r="D73" s="115" t="s">
        <v>362</v>
      </c>
      <c r="E73" s="199"/>
      <c r="F73" s="199"/>
      <c r="G73" s="199" t="str">
        <f>IF(F73&lt;&gt;"", VLOOKUP(F73,'WFOM - Cadre and Service List'!$E$4:$F$52,2,FALSE), "")</f>
        <v/>
      </c>
      <c r="H73" s="199" t="s">
        <v>909</v>
      </c>
      <c r="I73" s="208"/>
      <c r="J73" s="208"/>
      <c r="K73" s="208"/>
      <c r="L73" s="208"/>
      <c r="M73" s="208"/>
      <c r="N73" s="208"/>
      <c r="O73" s="208"/>
      <c r="P73" s="207">
        <f t="shared" si="2"/>
        <v>0</v>
      </c>
      <c r="Q73" s="122" t="s">
        <v>1947</v>
      </c>
      <c r="R73" s="122" t="str">
        <f>IFERROR(
$AN73 * INDEX('WFOM - Time_Base'!$A$4:$API$29, MATCH("CenHos", 'WFOM - Time_Base'!$B$4:$B$29,0), MATCH(CONCATENATE($G73,R$2),'WFOM - Time_Base'!$A$8:$API$8,0)) *
INDEX('WFOM - Time_Base'!$A$4:$API$29, MATCH("CenHos_Per", 'WFOM - Time_Base'!$B$4:$B$29,0), MATCH(CONCATENATE($G73,R$2),'WFOM - Time_Base'!$A$8:$API$8,0)),
IFERROR($AN73 * INDEX('Inputs from Uganda staff'!$E$61:$BM$80,MATCH('HRH Need estimation'!R$2,'Inputs from Uganda staff'!$E$61:$E$80,0),MATCH('HRH Need estimation'!$D73,'Inputs from Uganda staff'!$E$6:$BM$6,0)),
""))</f>
        <v/>
      </c>
      <c r="S73" s="122" t="str">
        <f>IFERROR(
$AN73 * INDEX('WFOM - Time_Base'!$A$4:$API$29, MATCH("CenHos", 'WFOM - Time_Base'!$B$4:$B$29,0), MATCH(CONCATENATE($G73,S$2),'WFOM - Time_Base'!$A$8:$API$8,0)) *
INDEX('WFOM - Time_Base'!$A$4:$API$29, MATCH("CenHos_Per", 'WFOM - Time_Base'!$B$4:$B$29,0), MATCH(CONCATENATE($G73,S$2),'WFOM - Time_Base'!$A$8:$API$8,0)),
IFERROR($AN73 * INDEX('Inputs from Uganda staff'!$E$61:$BM$80,MATCH('HRH Need estimation'!S$2,'Inputs from Uganda staff'!$E$61:$E$80,0),MATCH('HRH Need estimation'!$D73,'Inputs from Uganda staff'!$E$6:$BM$6,0)),
""))</f>
        <v/>
      </c>
      <c r="T73" s="122" t="str">
        <f>IFERROR(
$AN73 * INDEX('WFOM - Time_Base'!$A$4:$API$29, MATCH("CenHos", 'WFOM - Time_Base'!$B$4:$B$29,0), MATCH(CONCATENATE($G73,T$2),'WFOM - Time_Base'!$A$8:$API$8,0)) *
INDEX('WFOM - Time_Base'!$A$4:$API$29, MATCH("CenHos_Per", 'WFOM - Time_Base'!$B$4:$B$29,0), MATCH(CONCATENATE($G73,T$2),'WFOM - Time_Base'!$A$8:$API$8,0)),
IFERROR($AN73 * INDEX('Inputs from Uganda staff'!$E$61:$BM$80,MATCH('HRH Need estimation'!T$2,'Inputs from Uganda staff'!$E$61:$E$80,0),MATCH('HRH Need estimation'!$D73,'Inputs from Uganda staff'!$E$6:$BM$6,0)),
""))</f>
        <v/>
      </c>
      <c r="U73" s="122" t="str">
        <f>IFERROR(
$AN73 * INDEX('WFOM - Time_Base'!$A$4:$API$29, MATCH("CenHos", 'WFOM - Time_Base'!$B$4:$B$29,0), MATCH(CONCATENATE($G73,U$2),'WFOM - Time_Base'!$A$8:$API$8,0)) *
INDEX('WFOM - Time_Base'!$A$4:$API$29, MATCH("CenHos_Per", 'WFOM - Time_Base'!$B$4:$B$29,0), MATCH(CONCATENATE($G73,U$2),'WFOM - Time_Base'!$A$8:$API$8,0)),
IFERROR($AN73 * INDEX('Inputs from Uganda staff'!$E$61:$BM$80,MATCH('HRH Need estimation'!U$2,'Inputs from Uganda staff'!$E$61:$E$80,0),MATCH('HRH Need estimation'!$D73,'Inputs from Uganda staff'!$E$6:$BM$6,0)),
""))</f>
        <v/>
      </c>
      <c r="V73" s="122" t="str">
        <f>IFERROR(
$AN73 * INDEX('WFOM - Time_Base'!$A$4:$API$29, MATCH("CenHos", 'WFOM - Time_Base'!$B$4:$B$29,0), MATCH(CONCATENATE($G73,V$2),'WFOM - Time_Base'!$A$8:$API$8,0)) *
INDEX('WFOM - Time_Base'!$A$4:$API$29, MATCH("CenHos_Per", 'WFOM - Time_Base'!$B$4:$B$29,0), MATCH(CONCATENATE($G73,V$2),'WFOM - Time_Base'!$A$8:$API$8,0)),
IFERROR($AN73 * INDEX('Inputs from Uganda staff'!$E$61:$BM$80,MATCH('HRH Need estimation'!V$2,'Inputs from Uganda staff'!$E$61:$E$80,0),MATCH('HRH Need estimation'!$D73,'Inputs from Uganda staff'!$E$6:$BM$6,0)),
""))</f>
        <v/>
      </c>
      <c r="W73" s="122" t="str">
        <f>IFERROR(
$AN73 * INDEX('WFOM - Time_Base'!$A$4:$API$29, MATCH("CenHos", 'WFOM - Time_Base'!$B$4:$B$29,0), MATCH(CONCATENATE($G73,W$2),'WFOM - Time_Base'!$A$8:$API$8,0)) *
INDEX('WFOM - Time_Base'!$A$4:$API$29, MATCH("CenHos_Per", 'WFOM - Time_Base'!$B$4:$B$29,0), MATCH(CONCATENATE($G73,W$2),'WFOM - Time_Base'!$A$8:$API$8,0)),
IFERROR($AN73 * INDEX('Inputs from Uganda staff'!$E$61:$BM$80,MATCH('HRH Need estimation'!W$2,'Inputs from Uganda staff'!$E$61:$E$80,0),MATCH('HRH Need estimation'!$D73,'Inputs from Uganda staff'!$E$6:$BM$6,0)),
""))</f>
        <v/>
      </c>
      <c r="X73" s="122" t="str">
        <f>IFERROR(
$AN73 * INDEX('WFOM - Time_Base'!$A$4:$API$29, MATCH("CenHos", 'WFOM - Time_Base'!$B$4:$B$29,0), MATCH(CONCATENATE($G73,X$2),'WFOM - Time_Base'!$A$8:$API$8,0)) *
INDEX('WFOM - Time_Base'!$A$4:$API$29, MATCH("CenHos_Per", 'WFOM - Time_Base'!$B$4:$B$29,0), MATCH(CONCATENATE($G73,X$2),'WFOM - Time_Base'!$A$8:$API$8,0)),
IFERROR($AN73 * INDEX('Inputs from Uganda staff'!$E$61:$BM$80,MATCH('HRH Need estimation'!X$2,'Inputs from Uganda staff'!$E$61:$E$80,0),MATCH('HRH Need estimation'!$D73,'Inputs from Uganda staff'!$E$6:$BM$6,0)),
""))</f>
        <v/>
      </c>
      <c r="Y73" s="122" t="str">
        <f>IFERROR(
$AN73 * INDEX('WFOM - Time_Base'!$A$4:$API$29, MATCH("CenHos", 'WFOM - Time_Base'!$B$4:$B$29,0), MATCH(CONCATENATE($G73,Y$2),'WFOM - Time_Base'!$A$8:$API$8,0)) *
INDEX('WFOM - Time_Base'!$A$4:$API$29, MATCH("CenHos_Per", 'WFOM - Time_Base'!$B$4:$B$29,0), MATCH(CONCATENATE($G73,Y$2),'WFOM - Time_Base'!$A$8:$API$8,0)),
IFERROR($AN73 * INDEX('Inputs from Uganda staff'!$E$61:$BM$80,MATCH('HRH Need estimation'!Y$2,'Inputs from Uganda staff'!$E$61:$E$80,0),MATCH('HRH Need estimation'!$D73,'Inputs from Uganda staff'!$E$6:$BM$6,0)),
""))</f>
        <v/>
      </c>
      <c r="Z73" s="122" t="str">
        <f>IFERROR(
$AN73 * INDEX('WFOM - Time_Base'!$A$4:$API$29, MATCH("CenHos", 'WFOM - Time_Base'!$B$4:$B$29,0), MATCH(CONCATENATE($G73,Z$2),'WFOM - Time_Base'!$A$8:$API$8,0)) *
INDEX('WFOM - Time_Base'!$A$4:$API$29, MATCH("CenHos_Per", 'WFOM - Time_Base'!$B$4:$B$29,0), MATCH(CONCATENATE($G73,Z$2),'WFOM - Time_Base'!$A$8:$API$8,0)),
IFERROR($AN73 * INDEX('Inputs from Uganda staff'!$E$61:$BM$80,MATCH('HRH Need estimation'!Z$2,'Inputs from Uganda staff'!$E$61:$E$80,0),MATCH('HRH Need estimation'!$D73,'Inputs from Uganda staff'!$E$6:$BM$6,0)),
""))</f>
        <v/>
      </c>
      <c r="AA73" s="122" t="str">
        <f>IFERROR(
$AN73 * INDEX('WFOM - Time_Base'!$A$4:$API$29, MATCH("CenHos", 'WFOM - Time_Base'!$B$4:$B$29,0), MATCH(CONCATENATE($G73,AA$2),'WFOM - Time_Base'!$A$8:$API$8,0)) *
INDEX('WFOM - Time_Base'!$A$4:$API$29, MATCH("CenHos_Per", 'WFOM - Time_Base'!$B$4:$B$29,0), MATCH(CONCATENATE($G73,AA$2),'WFOM - Time_Base'!$A$8:$API$8,0)),
IFERROR($AN73 * INDEX('Inputs from Uganda staff'!$E$61:$BM$80,MATCH('HRH Need estimation'!AA$2,'Inputs from Uganda staff'!$E$61:$E$80,0),MATCH('HRH Need estimation'!$D73,'Inputs from Uganda staff'!$E$6:$BM$6,0)),
""))</f>
        <v/>
      </c>
      <c r="AB73" s="122" t="str">
        <f>IFERROR(
$AN73 * INDEX('WFOM - Time_Base'!$A$4:$API$29, MATCH("CenHos", 'WFOM - Time_Base'!$B$4:$B$29,0), MATCH(CONCATENATE($G73,AB$2),'WFOM - Time_Base'!$A$8:$API$8,0)) *
INDEX('WFOM - Time_Base'!$A$4:$API$29, MATCH("CenHos_Per", 'WFOM - Time_Base'!$B$4:$B$29,0), MATCH(CONCATENATE($G73,AB$2),'WFOM - Time_Base'!$A$8:$API$8,0)),
IFERROR($AN73 * INDEX('Inputs from Uganda staff'!$E$61:$BM$80,MATCH('HRH Need estimation'!AB$2,'Inputs from Uganda staff'!$E$61:$E$80,0),MATCH('HRH Need estimation'!$D73,'Inputs from Uganda staff'!$E$6:$BM$6,0)),
""))</f>
        <v/>
      </c>
      <c r="AC73" s="122" t="str">
        <f>IFERROR(
$AN73 * INDEX('WFOM - Time_Base'!$A$4:$API$29, MATCH("CenHos", 'WFOM - Time_Base'!$B$4:$B$29,0), MATCH(CONCATENATE($G73,AC$2),'WFOM - Time_Base'!$A$8:$API$8,0)) *
INDEX('WFOM - Time_Base'!$A$4:$API$29, MATCH("CenHos_Per", 'WFOM - Time_Base'!$B$4:$B$29,0), MATCH(CONCATENATE($G73,AC$2),'WFOM - Time_Base'!$A$8:$API$8,0)),
IFERROR($AN73 * INDEX('Inputs from Uganda staff'!$E$61:$BM$80,MATCH('HRH Need estimation'!AC$2,'Inputs from Uganda staff'!$E$61:$E$80,0),MATCH('HRH Need estimation'!$D73,'Inputs from Uganda staff'!$E$6:$BM$6,0)),
""))</f>
        <v/>
      </c>
      <c r="AD73" s="122" t="str">
        <f>IFERROR(
$AN73 * INDEX('WFOM - Time_Base'!$A$4:$API$29, MATCH("CenHos", 'WFOM - Time_Base'!$B$4:$B$29,0), MATCH(CONCATENATE($G73,AD$2),'WFOM - Time_Base'!$A$8:$API$8,0)) *
INDEX('WFOM - Time_Base'!$A$4:$API$29, MATCH("CenHos_Per", 'WFOM - Time_Base'!$B$4:$B$29,0), MATCH(CONCATENATE($G73,AD$2),'WFOM - Time_Base'!$A$8:$API$8,0)),
IFERROR($AN73 * INDEX('Inputs from Uganda staff'!$E$61:$BM$80,MATCH('HRH Need estimation'!AD$2,'Inputs from Uganda staff'!$E$61:$E$80,0),MATCH('HRH Need estimation'!$D73,'Inputs from Uganda staff'!$E$6:$BM$6,0)),
""))</f>
        <v/>
      </c>
      <c r="AE73" s="122" t="str">
        <f>IFERROR(
$AN73 * INDEX('WFOM - Time_Base'!$A$4:$API$29, MATCH("CenHos", 'WFOM - Time_Base'!$B$4:$B$29,0), MATCH(CONCATENATE($G73,AE$2),'WFOM - Time_Base'!$A$8:$API$8,0)) *
INDEX('WFOM - Time_Base'!$A$4:$API$29, MATCH("CenHos_Per", 'WFOM - Time_Base'!$B$4:$B$29,0), MATCH(CONCATENATE($G73,AE$2),'WFOM - Time_Base'!$A$8:$API$8,0)),
IFERROR($AN73 * INDEX('Inputs from Uganda staff'!$E$61:$BM$80,MATCH('HRH Need estimation'!AE$2,'Inputs from Uganda staff'!$E$61:$E$80,0),MATCH('HRH Need estimation'!$D73,'Inputs from Uganda staff'!$E$6:$BM$6,0)),
""))</f>
        <v/>
      </c>
      <c r="AF73" s="122" t="str">
        <f>IFERROR(
$AN73 * INDEX('WFOM - Time_Base'!$A$4:$API$29, MATCH("CenHos", 'WFOM - Time_Base'!$B$4:$B$29,0), MATCH(CONCATENATE($G73,AF$2),'WFOM - Time_Base'!$A$8:$API$8,0)) *
INDEX('WFOM - Time_Base'!$A$4:$API$29, MATCH("CenHos_Per", 'WFOM - Time_Base'!$B$4:$B$29,0), MATCH(CONCATENATE($G73,AF$2),'WFOM - Time_Base'!$A$8:$API$8,0)),
IFERROR($AN73 * INDEX('Inputs from Uganda staff'!$E$61:$BM$80,MATCH('HRH Need estimation'!AF$2,'Inputs from Uganda staff'!$E$61:$E$80,0),MATCH('HRH Need estimation'!$D73,'Inputs from Uganda staff'!$E$6:$BM$6,0)),
""))</f>
        <v/>
      </c>
      <c r="AG73" s="122" t="str">
        <f>IFERROR(
$AN73 * INDEX('WFOM - Time_Base'!$A$4:$API$29, MATCH("CenHos", 'WFOM - Time_Base'!$B$4:$B$29,0), MATCH(CONCATENATE($G73,AG$2),'WFOM - Time_Base'!$A$8:$API$8,0)) *
INDEX('WFOM - Time_Base'!$A$4:$API$29, MATCH("CenHos_Per", 'WFOM - Time_Base'!$B$4:$B$29,0), MATCH(CONCATENATE($G73,AG$2),'WFOM - Time_Base'!$A$8:$API$8,0)),
IFERROR($AN73 * INDEX('Inputs from Uganda staff'!$E$61:$BM$80,MATCH('HRH Need estimation'!AG$2,'Inputs from Uganda staff'!$E$61:$E$80,0),MATCH('HRH Need estimation'!$D73,'Inputs from Uganda staff'!$E$6:$BM$6,0)),
""))</f>
        <v/>
      </c>
      <c r="AH73" s="122" t="str">
        <f>IFERROR(
$AN73 * INDEX('WFOM - Time_Base'!$A$4:$API$29, MATCH("CenHos", 'WFOM - Time_Base'!$B$4:$B$29,0), MATCH(CONCATENATE($G73,AH$2),'WFOM - Time_Base'!$A$8:$API$8,0)) *
INDEX('WFOM - Time_Base'!$A$4:$API$29, MATCH("CenHos_Per", 'WFOM - Time_Base'!$B$4:$B$29,0), MATCH(CONCATENATE($G73,AH$2),'WFOM - Time_Base'!$A$8:$API$8,0)),
IFERROR($AN73 * INDEX('Inputs from Uganda staff'!$E$61:$BM$80,MATCH('HRH Need estimation'!AH$2,'Inputs from Uganda staff'!$E$61:$E$80,0),MATCH('HRH Need estimation'!$D73,'Inputs from Uganda staff'!$E$6:$BM$6,0)),
""))</f>
        <v/>
      </c>
      <c r="AI73" s="122" t="str">
        <f>IFERROR(
$AN73 * INDEX('WFOM - Time_Base'!$A$4:$API$29, MATCH("CenHos", 'WFOM - Time_Base'!$B$4:$B$29,0), MATCH(CONCATENATE($G73,AI$2),'WFOM - Time_Base'!$A$8:$API$8,0)) *
INDEX('WFOM - Time_Base'!$A$4:$API$29, MATCH("CenHos_Per", 'WFOM - Time_Base'!$B$4:$B$29,0), MATCH(CONCATENATE($G73,AI$2),'WFOM - Time_Base'!$A$8:$API$8,0)),
IFERROR($AN73 * INDEX('Inputs from Uganda staff'!$E$61:$BM$80,MATCH('HRH Need estimation'!AI$2,'Inputs from Uganda staff'!$E$61:$E$80,0),MATCH('HRH Need estimation'!$D73,'Inputs from Uganda staff'!$E$6:$BM$6,0)),
""))</f>
        <v/>
      </c>
      <c r="AJ73" s="122" t="str">
        <f>IFERROR(
$AN73 * INDEX('WFOM - Time_Base'!$A$4:$API$29, MATCH("CenHos", 'WFOM - Time_Base'!$B$4:$B$29,0), MATCH(CONCATENATE($G73,AJ$2),'WFOM - Time_Base'!$A$8:$API$8,0)) *
INDEX('WFOM - Time_Base'!$A$4:$API$29, MATCH("CenHos_Per", 'WFOM - Time_Base'!$B$4:$B$29,0), MATCH(CONCATENATE($G73,AJ$2),'WFOM - Time_Base'!$A$8:$API$8,0)),
IFERROR($AN73 * INDEX('Inputs from Uganda staff'!$E$61:$BM$80,MATCH('HRH Need estimation'!AJ$2,'Inputs from Uganda staff'!$E$61:$E$80,0),MATCH('HRH Need estimation'!$D73,'Inputs from Uganda staff'!$E$6:$BM$6,0)),
""))</f>
        <v/>
      </c>
      <c r="AK73" s="122" t="str">
        <f>IFERROR(
$AN73 * INDEX('WFOM - Time_Base'!$A$4:$API$29, MATCH("CenHos", 'WFOM - Time_Base'!$B$4:$B$29,0), MATCH(CONCATENATE($G73,AK$2),'WFOM - Time_Base'!$A$8:$API$8,0)) *
INDEX('WFOM - Time_Base'!$A$4:$API$29, MATCH("CenHos_Per", 'WFOM - Time_Base'!$B$4:$B$29,0), MATCH(CONCATENATE($G73,AK$2),'WFOM - Time_Base'!$A$8:$API$8,0)),
IFERROR($AN73 * INDEX('Inputs from Uganda staff'!$E$61:$BM$80,MATCH('HRH Need estimation'!AK$2,'Inputs from Uganda staff'!$E$61:$E$80,0),MATCH('HRH Need estimation'!$D73,'Inputs from Uganda staff'!$E$6:$BM$6,0)),
""))</f>
        <v/>
      </c>
      <c r="AL73" s="122" t="str">
        <f>IFERROR(
$AN73 * INDEX('WFOM - Time_Base'!$A$4:$API$29, MATCH("CenHos", 'WFOM - Time_Base'!$B$4:$B$29,0), MATCH(CONCATENATE($G73,AL$2),'WFOM - Time_Base'!$A$8:$API$8,0)) *
INDEX('WFOM - Time_Base'!$A$4:$API$29, MATCH("CenHos_Per", 'WFOM - Time_Base'!$B$4:$B$29,0), MATCH(CONCATENATE($G73,AL$2),'WFOM - Time_Base'!$A$8:$API$8,0)),
IFERROR($AN73 * INDEX('Inputs from Uganda staff'!$E$61:$BM$80,MATCH('HRH Need estimation'!AL$2,'Inputs from Uganda staff'!$E$61:$E$80,0),MATCH('HRH Need estimation'!$D73,'Inputs from Uganda staff'!$E$6:$BM$6,0)),
""))</f>
        <v/>
      </c>
      <c r="AN73">
        <v>1</v>
      </c>
      <c r="AO73" t="e">
        <f t="shared" si="3"/>
        <v>#N/A</v>
      </c>
      <c r="AQ73" t="s">
        <v>507</v>
      </c>
    </row>
    <row r="74" spans="1:43" hidden="1">
      <c r="A74" s="106" t="s">
        <v>364</v>
      </c>
      <c r="B74" s="106" t="s">
        <v>336</v>
      </c>
      <c r="C74" s="107" t="s">
        <v>363</v>
      </c>
      <c r="D74" s="115" t="s">
        <v>364</v>
      </c>
      <c r="E74" s="199"/>
      <c r="F74" s="199"/>
      <c r="G74" s="199" t="str">
        <f>IF(F74&lt;&gt;"", VLOOKUP(F74,'WFOM - Cadre and Service List'!$E$4:$F$52,2,FALSE), "")</f>
        <v/>
      </c>
      <c r="H74" s="199" t="s">
        <v>909</v>
      </c>
      <c r="I74" s="208"/>
      <c r="J74" s="208"/>
      <c r="K74" s="208"/>
      <c r="L74" s="208"/>
      <c r="M74" s="208"/>
      <c r="N74" s="208"/>
      <c r="O74" s="208"/>
      <c r="P74" s="207">
        <f t="shared" si="2"/>
        <v>0</v>
      </c>
      <c r="Q74" s="122" t="s">
        <v>1947</v>
      </c>
      <c r="R74" s="122" t="str">
        <f>IFERROR(
$AN74 * INDEX('WFOM - Time_Base'!$A$4:$API$29, MATCH("CenHos", 'WFOM - Time_Base'!$B$4:$B$29,0), MATCH(CONCATENATE($G74,R$2),'WFOM - Time_Base'!$A$8:$API$8,0)) *
INDEX('WFOM - Time_Base'!$A$4:$API$29, MATCH("CenHos_Per", 'WFOM - Time_Base'!$B$4:$B$29,0), MATCH(CONCATENATE($G74,R$2),'WFOM - Time_Base'!$A$8:$API$8,0)),
IFERROR($AN74 * INDEX('Inputs from Uganda staff'!$E$61:$BM$80,MATCH('HRH Need estimation'!R$2,'Inputs from Uganda staff'!$E$61:$E$80,0),MATCH('HRH Need estimation'!$D74,'Inputs from Uganda staff'!$E$6:$BM$6,0)),
""))</f>
        <v/>
      </c>
      <c r="S74" s="122" t="str">
        <f>IFERROR(
$AN74 * INDEX('WFOM - Time_Base'!$A$4:$API$29, MATCH("CenHos", 'WFOM - Time_Base'!$B$4:$B$29,0), MATCH(CONCATENATE($G74,S$2),'WFOM - Time_Base'!$A$8:$API$8,0)) *
INDEX('WFOM - Time_Base'!$A$4:$API$29, MATCH("CenHos_Per", 'WFOM - Time_Base'!$B$4:$B$29,0), MATCH(CONCATENATE($G74,S$2),'WFOM - Time_Base'!$A$8:$API$8,0)),
IFERROR($AN74 * INDEX('Inputs from Uganda staff'!$E$61:$BM$80,MATCH('HRH Need estimation'!S$2,'Inputs from Uganda staff'!$E$61:$E$80,0),MATCH('HRH Need estimation'!$D74,'Inputs from Uganda staff'!$E$6:$BM$6,0)),
""))</f>
        <v/>
      </c>
      <c r="T74" s="122" t="str">
        <f>IFERROR(
$AN74 * INDEX('WFOM - Time_Base'!$A$4:$API$29, MATCH("CenHos", 'WFOM - Time_Base'!$B$4:$B$29,0), MATCH(CONCATENATE($G74,T$2),'WFOM - Time_Base'!$A$8:$API$8,0)) *
INDEX('WFOM - Time_Base'!$A$4:$API$29, MATCH("CenHos_Per", 'WFOM - Time_Base'!$B$4:$B$29,0), MATCH(CONCATENATE($G74,T$2),'WFOM - Time_Base'!$A$8:$API$8,0)),
IFERROR($AN74 * INDEX('Inputs from Uganda staff'!$E$61:$BM$80,MATCH('HRH Need estimation'!T$2,'Inputs from Uganda staff'!$E$61:$E$80,0),MATCH('HRH Need estimation'!$D74,'Inputs from Uganda staff'!$E$6:$BM$6,0)),
""))</f>
        <v/>
      </c>
      <c r="U74" s="122" t="str">
        <f>IFERROR(
$AN74 * INDEX('WFOM - Time_Base'!$A$4:$API$29, MATCH("CenHos", 'WFOM - Time_Base'!$B$4:$B$29,0), MATCH(CONCATENATE($G74,U$2),'WFOM - Time_Base'!$A$8:$API$8,0)) *
INDEX('WFOM - Time_Base'!$A$4:$API$29, MATCH("CenHos_Per", 'WFOM - Time_Base'!$B$4:$B$29,0), MATCH(CONCATENATE($G74,U$2),'WFOM - Time_Base'!$A$8:$API$8,0)),
IFERROR($AN74 * INDEX('Inputs from Uganda staff'!$E$61:$BM$80,MATCH('HRH Need estimation'!U$2,'Inputs from Uganda staff'!$E$61:$E$80,0),MATCH('HRH Need estimation'!$D74,'Inputs from Uganda staff'!$E$6:$BM$6,0)),
""))</f>
        <v/>
      </c>
      <c r="V74" s="122" t="str">
        <f>IFERROR(
$AN74 * INDEX('WFOM - Time_Base'!$A$4:$API$29, MATCH("CenHos", 'WFOM - Time_Base'!$B$4:$B$29,0), MATCH(CONCATENATE($G74,V$2),'WFOM - Time_Base'!$A$8:$API$8,0)) *
INDEX('WFOM - Time_Base'!$A$4:$API$29, MATCH("CenHos_Per", 'WFOM - Time_Base'!$B$4:$B$29,0), MATCH(CONCATENATE($G74,V$2),'WFOM - Time_Base'!$A$8:$API$8,0)),
IFERROR($AN74 * INDEX('Inputs from Uganda staff'!$E$61:$BM$80,MATCH('HRH Need estimation'!V$2,'Inputs from Uganda staff'!$E$61:$E$80,0),MATCH('HRH Need estimation'!$D74,'Inputs from Uganda staff'!$E$6:$BM$6,0)),
""))</f>
        <v/>
      </c>
      <c r="W74" s="122" t="str">
        <f>IFERROR(
$AN74 * INDEX('WFOM - Time_Base'!$A$4:$API$29, MATCH("CenHos", 'WFOM - Time_Base'!$B$4:$B$29,0), MATCH(CONCATENATE($G74,W$2),'WFOM - Time_Base'!$A$8:$API$8,0)) *
INDEX('WFOM - Time_Base'!$A$4:$API$29, MATCH("CenHos_Per", 'WFOM - Time_Base'!$B$4:$B$29,0), MATCH(CONCATENATE($G74,W$2),'WFOM - Time_Base'!$A$8:$API$8,0)),
IFERROR($AN74 * INDEX('Inputs from Uganda staff'!$E$61:$BM$80,MATCH('HRH Need estimation'!W$2,'Inputs from Uganda staff'!$E$61:$E$80,0),MATCH('HRH Need estimation'!$D74,'Inputs from Uganda staff'!$E$6:$BM$6,0)),
""))</f>
        <v/>
      </c>
      <c r="X74" s="122" t="str">
        <f>IFERROR(
$AN74 * INDEX('WFOM - Time_Base'!$A$4:$API$29, MATCH("CenHos", 'WFOM - Time_Base'!$B$4:$B$29,0), MATCH(CONCATENATE($G74,X$2),'WFOM - Time_Base'!$A$8:$API$8,0)) *
INDEX('WFOM - Time_Base'!$A$4:$API$29, MATCH("CenHos_Per", 'WFOM - Time_Base'!$B$4:$B$29,0), MATCH(CONCATENATE($G74,X$2),'WFOM - Time_Base'!$A$8:$API$8,0)),
IFERROR($AN74 * INDEX('Inputs from Uganda staff'!$E$61:$BM$80,MATCH('HRH Need estimation'!X$2,'Inputs from Uganda staff'!$E$61:$E$80,0),MATCH('HRH Need estimation'!$D74,'Inputs from Uganda staff'!$E$6:$BM$6,0)),
""))</f>
        <v/>
      </c>
      <c r="Y74" s="122" t="str">
        <f>IFERROR(
$AN74 * INDEX('WFOM - Time_Base'!$A$4:$API$29, MATCH("CenHos", 'WFOM - Time_Base'!$B$4:$B$29,0), MATCH(CONCATENATE($G74,Y$2),'WFOM - Time_Base'!$A$8:$API$8,0)) *
INDEX('WFOM - Time_Base'!$A$4:$API$29, MATCH("CenHos_Per", 'WFOM - Time_Base'!$B$4:$B$29,0), MATCH(CONCATENATE($G74,Y$2),'WFOM - Time_Base'!$A$8:$API$8,0)),
IFERROR($AN74 * INDEX('Inputs from Uganda staff'!$E$61:$BM$80,MATCH('HRH Need estimation'!Y$2,'Inputs from Uganda staff'!$E$61:$E$80,0),MATCH('HRH Need estimation'!$D74,'Inputs from Uganda staff'!$E$6:$BM$6,0)),
""))</f>
        <v/>
      </c>
      <c r="Z74" s="122" t="str">
        <f>IFERROR(
$AN74 * INDEX('WFOM - Time_Base'!$A$4:$API$29, MATCH("CenHos", 'WFOM - Time_Base'!$B$4:$B$29,0), MATCH(CONCATENATE($G74,Z$2),'WFOM - Time_Base'!$A$8:$API$8,0)) *
INDEX('WFOM - Time_Base'!$A$4:$API$29, MATCH("CenHos_Per", 'WFOM - Time_Base'!$B$4:$B$29,0), MATCH(CONCATENATE($G74,Z$2),'WFOM - Time_Base'!$A$8:$API$8,0)),
IFERROR($AN74 * INDEX('Inputs from Uganda staff'!$E$61:$BM$80,MATCH('HRH Need estimation'!Z$2,'Inputs from Uganda staff'!$E$61:$E$80,0),MATCH('HRH Need estimation'!$D74,'Inputs from Uganda staff'!$E$6:$BM$6,0)),
""))</f>
        <v/>
      </c>
      <c r="AA74" s="122" t="str">
        <f>IFERROR(
$AN74 * INDEX('WFOM - Time_Base'!$A$4:$API$29, MATCH("CenHos", 'WFOM - Time_Base'!$B$4:$B$29,0), MATCH(CONCATENATE($G74,AA$2),'WFOM - Time_Base'!$A$8:$API$8,0)) *
INDEX('WFOM - Time_Base'!$A$4:$API$29, MATCH("CenHos_Per", 'WFOM - Time_Base'!$B$4:$B$29,0), MATCH(CONCATENATE($G74,AA$2),'WFOM - Time_Base'!$A$8:$API$8,0)),
IFERROR($AN74 * INDEX('Inputs from Uganda staff'!$E$61:$BM$80,MATCH('HRH Need estimation'!AA$2,'Inputs from Uganda staff'!$E$61:$E$80,0),MATCH('HRH Need estimation'!$D74,'Inputs from Uganda staff'!$E$6:$BM$6,0)),
""))</f>
        <v/>
      </c>
      <c r="AB74" s="122" t="str">
        <f>IFERROR(
$AN74 * INDEX('WFOM - Time_Base'!$A$4:$API$29, MATCH("CenHos", 'WFOM - Time_Base'!$B$4:$B$29,0), MATCH(CONCATENATE($G74,AB$2),'WFOM - Time_Base'!$A$8:$API$8,0)) *
INDEX('WFOM - Time_Base'!$A$4:$API$29, MATCH("CenHos_Per", 'WFOM - Time_Base'!$B$4:$B$29,0), MATCH(CONCATENATE($G74,AB$2),'WFOM - Time_Base'!$A$8:$API$8,0)),
IFERROR($AN74 * INDEX('Inputs from Uganda staff'!$E$61:$BM$80,MATCH('HRH Need estimation'!AB$2,'Inputs from Uganda staff'!$E$61:$E$80,0),MATCH('HRH Need estimation'!$D74,'Inputs from Uganda staff'!$E$6:$BM$6,0)),
""))</f>
        <v/>
      </c>
      <c r="AC74" s="122" t="str">
        <f>IFERROR(
$AN74 * INDEX('WFOM - Time_Base'!$A$4:$API$29, MATCH("CenHos", 'WFOM - Time_Base'!$B$4:$B$29,0), MATCH(CONCATENATE($G74,AC$2),'WFOM - Time_Base'!$A$8:$API$8,0)) *
INDEX('WFOM - Time_Base'!$A$4:$API$29, MATCH("CenHos_Per", 'WFOM - Time_Base'!$B$4:$B$29,0), MATCH(CONCATENATE($G74,AC$2),'WFOM - Time_Base'!$A$8:$API$8,0)),
IFERROR($AN74 * INDEX('Inputs from Uganda staff'!$E$61:$BM$80,MATCH('HRH Need estimation'!AC$2,'Inputs from Uganda staff'!$E$61:$E$80,0),MATCH('HRH Need estimation'!$D74,'Inputs from Uganda staff'!$E$6:$BM$6,0)),
""))</f>
        <v/>
      </c>
      <c r="AD74" s="122" t="str">
        <f>IFERROR(
$AN74 * INDEX('WFOM - Time_Base'!$A$4:$API$29, MATCH("CenHos", 'WFOM - Time_Base'!$B$4:$B$29,0), MATCH(CONCATENATE($G74,AD$2),'WFOM - Time_Base'!$A$8:$API$8,0)) *
INDEX('WFOM - Time_Base'!$A$4:$API$29, MATCH("CenHos_Per", 'WFOM - Time_Base'!$B$4:$B$29,0), MATCH(CONCATENATE($G74,AD$2),'WFOM - Time_Base'!$A$8:$API$8,0)),
IFERROR($AN74 * INDEX('Inputs from Uganda staff'!$E$61:$BM$80,MATCH('HRH Need estimation'!AD$2,'Inputs from Uganda staff'!$E$61:$E$80,0),MATCH('HRH Need estimation'!$D74,'Inputs from Uganda staff'!$E$6:$BM$6,0)),
""))</f>
        <v/>
      </c>
      <c r="AE74" s="122" t="str">
        <f>IFERROR(
$AN74 * INDEX('WFOM - Time_Base'!$A$4:$API$29, MATCH("CenHos", 'WFOM - Time_Base'!$B$4:$B$29,0), MATCH(CONCATENATE($G74,AE$2),'WFOM - Time_Base'!$A$8:$API$8,0)) *
INDEX('WFOM - Time_Base'!$A$4:$API$29, MATCH("CenHos_Per", 'WFOM - Time_Base'!$B$4:$B$29,0), MATCH(CONCATENATE($G74,AE$2),'WFOM - Time_Base'!$A$8:$API$8,0)),
IFERROR($AN74 * INDEX('Inputs from Uganda staff'!$E$61:$BM$80,MATCH('HRH Need estimation'!AE$2,'Inputs from Uganda staff'!$E$61:$E$80,0),MATCH('HRH Need estimation'!$D74,'Inputs from Uganda staff'!$E$6:$BM$6,0)),
""))</f>
        <v/>
      </c>
      <c r="AF74" s="122" t="str">
        <f>IFERROR(
$AN74 * INDEX('WFOM - Time_Base'!$A$4:$API$29, MATCH("CenHos", 'WFOM - Time_Base'!$B$4:$B$29,0), MATCH(CONCATENATE($G74,AF$2),'WFOM - Time_Base'!$A$8:$API$8,0)) *
INDEX('WFOM - Time_Base'!$A$4:$API$29, MATCH("CenHos_Per", 'WFOM - Time_Base'!$B$4:$B$29,0), MATCH(CONCATENATE($G74,AF$2),'WFOM - Time_Base'!$A$8:$API$8,0)),
IFERROR($AN74 * INDEX('Inputs from Uganda staff'!$E$61:$BM$80,MATCH('HRH Need estimation'!AF$2,'Inputs from Uganda staff'!$E$61:$E$80,0),MATCH('HRH Need estimation'!$D74,'Inputs from Uganda staff'!$E$6:$BM$6,0)),
""))</f>
        <v/>
      </c>
      <c r="AG74" s="122" t="str">
        <f>IFERROR(
$AN74 * INDEX('WFOM - Time_Base'!$A$4:$API$29, MATCH("CenHos", 'WFOM - Time_Base'!$B$4:$B$29,0), MATCH(CONCATENATE($G74,AG$2),'WFOM - Time_Base'!$A$8:$API$8,0)) *
INDEX('WFOM - Time_Base'!$A$4:$API$29, MATCH("CenHos_Per", 'WFOM - Time_Base'!$B$4:$B$29,0), MATCH(CONCATENATE($G74,AG$2),'WFOM - Time_Base'!$A$8:$API$8,0)),
IFERROR($AN74 * INDEX('Inputs from Uganda staff'!$E$61:$BM$80,MATCH('HRH Need estimation'!AG$2,'Inputs from Uganda staff'!$E$61:$E$80,0),MATCH('HRH Need estimation'!$D74,'Inputs from Uganda staff'!$E$6:$BM$6,0)),
""))</f>
        <v/>
      </c>
      <c r="AH74" s="122" t="str">
        <f>IFERROR(
$AN74 * INDEX('WFOM - Time_Base'!$A$4:$API$29, MATCH("CenHos", 'WFOM - Time_Base'!$B$4:$B$29,0), MATCH(CONCATENATE($G74,AH$2),'WFOM - Time_Base'!$A$8:$API$8,0)) *
INDEX('WFOM - Time_Base'!$A$4:$API$29, MATCH("CenHos_Per", 'WFOM - Time_Base'!$B$4:$B$29,0), MATCH(CONCATENATE($G74,AH$2),'WFOM - Time_Base'!$A$8:$API$8,0)),
IFERROR($AN74 * INDEX('Inputs from Uganda staff'!$E$61:$BM$80,MATCH('HRH Need estimation'!AH$2,'Inputs from Uganda staff'!$E$61:$E$80,0),MATCH('HRH Need estimation'!$D74,'Inputs from Uganda staff'!$E$6:$BM$6,0)),
""))</f>
        <v/>
      </c>
      <c r="AI74" s="122" t="str">
        <f>IFERROR(
$AN74 * INDEX('WFOM - Time_Base'!$A$4:$API$29, MATCH("CenHos", 'WFOM - Time_Base'!$B$4:$B$29,0), MATCH(CONCATENATE($G74,AI$2),'WFOM - Time_Base'!$A$8:$API$8,0)) *
INDEX('WFOM - Time_Base'!$A$4:$API$29, MATCH("CenHos_Per", 'WFOM - Time_Base'!$B$4:$B$29,0), MATCH(CONCATENATE($G74,AI$2),'WFOM - Time_Base'!$A$8:$API$8,0)),
IFERROR($AN74 * INDEX('Inputs from Uganda staff'!$E$61:$BM$80,MATCH('HRH Need estimation'!AI$2,'Inputs from Uganda staff'!$E$61:$E$80,0),MATCH('HRH Need estimation'!$D74,'Inputs from Uganda staff'!$E$6:$BM$6,0)),
""))</f>
        <v/>
      </c>
      <c r="AJ74" s="122" t="str">
        <f>IFERROR(
$AN74 * INDEX('WFOM - Time_Base'!$A$4:$API$29, MATCH("CenHos", 'WFOM - Time_Base'!$B$4:$B$29,0), MATCH(CONCATENATE($G74,AJ$2),'WFOM - Time_Base'!$A$8:$API$8,0)) *
INDEX('WFOM - Time_Base'!$A$4:$API$29, MATCH("CenHos_Per", 'WFOM - Time_Base'!$B$4:$B$29,0), MATCH(CONCATENATE($G74,AJ$2),'WFOM - Time_Base'!$A$8:$API$8,0)),
IFERROR($AN74 * INDEX('Inputs from Uganda staff'!$E$61:$BM$80,MATCH('HRH Need estimation'!AJ$2,'Inputs from Uganda staff'!$E$61:$E$80,0),MATCH('HRH Need estimation'!$D74,'Inputs from Uganda staff'!$E$6:$BM$6,0)),
""))</f>
        <v/>
      </c>
      <c r="AK74" s="122" t="str">
        <f>IFERROR(
$AN74 * INDEX('WFOM - Time_Base'!$A$4:$API$29, MATCH("CenHos", 'WFOM - Time_Base'!$B$4:$B$29,0), MATCH(CONCATENATE($G74,AK$2),'WFOM - Time_Base'!$A$8:$API$8,0)) *
INDEX('WFOM - Time_Base'!$A$4:$API$29, MATCH("CenHos_Per", 'WFOM - Time_Base'!$B$4:$B$29,0), MATCH(CONCATENATE($G74,AK$2),'WFOM - Time_Base'!$A$8:$API$8,0)),
IFERROR($AN74 * INDEX('Inputs from Uganda staff'!$E$61:$BM$80,MATCH('HRH Need estimation'!AK$2,'Inputs from Uganda staff'!$E$61:$E$80,0),MATCH('HRH Need estimation'!$D74,'Inputs from Uganda staff'!$E$6:$BM$6,0)),
""))</f>
        <v/>
      </c>
      <c r="AL74" s="122" t="str">
        <f>IFERROR(
$AN74 * INDEX('WFOM - Time_Base'!$A$4:$API$29, MATCH("CenHos", 'WFOM - Time_Base'!$B$4:$B$29,0), MATCH(CONCATENATE($G74,AL$2),'WFOM - Time_Base'!$A$8:$API$8,0)) *
INDEX('WFOM - Time_Base'!$A$4:$API$29, MATCH("CenHos_Per", 'WFOM - Time_Base'!$B$4:$B$29,0), MATCH(CONCATENATE($G74,AL$2),'WFOM - Time_Base'!$A$8:$API$8,0)),
IFERROR($AN74 * INDEX('Inputs from Uganda staff'!$E$61:$BM$80,MATCH('HRH Need estimation'!AL$2,'Inputs from Uganda staff'!$E$61:$E$80,0),MATCH('HRH Need estimation'!$D74,'Inputs from Uganda staff'!$E$6:$BM$6,0)),
""))</f>
        <v/>
      </c>
      <c r="AN74">
        <v>1</v>
      </c>
      <c r="AO74" t="e">
        <f t="shared" si="3"/>
        <v>#N/A</v>
      </c>
      <c r="AQ74" t="s">
        <v>511</v>
      </c>
    </row>
    <row r="75" spans="1:43" hidden="1">
      <c r="A75" s="106" t="s">
        <v>364</v>
      </c>
      <c r="B75" s="106" t="s">
        <v>336</v>
      </c>
      <c r="C75" s="107" t="s">
        <v>365</v>
      </c>
      <c r="D75" s="115" t="s">
        <v>366</v>
      </c>
      <c r="E75" s="199"/>
      <c r="F75" s="199"/>
      <c r="G75" s="199" t="str">
        <f>IF(F75&lt;&gt;"", VLOOKUP(F75,'WFOM - Cadre and Service List'!$E$4:$F$52,2,FALSE), "")</f>
        <v/>
      </c>
      <c r="H75" s="199" t="s">
        <v>909</v>
      </c>
      <c r="I75" s="208"/>
      <c r="J75" s="208"/>
      <c r="K75" s="208"/>
      <c r="L75" s="208"/>
      <c r="M75" s="208"/>
      <c r="N75" s="208"/>
      <c r="O75" s="208"/>
      <c r="P75" s="207">
        <f t="shared" si="2"/>
        <v>0</v>
      </c>
      <c r="Q75" s="122" t="s">
        <v>1947</v>
      </c>
      <c r="R75" s="122" t="str">
        <f>IFERROR(
$AN75 * INDEX('WFOM - Time_Base'!$A$4:$API$29, MATCH("CenHos", 'WFOM - Time_Base'!$B$4:$B$29,0), MATCH(CONCATENATE($G75,R$2),'WFOM - Time_Base'!$A$8:$API$8,0)) *
INDEX('WFOM - Time_Base'!$A$4:$API$29, MATCH("CenHos_Per", 'WFOM - Time_Base'!$B$4:$B$29,0), MATCH(CONCATENATE($G75,R$2),'WFOM - Time_Base'!$A$8:$API$8,0)),
IFERROR($AN75 * INDEX('Inputs from Uganda staff'!$E$61:$BM$80,MATCH('HRH Need estimation'!R$2,'Inputs from Uganda staff'!$E$61:$E$80,0),MATCH('HRH Need estimation'!$D75,'Inputs from Uganda staff'!$E$6:$BM$6,0)),
""))</f>
        <v/>
      </c>
      <c r="S75" s="122" t="str">
        <f>IFERROR(
$AN75 * INDEX('WFOM - Time_Base'!$A$4:$API$29, MATCH("CenHos", 'WFOM - Time_Base'!$B$4:$B$29,0), MATCH(CONCATENATE($G75,S$2),'WFOM - Time_Base'!$A$8:$API$8,0)) *
INDEX('WFOM - Time_Base'!$A$4:$API$29, MATCH("CenHos_Per", 'WFOM - Time_Base'!$B$4:$B$29,0), MATCH(CONCATENATE($G75,S$2),'WFOM - Time_Base'!$A$8:$API$8,0)),
IFERROR($AN75 * INDEX('Inputs from Uganda staff'!$E$61:$BM$80,MATCH('HRH Need estimation'!S$2,'Inputs from Uganda staff'!$E$61:$E$80,0),MATCH('HRH Need estimation'!$D75,'Inputs from Uganda staff'!$E$6:$BM$6,0)),
""))</f>
        <v/>
      </c>
      <c r="T75" s="122" t="str">
        <f>IFERROR(
$AN75 * INDEX('WFOM - Time_Base'!$A$4:$API$29, MATCH("CenHos", 'WFOM - Time_Base'!$B$4:$B$29,0), MATCH(CONCATENATE($G75,T$2),'WFOM - Time_Base'!$A$8:$API$8,0)) *
INDEX('WFOM - Time_Base'!$A$4:$API$29, MATCH("CenHos_Per", 'WFOM - Time_Base'!$B$4:$B$29,0), MATCH(CONCATENATE($G75,T$2),'WFOM - Time_Base'!$A$8:$API$8,0)),
IFERROR($AN75 * INDEX('Inputs from Uganda staff'!$E$61:$BM$80,MATCH('HRH Need estimation'!T$2,'Inputs from Uganda staff'!$E$61:$E$80,0),MATCH('HRH Need estimation'!$D75,'Inputs from Uganda staff'!$E$6:$BM$6,0)),
""))</f>
        <v/>
      </c>
      <c r="U75" s="122" t="str">
        <f>IFERROR(
$AN75 * INDEX('WFOM - Time_Base'!$A$4:$API$29, MATCH("CenHos", 'WFOM - Time_Base'!$B$4:$B$29,0), MATCH(CONCATENATE($G75,U$2),'WFOM - Time_Base'!$A$8:$API$8,0)) *
INDEX('WFOM - Time_Base'!$A$4:$API$29, MATCH("CenHos_Per", 'WFOM - Time_Base'!$B$4:$B$29,0), MATCH(CONCATENATE($G75,U$2),'WFOM - Time_Base'!$A$8:$API$8,0)),
IFERROR($AN75 * INDEX('Inputs from Uganda staff'!$E$61:$BM$80,MATCH('HRH Need estimation'!U$2,'Inputs from Uganda staff'!$E$61:$E$80,0),MATCH('HRH Need estimation'!$D75,'Inputs from Uganda staff'!$E$6:$BM$6,0)),
""))</f>
        <v/>
      </c>
      <c r="V75" s="122" t="str">
        <f>IFERROR(
$AN75 * INDEX('WFOM - Time_Base'!$A$4:$API$29, MATCH("CenHos", 'WFOM - Time_Base'!$B$4:$B$29,0), MATCH(CONCATENATE($G75,V$2),'WFOM - Time_Base'!$A$8:$API$8,0)) *
INDEX('WFOM - Time_Base'!$A$4:$API$29, MATCH("CenHos_Per", 'WFOM - Time_Base'!$B$4:$B$29,0), MATCH(CONCATENATE($G75,V$2),'WFOM - Time_Base'!$A$8:$API$8,0)),
IFERROR($AN75 * INDEX('Inputs from Uganda staff'!$E$61:$BM$80,MATCH('HRH Need estimation'!V$2,'Inputs from Uganda staff'!$E$61:$E$80,0),MATCH('HRH Need estimation'!$D75,'Inputs from Uganda staff'!$E$6:$BM$6,0)),
""))</f>
        <v/>
      </c>
      <c r="W75" s="122" t="str">
        <f>IFERROR(
$AN75 * INDEX('WFOM - Time_Base'!$A$4:$API$29, MATCH("CenHos", 'WFOM - Time_Base'!$B$4:$B$29,0), MATCH(CONCATENATE($G75,W$2),'WFOM - Time_Base'!$A$8:$API$8,0)) *
INDEX('WFOM - Time_Base'!$A$4:$API$29, MATCH("CenHos_Per", 'WFOM - Time_Base'!$B$4:$B$29,0), MATCH(CONCATENATE($G75,W$2),'WFOM - Time_Base'!$A$8:$API$8,0)),
IFERROR($AN75 * INDEX('Inputs from Uganda staff'!$E$61:$BM$80,MATCH('HRH Need estimation'!W$2,'Inputs from Uganda staff'!$E$61:$E$80,0),MATCH('HRH Need estimation'!$D75,'Inputs from Uganda staff'!$E$6:$BM$6,0)),
""))</f>
        <v/>
      </c>
      <c r="X75" s="122" t="str">
        <f>IFERROR(
$AN75 * INDEX('WFOM - Time_Base'!$A$4:$API$29, MATCH("CenHos", 'WFOM - Time_Base'!$B$4:$B$29,0), MATCH(CONCATENATE($G75,X$2),'WFOM - Time_Base'!$A$8:$API$8,0)) *
INDEX('WFOM - Time_Base'!$A$4:$API$29, MATCH("CenHos_Per", 'WFOM - Time_Base'!$B$4:$B$29,0), MATCH(CONCATENATE($G75,X$2),'WFOM - Time_Base'!$A$8:$API$8,0)),
IFERROR($AN75 * INDEX('Inputs from Uganda staff'!$E$61:$BM$80,MATCH('HRH Need estimation'!X$2,'Inputs from Uganda staff'!$E$61:$E$80,0),MATCH('HRH Need estimation'!$D75,'Inputs from Uganda staff'!$E$6:$BM$6,0)),
""))</f>
        <v/>
      </c>
      <c r="Y75" s="122" t="str">
        <f>IFERROR(
$AN75 * INDEX('WFOM - Time_Base'!$A$4:$API$29, MATCH("CenHos", 'WFOM - Time_Base'!$B$4:$B$29,0), MATCH(CONCATENATE($G75,Y$2),'WFOM - Time_Base'!$A$8:$API$8,0)) *
INDEX('WFOM - Time_Base'!$A$4:$API$29, MATCH("CenHos_Per", 'WFOM - Time_Base'!$B$4:$B$29,0), MATCH(CONCATENATE($G75,Y$2),'WFOM - Time_Base'!$A$8:$API$8,0)),
IFERROR($AN75 * INDEX('Inputs from Uganda staff'!$E$61:$BM$80,MATCH('HRH Need estimation'!Y$2,'Inputs from Uganda staff'!$E$61:$E$80,0),MATCH('HRH Need estimation'!$D75,'Inputs from Uganda staff'!$E$6:$BM$6,0)),
""))</f>
        <v/>
      </c>
      <c r="Z75" s="122" t="str">
        <f>IFERROR(
$AN75 * INDEX('WFOM - Time_Base'!$A$4:$API$29, MATCH("CenHos", 'WFOM - Time_Base'!$B$4:$B$29,0), MATCH(CONCATENATE($G75,Z$2),'WFOM - Time_Base'!$A$8:$API$8,0)) *
INDEX('WFOM - Time_Base'!$A$4:$API$29, MATCH("CenHos_Per", 'WFOM - Time_Base'!$B$4:$B$29,0), MATCH(CONCATENATE($G75,Z$2),'WFOM - Time_Base'!$A$8:$API$8,0)),
IFERROR($AN75 * INDEX('Inputs from Uganda staff'!$E$61:$BM$80,MATCH('HRH Need estimation'!Z$2,'Inputs from Uganda staff'!$E$61:$E$80,0),MATCH('HRH Need estimation'!$D75,'Inputs from Uganda staff'!$E$6:$BM$6,0)),
""))</f>
        <v/>
      </c>
      <c r="AA75" s="122" t="str">
        <f>IFERROR(
$AN75 * INDEX('WFOM - Time_Base'!$A$4:$API$29, MATCH("CenHos", 'WFOM - Time_Base'!$B$4:$B$29,0), MATCH(CONCATENATE($G75,AA$2),'WFOM - Time_Base'!$A$8:$API$8,0)) *
INDEX('WFOM - Time_Base'!$A$4:$API$29, MATCH("CenHos_Per", 'WFOM - Time_Base'!$B$4:$B$29,0), MATCH(CONCATENATE($G75,AA$2),'WFOM - Time_Base'!$A$8:$API$8,0)),
IFERROR($AN75 * INDEX('Inputs from Uganda staff'!$E$61:$BM$80,MATCH('HRH Need estimation'!AA$2,'Inputs from Uganda staff'!$E$61:$E$80,0),MATCH('HRH Need estimation'!$D75,'Inputs from Uganda staff'!$E$6:$BM$6,0)),
""))</f>
        <v/>
      </c>
      <c r="AB75" s="122" t="str">
        <f>IFERROR(
$AN75 * INDEX('WFOM - Time_Base'!$A$4:$API$29, MATCH("CenHos", 'WFOM - Time_Base'!$B$4:$B$29,0), MATCH(CONCATENATE($G75,AB$2),'WFOM - Time_Base'!$A$8:$API$8,0)) *
INDEX('WFOM - Time_Base'!$A$4:$API$29, MATCH("CenHos_Per", 'WFOM - Time_Base'!$B$4:$B$29,0), MATCH(CONCATENATE($G75,AB$2),'WFOM - Time_Base'!$A$8:$API$8,0)),
IFERROR($AN75 * INDEX('Inputs from Uganda staff'!$E$61:$BM$80,MATCH('HRH Need estimation'!AB$2,'Inputs from Uganda staff'!$E$61:$E$80,0),MATCH('HRH Need estimation'!$D75,'Inputs from Uganda staff'!$E$6:$BM$6,0)),
""))</f>
        <v/>
      </c>
      <c r="AC75" s="122" t="str">
        <f>IFERROR(
$AN75 * INDEX('WFOM - Time_Base'!$A$4:$API$29, MATCH("CenHos", 'WFOM - Time_Base'!$B$4:$B$29,0), MATCH(CONCATENATE($G75,AC$2),'WFOM - Time_Base'!$A$8:$API$8,0)) *
INDEX('WFOM - Time_Base'!$A$4:$API$29, MATCH("CenHos_Per", 'WFOM - Time_Base'!$B$4:$B$29,0), MATCH(CONCATENATE($G75,AC$2),'WFOM - Time_Base'!$A$8:$API$8,0)),
IFERROR($AN75 * INDEX('Inputs from Uganda staff'!$E$61:$BM$80,MATCH('HRH Need estimation'!AC$2,'Inputs from Uganda staff'!$E$61:$E$80,0),MATCH('HRH Need estimation'!$D75,'Inputs from Uganda staff'!$E$6:$BM$6,0)),
""))</f>
        <v/>
      </c>
      <c r="AD75" s="122" t="str">
        <f>IFERROR(
$AN75 * INDEX('WFOM - Time_Base'!$A$4:$API$29, MATCH("CenHos", 'WFOM - Time_Base'!$B$4:$B$29,0), MATCH(CONCATENATE($G75,AD$2),'WFOM - Time_Base'!$A$8:$API$8,0)) *
INDEX('WFOM - Time_Base'!$A$4:$API$29, MATCH("CenHos_Per", 'WFOM - Time_Base'!$B$4:$B$29,0), MATCH(CONCATENATE($G75,AD$2),'WFOM - Time_Base'!$A$8:$API$8,0)),
IFERROR($AN75 * INDEX('Inputs from Uganda staff'!$E$61:$BM$80,MATCH('HRH Need estimation'!AD$2,'Inputs from Uganda staff'!$E$61:$E$80,0),MATCH('HRH Need estimation'!$D75,'Inputs from Uganda staff'!$E$6:$BM$6,0)),
""))</f>
        <v/>
      </c>
      <c r="AE75" s="122" t="str">
        <f>IFERROR(
$AN75 * INDEX('WFOM - Time_Base'!$A$4:$API$29, MATCH("CenHos", 'WFOM - Time_Base'!$B$4:$B$29,0), MATCH(CONCATENATE($G75,AE$2),'WFOM - Time_Base'!$A$8:$API$8,0)) *
INDEX('WFOM - Time_Base'!$A$4:$API$29, MATCH("CenHos_Per", 'WFOM - Time_Base'!$B$4:$B$29,0), MATCH(CONCATENATE($G75,AE$2),'WFOM - Time_Base'!$A$8:$API$8,0)),
IFERROR($AN75 * INDEX('Inputs from Uganda staff'!$E$61:$BM$80,MATCH('HRH Need estimation'!AE$2,'Inputs from Uganda staff'!$E$61:$E$80,0),MATCH('HRH Need estimation'!$D75,'Inputs from Uganda staff'!$E$6:$BM$6,0)),
""))</f>
        <v/>
      </c>
      <c r="AF75" s="122" t="str">
        <f>IFERROR(
$AN75 * INDEX('WFOM - Time_Base'!$A$4:$API$29, MATCH("CenHos", 'WFOM - Time_Base'!$B$4:$B$29,0), MATCH(CONCATENATE($G75,AF$2),'WFOM - Time_Base'!$A$8:$API$8,0)) *
INDEX('WFOM - Time_Base'!$A$4:$API$29, MATCH("CenHos_Per", 'WFOM - Time_Base'!$B$4:$B$29,0), MATCH(CONCATENATE($G75,AF$2),'WFOM - Time_Base'!$A$8:$API$8,0)),
IFERROR($AN75 * INDEX('Inputs from Uganda staff'!$E$61:$BM$80,MATCH('HRH Need estimation'!AF$2,'Inputs from Uganda staff'!$E$61:$E$80,0),MATCH('HRH Need estimation'!$D75,'Inputs from Uganda staff'!$E$6:$BM$6,0)),
""))</f>
        <v/>
      </c>
      <c r="AG75" s="122" t="str">
        <f>IFERROR(
$AN75 * INDEX('WFOM - Time_Base'!$A$4:$API$29, MATCH("CenHos", 'WFOM - Time_Base'!$B$4:$B$29,0), MATCH(CONCATENATE($G75,AG$2),'WFOM - Time_Base'!$A$8:$API$8,0)) *
INDEX('WFOM - Time_Base'!$A$4:$API$29, MATCH("CenHos_Per", 'WFOM - Time_Base'!$B$4:$B$29,0), MATCH(CONCATENATE($G75,AG$2),'WFOM - Time_Base'!$A$8:$API$8,0)),
IFERROR($AN75 * INDEX('Inputs from Uganda staff'!$E$61:$BM$80,MATCH('HRH Need estimation'!AG$2,'Inputs from Uganda staff'!$E$61:$E$80,0),MATCH('HRH Need estimation'!$D75,'Inputs from Uganda staff'!$E$6:$BM$6,0)),
""))</f>
        <v/>
      </c>
      <c r="AH75" s="122" t="str">
        <f>IFERROR(
$AN75 * INDEX('WFOM - Time_Base'!$A$4:$API$29, MATCH("CenHos", 'WFOM - Time_Base'!$B$4:$B$29,0), MATCH(CONCATENATE($G75,AH$2),'WFOM - Time_Base'!$A$8:$API$8,0)) *
INDEX('WFOM - Time_Base'!$A$4:$API$29, MATCH("CenHos_Per", 'WFOM - Time_Base'!$B$4:$B$29,0), MATCH(CONCATENATE($G75,AH$2),'WFOM - Time_Base'!$A$8:$API$8,0)),
IFERROR($AN75 * INDEX('Inputs from Uganda staff'!$E$61:$BM$80,MATCH('HRH Need estimation'!AH$2,'Inputs from Uganda staff'!$E$61:$E$80,0),MATCH('HRH Need estimation'!$D75,'Inputs from Uganda staff'!$E$6:$BM$6,0)),
""))</f>
        <v/>
      </c>
      <c r="AI75" s="122" t="str">
        <f>IFERROR(
$AN75 * INDEX('WFOM - Time_Base'!$A$4:$API$29, MATCH("CenHos", 'WFOM - Time_Base'!$B$4:$B$29,0), MATCH(CONCATENATE($G75,AI$2),'WFOM - Time_Base'!$A$8:$API$8,0)) *
INDEX('WFOM - Time_Base'!$A$4:$API$29, MATCH("CenHos_Per", 'WFOM - Time_Base'!$B$4:$B$29,0), MATCH(CONCATENATE($G75,AI$2),'WFOM - Time_Base'!$A$8:$API$8,0)),
IFERROR($AN75 * INDEX('Inputs from Uganda staff'!$E$61:$BM$80,MATCH('HRH Need estimation'!AI$2,'Inputs from Uganda staff'!$E$61:$E$80,0),MATCH('HRH Need estimation'!$D75,'Inputs from Uganda staff'!$E$6:$BM$6,0)),
""))</f>
        <v/>
      </c>
      <c r="AJ75" s="122" t="str">
        <f>IFERROR(
$AN75 * INDEX('WFOM - Time_Base'!$A$4:$API$29, MATCH("CenHos", 'WFOM - Time_Base'!$B$4:$B$29,0), MATCH(CONCATENATE($G75,AJ$2),'WFOM - Time_Base'!$A$8:$API$8,0)) *
INDEX('WFOM - Time_Base'!$A$4:$API$29, MATCH("CenHos_Per", 'WFOM - Time_Base'!$B$4:$B$29,0), MATCH(CONCATENATE($G75,AJ$2),'WFOM - Time_Base'!$A$8:$API$8,0)),
IFERROR($AN75 * INDEX('Inputs from Uganda staff'!$E$61:$BM$80,MATCH('HRH Need estimation'!AJ$2,'Inputs from Uganda staff'!$E$61:$E$80,0),MATCH('HRH Need estimation'!$D75,'Inputs from Uganda staff'!$E$6:$BM$6,0)),
""))</f>
        <v/>
      </c>
      <c r="AK75" s="122" t="str">
        <f>IFERROR(
$AN75 * INDEX('WFOM - Time_Base'!$A$4:$API$29, MATCH("CenHos", 'WFOM - Time_Base'!$B$4:$B$29,0), MATCH(CONCATENATE($G75,AK$2),'WFOM - Time_Base'!$A$8:$API$8,0)) *
INDEX('WFOM - Time_Base'!$A$4:$API$29, MATCH("CenHos_Per", 'WFOM - Time_Base'!$B$4:$B$29,0), MATCH(CONCATENATE($G75,AK$2),'WFOM - Time_Base'!$A$8:$API$8,0)),
IFERROR($AN75 * INDEX('Inputs from Uganda staff'!$E$61:$BM$80,MATCH('HRH Need estimation'!AK$2,'Inputs from Uganda staff'!$E$61:$E$80,0),MATCH('HRH Need estimation'!$D75,'Inputs from Uganda staff'!$E$6:$BM$6,0)),
""))</f>
        <v/>
      </c>
      <c r="AL75" s="122" t="str">
        <f>IFERROR(
$AN75 * INDEX('WFOM - Time_Base'!$A$4:$API$29, MATCH("CenHos", 'WFOM - Time_Base'!$B$4:$B$29,0), MATCH(CONCATENATE($G75,AL$2),'WFOM - Time_Base'!$A$8:$API$8,0)) *
INDEX('WFOM - Time_Base'!$A$4:$API$29, MATCH("CenHos_Per", 'WFOM - Time_Base'!$B$4:$B$29,0), MATCH(CONCATENATE($G75,AL$2),'WFOM - Time_Base'!$A$8:$API$8,0)),
IFERROR($AN75 * INDEX('Inputs from Uganda staff'!$E$61:$BM$80,MATCH('HRH Need estimation'!AL$2,'Inputs from Uganda staff'!$E$61:$E$80,0),MATCH('HRH Need estimation'!$D75,'Inputs from Uganda staff'!$E$6:$BM$6,0)),
""))</f>
        <v/>
      </c>
      <c r="AN75">
        <v>1</v>
      </c>
      <c r="AO75" t="e">
        <f t="shared" si="3"/>
        <v>#N/A</v>
      </c>
      <c r="AQ75" t="s">
        <v>513</v>
      </c>
    </row>
    <row r="76" spans="1:43" hidden="1">
      <c r="A76" s="106" t="s">
        <v>364</v>
      </c>
      <c r="B76" s="106" t="s">
        <v>336</v>
      </c>
      <c r="C76" s="107" t="s">
        <v>367</v>
      </c>
      <c r="D76" s="115" t="s">
        <v>368</v>
      </c>
      <c r="E76" s="199"/>
      <c r="F76" s="199"/>
      <c r="G76" s="199" t="str">
        <f>IF(F76&lt;&gt;"", VLOOKUP(F76,'WFOM - Cadre and Service List'!$E$4:$F$52,2,FALSE), "")</f>
        <v/>
      </c>
      <c r="H76" s="199" t="s">
        <v>909</v>
      </c>
      <c r="I76" s="208"/>
      <c r="J76" s="208"/>
      <c r="K76" s="208"/>
      <c r="L76" s="208"/>
      <c r="M76" s="208"/>
      <c r="N76" s="208"/>
      <c r="O76" s="208"/>
      <c r="P76" s="207">
        <f t="shared" si="2"/>
        <v>0</v>
      </c>
      <c r="Q76" s="122" t="s">
        <v>1947</v>
      </c>
      <c r="R76" s="122" t="str">
        <f>IFERROR(
$AN76 * INDEX('WFOM - Time_Base'!$A$4:$API$29, MATCH("CenHos", 'WFOM - Time_Base'!$B$4:$B$29,0), MATCH(CONCATENATE($G76,R$2),'WFOM - Time_Base'!$A$8:$API$8,0)) *
INDEX('WFOM - Time_Base'!$A$4:$API$29, MATCH("CenHos_Per", 'WFOM - Time_Base'!$B$4:$B$29,0), MATCH(CONCATENATE($G76,R$2),'WFOM - Time_Base'!$A$8:$API$8,0)),
IFERROR($AN76 * INDEX('Inputs from Uganda staff'!$E$61:$BM$80,MATCH('HRH Need estimation'!R$2,'Inputs from Uganda staff'!$E$61:$E$80,0),MATCH('HRH Need estimation'!$D76,'Inputs from Uganda staff'!$E$6:$BM$6,0)),
""))</f>
        <v/>
      </c>
      <c r="S76" s="122" t="str">
        <f>IFERROR(
$AN76 * INDEX('WFOM - Time_Base'!$A$4:$API$29, MATCH("CenHos", 'WFOM - Time_Base'!$B$4:$B$29,0), MATCH(CONCATENATE($G76,S$2),'WFOM - Time_Base'!$A$8:$API$8,0)) *
INDEX('WFOM - Time_Base'!$A$4:$API$29, MATCH("CenHos_Per", 'WFOM - Time_Base'!$B$4:$B$29,0), MATCH(CONCATENATE($G76,S$2),'WFOM - Time_Base'!$A$8:$API$8,0)),
IFERROR($AN76 * INDEX('Inputs from Uganda staff'!$E$61:$BM$80,MATCH('HRH Need estimation'!S$2,'Inputs from Uganda staff'!$E$61:$E$80,0),MATCH('HRH Need estimation'!$D76,'Inputs from Uganda staff'!$E$6:$BM$6,0)),
""))</f>
        <v/>
      </c>
      <c r="T76" s="122" t="str">
        <f>IFERROR(
$AN76 * INDEX('WFOM - Time_Base'!$A$4:$API$29, MATCH("CenHos", 'WFOM - Time_Base'!$B$4:$B$29,0), MATCH(CONCATENATE($G76,T$2),'WFOM - Time_Base'!$A$8:$API$8,0)) *
INDEX('WFOM - Time_Base'!$A$4:$API$29, MATCH("CenHos_Per", 'WFOM - Time_Base'!$B$4:$B$29,0), MATCH(CONCATENATE($G76,T$2),'WFOM - Time_Base'!$A$8:$API$8,0)),
IFERROR($AN76 * INDEX('Inputs from Uganda staff'!$E$61:$BM$80,MATCH('HRH Need estimation'!T$2,'Inputs from Uganda staff'!$E$61:$E$80,0),MATCH('HRH Need estimation'!$D76,'Inputs from Uganda staff'!$E$6:$BM$6,0)),
""))</f>
        <v/>
      </c>
      <c r="U76" s="122" t="str">
        <f>IFERROR(
$AN76 * INDEX('WFOM - Time_Base'!$A$4:$API$29, MATCH("CenHos", 'WFOM - Time_Base'!$B$4:$B$29,0), MATCH(CONCATENATE($G76,U$2),'WFOM - Time_Base'!$A$8:$API$8,0)) *
INDEX('WFOM - Time_Base'!$A$4:$API$29, MATCH("CenHos_Per", 'WFOM - Time_Base'!$B$4:$B$29,0), MATCH(CONCATENATE($G76,U$2),'WFOM - Time_Base'!$A$8:$API$8,0)),
IFERROR($AN76 * INDEX('Inputs from Uganda staff'!$E$61:$BM$80,MATCH('HRH Need estimation'!U$2,'Inputs from Uganda staff'!$E$61:$E$80,0),MATCH('HRH Need estimation'!$D76,'Inputs from Uganda staff'!$E$6:$BM$6,0)),
""))</f>
        <v/>
      </c>
      <c r="V76" s="122" t="str">
        <f>IFERROR(
$AN76 * INDEX('WFOM - Time_Base'!$A$4:$API$29, MATCH("CenHos", 'WFOM - Time_Base'!$B$4:$B$29,0), MATCH(CONCATENATE($G76,V$2),'WFOM - Time_Base'!$A$8:$API$8,0)) *
INDEX('WFOM - Time_Base'!$A$4:$API$29, MATCH("CenHos_Per", 'WFOM - Time_Base'!$B$4:$B$29,0), MATCH(CONCATENATE($G76,V$2),'WFOM - Time_Base'!$A$8:$API$8,0)),
IFERROR($AN76 * INDEX('Inputs from Uganda staff'!$E$61:$BM$80,MATCH('HRH Need estimation'!V$2,'Inputs from Uganda staff'!$E$61:$E$80,0),MATCH('HRH Need estimation'!$D76,'Inputs from Uganda staff'!$E$6:$BM$6,0)),
""))</f>
        <v/>
      </c>
      <c r="W76" s="122" t="str">
        <f>IFERROR(
$AN76 * INDEX('WFOM - Time_Base'!$A$4:$API$29, MATCH("CenHos", 'WFOM - Time_Base'!$B$4:$B$29,0), MATCH(CONCATENATE($G76,W$2),'WFOM - Time_Base'!$A$8:$API$8,0)) *
INDEX('WFOM - Time_Base'!$A$4:$API$29, MATCH("CenHos_Per", 'WFOM - Time_Base'!$B$4:$B$29,0), MATCH(CONCATENATE($G76,W$2),'WFOM - Time_Base'!$A$8:$API$8,0)),
IFERROR($AN76 * INDEX('Inputs from Uganda staff'!$E$61:$BM$80,MATCH('HRH Need estimation'!W$2,'Inputs from Uganda staff'!$E$61:$E$80,0),MATCH('HRH Need estimation'!$D76,'Inputs from Uganda staff'!$E$6:$BM$6,0)),
""))</f>
        <v/>
      </c>
      <c r="X76" s="122" t="str">
        <f>IFERROR(
$AN76 * INDEX('WFOM - Time_Base'!$A$4:$API$29, MATCH("CenHos", 'WFOM - Time_Base'!$B$4:$B$29,0), MATCH(CONCATENATE($G76,X$2),'WFOM - Time_Base'!$A$8:$API$8,0)) *
INDEX('WFOM - Time_Base'!$A$4:$API$29, MATCH("CenHos_Per", 'WFOM - Time_Base'!$B$4:$B$29,0), MATCH(CONCATENATE($G76,X$2),'WFOM - Time_Base'!$A$8:$API$8,0)),
IFERROR($AN76 * INDEX('Inputs from Uganda staff'!$E$61:$BM$80,MATCH('HRH Need estimation'!X$2,'Inputs from Uganda staff'!$E$61:$E$80,0),MATCH('HRH Need estimation'!$D76,'Inputs from Uganda staff'!$E$6:$BM$6,0)),
""))</f>
        <v/>
      </c>
      <c r="Y76" s="122" t="str">
        <f>IFERROR(
$AN76 * INDEX('WFOM - Time_Base'!$A$4:$API$29, MATCH("CenHos", 'WFOM - Time_Base'!$B$4:$B$29,0), MATCH(CONCATENATE($G76,Y$2),'WFOM - Time_Base'!$A$8:$API$8,0)) *
INDEX('WFOM - Time_Base'!$A$4:$API$29, MATCH("CenHos_Per", 'WFOM - Time_Base'!$B$4:$B$29,0), MATCH(CONCATENATE($G76,Y$2),'WFOM - Time_Base'!$A$8:$API$8,0)),
IFERROR($AN76 * INDEX('Inputs from Uganda staff'!$E$61:$BM$80,MATCH('HRH Need estimation'!Y$2,'Inputs from Uganda staff'!$E$61:$E$80,0),MATCH('HRH Need estimation'!$D76,'Inputs from Uganda staff'!$E$6:$BM$6,0)),
""))</f>
        <v/>
      </c>
      <c r="Z76" s="122" t="str">
        <f>IFERROR(
$AN76 * INDEX('WFOM - Time_Base'!$A$4:$API$29, MATCH("CenHos", 'WFOM - Time_Base'!$B$4:$B$29,0), MATCH(CONCATENATE($G76,Z$2),'WFOM - Time_Base'!$A$8:$API$8,0)) *
INDEX('WFOM - Time_Base'!$A$4:$API$29, MATCH("CenHos_Per", 'WFOM - Time_Base'!$B$4:$B$29,0), MATCH(CONCATENATE($G76,Z$2),'WFOM - Time_Base'!$A$8:$API$8,0)),
IFERROR($AN76 * INDEX('Inputs from Uganda staff'!$E$61:$BM$80,MATCH('HRH Need estimation'!Z$2,'Inputs from Uganda staff'!$E$61:$E$80,0),MATCH('HRH Need estimation'!$D76,'Inputs from Uganda staff'!$E$6:$BM$6,0)),
""))</f>
        <v/>
      </c>
      <c r="AA76" s="122" t="str">
        <f>IFERROR(
$AN76 * INDEX('WFOM - Time_Base'!$A$4:$API$29, MATCH("CenHos", 'WFOM - Time_Base'!$B$4:$B$29,0), MATCH(CONCATENATE($G76,AA$2),'WFOM - Time_Base'!$A$8:$API$8,0)) *
INDEX('WFOM - Time_Base'!$A$4:$API$29, MATCH("CenHos_Per", 'WFOM - Time_Base'!$B$4:$B$29,0), MATCH(CONCATENATE($G76,AA$2),'WFOM - Time_Base'!$A$8:$API$8,0)),
IFERROR($AN76 * INDEX('Inputs from Uganda staff'!$E$61:$BM$80,MATCH('HRH Need estimation'!AA$2,'Inputs from Uganda staff'!$E$61:$E$80,0),MATCH('HRH Need estimation'!$D76,'Inputs from Uganda staff'!$E$6:$BM$6,0)),
""))</f>
        <v/>
      </c>
      <c r="AB76" s="122" t="str">
        <f>IFERROR(
$AN76 * INDEX('WFOM - Time_Base'!$A$4:$API$29, MATCH("CenHos", 'WFOM - Time_Base'!$B$4:$B$29,0), MATCH(CONCATENATE($G76,AB$2),'WFOM - Time_Base'!$A$8:$API$8,0)) *
INDEX('WFOM - Time_Base'!$A$4:$API$29, MATCH("CenHos_Per", 'WFOM - Time_Base'!$B$4:$B$29,0), MATCH(CONCATENATE($G76,AB$2),'WFOM - Time_Base'!$A$8:$API$8,0)),
IFERROR($AN76 * INDEX('Inputs from Uganda staff'!$E$61:$BM$80,MATCH('HRH Need estimation'!AB$2,'Inputs from Uganda staff'!$E$61:$E$80,0),MATCH('HRH Need estimation'!$D76,'Inputs from Uganda staff'!$E$6:$BM$6,0)),
""))</f>
        <v/>
      </c>
      <c r="AC76" s="122" t="str">
        <f>IFERROR(
$AN76 * INDEX('WFOM - Time_Base'!$A$4:$API$29, MATCH("CenHos", 'WFOM - Time_Base'!$B$4:$B$29,0), MATCH(CONCATENATE($G76,AC$2),'WFOM - Time_Base'!$A$8:$API$8,0)) *
INDEX('WFOM - Time_Base'!$A$4:$API$29, MATCH("CenHos_Per", 'WFOM - Time_Base'!$B$4:$B$29,0), MATCH(CONCATENATE($G76,AC$2),'WFOM - Time_Base'!$A$8:$API$8,0)),
IFERROR($AN76 * INDEX('Inputs from Uganda staff'!$E$61:$BM$80,MATCH('HRH Need estimation'!AC$2,'Inputs from Uganda staff'!$E$61:$E$80,0),MATCH('HRH Need estimation'!$D76,'Inputs from Uganda staff'!$E$6:$BM$6,0)),
""))</f>
        <v/>
      </c>
      <c r="AD76" s="122" t="str">
        <f>IFERROR(
$AN76 * INDEX('WFOM - Time_Base'!$A$4:$API$29, MATCH("CenHos", 'WFOM - Time_Base'!$B$4:$B$29,0), MATCH(CONCATENATE($G76,AD$2),'WFOM - Time_Base'!$A$8:$API$8,0)) *
INDEX('WFOM - Time_Base'!$A$4:$API$29, MATCH("CenHos_Per", 'WFOM - Time_Base'!$B$4:$B$29,0), MATCH(CONCATENATE($G76,AD$2),'WFOM - Time_Base'!$A$8:$API$8,0)),
IFERROR($AN76 * INDEX('Inputs from Uganda staff'!$E$61:$BM$80,MATCH('HRH Need estimation'!AD$2,'Inputs from Uganda staff'!$E$61:$E$80,0),MATCH('HRH Need estimation'!$D76,'Inputs from Uganda staff'!$E$6:$BM$6,0)),
""))</f>
        <v/>
      </c>
      <c r="AE76" s="122" t="str">
        <f>IFERROR(
$AN76 * INDEX('WFOM - Time_Base'!$A$4:$API$29, MATCH("CenHos", 'WFOM - Time_Base'!$B$4:$B$29,0), MATCH(CONCATENATE($G76,AE$2),'WFOM - Time_Base'!$A$8:$API$8,0)) *
INDEX('WFOM - Time_Base'!$A$4:$API$29, MATCH("CenHos_Per", 'WFOM - Time_Base'!$B$4:$B$29,0), MATCH(CONCATENATE($G76,AE$2),'WFOM - Time_Base'!$A$8:$API$8,0)),
IFERROR($AN76 * INDEX('Inputs from Uganda staff'!$E$61:$BM$80,MATCH('HRH Need estimation'!AE$2,'Inputs from Uganda staff'!$E$61:$E$80,0),MATCH('HRH Need estimation'!$D76,'Inputs from Uganda staff'!$E$6:$BM$6,0)),
""))</f>
        <v/>
      </c>
      <c r="AF76" s="122" t="str">
        <f>IFERROR(
$AN76 * INDEX('WFOM - Time_Base'!$A$4:$API$29, MATCH("CenHos", 'WFOM - Time_Base'!$B$4:$B$29,0), MATCH(CONCATENATE($G76,AF$2),'WFOM - Time_Base'!$A$8:$API$8,0)) *
INDEX('WFOM - Time_Base'!$A$4:$API$29, MATCH("CenHos_Per", 'WFOM - Time_Base'!$B$4:$B$29,0), MATCH(CONCATENATE($G76,AF$2),'WFOM - Time_Base'!$A$8:$API$8,0)),
IFERROR($AN76 * INDEX('Inputs from Uganda staff'!$E$61:$BM$80,MATCH('HRH Need estimation'!AF$2,'Inputs from Uganda staff'!$E$61:$E$80,0),MATCH('HRH Need estimation'!$D76,'Inputs from Uganda staff'!$E$6:$BM$6,0)),
""))</f>
        <v/>
      </c>
      <c r="AG76" s="122" t="str">
        <f>IFERROR(
$AN76 * INDEX('WFOM - Time_Base'!$A$4:$API$29, MATCH("CenHos", 'WFOM - Time_Base'!$B$4:$B$29,0), MATCH(CONCATENATE($G76,AG$2),'WFOM - Time_Base'!$A$8:$API$8,0)) *
INDEX('WFOM - Time_Base'!$A$4:$API$29, MATCH("CenHos_Per", 'WFOM - Time_Base'!$B$4:$B$29,0), MATCH(CONCATENATE($G76,AG$2),'WFOM - Time_Base'!$A$8:$API$8,0)),
IFERROR($AN76 * INDEX('Inputs from Uganda staff'!$E$61:$BM$80,MATCH('HRH Need estimation'!AG$2,'Inputs from Uganda staff'!$E$61:$E$80,0),MATCH('HRH Need estimation'!$D76,'Inputs from Uganda staff'!$E$6:$BM$6,0)),
""))</f>
        <v/>
      </c>
      <c r="AH76" s="122" t="str">
        <f>IFERROR(
$AN76 * INDEX('WFOM - Time_Base'!$A$4:$API$29, MATCH("CenHos", 'WFOM - Time_Base'!$B$4:$B$29,0), MATCH(CONCATENATE($G76,AH$2),'WFOM - Time_Base'!$A$8:$API$8,0)) *
INDEX('WFOM - Time_Base'!$A$4:$API$29, MATCH("CenHos_Per", 'WFOM - Time_Base'!$B$4:$B$29,0), MATCH(CONCATENATE($G76,AH$2),'WFOM - Time_Base'!$A$8:$API$8,0)),
IFERROR($AN76 * INDEX('Inputs from Uganda staff'!$E$61:$BM$80,MATCH('HRH Need estimation'!AH$2,'Inputs from Uganda staff'!$E$61:$E$80,0),MATCH('HRH Need estimation'!$D76,'Inputs from Uganda staff'!$E$6:$BM$6,0)),
""))</f>
        <v/>
      </c>
      <c r="AI76" s="122" t="str">
        <f>IFERROR(
$AN76 * INDEX('WFOM - Time_Base'!$A$4:$API$29, MATCH("CenHos", 'WFOM - Time_Base'!$B$4:$B$29,0), MATCH(CONCATENATE($G76,AI$2),'WFOM - Time_Base'!$A$8:$API$8,0)) *
INDEX('WFOM - Time_Base'!$A$4:$API$29, MATCH("CenHos_Per", 'WFOM - Time_Base'!$B$4:$B$29,0), MATCH(CONCATENATE($G76,AI$2),'WFOM - Time_Base'!$A$8:$API$8,0)),
IFERROR($AN76 * INDEX('Inputs from Uganda staff'!$E$61:$BM$80,MATCH('HRH Need estimation'!AI$2,'Inputs from Uganda staff'!$E$61:$E$80,0),MATCH('HRH Need estimation'!$D76,'Inputs from Uganda staff'!$E$6:$BM$6,0)),
""))</f>
        <v/>
      </c>
      <c r="AJ76" s="122" t="str">
        <f>IFERROR(
$AN76 * INDEX('WFOM - Time_Base'!$A$4:$API$29, MATCH("CenHos", 'WFOM - Time_Base'!$B$4:$B$29,0), MATCH(CONCATENATE($G76,AJ$2),'WFOM - Time_Base'!$A$8:$API$8,0)) *
INDEX('WFOM - Time_Base'!$A$4:$API$29, MATCH("CenHos_Per", 'WFOM - Time_Base'!$B$4:$B$29,0), MATCH(CONCATENATE($G76,AJ$2),'WFOM - Time_Base'!$A$8:$API$8,0)),
IFERROR($AN76 * INDEX('Inputs from Uganda staff'!$E$61:$BM$80,MATCH('HRH Need estimation'!AJ$2,'Inputs from Uganda staff'!$E$61:$E$80,0),MATCH('HRH Need estimation'!$D76,'Inputs from Uganda staff'!$E$6:$BM$6,0)),
""))</f>
        <v/>
      </c>
      <c r="AK76" s="122" t="str">
        <f>IFERROR(
$AN76 * INDEX('WFOM - Time_Base'!$A$4:$API$29, MATCH("CenHos", 'WFOM - Time_Base'!$B$4:$B$29,0), MATCH(CONCATENATE($G76,AK$2),'WFOM - Time_Base'!$A$8:$API$8,0)) *
INDEX('WFOM - Time_Base'!$A$4:$API$29, MATCH("CenHos_Per", 'WFOM - Time_Base'!$B$4:$B$29,0), MATCH(CONCATENATE($G76,AK$2),'WFOM - Time_Base'!$A$8:$API$8,0)),
IFERROR($AN76 * INDEX('Inputs from Uganda staff'!$E$61:$BM$80,MATCH('HRH Need estimation'!AK$2,'Inputs from Uganda staff'!$E$61:$E$80,0),MATCH('HRH Need estimation'!$D76,'Inputs from Uganda staff'!$E$6:$BM$6,0)),
""))</f>
        <v/>
      </c>
      <c r="AL76" s="122" t="str">
        <f>IFERROR(
$AN76 * INDEX('WFOM - Time_Base'!$A$4:$API$29, MATCH("CenHos", 'WFOM - Time_Base'!$B$4:$B$29,0), MATCH(CONCATENATE($G76,AL$2),'WFOM - Time_Base'!$A$8:$API$8,0)) *
INDEX('WFOM - Time_Base'!$A$4:$API$29, MATCH("CenHos_Per", 'WFOM - Time_Base'!$B$4:$B$29,0), MATCH(CONCATENATE($G76,AL$2),'WFOM - Time_Base'!$A$8:$API$8,0)),
IFERROR($AN76 * INDEX('Inputs from Uganda staff'!$E$61:$BM$80,MATCH('HRH Need estimation'!AL$2,'Inputs from Uganda staff'!$E$61:$E$80,0),MATCH('HRH Need estimation'!$D76,'Inputs from Uganda staff'!$E$6:$BM$6,0)),
""))</f>
        <v/>
      </c>
      <c r="AN76">
        <v>1</v>
      </c>
      <c r="AO76" t="e">
        <f t="shared" si="3"/>
        <v>#N/A</v>
      </c>
      <c r="AQ76" t="s">
        <v>515</v>
      </c>
    </row>
    <row r="77" spans="1:43" hidden="1">
      <c r="A77" s="106" t="s">
        <v>953</v>
      </c>
      <c r="B77" s="106" t="s">
        <v>336</v>
      </c>
      <c r="C77" s="107" t="s">
        <v>369</v>
      </c>
      <c r="D77" s="115" t="s">
        <v>370</v>
      </c>
      <c r="E77" s="122" t="s">
        <v>867</v>
      </c>
      <c r="F77" s="122" t="s">
        <v>17</v>
      </c>
      <c r="G77" s="122" t="str">
        <f>IF(F77&lt;&gt;"", VLOOKUP(F77,'WFOM - Cadre and Service List'!$E$4:$F$52,2,FALSE), "")</f>
        <v>Under5OPD</v>
      </c>
      <c r="H77" s="122"/>
      <c r="I77" s="207"/>
      <c r="J77" s="207"/>
      <c r="K77" s="207"/>
      <c r="L77" s="207"/>
      <c r="M77" s="207"/>
      <c r="N77" s="207"/>
      <c r="O77" s="207"/>
      <c r="P77" s="207">
        <f t="shared" si="2"/>
        <v>0</v>
      </c>
      <c r="Q77" s="122" t="s">
        <v>1947</v>
      </c>
      <c r="R77" s="122">
        <f>IFERROR(
$AN77 * INDEX('WFOM - Time_Base'!$A$4:$API$29, MATCH("CenHos", 'WFOM - Time_Base'!$B$4:$B$29,0), MATCH(CONCATENATE($G77,R$2),'WFOM - Time_Base'!$A$8:$API$8,0)) *
INDEX('WFOM - Time_Base'!$A$4:$API$29, MATCH("CenHos_Per", 'WFOM - Time_Base'!$B$4:$B$29,0), MATCH(CONCATENATE($G77,R$2),'WFOM - Time_Base'!$A$8:$API$8,0)),
IFERROR($AN77 * INDEX('Inputs from Uganda staff'!$E$61:$BM$80,MATCH('HRH Need estimation'!R$2,'Inputs from Uganda staff'!$E$61:$E$80,0),MATCH('HRH Need estimation'!$D77,'Inputs from Uganda staff'!$E$6:$BM$6,0)),
""))</f>
        <v>5</v>
      </c>
      <c r="S77" s="122">
        <f>IFERROR(
$AN77 * INDEX('WFOM - Time_Base'!$A$4:$API$29, MATCH("CenHos", 'WFOM - Time_Base'!$B$4:$B$29,0), MATCH(CONCATENATE($G77,S$2),'WFOM - Time_Base'!$A$8:$API$8,0)) *
INDEX('WFOM - Time_Base'!$A$4:$API$29, MATCH("CenHos_Per", 'WFOM - Time_Base'!$B$4:$B$29,0), MATCH(CONCATENATE($G77,S$2),'WFOM - Time_Base'!$A$8:$API$8,0)),
IFERROR($AN77 * INDEX('Inputs from Uganda staff'!$E$61:$BM$80,MATCH('HRH Need estimation'!S$2,'Inputs from Uganda staff'!$E$61:$E$80,0),MATCH('HRH Need estimation'!$D77,'Inputs from Uganda staff'!$E$6:$BM$6,0)),
""))</f>
        <v>6</v>
      </c>
      <c r="T77" s="122">
        <f>IFERROR(
$AN77 * INDEX('WFOM - Time_Base'!$A$4:$API$29, MATCH("CenHos", 'WFOM - Time_Base'!$B$4:$B$29,0), MATCH(CONCATENATE($G77,T$2),'WFOM - Time_Base'!$A$8:$API$8,0)) *
INDEX('WFOM - Time_Base'!$A$4:$API$29, MATCH("CenHos_Per", 'WFOM - Time_Base'!$B$4:$B$29,0), MATCH(CONCATENATE($G77,T$2),'WFOM - Time_Base'!$A$8:$API$8,0)),
IFERROR($AN77 * INDEX('Inputs from Uganda staff'!$E$61:$BM$80,MATCH('HRH Need estimation'!T$2,'Inputs from Uganda staff'!$E$61:$E$80,0),MATCH('HRH Need estimation'!$D77,'Inputs from Uganda staff'!$E$6:$BM$6,0)),
""))</f>
        <v>0</v>
      </c>
      <c r="U77" s="122">
        <f>IFERROR(
$AN77 * INDEX('WFOM - Time_Base'!$A$4:$API$29, MATCH("CenHos", 'WFOM - Time_Base'!$B$4:$B$29,0), MATCH(CONCATENATE($G77,U$2),'WFOM - Time_Base'!$A$8:$API$8,0)) *
INDEX('WFOM - Time_Base'!$A$4:$API$29, MATCH("CenHos_Per", 'WFOM - Time_Base'!$B$4:$B$29,0), MATCH(CONCATENATE($G77,U$2),'WFOM - Time_Base'!$A$8:$API$8,0)),
IFERROR($AN77 * INDEX('Inputs from Uganda staff'!$E$61:$BM$80,MATCH('HRH Need estimation'!U$2,'Inputs from Uganda staff'!$E$61:$E$80,0),MATCH('HRH Need estimation'!$D77,'Inputs from Uganda staff'!$E$6:$BM$6,0)),
""))</f>
        <v>3.5</v>
      </c>
      <c r="V77" s="122">
        <f>IFERROR(
$AN77 * INDEX('WFOM - Time_Base'!$A$4:$API$29, MATCH("CenHos", 'WFOM - Time_Base'!$B$4:$B$29,0), MATCH(CONCATENATE($G77,V$2),'WFOM - Time_Base'!$A$8:$API$8,0)) *
INDEX('WFOM - Time_Base'!$A$4:$API$29, MATCH("CenHos_Per", 'WFOM - Time_Base'!$B$4:$B$29,0), MATCH(CONCATENATE($G77,V$2),'WFOM - Time_Base'!$A$8:$API$8,0)),
IFERROR($AN77 * INDEX('Inputs from Uganda staff'!$E$61:$BM$80,MATCH('HRH Need estimation'!V$2,'Inputs from Uganda staff'!$E$61:$E$80,0),MATCH('HRH Need estimation'!$D77,'Inputs from Uganda staff'!$E$6:$BM$6,0)),
""))</f>
        <v>3.5</v>
      </c>
      <c r="W77" s="122">
        <f>IFERROR(
$AN77 * INDEX('WFOM - Time_Base'!$A$4:$API$29, MATCH("CenHos", 'WFOM - Time_Base'!$B$4:$B$29,0), MATCH(CONCATENATE($G77,W$2),'WFOM - Time_Base'!$A$8:$API$8,0)) *
INDEX('WFOM - Time_Base'!$A$4:$API$29, MATCH("CenHos_Per", 'WFOM - Time_Base'!$B$4:$B$29,0), MATCH(CONCATENATE($G77,W$2),'WFOM - Time_Base'!$A$8:$API$8,0)),
IFERROR($AN77 * INDEX('Inputs from Uganda staff'!$E$61:$BM$80,MATCH('HRH Need estimation'!W$2,'Inputs from Uganda staff'!$E$61:$E$80,0),MATCH('HRH Need estimation'!$D77,'Inputs from Uganda staff'!$E$6:$BM$6,0)),
""))</f>
        <v>0</v>
      </c>
      <c r="X77" s="122">
        <f>IFERROR(
$AN77 * INDEX('WFOM - Time_Base'!$A$4:$API$29, MATCH("CenHos", 'WFOM - Time_Base'!$B$4:$B$29,0), MATCH(CONCATENATE($G77,X$2),'WFOM - Time_Base'!$A$8:$API$8,0)) *
INDEX('WFOM - Time_Base'!$A$4:$API$29, MATCH("CenHos_Per", 'WFOM - Time_Base'!$B$4:$B$29,0), MATCH(CONCATENATE($G77,X$2),'WFOM - Time_Base'!$A$8:$API$8,0)),
IFERROR($AN77 * INDEX('Inputs from Uganda staff'!$E$61:$BM$80,MATCH('HRH Need estimation'!X$2,'Inputs from Uganda staff'!$E$61:$E$80,0),MATCH('HRH Need estimation'!$D77,'Inputs from Uganda staff'!$E$6:$BM$6,0)),
""))</f>
        <v>0.8</v>
      </c>
      <c r="Y77" s="122">
        <f>IFERROR(
$AN77 * INDEX('WFOM - Time_Base'!$A$4:$API$29, MATCH("CenHos", 'WFOM - Time_Base'!$B$4:$B$29,0), MATCH(CONCATENATE($G77,Y$2),'WFOM - Time_Base'!$A$8:$API$8,0)) *
INDEX('WFOM - Time_Base'!$A$4:$API$29, MATCH("CenHos_Per", 'WFOM - Time_Base'!$B$4:$B$29,0), MATCH(CONCATENATE($G77,Y$2),'WFOM - Time_Base'!$A$8:$API$8,0)),
IFERROR($AN77 * INDEX('Inputs from Uganda staff'!$E$61:$BM$80,MATCH('HRH Need estimation'!Y$2,'Inputs from Uganda staff'!$E$61:$E$80,0),MATCH('HRH Need estimation'!$D77,'Inputs from Uganda staff'!$E$6:$BM$6,0)),
""))</f>
        <v>0.8</v>
      </c>
      <c r="Z77" s="122">
        <f>IFERROR(
$AN77 * INDEX('WFOM - Time_Base'!$A$4:$API$29, MATCH("CenHos", 'WFOM - Time_Base'!$B$4:$B$29,0), MATCH(CONCATENATE($G77,Z$2),'WFOM - Time_Base'!$A$8:$API$8,0)) *
INDEX('WFOM - Time_Base'!$A$4:$API$29, MATCH("CenHos_Per", 'WFOM - Time_Base'!$B$4:$B$29,0), MATCH(CONCATENATE($G77,Z$2),'WFOM - Time_Base'!$A$8:$API$8,0)),
IFERROR($AN77 * INDEX('Inputs from Uganda staff'!$E$61:$BM$80,MATCH('HRH Need estimation'!Z$2,'Inputs from Uganda staff'!$E$61:$E$80,0),MATCH('HRH Need estimation'!$D77,'Inputs from Uganda staff'!$E$6:$BM$6,0)),
""))</f>
        <v>0</v>
      </c>
      <c r="AA77" s="122">
        <f>IFERROR(
$AN77 * INDEX('WFOM - Time_Base'!$A$4:$API$29, MATCH("CenHos", 'WFOM - Time_Base'!$B$4:$B$29,0), MATCH(CONCATENATE($G77,AA$2),'WFOM - Time_Base'!$A$8:$API$8,0)) *
INDEX('WFOM - Time_Base'!$A$4:$API$29, MATCH("CenHos_Per", 'WFOM - Time_Base'!$B$4:$B$29,0), MATCH(CONCATENATE($G77,AA$2),'WFOM - Time_Base'!$A$8:$API$8,0)),
IFERROR($AN77 * INDEX('Inputs from Uganda staff'!$E$61:$BM$80,MATCH('HRH Need estimation'!AA$2,'Inputs from Uganda staff'!$E$61:$E$80,0),MATCH('HRH Need estimation'!$D77,'Inputs from Uganda staff'!$E$6:$BM$6,0)),
""))</f>
        <v>0</v>
      </c>
      <c r="AB77" s="122">
        <f>IFERROR(
$AN77 * INDEX('WFOM - Time_Base'!$A$4:$API$29, MATCH("CenHos", 'WFOM - Time_Base'!$B$4:$B$29,0), MATCH(CONCATENATE($G77,AB$2),'WFOM - Time_Base'!$A$8:$API$8,0)) *
INDEX('WFOM - Time_Base'!$A$4:$API$29, MATCH("CenHos_Per", 'WFOM - Time_Base'!$B$4:$B$29,0), MATCH(CONCATENATE($G77,AB$2),'WFOM - Time_Base'!$A$8:$API$8,0)),
IFERROR($AN77 * INDEX('Inputs from Uganda staff'!$E$61:$BM$80,MATCH('HRH Need estimation'!AB$2,'Inputs from Uganda staff'!$E$61:$E$80,0),MATCH('HRH Need estimation'!$D77,'Inputs from Uganda staff'!$E$6:$BM$6,0)),
""))</f>
        <v>0</v>
      </c>
      <c r="AC77" s="122" t="str">
        <f>IFERROR(
$AN77 * INDEX('WFOM - Time_Base'!$A$4:$API$29, MATCH("CenHos", 'WFOM - Time_Base'!$B$4:$B$29,0), MATCH(CONCATENATE($G77,AC$2),'WFOM - Time_Base'!$A$8:$API$8,0)) *
INDEX('WFOM - Time_Base'!$A$4:$API$29, MATCH("CenHos_Per", 'WFOM - Time_Base'!$B$4:$B$29,0), MATCH(CONCATENATE($G77,AC$2),'WFOM - Time_Base'!$A$8:$API$8,0)),
IFERROR($AN77 * INDEX('Inputs from Uganda staff'!$E$61:$BM$80,MATCH('HRH Need estimation'!AC$2,'Inputs from Uganda staff'!$E$61:$E$80,0),MATCH('HRH Need estimation'!$D77,'Inputs from Uganda staff'!$E$6:$BM$6,0)),
""))</f>
        <v/>
      </c>
      <c r="AD77" s="122">
        <f>IFERROR(
$AN77 * INDEX('WFOM - Time_Base'!$A$4:$API$29, MATCH("CenHos", 'WFOM - Time_Base'!$B$4:$B$29,0), MATCH(CONCATENATE($G77,AD$2),'WFOM - Time_Base'!$A$8:$API$8,0)) *
INDEX('WFOM - Time_Base'!$A$4:$API$29, MATCH("CenHos_Per", 'WFOM - Time_Base'!$B$4:$B$29,0), MATCH(CONCATENATE($G77,AD$2),'WFOM - Time_Base'!$A$8:$API$8,0)),
IFERROR($AN77 * INDEX('Inputs from Uganda staff'!$E$61:$BM$80,MATCH('HRH Need estimation'!AD$2,'Inputs from Uganda staff'!$E$61:$E$80,0),MATCH('HRH Need estimation'!$D77,'Inputs from Uganda staff'!$E$6:$BM$6,0)),
""))</f>
        <v>0</v>
      </c>
      <c r="AE77" s="122">
        <f>IFERROR(
$AN77 * INDEX('WFOM - Time_Base'!$A$4:$API$29, MATCH("CenHos", 'WFOM - Time_Base'!$B$4:$B$29,0), MATCH(CONCATENATE($G77,AE$2),'WFOM - Time_Base'!$A$8:$API$8,0)) *
INDEX('WFOM - Time_Base'!$A$4:$API$29, MATCH("CenHos_Per", 'WFOM - Time_Base'!$B$4:$B$29,0), MATCH(CONCATENATE($G77,AE$2),'WFOM - Time_Base'!$A$8:$API$8,0)),
IFERROR($AN77 * INDEX('Inputs from Uganda staff'!$E$61:$BM$80,MATCH('HRH Need estimation'!AE$2,'Inputs from Uganda staff'!$E$61:$E$80,0),MATCH('HRH Need estimation'!$D77,'Inputs from Uganda staff'!$E$6:$BM$6,0)),
""))</f>
        <v>0</v>
      </c>
      <c r="AF77" s="122">
        <f>IFERROR(
$AN77 * INDEX('WFOM - Time_Base'!$A$4:$API$29, MATCH("CenHos", 'WFOM - Time_Base'!$B$4:$B$29,0), MATCH(CONCATENATE($G77,AF$2),'WFOM - Time_Base'!$A$8:$API$8,0)) *
INDEX('WFOM - Time_Base'!$A$4:$API$29, MATCH("CenHos_Per", 'WFOM - Time_Base'!$B$4:$B$29,0), MATCH(CONCATENATE($G77,AF$2),'WFOM - Time_Base'!$A$8:$API$8,0)),
IFERROR($AN77 * INDEX('Inputs from Uganda staff'!$E$61:$BM$80,MATCH('HRH Need estimation'!AF$2,'Inputs from Uganda staff'!$E$61:$E$80,0),MATCH('HRH Need estimation'!$D77,'Inputs from Uganda staff'!$E$6:$BM$6,0)),
""))</f>
        <v>0</v>
      </c>
      <c r="AG77" s="122">
        <f>IFERROR(
$AN77 * INDEX('WFOM - Time_Base'!$A$4:$API$29, MATCH("CenHos", 'WFOM - Time_Base'!$B$4:$B$29,0), MATCH(CONCATENATE($G77,AG$2),'WFOM - Time_Base'!$A$8:$API$8,0)) *
INDEX('WFOM - Time_Base'!$A$4:$API$29, MATCH("CenHos_Per", 'WFOM - Time_Base'!$B$4:$B$29,0), MATCH(CONCATENATE($G77,AG$2),'WFOM - Time_Base'!$A$8:$API$8,0)),
IFERROR($AN77 * INDEX('Inputs from Uganda staff'!$E$61:$BM$80,MATCH('HRH Need estimation'!AG$2,'Inputs from Uganda staff'!$E$61:$E$80,0),MATCH('HRH Need estimation'!$D77,'Inputs from Uganda staff'!$E$6:$BM$6,0)),
""))</f>
        <v>0</v>
      </c>
      <c r="AH77" s="122">
        <f>IFERROR(
$AN77 * INDEX('WFOM - Time_Base'!$A$4:$API$29, MATCH("CenHos", 'WFOM - Time_Base'!$B$4:$B$29,0), MATCH(CONCATENATE($G77,AH$2),'WFOM - Time_Base'!$A$8:$API$8,0)) *
INDEX('WFOM - Time_Base'!$A$4:$API$29, MATCH("CenHos_Per", 'WFOM - Time_Base'!$B$4:$B$29,0), MATCH(CONCATENATE($G77,AH$2),'WFOM - Time_Base'!$A$8:$API$8,0)),
IFERROR($AN77 * INDEX('Inputs from Uganda staff'!$E$61:$BM$80,MATCH('HRH Need estimation'!AH$2,'Inputs from Uganda staff'!$E$61:$E$80,0),MATCH('HRH Need estimation'!$D77,'Inputs from Uganda staff'!$E$6:$BM$6,0)),
""))</f>
        <v>0</v>
      </c>
      <c r="AI77" s="122">
        <f>IFERROR(
$AN77 * INDEX('WFOM - Time_Base'!$A$4:$API$29, MATCH("CenHos", 'WFOM - Time_Base'!$B$4:$B$29,0), MATCH(CONCATENATE($G77,AI$2),'WFOM - Time_Base'!$A$8:$API$8,0)) *
INDEX('WFOM - Time_Base'!$A$4:$API$29, MATCH("CenHos_Per", 'WFOM - Time_Base'!$B$4:$B$29,0), MATCH(CONCATENATE($G77,AI$2),'WFOM - Time_Base'!$A$8:$API$8,0)),
IFERROR($AN77 * INDEX('Inputs from Uganda staff'!$E$61:$BM$80,MATCH('HRH Need estimation'!AI$2,'Inputs from Uganda staff'!$E$61:$E$80,0),MATCH('HRH Need estimation'!$D77,'Inputs from Uganda staff'!$E$6:$BM$6,0)),
""))</f>
        <v>0</v>
      </c>
      <c r="AJ77" s="122">
        <f>IFERROR(
$AN77 * INDEX('WFOM - Time_Base'!$A$4:$API$29, MATCH("CenHos", 'WFOM - Time_Base'!$B$4:$B$29,0), MATCH(CONCATENATE($G77,AJ$2),'WFOM - Time_Base'!$A$8:$API$8,0)) *
INDEX('WFOM - Time_Base'!$A$4:$API$29, MATCH("CenHos_Per", 'WFOM - Time_Base'!$B$4:$B$29,0), MATCH(CONCATENATE($G77,AJ$2),'WFOM - Time_Base'!$A$8:$API$8,0)),
IFERROR($AN77 * INDEX('Inputs from Uganda staff'!$E$61:$BM$80,MATCH('HRH Need estimation'!AJ$2,'Inputs from Uganda staff'!$E$61:$E$80,0),MATCH('HRH Need estimation'!$D77,'Inputs from Uganda staff'!$E$6:$BM$6,0)),
""))</f>
        <v>0</v>
      </c>
      <c r="AK77" s="122">
        <f>IFERROR(
$AN77 * INDEX('WFOM - Time_Base'!$A$4:$API$29, MATCH("CenHos", 'WFOM - Time_Base'!$B$4:$B$29,0), MATCH(CONCATENATE($G77,AK$2),'WFOM - Time_Base'!$A$8:$API$8,0)) *
INDEX('WFOM - Time_Base'!$A$4:$API$29, MATCH("CenHos_Per", 'WFOM - Time_Base'!$B$4:$B$29,0), MATCH(CONCATENATE($G77,AK$2),'WFOM - Time_Base'!$A$8:$API$8,0)),
IFERROR($AN77 * INDEX('Inputs from Uganda staff'!$E$61:$BM$80,MATCH('HRH Need estimation'!AK$2,'Inputs from Uganda staff'!$E$61:$E$80,0),MATCH('HRH Need estimation'!$D77,'Inputs from Uganda staff'!$E$6:$BM$6,0)),
""))</f>
        <v>0</v>
      </c>
      <c r="AL77" s="122">
        <f>IFERROR(
$AN77 * INDEX('WFOM - Time_Base'!$A$4:$API$29, MATCH("CenHos", 'WFOM - Time_Base'!$B$4:$B$29,0), MATCH(CONCATENATE($G77,AL$2),'WFOM - Time_Base'!$A$8:$API$8,0)) *
INDEX('WFOM - Time_Base'!$A$4:$API$29, MATCH("CenHos_Per", 'WFOM - Time_Base'!$B$4:$B$29,0), MATCH(CONCATENATE($G77,AL$2),'WFOM - Time_Base'!$A$8:$API$8,0)),
IFERROR($AN77 * INDEX('Inputs from Uganda staff'!$E$61:$BM$80,MATCH('HRH Need estimation'!AL$2,'Inputs from Uganda staff'!$E$61:$E$80,0),MATCH('HRH Need estimation'!$D77,'Inputs from Uganda staff'!$E$6:$BM$6,0)),
""))</f>
        <v>0</v>
      </c>
      <c r="AN77">
        <v>1</v>
      </c>
      <c r="AO77" t="e">
        <f t="shared" si="3"/>
        <v>#N/A</v>
      </c>
      <c r="AQ77" t="s">
        <v>517</v>
      </c>
    </row>
    <row r="78" spans="1:43" hidden="1">
      <c r="A78" s="106" t="s">
        <v>956</v>
      </c>
      <c r="B78" s="106" t="s">
        <v>336</v>
      </c>
      <c r="C78" s="107" t="s">
        <v>371</v>
      </c>
      <c r="D78" s="115" t="s">
        <v>372</v>
      </c>
      <c r="E78" s="199"/>
      <c r="F78" s="199"/>
      <c r="G78" s="199" t="str">
        <f>IF(F78&lt;&gt;"", VLOOKUP(F78,'WFOM - Cadre and Service List'!$E$4:$F$52,2,FALSE), "")</f>
        <v/>
      </c>
      <c r="H78" s="199" t="s">
        <v>910</v>
      </c>
      <c r="I78" s="208"/>
      <c r="J78" s="208"/>
      <c r="K78" s="208"/>
      <c r="L78" s="208"/>
      <c r="M78" s="208"/>
      <c r="N78" s="208"/>
      <c r="O78" s="208"/>
      <c r="P78" s="207">
        <f t="shared" si="2"/>
        <v>0</v>
      </c>
      <c r="Q78" s="122" t="s">
        <v>1947</v>
      </c>
      <c r="R78" s="252">
        <f>R312</f>
        <v>5</v>
      </c>
      <c r="S78" s="252">
        <f t="shared" ref="S78:AL78" si="4">S312</f>
        <v>6</v>
      </c>
      <c r="T78" s="252">
        <f t="shared" si="4"/>
        <v>0</v>
      </c>
      <c r="U78" s="252">
        <f t="shared" si="4"/>
        <v>3.5</v>
      </c>
      <c r="V78" s="252">
        <f t="shared" si="4"/>
        <v>3.5</v>
      </c>
      <c r="W78" s="252">
        <f t="shared" si="4"/>
        <v>0</v>
      </c>
      <c r="X78" s="252">
        <f t="shared" si="4"/>
        <v>0.8</v>
      </c>
      <c r="Y78" s="252">
        <f t="shared" si="4"/>
        <v>0.8</v>
      </c>
      <c r="Z78" s="252">
        <f t="shared" si="4"/>
        <v>0</v>
      </c>
      <c r="AA78" s="252">
        <f t="shared" si="4"/>
        <v>0</v>
      </c>
      <c r="AB78" s="252">
        <f t="shared" si="4"/>
        <v>0</v>
      </c>
      <c r="AC78" s="252" t="str">
        <f t="shared" si="4"/>
        <v/>
      </c>
      <c r="AD78" s="252">
        <f t="shared" si="4"/>
        <v>0</v>
      </c>
      <c r="AE78" s="252">
        <f t="shared" si="4"/>
        <v>0</v>
      </c>
      <c r="AF78" s="252">
        <f t="shared" si="4"/>
        <v>0</v>
      </c>
      <c r="AG78" s="252">
        <f t="shared" si="4"/>
        <v>0</v>
      </c>
      <c r="AH78" s="252">
        <f t="shared" si="4"/>
        <v>0</v>
      </c>
      <c r="AI78" s="252">
        <f t="shared" si="4"/>
        <v>0</v>
      </c>
      <c r="AJ78" s="252">
        <f t="shared" si="4"/>
        <v>0</v>
      </c>
      <c r="AK78" s="252">
        <f t="shared" si="4"/>
        <v>0</v>
      </c>
      <c r="AL78" s="252">
        <f t="shared" si="4"/>
        <v>0</v>
      </c>
      <c r="AN78">
        <v>1</v>
      </c>
      <c r="AO78" t="str">
        <f t="shared" si="3"/>
        <v>077</v>
      </c>
      <c r="AQ78" t="s">
        <v>538</v>
      </c>
    </row>
    <row r="79" spans="1:43" hidden="1">
      <c r="A79" s="106" t="s">
        <v>915</v>
      </c>
      <c r="B79" s="106" t="s">
        <v>336</v>
      </c>
      <c r="C79" s="107" t="s">
        <v>373</v>
      </c>
      <c r="D79" s="115" t="s">
        <v>374</v>
      </c>
      <c r="E79" s="122" t="s">
        <v>867</v>
      </c>
      <c r="F79" s="200" t="s">
        <v>21</v>
      </c>
      <c r="G79" s="122" t="str">
        <f>IF(F79&lt;&gt;"", VLOOKUP(F79,'WFOM - Cadre and Service List'!$E$4:$F$52,2,FALSE), "")</f>
        <v>Over5OPD</v>
      </c>
      <c r="H79" s="122"/>
      <c r="I79" s="207"/>
      <c r="J79" s="207"/>
      <c r="K79" s="207"/>
      <c r="L79" s="207"/>
      <c r="M79" s="207"/>
      <c r="N79" s="207"/>
      <c r="O79" s="207"/>
      <c r="P79" s="207">
        <f t="shared" si="2"/>
        <v>0</v>
      </c>
      <c r="Q79" s="122" t="s">
        <v>1947</v>
      </c>
      <c r="R79" s="122">
        <f>IFERROR(
$AN79 * INDEX('WFOM - Time_Base'!$A$4:$API$29, MATCH("CenHos", 'WFOM - Time_Base'!$B$4:$B$29,0), MATCH(CONCATENATE($G79,R$2),'WFOM - Time_Base'!$A$8:$API$8,0)) *
INDEX('WFOM - Time_Base'!$A$4:$API$29, MATCH("CenHos_Per", 'WFOM - Time_Base'!$B$4:$B$29,0), MATCH(CONCATENATE($G79,R$2),'WFOM - Time_Base'!$A$8:$API$8,0)),
IFERROR($AN79 * INDEX('Inputs from Uganda staff'!$E$61:$BM$80,MATCH('HRH Need estimation'!R$2,'Inputs from Uganda staff'!$E$61:$E$80,0),MATCH('HRH Need estimation'!$D79,'Inputs from Uganda staff'!$E$6:$BM$6,0)),
""))</f>
        <v>3.5</v>
      </c>
      <c r="S79" s="122">
        <f>IFERROR(
$AN79 * INDEX('WFOM - Time_Base'!$A$4:$API$29, MATCH("CenHos", 'WFOM - Time_Base'!$B$4:$B$29,0), MATCH(CONCATENATE($G79,S$2),'WFOM - Time_Base'!$A$8:$API$8,0)) *
INDEX('WFOM - Time_Base'!$A$4:$API$29, MATCH("CenHos_Per", 'WFOM - Time_Base'!$B$4:$B$29,0), MATCH(CONCATENATE($G79,S$2),'WFOM - Time_Base'!$A$8:$API$8,0)),
IFERROR($AN79 * INDEX('Inputs from Uganda staff'!$E$61:$BM$80,MATCH('HRH Need estimation'!S$2,'Inputs from Uganda staff'!$E$61:$E$80,0),MATCH('HRH Need estimation'!$D79,'Inputs from Uganda staff'!$E$6:$BM$6,0)),
""))</f>
        <v>6</v>
      </c>
      <c r="T79" s="122">
        <f>IFERROR(
$AN79 * INDEX('WFOM - Time_Base'!$A$4:$API$29, MATCH("CenHos", 'WFOM - Time_Base'!$B$4:$B$29,0), MATCH(CONCATENATE($G79,T$2),'WFOM - Time_Base'!$A$8:$API$8,0)) *
INDEX('WFOM - Time_Base'!$A$4:$API$29, MATCH("CenHos_Per", 'WFOM - Time_Base'!$B$4:$B$29,0), MATCH(CONCATENATE($G79,T$2),'WFOM - Time_Base'!$A$8:$API$8,0)),
IFERROR($AN79 * INDEX('Inputs from Uganda staff'!$E$61:$BM$80,MATCH('HRH Need estimation'!T$2,'Inputs from Uganda staff'!$E$61:$E$80,0),MATCH('HRH Need estimation'!$D79,'Inputs from Uganda staff'!$E$6:$BM$6,0)),
""))</f>
        <v>0</v>
      </c>
      <c r="U79" s="122">
        <f>IFERROR(
$AN79 * INDEX('WFOM - Time_Base'!$A$4:$API$29, MATCH("CenHos", 'WFOM - Time_Base'!$B$4:$B$29,0), MATCH(CONCATENATE($G79,U$2),'WFOM - Time_Base'!$A$8:$API$8,0)) *
INDEX('WFOM - Time_Base'!$A$4:$API$29, MATCH("CenHos_Per", 'WFOM - Time_Base'!$B$4:$B$29,0), MATCH(CONCATENATE($G79,U$2),'WFOM - Time_Base'!$A$8:$API$8,0)),
IFERROR($AN79 * INDEX('Inputs from Uganda staff'!$E$61:$BM$80,MATCH('HRH Need estimation'!U$2,'Inputs from Uganda staff'!$E$61:$E$80,0),MATCH('HRH Need estimation'!$D79,'Inputs from Uganda staff'!$E$6:$BM$6,0)),
""))</f>
        <v>1</v>
      </c>
      <c r="V79" s="122">
        <f>IFERROR(
$AN79 * INDEX('WFOM - Time_Base'!$A$4:$API$29, MATCH("CenHos", 'WFOM - Time_Base'!$B$4:$B$29,0), MATCH(CONCATENATE($G79,V$2),'WFOM - Time_Base'!$A$8:$API$8,0)) *
INDEX('WFOM - Time_Base'!$A$4:$API$29, MATCH("CenHos_Per", 'WFOM - Time_Base'!$B$4:$B$29,0), MATCH(CONCATENATE($G79,V$2),'WFOM - Time_Base'!$A$8:$API$8,0)),
IFERROR($AN79 * INDEX('Inputs from Uganda staff'!$E$61:$BM$80,MATCH('HRH Need estimation'!V$2,'Inputs from Uganda staff'!$E$61:$E$80,0),MATCH('HRH Need estimation'!$D79,'Inputs from Uganda staff'!$E$6:$BM$6,0)),
""))</f>
        <v>4</v>
      </c>
      <c r="W79" s="122">
        <f>IFERROR(
$AN79 * INDEX('WFOM - Time_Base'!$A$4:$API$29, MATCH("CenHos", 'WFOM - Time_Base'!$B$4:$B$29,0), MATCH(CONCATENATE($G79,W$2),'WFOM - Time_Base'!$A$8:$API$8,0)) *
INDEX('WFOM - Time_Base'!$A$4:$API$29, MATCH("CenHos_Per", 'WFOM - Time_Base'!$B$4:$B$29,0), MATCH(CONCATENATE($G79,W$2),'WFOM - Time_Base'!$A$8:$API$8,0)),
IFERROR($AN79 * INDEX('Inputs from Uganda staff'!$E$61:$BM$80,MATCH('HRH Need estimation'!W$2,'Inputs from Uganda staff'!$E$61:$E$80,0),MATCH('HRH Need estimation'!$D79,'Inputs from Uganda staff'!$E$6:$BM$6,0)),
""))</f>
        <v>0</v>
      </c>
      <c r="X79" s="122">
        <f>IFERROR(
$AN79 * INDEX('WFOM - Time_Base'!$A$4:$API$29, MATCH("CenHos", 'WFOM - Time_Base'!$B$4:$B$29,0), MATCH(CONCATENATE($G79,X$2),'WFOM - Time_Base'!$A$8:$API$8,0)) *
INDEX('WFOM - Time_Base'!$A$4:$API$29, MATCH("CenHos_Per", 'WFOM - Time_Base'!$B$4:$B$29,0), MATCH(CONCATENATE($G79,X$2),'WFOM - Time_Base'!$A$8:$API$8,0)),
IFERROR($AN79 * INDEX('Inputs from Uganda staff'!$E$61:$BM$80,MATCH('HRH Need estimation'!X$2,'Inputs from Uganda staff'!$E$61:$E$80,0),MATCH('HRH Need estimation'!$D79,'Inputs from Uganda staff'!$E$6:$BM$6,0)),
""))</f>
        <v>0</v>
      </c>
      <c r="Y79" s="122">
        <f>IFERROR(
$AN79 * INDEX('WFOM - Time_Base'!$A$4:$API$29, MATCH("CenHos", 'WFOM - Time_Base'!$B$4:$B$29,0), MATCH(CONCATENATE($G79,Y$2),'WFOM - Time_Base'!$A$8:$API$8,0)) *
INDEX('WFOM - Time_Base'!$A$4:$API$29, MATCH("CenHos_Per", 'WFOM - Time_Base'!$B$4:$B$29,0), MATCH(CONCATENATE($G79,Y$2),'WFOM - Time_Base'!$A$8:$API$8,0)),
IFERROR($AN79 * INDEX('Inputs from Uganda staff'!$E$61:$BM$80,MATCH('HRH Need estimation'!Y$2,'Inputs from Uganda staff'!$E$61:$E$80,0),MATCH('HRH Need estimation'!$D79,'Inputs from Uganda staff'!$E$6:$BM$6,0)),
""))</f>
        <v>0</v>
      </c>
      <c r="Z79" s="122">
        <f>IFERROR(
$AN79 * INDEX('WFOM - Time_Base'!$A$4:$API$29, MATCH("CenHos", 'WFOM - Time_Base'!$B$4:$B$29,0), MATCH(CONCATENATE($G79,Z$2),'WFOM - Time_Base'!$A$8:$API$8,0)) *
INDEX('WFOM - Time_Base'!$A$4:$API$29, MATCH("CenHos_Per", 'WFOM - Time_Base'!$B$4:$B$29,0), MATCH(CONCATENATE($G79,Z$2),'WFOM - Time_Base'!$A$8:$API$8,0)),
IFERROR($AN79 * INDEX('Inputs from Uganda staff'!$E$61:$BM$80,MATCH('HRH Need estimation'!Z$2,'Inputs from Uganda staff'!$E$61:$E$80,0),MATCH('HRH Need estimation'!$D79,'Inputs from Uganda staff'!$E$6:$BM$6,0)),
""))</f>
        <v>0</v>
      </c>
      <c r="AA79" s="122">
        <f>IFERROR(
$AN79 * INDEX('WFOM - Time_Base'!$A$4:$API$29, MATCH("CenHos", 'WFOM - Time_Base'!$B$4:$B$29,0), MATCH(CONCATENATE($G79,AA$2),'WFOM - Time_Base'!$A$8:$API$8,0)) *
INDEX('WFOM - Time_Base'!$A$4:$API$29, MATCH("CenHos_Per", 'WFOM - Time_Base'!$B$4:$B$29,0), MATCH(CONCATENATE($G79,AA$2),'WFOM - Time_Base'!$A$8:$API$8,0)),
IFERROR($AN79 * INDEX('Inputs from Uganda staff'!$E$61:$BM$80,MATCH('HRH Need estimation'!AA$2,'Inputs from Uganda staff'!$E$61:$E$80,0),MATCH('HRH Need estimation'!$D79,'Inputs from Uganda staff'!$E$6:$BM$6,0)),
""))</f>
        <v>0</v>
      </c>
      <c r="AB79" s="122">
        <f>IFERROR(
$AN79 * INDEX('WFOM - Time_Base'!$A$4:$API$29, MATCH("CenHos", 'WFOM - Time_Base'!$B$4:$B$29,0), MATCH(CONCATENATE($G79,AB$2),'WFOM - Time_Base'!$A$8:$API$8,0)) *
INDEX('WFOM - Time_Base'!$A$4:$API$29, MATCH("CenHos_Per", 'WFOM - Time_Base'!$B$4:$B$29,0), MATCH(CONCATENATE($G79,AB$2),'WFOM - Time_Base'!$A$8:$API$8,0)),
IFERROR($AN79 * INDEX('Inputs from Uganda staff'!$E$61:$BM$80,MATCH('HRH Need estimation'!AB$2,'Inputs from Uganda staff'!$E$61:$E$80,0),MATCH('HRH Need estimation'!$D79,'Inputs from Uganda staff'!$E$6:$BM$6,0)),
""))</f>
        <v>0</v>
      </c>
      <c r="AC79" s="122" t="str">
        <f>IFERROR(
$AN79 * INDEX('WFOM - Time_Base'!$A$4:$API$29, MATCH("CenHos", 'WFOM - Time_Base'!$B$4:$B$29,0), MATCH(CONCATENATE($G79,AC$2),'WFOM - Time_Base'!$A$8:$API$8,0)) *
INDEX('WFOM - Time_Base'!$A$4:$API$29, MATCH("CenHos_Per", 'WFOM - Time_Base'!$B$4:$B$29,0), MATCH(CONCATENATE($G79,AC$2),'WFOM - Time_Base'!$A$8:$API$8,0)),
IFERROR($AN79 * INDEX('Inputs from Uganda staff'!$E$61:$BM$80,MATCH('HRH Need estimation'!AC$2,'Inputs from Uganda staff'!$E$61:$E$80,0),MATCH('HRH Need estimation'!$D79,'Inputs from Uganda staff'!$E$6:$BM$6,0)),
""))</f>
        <v/>
      </c>
      <c r="AD79" s="122">
        <f>IFERROR(
$AN79 * INDEX('WFOM - Time_Base'!$A$4:$API$29, MATCH("CenHos", 'WFOM - Time_Base'!$B$4:$B$29,0), MATCH(CONCATENATE($G79,AD$2),'WFOM - Time_Base'!$A$8:$API$8,0)) *
INDEX('WFOM - Time_Base'!$A$4:$API$29, MATCH("CenHos_Per", 'WFOM - Time_Base'!$B$4:$B$29,0), MATCH(CONCATENATE($G79,AD$2),'WFOM - Time_Base'!$A$8:$API$8,0)),
IFERROR($AN79 * INDEX('Inputs from Uganda staff'!$E$61:$BM$80,MATCH('HRH Need estimation'!AD$2,'Inputs from Uganda staff'!$E$61:$E$80,0),MATCH('HRH Need estimation'!$D79,'Inputs from Uganda staff'!$E$6:$BM$6,0)),
""))</f>
        <v>0</v>
      </c>
      <c r="AE79" s="122">
        <f>IFERROR(
$AN79 * INDEX('WFOM - Time_Base'!$A$4:$API$29, MATCH("CenHos", 'WFOM - Time_Base'!$B$4:$B$29,0), MATCH(CONCATENATE($G79,AE$2),'WFOM - Time_Base'!$A$8:$API$8,0)) *
INDEX('WFOM - Time_Base'!$A$4:$API$29, MATCH("CenHos_Per", 'WFOM - Time_Base'!$B$4:$B$29,0), MATCH(CONCATENATE($G79,AE$2),'WFOM - Time_Base'!$A$8:$API$8,0)),
IFERROR($AN79 * INDEX('Inputs from Uganda staff'!$E$61:$BM$80,MATCH('HRH Need estimation'!AE$2,'Inputs from Uganda staff'!$E$61:$E$80,0),MATCH('HRH Need estimation'!$D79,'Inputs from Uganda staff'!$E$6:$BM$6,0)),
""))</f>
        <v>0</v>
      </c>
      <c r="AF79" s="122">
        <f>IFERROR(
$AN79 * INDEX('WFOM - Time_Base'!$A$4:$API$29, MATCH("CenHos", 'WFOM - Time_Base'!$B$4:$B$29,0), MATCH(CONCATENATE($G79,AF$2),'WFOM - Time_Base'!$A$8:$API$8,0)) *
INDEX('WFOM - Time_Base'!$A$4:$API$29, MATCH("CenHos_Per", 'WFOM - Time_Base'!$B$4:$B$29,0), MATCH(CONCATENATE($G79,AF$2),'WFOM - Time_Base'!$A$8:$API$8,0)),
IFERROR($AN79 * INDEX('Inputs from Uganda staff'!$E$61:$BM$80,MATCH('HRH Need estimation'!AF$2,'Inputs from Uganda staff'!$E$61:$E$80,0),MATCH('HRH Need estimation'!$D79,'Inputs from Uganda staff'!$E$6:$BM$6,0)),
""))</f>
        <v>0</v>
      </c>
      <c r="AG79" s="122">
        <f>IFERROR(
$AN79 * INDEX('WFOM - Time_Base'!$A$4:$API$29, MATCH("CenHos", 'WFOM - Time_Base'!$B$4:$B$29,0), MATCH(CONCATENATE($G79,AG$2),'WFOM - Time_Base'!$A$8:$API$8,0)) *
INDEX('WFOM - Time_Base'!$A$4:$API$29, MATCH("CenHos_Per", 'WFOM - Time_Base'!$B$4:$B$29,0), MATCH(CONCATENATE($G79,AG$2),'WFOM - Time_Base'!$A$8:$API$8,0)),
IFERROR($AN79 * INDEX('Inputs from Uganda staff'!$E$61:$BM$80,MATCH('HRH Need estimation'!AG$2,'Inputs from Uganda staff'!$E$61:$E$80,0),MATCH('HRH Need estimation'!$D79,'Inputs from Uganda staff'!$E$6:$BM$6,0)),
""))</f>
        <v>0</v>
      </c>
      <c r="AH79" s="122">
        <f>IFERROR(
$AN79 * INDEX('WFOM - Time_Base'!$A$4:$API$29, MATCH("CenHos", 'WFOM - Time_Base'!$B$4:$B$29,0), MATCH(CONCATENATE($G79,AH$2),'WFOM - Time_Base'!$A$8:$API$8,0)) *
INDEX('WFOM - Time_Base'!$A$4:$API$29, MATCH("CenHos_Per", 'WFOM - Time_Base'!$B$4:$B$29,0), MATCH(CONCATENATE($G79,AH$2),'WFOM - Time_Base'!$A$8:$API$8,0)),
IFERROR($AN79 * INDEX('Inputs from Uganda staff'!$E$61:$BM$80,MATCH('HRH Need estimation'!AH$2,'Inputs from Uganda staff'!$E$61:$E$80,0),MATCH('HRH Need estimation'!$D79,'Inputs from Uganda staff'!$E$6:$BM$6,0)),
""))</f>
        <v>0</v>
      </c>
      <c r="AI79" s="122">
        <f>IFERROR(
$AN79 * INDEX('WFOM - Time_Base'!$A$4:$API$29, MATCH("CenHos", 'WFOM - Time_Base'!$B$4:$B$29,0), MATCH(CONCATENATE($G79,AI$2),'WFOM - Time_Base'!$A$8:$API$8,0)) *
INDEX('WFOM - Time_Base'!$A$4:$API$29, MATCH("CenHos_Per", 'WFOM - Time_Base'!$B$4:$B$29,0), MATCH(CONCATENATE($G79,AI$2),'WFOM - Time_Base'!$A$8:$API$8,0)),
IFERROR($AN79 * INDEX('Inputs from Uganda staff'!$E$61:$BM$80,MATCH('HRH Need estimation'!AI$2,'Inputs from Uganda staff'!$E$61:$E$80,0),MATCH('HRH Need estimation'!$D79,'Inputs from Uganda staff'!$E$6:$BM$6,0)),
""))</f>
        <v>0</v>
      </c>
      <c r="AJ79" s="122">
        <f>IFERROR(
$AN79 * INDEX('WFOM - Time_Base'!$A$4:$API$29, MATCH("CenHos", 'WFOM - Time_Base'!$B$4:$B$29,0), MATCH(CONCATENATE($G79,AJ$2),'WFOM - Time_Base'!$A$8:$API$8,0)) *
INDEX('WFOM - Time_Base'!$A$4:$API$29, MATCH("CenHos_Per", 'WFOM - Time_Base'!$B$4:$B$29,0), MATCH(CONCATENATE($G79,AJ$2),'WFOM - Time_Base'!$A$8:$API$8,0)),
IFERROR($AN79 * INDEX('Inputs from Uganda staff'!$E$61:$BM$80,MATCH('HRH Need estimation'!AJ$2,'Inputs from Uganda staff'!$E$61:$E$80,0),MATCH('HRH Need estimation'!$D79,'Inputs from Uganda staff'!$E$6:$BM$6,0)),
""))</f>
        <v>0</v>
      </c>
      <c r="AK79" s="122">
        <f>IFERROR(
$AN79 * INDEX('WFOM - Time_Base'!$A$4:$API$29, MATCH("CenHos", 'WFOM - Time_Base'!$B$4:$B$29,0), MATCH(CONCATENATE($G79,AK$2),'WFOM - Time_Base'!$A$8:$API$8,0)) *
INDEX('WFOM - Time_Base'!$A$4:$API$29, MATCH("CenHos_Per", 'WFOM - Time_Base'!$B$4:$B$29,0), MATCH(CONCATENATE($G79,AK$2),'WFOM - Time_Base'!$A$8:$API$8,0)),
IFERROR($AN79 * INDEX('Inputs from Uganda staff'!$E$61:$BM$80,MATCH('HRH Need estimation'!AK$2,'Inputs from Uganda staff'!$E$61:$E$80,0),MATCH('HRH Need estimation'!$D79,'Inputs from Uganda staff'!$E$6:$BM$6,0)),
""))</f>
        <v>0</v>
      </c>
      <c r="AL79" s="122">
        <f>IFERROR(
$AN79 * INDEX('WFOM - Time_Base'!$A$4:$API$29, MATCH("CenHos", 'WFOM - Time_Base'!$B$4:$B$29,0), MATCH(CONCATENATE($G79,AL$2),'WFOM - Time_Base'!$A$8:$API$8,0)) *
INDEX('WFOM - Time_Base'!$A$4:$API$29, MATCH("CenHos_Per", 'WFOM - Time_Base'!$B$4:$B$29,0), MATCH(CONCATENATE($G79,AL$2),'WFOM - Time_Base'!$A$8:$API$8,0)),
IFERROR($AN79 * INDEX('Inputs from Uganda staff'!$E$61:$BM$80,MATCH('HRH Need estimation'!AL$2,'Inputs from Uganda staff'!$E$61:$E$80,0),MATCH('HRH Need estimation'!$D79,'Inputs from Uganda staff'!$E$6:$BM$6,0)),
""))</f>
        <v>0</v>
      </c>
      <c r="AN79">
        <v>1</v>
      </c>
      <c r="AO79" t="e">
        <f t="shared" si="3"/>
        <v>#N/A</v>
      </c>
      <c r="AQ79" t="s">
        <v>552</v>
      </c>
    </row>
    <row r="80" spans="1:43" hidden="1">
      <c r="A80" s="106" t="s">
        <v>915</v>
      </c>
      <c r="B80" s="106" t="s">
        <v>336</v>
      </c>
      <c r="C80" s="107" t="s">
        <v>375</v>
      </c>
      <c r="D80" s="115" t="s">
        <v>376</v>
      </c>
      <c r="E80" s="122" t="s">
        <v>867</v>
      </c>
      <c r="F80" s="200" t="s">
        <v>21</v>
      </c>
      <c r="G80" s="122" t="str">
        <f>IF(F80&lt;&gt;"", VLOOKUP(F80,'WFOM - Cadre and Service List'!$E$4:$F$52,2,FALSE), "")</f>
        <v>Over5OPD</v>
      </c>
      <c r="H80" s="122"/>
      <c r="I80" s="207"/>
      <c r="J80" s="207"/>
      <c r="K80" s="207"/>
      <c r="L80" s="207"/>
      <c r="M80" s="207"/>
      <c r="N80" s="207"/>
      <c r="O80" s="207"/>
      <c r="P80" s="207">
        <f t="shared" si="2"/>
        <v>0</v>
      </c>
      <c r="Q80" s="122" t="s">
        <v>1947</v>
      </c>
      <c r="R80" s="122">
        <f>IFERROR(
$AN80 * INDEX('WFOM - Time_Base'!$A$4:$API$29, MATCH("CenHos", 'WFOM - Time_Base'!$B$4:$B$29,0), MATCH(CONCATENATE($G80,R$2),'WFOM - Time_Base'!$A$8:$API$8,0)) *
INDEX('WFOM - Time_Base'!$A$4:$API$29, MATCH("CenHos_Per", 'WFOM - Time_Base'!$B$4:$B$29,0), MATCH(CONCATENATE($G80,R$2),'WFOM - Time_Base'!$A$8:$API$8,0)),
IFERROR($AN80 * INDEX('Inputs from Uganda staff'!$E$61:$BM$80,MATCH('HRH Need estimation'!R$2,'Inputs from Uganda staff'!$E$61:$E$80,0),MATCH('HRH Need estimation'!$D80,'Inputs from Uganda staff'!$E$6:$BM$6,0)),
""))</f>
        <v>3.5</v>
      </c>
      <c r="S80" s="122">
        <f>IFERROR(
$AN80 * INDEX('WFOM - Time_Base'!$A$4:$API$29, MATCH("CenHos", 'WFOM - Time_Base'!$B$4:$B$29,0), MATCH(CONCATENATE($G80,S$2),'WFOM - Time_Base'!$A$8:$API$8,0)) *
INDEX('WFOM - Time_Base'!$A$4:$API$29, MATCH("CenHos_Per", 'WFOM - Time_Base'!$B$4:$B$29,0), MATCH(CONCATENATE($G80,S$2),'WFOM - Time_Base'!$A$8:$API$8,0)),
IFERROR($AN80 * INDEX('Inputs from Uganda staff'!$E$61:$BM$80,MATCH('HRH Need estimation'!S$2,'Inputs from Uganda staff'!$E$61:$E$80,0),MATCH('HRH Need estimation'!$D80,'Inputs from Uganda staff'!$E$6:$BM$6,0)),
""))</f>
        <v>6</v>
      </c>
      <c r="T80" s="122">
        <f>IFERROR(
$AN80 * INDEX('WFOM - Time_Base'!$A$4:$API$29, MATCH("CenHos", 'WFOM - Time_Base'!$B$4:$B$29,0), MATCH(CONCATENATE($G80,T$2),'WFOM - Time_Base'!$A$8:$API$8,0)) *
INDEX('WFOM - Time_Base'!$A$4:$API$29, MATCH("CenHos_Per", 'WFOM - Time_Base'!$B$4:$B$29,0), MATCH(CONCATENATE($G80,T$2),'WFOM - Time_Base'!$A$8:$API$8,0)),
IFERROR($AN80 * INDEX('Inputs from Uganda staff'!$E$61:$BM$80,MATCH('HRH Need estimation'!T$2,'Inputs from Uganda staff'!$E$61:$E$80,0),MATCH('HRH Need estimation'!$D80,'Inputs from Uganda staff'!$E$6:$BM$6,0)),
""))</f>
        <v>0</v>
      </c>
      <c r="U80" s="122">
        <f>IFERROR(
$AN80 * INDEX('WFOM - Time_Base'!$A$4:$API$29, MATCH("CenHos", 'WFOM - Time_Base'!$B$4:$B$29,0), MATCH(CONCATENATE($G80,U$2),'WFOM - Time_Base'!$A$8:$API$8,0)) *
INDEX('WFOM - Time_Base'!$A$4:$API$29, MATCH("CenHos_Per", 'WFOM - Time_Base'!$B$4:$B$29,0), MATCH(CONCATENATE($G80,U$2),'WFOM - Time_Base'!$A$8:$API$8,0)),
IFERROR($AN80 * INDEX('Inputs from Uganda staff'!$E$61:$BM$80,MATCH('HRH Need estimation'!U$2,'Inputs from Uganda staff'!$E$61:$E$80,0),MATCH('HRH Need estimation'!$D80,'Inputs from Uganda staff'!$E$6:$BM$6,0)),
""))</f>
        <v>1</v>
      </c>
      <c r="V80" s="122">
        <f>IFERROR(
$AN80 * INDEX('WFOM - Time_Base'!$A$4:$API$29, MATCH("CenHos", 'WFOM - Time_Base'!$B$4:$B$29,0), MATCH(CONCATENATE($G80,V$2),'WFOM - Time_Base'!$A$8:$API$8,0)) *
INDEX('WFOM - Time_Base'!$A$4:$API$29, MATCH("CenHos_Per", 'WFOM - Time_Base'!$B$4:$B$29,0), MATCH(CONCATENATE($G80,V$2),'WFOM - Time_Base'!$A$8:$API$8,0)),
IFERROR($AN80 * INDEX('Inputs from Uganda staff'!$E$61:$BM$80,MATCH('HRH Need estimation'!V$2,'Inputs from Uganda staff'!$E$61:$E$80,0),MATCH('HRH Need estimation'!$D80,'Inputs from Uganda staff'!$E$6:$BM$6,0)),
""))</f>
        <v>4</v>
      </c>
      <c r="W80" s="122">
        <f>IFERROR(
$AN80 * INDEX('WFOM - Time_Base'!$A$4:$API$29, MATCH("CenHos", 'WFOM - Time_Base'!$B$4:$B$29,0), MATCH(CONCATENATE($G80,W$2),'WFOM - Time_Base'!$A$8:$API$8,0)) *
INDEX('WFOM - Time_Base'!$A$4:$API$29, MATCH("CenHos_Per", 'WFOM - Time_Base'!$B$4:$B$29,0), MATCH(CONCATENATE($G80,W$2),'WFOM - Time_Base'!$A$8:$API$8,0)),
IFERROR($AN80 * INDEX('Inputs from Uganda staff'!$E$61:$BM$80,MATCH('HRH Need estimation'!W$2,'Inputs from Uganda staff'!$E$61:$E$80,0),MATCH('HRH Need estimation'!$D80,'Inputs from Uganda staff'!$E$6:$BM$6,0)),
""))</f>
        <v>0</v>
      </c>
      <c r="X80" s="122">
        <f>IFERROR(
$AN80 * INDEX('WFOM - Time_Base'!$A$4:$API$29, MATCH("CenHos", 'WFOM - Time_Base'!$B$4:$B$29,0), MATCH(CONCATENATE($G80,X$2),'WFOM - Time_Base'!$A$8:$API$8,0)) *
INDEX('WFOM - Time_Base'!$A$4:$API$29, MATCH("CenHos_Per", 'WFOM - Time_Base'!$B$4:$B$29,0), MATCH(CONCATENATE($G80,X$2),'WFOM - Time_Base'!$A$8:$API$8,0)),
IFERROR($AN80 * INDEX('Inputs from Uganda staff'!$E$61:$BM$80,MATCH('HRH Need estimation'!X$2,'Inputs from Uganda staff'!$E$61:$E$80,0),MATCH('HRH Need estimation'!$D80,'Inputs from Uganda staff'!$E$6:$BM$6,0)),
""))</f>
        <v>0</v>
      </c>
      <c r="Y80" s="122">
        <f>IFERROR(
$AN80 * INDEX('WFOM - Time_Base'!$A$4:$API$29, MATCH("CenHos", 'WFOM - Time_Base'!$B$4:$B$29,0), MATCH(CONCATENATE($G80,Y$2),'WFOM - Time_Base'!$A$8:$API$8,0)) *
INDEX('WFOM - Time_Base'!$A$4:$API$29, MATCH("CenHos_Per", 'WFOM - Time_Base'!$B$4:$B$29,0), MATCH(CONCATENATE($G80,Y$2),'WFOM - Time_Base'!$A$8:$API$8,0)),
IFERROR($AN80 * INDEX('Inputs from Uganda staff'!$E$61:$BM$80,MATCH('HRH Need estimation'!Y$2,'Inputs from Uganda staff'!$E$61:$E$80,0),MATCH('HRH Need estimation'!$D80,'Inputs from Uganda staff'!$E$6:$BM$6,0)),
""))</f>
        <v>0</v>
      </c>
      <c r="Z80" s="122">
        <f>IFERROR(
$AN80 * INDEX('WFOM - Time_Base'!$A$4:$API$29, MATCH("CenHos", 'WFOM - Time_Base'!$B$4:$B$29,0), MATCH(CONCATENATE($G80,Z$2),'WFOM - Time_Base'!$A$8:$API$8,0)) *
INDEX('WFOM - Time_Base'!$A$4:$API$29, MATCH("CenHos_Per", 'WFOM - Time_Base'!$B$4:$B$29,0), MATCH(CONCATENATE($G80,Z$2),'WFOM - Time_Base'!$A$8:$API$8,0)),
IFERROR($AN80 * INDEX('Inputs from Uganda staff'!$E$61:$BM$80,MATCH('HRH Need estimation'!Z$2,'Inputs from Uganda staff'!$E$61:$E$80,0),MATCH('HRH Need estimation'!$D80,'Inputs from Uganda staff'!$E$6:$BM$6,0)),
""))</f>
        <v>0</v>
      </c>
      <c r="AA80" s="122">
        <f>IFERROR(
$AN80 * INDEX('WFOM - Time_Base'!$A$4:$API$29, MATCH("CenHos", 'WFOM - Time_Base'!$B$4:$B$29,0), MATCH(CONCATENATE($G80,AA$2),'WFOM - Time_Base'!$A$8:$API$8,0)) *
INDEX('WFOM - Time_Base'!$A$4:$API$29, MATCH("CenHos_Per", 'WFOM - Time_Base'!$B$4:$B$29,0), MATCH(CONCATENATE($G80,AA$2),'WFOM - Time_Base'!$A$8:$API$8,0)),
IFERROR($AN80 * INDEX('Inputs from Uganda staff'!$E$61:$BM$80,MATCH('HRH Need estimation'!AA$2,'Inputs from Uganda staff'!$E$61:$E$80,0),MATCH('HRH Need estimation'!$D80,'Inputs from Uganda staff'!$E$6:$BM$6,0)),
""))</f>
        <v>0</v>
      </c>
      <c r="AB80" s="122">
        <f>IFERROR(
$AN80 * INDEX('WFOM - Time_Base'!$A$4:$API$29, MATCH("CenHos", 'WFOM - Time_Base'!$B$4:$B$29,0), MATCH(CONCATENATE($G80,AB$2),'WFOM - Time_Base'!$A$8:$API$8,0)) *
INDEX('WFOM - Time_Base'!$A$4:$API$29, MATCH("CenHos_Per", 'WFOM - Time_Base'!$B$4:$B$29,0), MATCH(CONCATENATE($G80,AB$2),'WFOM - Time_Base'!$A$8:$API$8,0)),
IFERROR($AN80 * INDEX('Inputs from Uganda staff'!$E$61:$BM$80,MATCH('HRH Need estimation'!AB$2,'Inputs from Uganda staff'!$E$61:$E$80,0),MATCH('HRH Need estimation'!$D80,'Inputs from Uganda staff'!$E$6:$BM$6,0)),
""))</f>
        <v>0</v>
      </c>
      <c r="AC80" s="122" t="str">
        <f>IFERROR(
$AN80 * INDEX('WFOM - Time_Base'!$A$4:$API$29, MATCH("CenHos", 'WFOM - Time_Base'!$B$4:$B$29,0), MATCH(CONCATENATE($G80,AC$2),'WFOM - Time_Base'!$A$8:$API$8,0)) *
INDEX('WFOM - Time_Base'!$A$4:$API$29, MATCH("CenHos_Per", 'WFOM - Time_Base'!$B$4:$B$29,0), MATCH(CONCATENATE($G80,AC$2),'WFOM - Time_Base'!$A$8:$API$8,0)),
IFERROR($AN80 * INDEX('Inputs from Uganda staff'!$E$61:$BM$80,MATCH('HRH Need estimation'!AC$2,'Inputs from Uganda staff'!$E$61:$E$80,0),MATCH('HRH Need estimation'!$D80,'Inputs from Uganda staff'!$E$6:$BM$6,0)),
""))</f>
        <v/>
      </c>
      <c r="AD80" s="122">
        <f>IFERROR(
$AN80 * INDEX('WFOM - Time_Base'!$A$4:$API$29, MATCH("CenHos", 'WFOM - Time_Base'!$B$4:$B$29,0), MATCH(CONCATENATE($G80,AD$2),'WFOM - Time_Base'!$A$8:$API$8,0)) *
INDEX('WFOM - Time_Base'!$A$4:$API$29, MATCH("CenHos_Per", 'WFOM - Time_Base'!$B$4:$B$29,0), MATCH(CONCATENATE($G80,AD$2),'WFOM - Time_Base'!$A$8:$API$8,0)),
IFERROR($AN80 * INDEX('Inputs from Uganda staff'!$E$61:$BM$80,MATCH('HRH Need estimation'!AD$2,'Inputs from Uganda staff'!$E$61:$E$80,0),MATCH('HRH Need estimation'!$D80,'Inputs from Uganda staff'!$E$6:$BM$6,0)),
""))</f>
        <v>0</v>
      </c>
      <c r="AE80" s="122">
        <f>IFERROR(
$AN80 * INDEX('WFOM - Time_Base'!$A$4:$API$29, MATCH("CenHos", 'WFOM - Time_Base'!$B$4:$B$29,0), MATCH(CONCATENATE($G80,AE$2),'WFOM - Time_Base'!$A$8:$API$8,0)) *
INDEX('WFOM - Time_Base'!$A$4:$API$29, MATCH("CenHos_Per", 'WFOM - Time_Base'!$B$4:$B$29,0), MATCH(CONCATENATE($G80,AE$2),'WFOM - Time_Base'!$A$8:$API$8,0)),
IFERROR($AN80 * INDEX('Inputs from Uganda staff'!$E$61:$BM$80,MATCH('HRH Need estimation'!AE$2,'Inputs from Uganda staff'!$E$61:$E$80,0),MATCH('HRH Need estimation'!$D80,'Inputs from Uganda staff'!$E$6:$BM$6,0)),
""))</f>
        <v>0</v>
      </c>
      <c r="AF80" s="122">
        <f>IFERROR(
$AN80 * INDEX('WFOM - Time_Base'!$A$4:$API$29, MATCH("CenHos", 'WFOM - Time_Base'!$B$4:$B$29,0), MATCH(CONCATENATE($G80,AF$2),'WFOM - Time_Base'!$A$8:$API$8,0)) *
INDEX('WFOM - Time_Base'!$A$4:$API$29, MATCH("CenHos_Per", 'WFOM - Time_Base'!$B$4:$B$29,0), MATCH(CONCATENATE($G80,AF$2),'WFOM - Time_Base'!$A$8:$API$8,0)),
IFERROR($AN80 * INDEX('Inputs from Uganda staff'!$E$61:$BM$80,MATCH('HRH Need estimation'!AF$2,'Inputs from Uganda staff'!$E$61:$E$80,0),MATCH('HRH Need estimation'!$D80,'Inputs from Uganda staff'!$E$6:$BM$6,0)),
""))</f>
        <v>0</v>
      </c>
      <c r="AG80" s="122">
        <f>IFERROR(
$AN80 * INDEX('WFOM - Time_Base'!$A$4:$API$29, MATCH("CenHos", 'WFOM - Time_Base'!$B$4:$B$29,0), MATCH(CONCATENATE($G80,AG$2),'WFOM - Time_Base'!$A$8:$API$8,0)) *
INDEX('WFOM - Time_Base'!$A$4:$API$29, MATCH("CenHos_Per", 'WFOM - Time_Base'!$B$4:$B$29,0), MATCH(CONCATENATE($G80,AG$2),'WFOM - Time_Base'!$A$8:$API$8,0)),
IFERROR($AN80 * INDEX('Inputs from Uganda staff'!$E$61:$BM$80,MATCH('HRH Need estimation'!AG$2,'Inputs from Uganda staff'!$E$61:$E$80,0),MATCH('HRH Need estimation'!$D80,'Inputs from Uganda staff'!$E$6:$BM$6,0)),
""))</f>
        <v>0</v>
      </c>
      <c r="AH80" s="122">
        <f>IFERROR(
$AN80 * INDEX('WFOM - Time_Base'!$A$4:$API$29, MATCH("CenHos", 'WFOM - Time_Base'!$B$4:$B$29,0), MATCH(CONCATENATE($G80,AH$2),'WFOM - Time_Base'!$A$8:$API$8,0)) *
INDEX('WFOM - Time_Base'!$A$4:$API$29, MATCH("CenHos_Per", 'WFOM - Time_Base'!$B$4:$B$29,0), MATCH(CONCATENATE($G80,AH$2),'WFOM - Time_Base'!$A$8:$API$8,0)),
IFERROR($AN80 * INDEX('Inputs from Uganda staff'!$E$61:$BM$80,MATCH('HRH Need estimation'!AH$2,'Inputs from Uganda staff'!$E$61:$E$80,0),MATCH('HRH Need estimation'!$D80,'Inputs from Uganda staff'!$E$6:$BM$6,0)),
""))</f>
        <v>0</v>
      </c>
      <c r="AI80" s="122">
        <f>IFERROR(
$AN80 * INDEX('WFOM - Time_Base'!$A$4:$API$29, MATCH("CenHos", 'WFOM - Time_Base'!$B$4:$B$29,0), MATCH(CONCATENATE($G80,AI$2),'WFOM - Time_Base'!$A$8:$API$8,0)) *
INDEX('WFOM - Time_Base'!$A$4:$API$29, MATCH("CenHos_Per", 'WFOM - Time_Base'!$B$4:$B$29,0), MATCH(CONCATENATE($G80,AI$2),'WFOM - Time_Base'!$A$8:$API$8,0)),
IFERROR($AN80 * INDEX('Inputs from Uganda staff'!$E$61:$BM$80,MATCH('HRH Need estimation'!AI$2,'Inputs from Uganda staff'!$E$61:$E$80,0),MATCH('HRH Need estimation'!$D80,'Inputs from Uganda staff'!$E$6:$BM$6,0)),
""))</f>
        <v>0</v>
      </c>
      <c r="AJ80" s="122">
        <f>IFERROR(
$AN80 * INDEX('WFOM - Time_Base'!$A$4:$API$29, MATCH("CenHos", 'WFOM - Time_Base'!$B$4:$B$29,0), MATCH(CONCATENATE($G80,AJ$2),'WFOM - Time_Base'!$A$8:$API$8,0)) *
INDEX('WFOM - Time_Base'!$A$4:$API$29, MATCH("CenHos_Per", 'WFOM - Time_Base'!$B$4:$B$29,0), MATCH(CONCATENATE($G80,AJ$2),'WFOM - Time_Base'!$A$8:$API$8,0)),
IFERROR($AN80 * INDEX('Inputs from Uganda staff'!$E$61:$BM$80,MATCH('HRH Need estimation'!AJ$2,'Inputs from Uganda staff'!$E$61:$E$80,0),MATCH('HRH Need estimation'!$D80,'Inputs from Uganda staff'!$E$6:$BM$6,0)),
""))</f>
        <v>0</v>
      </c>
      <c r="AK80" s="122">
        <f>IFERROR(
$AN80 * INDEX('WFOM - Time_Base'!$A$4:$API$29, MATCH("CenHos", 'WFOM - Time_Base'!$B$4:$B$29,0), MATCH(CONCATENATE($G80,AK$2),'WFOM - Time_Base'!$A$8:$API$8,0)) *
INDEX('WFOM - Time_Base'!$A$4:$API$29, MATCH("CenHos_Per", 'WFOM - Time_Base'!$B$4:$B$29,0), MATCH(CONCATENATE($G80,AK$2),'WFOM - Time_Base'!$A$8:$API$8,0)),
IFERROR($AN80 * INDEX('Inputs from Uganda staff'!$E$61:$BM$80,MATCH('HRH Need estimation'!AK$2,'Inputs from Uganda staff'!$E$61:$E$80,0),MATCH('HRH Need estimation'!$D80,'Inputs from Uganda staff'!$E$6:$BM$6,0)),
""))</f>
        <v>0</v>
      </c>
      <c r="AL80" s="122">
        <f>IFERROR(
$AN80 * INDEX('WFOM - Time_Base'!$A$4:$API$29, MATCH("CenHos", 'WFOM - Time_Base'!$B$4:$B$29,0), MATCH(CONCATENATE($G80,AL$2),'WFOM - Time_Base'!$A$8:$API$8,0)) *
INDEX('WFOM - Time_Base'!$A$4:$API$29, MATCH("CenHos_Per", 'WFOM - Time_Base'!$B$4:$B$29,0), MATCH(CONCATENATE($G80,AL$2),'WFOM - Time_Base'!$A$8:$API$8,0)),
IFERROR($AN80 * INDEX('Inputs from Uganda staff'!$E$61:$BM$80,MATCH('HRH Need estimation'!AL$2,'Inputs from Uganda staff'!$E$61:$E$80,0),MATCH('HRH Need estimation'!$D80,'Inputs from Uganda staff'!$E$6:$BM$6,0)),
""))</f>
        <v>0</v>
      </c>
      <c r="AN80">
        <v>1</v>
      </c>
      <c r="AO80" t="e">
        <f t="shared" si="3"/>
        <v>#N/A</v>
      </c>
      <c r="AQ80" t="s">
        <v>554</v>
      </c>
    </row>
    <row r="81" spans="1:43" hidden="1">
      <c r="A81" s="106" t="s">
        <v>915</v>
      </c>
      <c r="B81" s="106" t="s">
        <v>336</v>
      </c>
      <c r="C81" s="107" t="s">
        <v>377</v>
      </c>
      <c r="D81" s="115" t="s">
        <v>378</v>
      </c>
      <c r="E81" s="122" t="s">
        <v>867</v>
      </c>
      <c r="F81" s="200" t="s">
        <v>17</v>
      </c>
      <c r="G81" s="122" t="str">
        <f>IF(F81&lt;&gt;"", VLOOKUP(F81,'WFOM - Cadre and Service List'!$E$4:$F$52,2,FALSE), "")</f>
        <v>Under5OPD</v>
      </c>
      <c r="H81" s="122"/>
      <c r="I81" s="207"/>
      <c r="J81" s="207"/>
      <c r="K81" s="207"/>
      <c r="L81" s="207"/>
      <c r="M81" s="207"/>
      <c r="N81" s="207"/>
      <c r="O81" s="207"/>
      <c r="P81" s="207">
        <f t="shared" si="2"/>
        <v>0</v>
      </c>
      <c r="Q81" s="122" t="s">
        <v>1947</v>
      </c>
      <c r="R81" s="252">
        <f>$AN81 * INDEX('WFOM - Time_Base'!$A$4:$API$29, MATCH("CenHos", 'WFOM - Time_Base'!$B$4:$B$29,0), MATCH(CONCATENATE($G81,R$2),'WFOM - Time_Base'!$A$8:$API$8,0)) *
INDEX('WFOM - Time_Base'!$A$4:$API$29, MATCH("CenHos_Per", 'WFOM - Time_Base'!$B$4:$B$29,0), MATCH(CONCATENATE($G81,R$2),'WFOM - Time_Base'!$A$8:$API$8,0)) * 2</f>
        <v>10</v>
      </c>
      <c r="S81" s="252">
        <f>$AN81 * INDEX('WFOM - Time_Base'!$A$4:$API$29, MATCH("CenHos", 'WFOM - Time_Base'!$B$4:$B$29,0), MATCH(CONCATENATE($G81,S$2),'WFOM - Time_Base'!$A$8:$API$8,0)) *
INDEX('WFOM - Time_Base'!$A$4:$API$29, MATCH("CenHos_Per", 'WFOM - Time_Base'!$B$4:$B$29,0), MATCH(CONCATENATE($G81,S$2),'WFOM - Time_Base'!$A$8:$API$8,0)) * 2</f>
        <v>12</v>
      </c>
      <c r="T81" s="252">
        <f>IFERROR(
$AN81 * INDEX('WFOM - Time_Base'!$A$4:$API$29, MATCH("CenHos", 'WFOM - Time_Base'!$B$4:$B$29,0), MATCH(CONCATENATE($G81,T$2),'WFOM - Time_Base'!$A$8:$API$8,0)) *
INDEX('WFOM - Time_Base'!$A$4:$API$29, MATCH("CenHos_Per", 'WFOM - Time_Base'!$B$4:$B$29,0), MATCH(CONCATENATE($G81,T$2),'WFOM - Time_Base'!$A$8:$API$8,0)),
IFERROR($AN81 * INDEX('Inputs from Uganda staff'!$E$61:$BM$80,MATCH('HRH Need estimation'!T$2,'Inputs from Uganda staff'!$E$61:$E$80,0),MATCH('HRH Need estimation'!$D81,'Inputs from Uganda staff'!$E$6:$BM$6,0)),
""))</f>
        <v>0</v>
      </c>
      <c r="U81" s="252">
        <f>$AN81 * INDEX('WFOM - Time_Base'!$A$4:$API$29, MATCH("CenHos", 'WFOM - Time_Base'!$B$4:$B$29,0), MATCH(CONCATENATE($G81,U$2),'WFOM - Time_Base'!$A$8:$API$8,0)) *
INDEX('WFOM - Time_Base'!$A$4:$API$29, MATCH("CenHos_Per", 'WFOM - Time_Base'!$B$4:$B$29,0), MATCH(CONCATENATE($G81,U$2),'WFOM - Time_Base'!$A$8:$API$8,0)) * 2</f>
        <v>7</v>
      </c>
      <c r="V81" s="252">
        <f>$AN81 * INDEX('WFOM - Time_Base'!$A$4:$API$29, MATCH("CenHos", 'WFOM - Time_Base'!$B$4:$B$29,0), MATCH(CONCATENATE($G81,V$2),'WFOM - Time_Base'!$A$8:$API$8,0)) *
INDEX('WFOM - Time_Base'!$A$4:$API$29, MATCH("CenHos_Per", 'WFOM - Time_Base'!$B$4:$B$29,0), MATCH(CONCATENATE($G81,V$2),'WFOM - Time_Base'!$A$8:$API$8,0)) * 2</f>
        <v>7</v>
      </c>
      <c r="W81" s="252">
        <f>IFERROR(
$AN81 * INDEX('WFOM - Time_Base'!$A$4:$API$29, MATCH("CenHos", 'WFOM - Time_Base'!$B$4:$B$29,0), MATCH(CONCATENATE($G81,W$2),'WFOM - Time_Base'!$A$8:$API$8,0)) *
INDEX('WFOM - Time_Base'!$A$4:$API$29, MATCH("CenHos_Per", 'WFOM - Time_Base'!$B$4:$B$29,0), MATCH(CONCATENATE($G81,W$2),'WFOM - Time_Base'!$A$8:$API$8,0)),
IFERROR($AN81 * INDEX('Inputs from Uganda staff'!$E$61:$BM$80,MATCH('HRH Need estimation'!W$2,'Inputs from Uganda staff'!$E$61:$E$80,0),MATCH('HRH Need estimation'!$D81,'Inputs from Uganda staff'!$E$6:$BM$6,0)),
""))</f>
        <v>0</v>
      </c>
      <c r="X81" s="252">
        <f>$AN81 * INDEX('WFOM - Time_Base'!$A$4:$API$29, MATCH("CenHos", 'WFOM - Time_Base'!$B$4:$B$29,0), MATCH(CONCATENATE($G81,X$2),'WFOM - Time_Base'!$A$8:$API$8,0)) *
INDEX('WFOM - Time_Base'!$A$4:$API$29, MATCH("CenHos_Per", 'WFOM - Time_Base'!$B$4:$B$29,0), MATCH(CONCATENATE($G81,X$2),'WFOM - Time_Base'!$A$8:$API$8,0)) * 2</f>
        <v>1.6</v>
      </c>
      <c r="Y81" s="252">
        <f>$AN81 * INDEX('WFOM - Time_Base'!$A$4:$API$29, MATCH("CenHos", 'WFOM - Time_Base'!$B$4:$B$29,0), MATCH(CONCATENATE($G81,Y$2),'WFOM - Time_Base'!$A$8:$API$8,0)) *
INDEX('WFOM - Time_Base'!$A$4:$API$29, MATCH("CenHos_Per", 'WFOM - Time_Base'!$B$4:$B$29,0), MATCH(CONCATENATE($G81,Y$2),'WFOM - Time_Base'!$A$8:$API$8,0)) * 2</f>
        <v>1.6</v>
      </c>
      <c r="Z81" s="252">
        <f>IFERROR(
$AN81 * INDEX('WFOM - Time_Base'!$A$4:$API$29, MATCH("CenHos", 'WFOM - Time_Base'!$B$4:$B$29,0), MATCH(CONCATENATE($G81,Z$2),'WFOM - Time_Base'!$A$8:$API$8,0)) *
INDEX('WFOM - Time_Base'!$A$4:$API$29, MATCH("CenHos_Per", 'WFOM - Time_Base'!$B$4:$B$29,0), MATCH(CONCATENATE($G81,Z$2),'WFOM - Time_Base'!$A$8:$API$8,0)),
IFERROR($AN81 * INDEX('Inputs from Uganda staff'!$E$61:$BM$80,MATCH('HRH Need estimation'!Z$2,'Inputs from Uganda staff'!$E$61:$E$80,0),MATCH('HRH Need estimation'!$D81,'Inputs from Uganda staff'!$E$6:$BM$6,0)),
""))</f>
        <v>0</v>
      </c>
      <c r="AA81" s="252">
        <f>IFERROR(
$AN81 * INDEX('WFOM - Time_Base'!$A$4:$API$29, MATCH("CenHos", 'WFOM - Time_Base'!$B$4:$B$29,0), MATCH(CONCATENATE($G81,AA$2),'WFOM - Time_Base'!$A$8:$API$8,0)) *
INDEX('WFOM - Time_Base'!$A$4:$API$29, MATCH("CenHos_Per", 'WFOM - Time_Base'!$B$4:$B$29,0), MATCH(CONCATENATE($G81,AA$2),'WFOM - Time_Base'!$A$8:$API$8,0)),
IFERROR($AN81 * INDEX('Inputs from Uganda staff'!$E$61:$BM$80,MATCH('HRH Need estimation'!AA$2,'Inputs from Uganda staff'!$E$61:$E$80,0),MATCH('HRH Need estimation'!$D81,'Inputs from Uganda staff'!$E$6:$BM$6,0)),
""))</f>
        <v>0</v>
      </c>
      <c r="AB81" s="252">
        <f>IFERROR(
$AN81 * INDEX('WFOM - Time_Base'!$A$4:$API$29, MATCH("CenHos", 'WFOM - Time_Base'!$B$4:$B$29,0), MATCH(CONCATENATE($G81,AB$2),'WFOM - Time_Base'!$A$8:$API$8,0)) *
INDEX('WFOM - Time_Base'!$A$4:$API$29, MATCH("CenHos_Per", 'WFOM - Time_Base'!$B$4:$B$29,0), MATCH(CONCATENATE($G81,AB$2),'WFOM - Time_Base'!$A$8:$API$8,0)),
IFERROR($AN81 * INDEX('Inputs from Uganda staff'!$E$61:$BM$80,MATCH('HRH Need estimation'!AB$2,'Inputs from Uganda staff'!$E$61:$E$80,0),MATCH('HRH Need estimation'!$D81,'Inputs from Uganda staff'!$E$6:$BM$6,0)),
""))</f>
        <v>0</v>
      </c>
      <c r="AC81" s="252" t="str">
        <f>IFERROR(
$AN81 * INDEX('WFOM - Time_Base'!$A$4:$API$29, MATCH("CenHos", 'WFOM - Time_Base'!$B$4:$B$29,0), MATCH(CONCATENATE($G81,AC$2),'WFOM - Time_Base'!$A$8:$API$8,0)) *
INDEX('WFOM - Time_Base'!$A$4:$API$29, MATCH("CenHos_Per", 'WFOM - Time_Base'!$B$4:$B$29,0), MATCH(CONCATENATE($G81,AC$2),'WFOM - Time_Base'!$A$8:$API$8,0)),
IFERROR($AN81 * INDEX('Inputs from Uganda staff'!$E$61:$BM$80,MATCH('HRH Need estimation'!AC$2,'Inputs from Uganda staff'!$E$61:$E$80,0),MATCH('HRH Need estimation'!$D81,'Inputs from Uganda staff'!$E$6:$BM$6,0)),
""))</f>
        <v/>
      </c>
      <c r="AD81" s="252">
        <f>IFERROR(
$AN81 * INDEX('WFOM - Time_Base'!$A$4:$API$29, MATCH("CenHos", 'WFOM - Time_Base'!$B$4:$B$29,0), MATCH(CONCATENATE($G81,AD$2),'WFOM - Time_Base'!$A$8:$API$8,0)) *
INDEX('WFOM - Time_Base'!$A$4:$API$29, MATCH("CenHos_Per", 'WFOM - Time_Base'!$B$4:$B$29,0), MATCH(CONCATENATE($G81,AD$2),'WFOM - Time_Base'!$A$8:$API$8,0)),
IFERROR($AN81 * INDEX('Inputs from Uganda staff'!$E$61:$BM$80,MATCH('HRH Need estimation'!AD$2,'Inputs from Uganda staff'!$E$61:$E$80,0),MATCH('HRH Need estimation'!$D81,'Inputs from Uganda staff'!$E$6:$BM$6,0)),
""))</f>
        <v>0</v>
      </c>
      <c r="AE81" s="252">
        <f>IFERROR(
$AN81 * INDEX('WFOM - Time_Base'!$A$4:$API$29, MATCH("CenHos", 'WFOM - Time_Base'!$B$4:$B$29,0), MATCH(CONCATENATE($G81,AE$2),'WFOM - Time_Base'!$A$8:$API$8,0)) *
INDEX('WFOM - Time_Base'!$A$4:$API$29, MATCH("CenHos_Per", 'WFOM - Time_Base'!$B$4:$B$29,0), MATCH(CONCATENATE($G81,AE$2),'WFOM - Time_Base'!$A$8:$API$8,0)),
IFERROR($AN81 * INDEX('Inputs from Uganda staff'!$E$61:$BM$80,MATCH('HRH Need estimation'!AE$2,'Inputs from Uganda staff'!$E$61:$E$80,0),MATCH('HRH Need estimation'!$D81,'Inputs from Uganda staff'!$E$6:$BM$6,0)),
""))</f>
        <v>0</v>
      </c>
      <c r="AF81" s="252">
        <f>IFERROR(
$AN81 * INDEX('WFOM - Time_Base'!$A$4:$API$29, MATCH("CenHos", 'WFOM - Time_Base'!$B$4:$B$29,0), MATCH(CONCATENATE($G81,AF$2),'WFOM - Time_Base'!$A$8:$API$8,0)) *
INDEX('WFOM - Time_Base'!$A$4:$API$29, MATCH("CenHos_Per", 'WFOM - Time_Base'!$B$4:$B$29,0), MATCH(CONCATENATE($G81,AF$2),'WFOM - Time_Base'!$A$8:$API$8,0)),
IFERROR($AN81 * INDEX('Inputs from Uganda staff'!$E$61:$BM$80,MATCH('HRH Need estimation'!AF$2,'Inputs from Uganda staff'!$E$61:$E$80,0),MATCH('HRH Need estimation'!$D81,'Inputs from Uganda staff'!$E$6:$BM$6,0)),
""))</f>
        <v>0</v>
      </c>
      <c r="AG81" s="252">
        <f>IFERROR(
$AN81 * INDEX('WFOM - Time_Base'!$A$4:$API$29, MATCH("CenHos", 'WFOM - Time_Base'!$B$4:$B$29,0), MATCH(CONCATENATE($G81,AG$2),'WFOM - Time_Base'!$A$8:$API$8,0)) *
INDEX('WFOM - Time_Base'!$A$4:$API$29, MATCH("CenHos_Per", 'WFOM - Time_Base'!$B$4:$B$29,0), MATCH(CONCATENATE($G81,AG$2),'WFOM - Time_Base'!$A$8:$API$8,0)),
IFERROR($AN81 * INDEX('Inputs from Uganda staff'!$E$61:$BM$80,MATCH('HRH Need estimation'!AG$2,'Inputs from Uganda staff'!$E$61:$E$80,0),MATCH('HRH Need estimation'!$D81,'Inputs from Uganda staff'!$E$6:$BM$6,0)),
""))</f>
        <v>0</v>
      </c>
      <c r="AH81" s="252">
        <f>IFERROR(
$AN81 * INDEX('WFOM - Time_Base'!$A$4:$API$29, MATCH("CenHos", 'WFOM - Time_Base'!$B$4:$B$29,0), MATCH(CONCATENATE($G81,AH$2),'WFOM - Time_Base'!$A$8:$API$8,0)) *
INDEX('WFOM - Time_Base'!$A$4:$API$29, MATCH("CenHos_Per", 'WFOM - Time_Base'!$B$4:$B$29,0), MATCH(CONCATENATE($G81,AH$2),'WFOM - Time_Base'!$A$8:$API$8,0)),
IFERROR($AN81 * INDEX('Inputs from Uganda staff'!$E$61:$BM$80,MATCH('HRH Need estimation'!AH$2,'Inputs from Uganda staff'!$E$61:$E$80,0),MATCH('HRH Need estimation'!$D81,'Inputs from Uganda staff'!$E$6:$BM$6,0)),
""))</f>
        <v>0</v>
      </c>
      <c r="AI81" s="252">
        <f>IFERROR(
$AN81 * INDEX('WFOM - Time_Base'!$A$4:$API$29, MATCH("CenHos", 'WFOM - Time_Base'!$B$4:$B$29,0), MATCH(CONCATENATE($G81,AI$2),'WFOM - Time_Base'!$A$8:$API$8,0)) *
INDEX('WFOM - Time_Base'!$A$4:$API$29, MATCH("CenHos_Per", 'WFOM - Time_Base'!$B$4:$B$29,0), MATCH(CONCATENATE($G81,AI$2),'WFOM - Time_Base'!$A$8:$API$8,0)),
IFERROR($AN81 * INDEX('Inputs from Uganda staff'!$E$61:$BM$80,MATCH('HRH Need estimation'!AI$2,'Inputs from Uganda staff'!$E$61:$E$80,0),MATCH('HRH Need estimation'!$D81,'Inputs from Uganda staff'!$E$6:$BM$6,0)),
""))</f>
        <v>0</v>
      </c>
      <c r="AJ81" s="252">
        <f>IFERROR(
$AN81 * INDEX('WFOM - Time_Base'!$A$4:$API$29, MATCH("CenHos", 'WFOM - Time_Base'!$B$4:$B$29,0), MATCH(CONCATENATE($G81,AJ$2),'WFOM - Time_Base'!$A$8:$API$8,0)) *
INDEX('WFOM - Time_Base'!$A$4:$API$29, MATCH("CenHos_Per", 'WFOM - Time_Base'!$B$4:$B$29,0), MATCH(CONCATENATE($G81,AJ$2),'WFOM - Time_Base'!$A$8:$API$8,0)),
IFERROR($AN81 * INDEX('Inputs from Uganda staff'!$E$61:$BM$80,MATCH('HRH Need estimation'!AJ$2,'Inputs from Uganda staff'!$E$61:$E$80,0),MATCH('HRH Need estimation'!$D81,'Inputs from Uganda staff'!$E$6:$BM$6,0)),
""))</f>
        <v>0</v>
      </c>
      <c r="AK81" s="252">
        <f>IFERROR(
$AN81 * INDEX('WFOM - Time_Base'!$A$4:$API$29, MATCH("CenHos", 'WFOM - Time_Base'!$B$4:$B$29,0), MATCH(CONCATENATE($G81,AK$2),'WFOM - Time_Base'!$A$8:$API$8,0)) *
INDEX('WFOM - Time_Base'!$A$4:$API$29, MATCH("CenHos_Per", 'WFOM - Time_Base'!$B$4:$B$29,0), MATCH(CONCATENATE($G81,AK$2),'WFOM - Time_Base'!$A$8:$API$8,0)),
IFERROR($AN81 * INDEX('Inputs from Uganda staff'!$E$61:$BM$80,MATCH('HRH Need estimation'!AK$2,'Inputs from Uganda staff'!$E$61:$E$80,0),MATCH('HRH Need estimation'!$D81,'Inputs from Uganda staff'!$E$6:$BM$6,0)),
""))</f>
        <v>0</v>
      </c>
      <c r="AL81" s="252">
        <f>IFERROR(
$AN81 * INDEX('WFOM - Time_Base'!$A$4:$API$29, MATCH("CenHos", 'WFOM - Time_Base'!$B$4:$B$29,0), MATCH(CONCATENATE($G81,AL$2),'WFOM - Time_Base'!$A$8:$API$8,0)) *
INDEX('WFOM - Time_Base'!$A$4:$API$29, MATCH("CenHos_Per", 'WFOM - Time_Base'!$B$4:$B$29,0), MATCH(CONCATENATE($G81,AL$2),'WFOM - Time_Base'!$A$8:$API$8,0)),
IFERROR($AN81 * INDEX('Inputs from Uganda staff'!$E$61:$BM$80,MATCH('HRH Need estimation'!AL$2,'Inputs from Uganda staff'!$E$61:$E$80,0),MATCH('HRH Need estimation'!$D81,'Inputs from Uganda staff'!$E$6:$BM$6,0)),
""))</f>
        <v>0</v>
      </c>
      <c r="AM81" t="s">
        <v>2076</v>
      </c>
      <c r="AN81">
        <v>1</v>
      </c>
      <c r="AO81" t="str">
        <f t="shared" si="3"/>
        <v>090</v>
      </c>
      <c r="AQ81" t="s">
        <v>556</v>
      </c>
    </row>
    <row r="82" spans="1:43" hidden="1">
      <c r="A82" s="106" t="s">
        <v>915</v>
      </c>
      <c r="B82" s="106" t="s">
        <v>336</v>
      </c>
      <c r="C82" s="107" t="s">
        <v>379</v>
      </c>
      <c r="D82" s="115" t="s">
        <v>380</v>
      </c>
      <c r="E82" s="122" t="s">
        <v>867</v>
      </c>
      <c r="F82" s="200" t="s">
        <v>17</v>
      </c>
      <c r="G82" s="122" t="str">
        <f>IF(F82&lt;&gt;"", VLOOKUP(F82,'WFOM - Cadre and Service List'!$E$4:$F$52,2,FALSE), "")</f>
        <v>Under5OPD</v>
      </c>
      <c r="H82" s="122"/>
      <c r="I82" s="207"/>
      <c r="J82" s="207"/>
      <c r="K82" s="207"/>
      <c r="L82" s="207"/>
      <c r="M82" s="207"/>
      <c r="N82" s="207"/>
      <c r="O82" s="207"/>
      <c r="P82" s="207">
        <f t="shared" si="2"/>
        <v>0</v>
      </c>
      <c r="Q82" s="122" t="s">
        <v>1947</v>
      </c>
      <c r="R82" s="122">
        <f>IFERROR(
$AN82 * INDEX('WFOM - Time_Base'!$A$4:$API$29, MATCH("CenHos", 'WFOM - Time_Base'!$B$4:$B$29,0), MATCH(CONCATENATE($G82,R$2),'WFOM - Time_Base'!$A$8:$API$8,0)) *
INDEX('WFOM - Time_Base'!$A$4:$API$29, MATCH("CenHos_Per", 'WFOM - Time_Base'!$B$4:$B$29,0), MATCH(CONCATENATE($G82,R$2),'WFOM - Time_Base'!$A$8:$API$8,0)),
IFERROR($AN82 * INDEX('Inputs from Uganda staff'!$E$61:$BM$80,MATCH('HRH Need estimation'!R$2,'Inputs from Uganda staff'!$E$61:$E$80,0),MATCH('HRH Need estimation'!$D82,'Inputs from Uganda staff'!$E$6:$BM$6,0)),
""))</f>
        <v>5</v>
      </c>
      <c r="S82" s="122">
        <f>IFERROR(
$AN82 * INDEX('WFOM - Time_Base'!$A$4:$API$29, MATCH("CenHos", 'WFOM - Time_Base'!$B$4:$B$29,0), MATCH(CONCATENATE($G82,S$2),'WFOM - Time_Base'!$A$8:$API$8,0)) *
INDEX('WFOM - Time_Base'!$A$4:$API$29, MATCH("CenHos_Per", 'WFOM - Time_Base'!$B$4:$B$29,0), MATCH(CONCATENATE($G82,S$2),'WFOM - Time_Base'!$A$8:$API$8,0)),
IFERROR($AN82 * INDEX('Inputs from Uganda staff'!$E$61:$BM$80,MATCH('HRH Need estimation'!S$2,'Inputs from Uganda staff'!$E$61:$E$80,0),MATCH('HRH Need estimation'!$D82,'Inputs from Uganda staff'!$E$6:$BM$6,0)),
""))</f>
        <v>6</v>
      </c>
      <c r="T82" s="122">
        <f>IFERROR(
$AN82 * INDEX('WFOM - Time_Base'!$A$4:$API$29, MATCH("CenHos", 'WFOM - Time_Base'!$B$4:$B$29,0), MATCH(CONCATENATE($G82,T$2),'WFOM - Time_Base'!$A$8:$API$8,0)) *
INDEX('WFOM - Time_Base'!$A$4:$API$29, MATCH("CenHos_Per", 'WFOM - Time_Base'!$B$4:$B$29,0), MATCH(CONCATENATE($G82,T$2),'WFOM - Time_Base'!$A$8:$API$8,0)),
IFERROR($AN82 * INDEX('Inputs from Uganda staff'!$E$61:$BM$80,MATCH('HRH Need estimation'!T$2,'Inputs from Uganda staff'!$E$61:$E$80,0),MATCH('HRH Need estimation'!$D82,'Inputs from Uganda staff'!$E$6:$BM$6,0)),
""))</f>
        <v>0</v>
      </c>
      <c r="U82" s="122">
        <f>IFERROR(
$AN82 * INDEX('WFOM - Time_Base'!$A$4:$API$29, MATCH("CenHos", 'WFOM - Time_Base'!$B$4:$B$29,0), MATCH(CONCATENATE($G82,U$2),'WFOM - Time_Base'!$A$8:$API$8,0)) *
INDEX('WFOM - Time_Base'!$A$4:$API$29, MATCH("CenHos_Per", 'WFOM - Time_Base'!$B$4:$B$29,0), MATCH(CONCATENATE($G82,U$2),'WFOM - Time_Base'!$A$8:$API$8,0)),
IFERROR($AN82 * INDEX('Inputs from Uganda staff'!$E$61:$BM$80,MATCH('HRH Need estimation'!U$2,'Inputs from Uganda staff'!$E$61:$E$80,0),MATCH('HRH Need estimation'!$D82,'Inputs from Uganda staff'!$E$6:$BM$6,0)),
""))</f>
        <v>3.5</v>
      </c>
      <c r="V82" s="122">
        <f>IFERROR(
$AN82 * INDEX('WFOM - Time_Base'!$A$4:$API$29, MATCH("CenHos", 'WFOM - Time_Base'!$B$4:$B$29,0), MATCH(CONCATENATE($G82,V$2),'WFOM - Time_Base'!$A$8:$API$8,0)) *
INDEX('WFOM - Time_Base'!$A$4:$API$29, MATCH("CenHos_Per", 'WFOM - Time_Base'!$B$4:$B$29,0), MATCH(CONCATENATE($G82,V$2),'WFOM - Time_Base'!$A$8:$API$8,0)),
IFERROR($AN82 * INDEX('Inputs from Uganda staff'!$E$61:$BM$80,MATCH('HRH Need estimation'!V$2,'Inputs from Uganda staff'!$E$61:$E$80,0),MATCH('HRH Need estimation'!$D82,'Inputs from Uganda staff'!$E$6:$BM$6,0)),
""))</f>
        <v>3.5</v>
      </c>
      <c r="W82" s="122">
        <f>IFERROR(
$AN82 * INDEX('WFOM - Time_Base'!$A$4:$API$29, MATCH("CenHos", 'WFOM - Time_Base'!$B$4:$B$29,0), MATCH(CONCATENATE($G82,W$2),'WFOM - Time_Base'!$A$8:$API$8,0)) *
INDEX('WFOM - Time_Base'!$A$4:$API$29, MATCH("CenHos_Per", 'WFOM - Time_Base'!$B$4:$B$29,0), MATCH(CONCATENATE($G82,W$2),'WFOM - Time_Base'!$A$8:$API$8,0)),
IFERROR($AN82 * INDEX('Inputs from Uganda staff'!$E$61:$BM$80,MATCH('HRH Need estimation'!W$2,'Inputs from Uganda staff'!$E$61:$E$80,0),MATCH('HRH Need estimation'!$D82,'Inputs from Uganda staff'!$E$6:$BM$6,0)),
""))</f>
        <v>0</v>
      </c>
      <c r="X82" s="122">
        <f>IFERROR(
$AN82 * INDEX('WFOM - Time_Base'!$A$4:$API$29, MATCH("CenHos", 'WFOM - Time_Base'!$B$4:$B$29,0), MATCH(CONCATENATE($G82,X$2),'WFOM - Time_Base'!$A$8:$API$8,0)) *
INDEX('WFOM - Time_Base'!$A$4:$API$29, MATCH("CenHos_Per", 'WFOM - Time_Base'!$B$4:$B$29,0), MATCH(CONCATENATE($G82,X$2),'WFOM - Time_Base'!$A$8:$API$8,0)),
IFERROR($AN82 * INDEX('Inputs from Uganda staff'!$E$61:$BM$80,MATCH('HRH Need estimation'!X$2,'Inputs from Uganda staff'!$E$61:$E$80,0),MATCH('HRH Need estimation'!$D82,'Inputs from Uganda staff'!$E$6:$BM$6,0)),
""))</f>
        <v>0.8</v>
      </c>
      <c r="Y82" s="122">
        <f>IFERROR(
$AN82 * INDEX('WFOM - Time_Base'!$A$4:$API$29, MATCH("CenHos", 'WFOM - Time_Base'!$B$4:$B$29,0), MATCH(CONCATENATE($G82,Y$2),'WFOM - Time_Base'!$A$8:$API$8,0)) *
INDEX('WFOM - Time_Base'!$A$4:$API$29, MATCH("CenHos_Per", 'WFOM - Time_Base'!$B$4:$B$29,0), MATCH(CONCATENATE($G82,Y$2),'WFOM - Time_Base'!$A$8:$API$8,0)),
IFERROR($AN82 * INDEX('Inputs from Uganda staff'!$E$61:$BM$80,MATCH('HRH Need estimation'!Y$2,'Inputs from Uganda staff'!$E$61:$E$80,0),MATCH('HRH Need estimation'!$D82,'Inputs from Uganda staff'!$E$6:$BM$6,0)),
""))</f>
        <v>0.8</v>
      </c>
      <c r="Z82" s="122">
        <f>IFERROR(
$AN82 * INDEX('WFOM - Time_Base'!$A$4:$API$29, MATCH("CenHos", 'WFOM - Time_Base'!$B$4:$B$29,0), MATCH(CONCATENATE($G82,Z$2),'WFOM - Time_Base'!$A$8:$API$8,0)) *
INDEX('WFOM - Time_Base'!$A$4:$API$29, MATCH("CenHos_Per", 'WFOM - Time_Base'!$B$4:$B$29,0), MATCH(CONCATENATE($G82,Z$2),'WFOM - Time_Base'!$A$8:$API$8,0)),
IFERROR($AN82 * INDEX('Inputs from Uganda staff'!$E$61:$BM$80,MATCH('HRH Need estimation'!Z$2,'Inputs from Uganda staff'!$E$61:$E$80,0),MATCH('HRH Need estimation'!$D82,'Inputs from Uganda staff'!$E$6:$BM$6,0)),
""))</f>
        <v>0</v>
      </c>
      <c r="AA82" s="122">
        <f>IFERROR(
$AN82 * INDEX('WFOM - Time_Base'!$A$4:$API$29, MATCH("CenHos", 'WFOM - Time_Base'!$B$4:$B$29,0), MATCH(CONCATENATE($G82,AA$2),'WFOM - Time_Base'!$A$8:$API$8,0)) *
INDEX('WFOM - Time_Base'!$A$4:$API$29, MATCH("CenHos_Per", 'WFOM - Time_Base'!$B$4:$B$29,0), MATCH(CONCATENATE($G82,AA$2),'WFOM - Time_Base'!$A$8:$API$8,0)),
IFERROR($AN82 * INDEX('Inputs from Uganda staff'!$E$61:$BM$80,MATCH('HRH Need estimation'!AA$2,'Inputs from Uganda staff'!$E$61:$E$80,0),MATCH('HRH Need estimation'!$D82,'Inputs from Uganda staff'!$E$6:$BM$6,0)),
""))</f>
        <v>0</v>
      </c>
      <c r="AB82" s="122">
        <f>IFERROR(
$AN82 * INDEX('WFOM - Time_Base'!$A$4:$API$29, MATCH("CenHos", 'WFOM - Time_Base'!$B$4:$B$29,0), MATCH(CONCATENATE($G82,AB$2),'WFOM - Time_Base'!$A$8:$API$8,0)) *
INDEX('WFOM - Time_Base'!$A$4:$API$29, MATCH("CenHos_Per", 'WFOM - Time_Base'!$B$4:$B$29,0), MATCH(CONCATENATE($G82,AB$2),'WFOM - Time_Base'!$A$8:$API$8,0)),
IFERROR($AN82 * INDEX('Inputs from Uganda staff'!$E$61:$BM$80,MATCH('HRH Need estimation'!AB$2,'Inputs from Uganda staff'!$E$61:$E$80,0),MATCH('HRH Need estimation'!$D82,'Inputs from Uganda staff'!$E$6:$BM$6,0)),
""))</f>
        <v>0</v>
      </c>
      <c r="AC82" s="122" t="str">
        <f>IFERROR(
$AN82 * INDEX('WFOM - Time_Base'!$A$4:$API$29, MATCH("CenHos", 'WFOM - Time_Base'!$B$4:$B$29,0), MATCH(CONCATENATE($G82,AC$2),'WFOM - Time_Base'!$A$8:$API$8,0)) *
INDEX('WFOM - Time_Base'!$A$4:$API$29, MATCH("CenHos_Per", 'WFOM - Time_Base'!$B$4:$B$29,0), MATCH(CONCATENATE($G82,AC$2),'WFOM - Time_Base'!$A$8:$API$8,0)),
IFERROR($AN82 * INDEX('Inputs from Uganda staff'!$E$61:$BM$80,MATCH('HRH Need estimation'!AC$2,'Inputs from Uganda staff'!$E$61:$E$80,0),MATCH('HRH Need estimation'!$D82,'Inputs from Uganda staff'!$E$6:$BM$6,0)),
""))</f>
        <v/>
      </c>
      <c r="AD82" s="122">
        <f>IFERROR(
$AN82 * INDEX('WFOM - Time_Base'!$A$4:$API$29, MATCH("CenHos", 'WFOM - Time_Base'!$B$4:$B$29,0), MATCH(CONCATENATE($G82,AD$2),'WFOM - Time_Base'!$A$8:$API$8,0)) *
INDEX('WFOM - Time_Base'!$A$4:$API$29, MATCH("CenHos_Per", 'WFOM - Time_Base'!$B$4:$B$29,0), MATCH(CONCATENATE($G82,AD$2),'WFOM - Time_Base'!$A$8:$API$8,0)),
IFERROR($AN82 * INDEX('Inputs from Uganda staff'!$E$61:$BM$80,MATCH('HRH Need estimation'!AD$2,'Inputs from Uganda staff'!$E$61:$E$80,0),MATCH('HRH Need estimation'!$D82,'Inputs from Uganda staff'!$E$6:$BM$6,0)),
""))</f>
        <v>0</v>
      </c>
      <c r="AE82" s="122">
        <f>IFERROR(
$AN82 * INDEX('WFOM - Time_Base'!$A$4:$API$29, MATCH("CenHos", 'WFOM - Time_Base'!$B$4:$B$29,0), MATCH(CONCATENATE($G82,AE$2),'WFOM - Time_Base'!$A$8:$API$8,0)) *
INDEX('WFOM - Time_Base'!$A$4:$API$29, MATCH("CenHos_Per", 'WFOM - Time_Base'!$B$4:$B$29,0), MATCH(CONCATENATE($G82,AE$2),'WFOM - Time_Base'!$A$8:$API$8,0)),
IFERROR($AN82 * INDEX('Inputs from Uganda staff'!$E$61:$BM$80,MATCH('HRH Need estimation'!AE$2,'Inputs from Uganda staff'!$E$61:$E$80,0),MATCH('HRH Need estimation'!$D82,'Inputs from Uganda staff'!$E$6:$BM$6,0)),
""))</f>
        <v>0</v>
      </c>
      <c r="AF82" s="122">
        <f>IFERROR(
$AN82 * INDEX('WFOM - Time_Base'!$A$4:$API$29, MATCH("CenHos", 'WFOM - Time_Base'!$B$4:$B$29,0), MATCH(CONCATENATE($G82,AF$2),'WFOM - Time_Base'!$A$8:$API$8,0)) *
INDEX('WFOM - Time_Base'!$A$4:$API$29, MATCH("CenHos_Per", 'WFOM - Time_Base'!$B$4:$B$29,0), MATCH(CONCATENATE($G82,AF$2),'WFOM - Time_Base'!$A$8:$API$8,0)),
IFERROR($AN82 * INDEX('Inputs from Uganda staff'!$E$61:$BM$80,MATCH('HRH Need estimation'!AF$2,'Inputs from Uganda staff'!$E$61:$E$80,0),MATCH('HRH Need estimation'!$D82,'Inputs from Uganda staff'!$E$6:$BM$6,0)),
""))</f>
        <v>0</v>
      </c>
      <c r="AG82" s="122">
        <f>IFERROR(
$AN82 * INDEX('WFOM - Time_Base'!$A$4:$API$29, MATCH("CenHos", 'WFOM - Time_Base'!$B$4:$B$29,0), MATCH(CONCATENATE($G82,AG$2),'WFOM - Time_Base'!$A$8:$API$8,0)) *
INDEX('WFOM - Time_Base'!$A$4:$API$29, MATCH("CenHos_Per", 'WFOM - Time_Base'!$B$4:$B$29,0), MATCH(CONCATENATE($G82,AG$2),'WFOM - Time_Base'!$A$8:$API$8,0)),
IFERROR($AN82 * INDEX('Inputs from Uganda staff'!$E$61:$BM$80,MATCH('HRH Need estimation'!AG$2,'Inputs from Uganda staff'!$E$61:$E$80,0),MATCH('HRH Need estimation'!$D82,'Inputs from Uganda staff'!$E$6:$BM$6,0)),
""))</f>
        <v>0</v>
      </c>
      <c r="AH82" s="122">
        <f>IFERROR(
$AN82 * INDEX('WFOM - Time_Base'!$A$4:$API$29, MATCH("CenHos", 'WFOM - Time_Base'!$B$4:$B$29,0), MATCH(CONCATENATE($G82,AH$2),'WFOM - Time_Base'!$A$8:$API$8,0)) *
INDEX('WFOM - Time_Base'!$A$4:$API$29, MATCH("CenHos_Per", 'WFOM - Time_Base'!$B$4:$B$29,0), MATCH(CONCATENATE($G82,AH$2),'WFOM - Time_Base'!$A$8:$API$8,0)),
IFERROR($AN82 * INDEX('Inputs from Uganda staff'!$E$61:$BM$80,MATCH('HRH Need estimation'!AH$2,'Inputs from Uganda staff'!$E$61:$E$80,0),MATCH('HRH Need estimation'!$D82,'Inputs from Uganda staff'!$E$6:$BM$6,0)),
""))</f>
        <v>0</v>
      </c>
      <c r="AI82" s="122">
        <f>IFERROR(
$AN82 * INDEX('WFOM - Time_Base'!$A$4:$API$29, MATCH("CenHos", 'WFOM - Time_Base'!$B$4:$B$29,0), MATCH(CONCATENATE($G82,AI$2),'WFOM - Time_Base'!$A$8:$API$8,0)) *
INDEX('WFOM - Time_Base'!$A$4:$API$29, MATCH("CenHos_Per", 'WFOM - Time_Base'!$B$4:$B$29,0), MATCH(CONCATENATE($G82,AI$2),'WFOM - Time_Base'!$A$8:$API$8,0)),
IFERROR($AN82 * INDEX('Inputs from Uganda staff'!$E$61:$BM$80,MATCH('HRH Need estimation'!AI$2,'Inputs from Uganda staff'!$E$61:$E$80,0),MATCH('HRH Need estimation'!$D82,'Inputs from Uganda staff'!$E$6:$BM$6,0)),
""))</f>
        <v>0</v>
      </c>
      <c r="AJ82" s="122">
        <f>IFERROR(
$AN82 * INDEX('WFOM - Time_Base'!$A$4:$API$29, MATCH("CenHos", 'WFOM - Time_Base'!$B$4:$B$29,0), MATCH(CONCATENATE($G82,AJ$2),'WFOM - Time_Base'!$A$8:$API$8,0)) *
INDEX('WFOM - Time_Base'!$A$4:$API$29, MATCH("CenHos_Per", 'WFOM - Time_Base'!$B$4:$B$29,0), MATCH(CONCATENATE($G82,AJ$2),'WFOM - Time_Base'!$A$8:$API$8,0)),
IFERROR($AN82 * INDEX('Inputs from Uganda staff'!$E$61:$BM$80,MATCH('HRH Need estimation'!AJ$2,'Inputs from Uganda staff'!$E$61:$E$80,0),MATCH('HRH Need estimation'!$D82,'Inputs from Uganda staff'!$E$6:$BM$6,0)),
""))</f>
        <v>0</v>
      </c>
      <c r="AK82" s="122">
        <f>IFERROR(
$AN82 * INDEX('WFOM - Time_Base'!$A$4:$API$29, MATCH("CenHos", 'WFOM - Time_Base'!$B$4:$B$29,0), MATCH(CONCATENATE($G82,AK$2),'WFOM - Time_Base'!$A$8:$API$8,0)) *
INDEX('WFOM - Time_Base'!$A$4:$API$29, MATCH("CenHos_Per", 'WFOM - Time_Base'!$B$4:$B$29,0), MATCH(CONCATENATE($G82,AK$2),'WFOM - Time_Base'!$A$8:$API$8,0)),
IFERROR($AN82 * INDEX('Inputs from Uganda staff'!$E$61:$BM$80,MATCH('HRH Need estimation'!AK$2,'Inputs from Uganda staff'!$E$61:$E$80,0),MATCH('HRH Need estimation'!$D82,'Inputs from Uganda staff'!$E$6:$BM$6,0)),
""))</f>
        <v>0</v>
      </c>
      <c r="AL82" s="122">
        <f>IFERROR(
$AN82 * INDEX('WFOM - Time_Base'!$A$4:$API$29, MATCH("CenHos", 'WFOM - Time_Base'!$B$4:$B$29,0), MATCH(CONCATENATE($G82,AL$2),'WFOM - Time_Base'!$A$8:$API$8,0)) *
INDEX('WFOM - Time_Base'!$A$4:$API$29, MATCH("CenHos_Per", 'WFOM - Time_Base'!$B$4:$B$29,0), MATCH(CONCATENATE($G82,AL$2),'WFOM - Time_Base'!$A$8:$API$8,0)),
IFERROR($AN82 * INDEX('Inputs from Uganda staff'!$E$61:$BM$80,MATCH('HRH Need estimation'!AL$2,'Inputs from Uganda staff'!$E$61:$E$80,0),MATCH('HRH Need estimation'!$D82,'Inputs from Uganda staff'!$E$6:$BM$6,0)),
""))</f>
        <v>0</v>
      </c>
      <c r="AN82">
        <v>1</v>
      </c>
      <c r="AO82" t="e">
        <f t="shared" si="3"/>
        <v>#N/A</v>
      </c>
      <c r="AQ82" t="s">
        <v>558</v>
      </c>
    </row>
    <row r="83" spans="1:43" hidden="1">
      <c r="A83" s="106" t="s">
        <v>382</v>
      </c>
      <c r="B83" s="106" t="s">
        <v>336</v>
      </c>
      <c r="C83" s="107" t="s">
        <v>381</v>
      </c>
      <c r="D83" s="115" t="s">
        <v>382</v>
      </c>
      <c r="E83" s="122" t="s">
        <v>25</v>
      </c>
      <c r="F83" s="200" t="s">
        <v>49</v>
      </c>
      <c r="G83" s="122" t="str">
        <f>IF(F83&lt;&gt;"", VLOOKUP(F83,'WFOM - Cadre and Service List'!$E$4:$F$52,2,FALSE), "")</f>
        <v>EPI</v>
      </c>
      <c r="H83" s="122"/>
      <c r="I83" s="207"/>
      <c r="J83" s="207"/>
      <c r="K83" s="207"/>
      <c r="L83" s="207"/>
      <c r="M83" s="207"/>
      <c r="N83" s="207"/>
      <c r="O83" s="207"/>
      <c r="P83" s="207">
        <f t="shared" si="2"/>
        <v>0</v>
      </c>
      <c r="Q83" s="122" t="s">
        <v>1947</v>
      </c>
      <c r="R83" s="122">
        <f>IFERROR(
$AN83 * INDEX('WFOM - Time_Base'!$A$4:$API$29, MATCH("CenHos", 'WFOM - Time_Base'!$B$4:$B$29,0), MATCH(CONCATENATE($G83,R$2),'WFOM - Time_Base'!$A$8:$API$8,0)) *
INDEX('WFOM - Time_Base'!$A$4:$API$29, MATCH("CenHos_Per", 'WFOM - Time_Base'!$B$4:$B$29,0), MATCH(CONCATENATE($G83,R$2),'WFOM - Time_Base'!$A$8:$API$8,0)),
IFERROR($AN83 * INDEX('Inputs from Uganda staff'!$E$61:$BM$80,MATCH('HRH Need estimation'!R$2,'Inputs from Uganda staff'!$E$61:$E$80,0),MATCH('HRH Need estimation'!$D83,'Inputs from Uganda staff'!$E$6:$BM$6,0)),
""))</f>
        <v>0</v>
      </c>
      <c r="S83" s="122">
        <f>IFERROR(
$AN83 * INDEX('WFOM - Time_Base'!$A$4:$API$29, MATCH("CenHos", 'WFOM - Time_Base'!$B$4:$B$29,0), MATCH(CONCATENATE($G83,S$2),'WFOM - Time_Base'!$A$8:$API$8,0)) *
INDEX('WFOM - Time_Base'!$A$4:$API$29, MATCH("CenHos_Per", 'WFOM - Time_Base'!$B$4:$B$29,0), MATCH(CONCATENATE($G83,S$2),'WFOM - Time_Base'!$A$8:$API$8,0)),
IFERROR($AN83 * INDEX('Inputs from Uganda staff'!$E$61:$BM$80,MATCH('HRH Need estimation'!S$2,'Inputs from Uganda staff'!$E$61:$E$80,0),MATCH('HRH Need estimation'!$D83,'Inputs from Uganda staff'!$E$6:$BM$6,0)),
""))</f>
        <v>0</v>
      </c>
      <c r="T83" s="122">
        <f>IFERROR(
$AN83 * INDEX('WFOM - Time_Base'!$A$4:$API$29, MATCH("CenHos", 'WFOM - Time_Base'!$B$4:$B$29,0), MATCH(CONCATENATE($G83,T$2),'WFOM - Time_Base'!$A$8:$API$8,0)) *
INDEX('WFOM - Time_Base'!$A$4:$API$29, MATCH("CenHos_Per", 'WFOM - Time_Base'!$B$4:$B$29,0), MATCH(CONCATENATE($G83,T$2),'WFOM - Time_Base'!$A$8:$API$8,0)),
IFERROR($AN83 * INDEX('Inputs from Uganda staff'!$E$61:$BM$80,MATCH('HRH Need estimation'!T$2,'Inputs from Uganda staff'!$E$61:$E$80,0),MATCH('HRH Need estimation'!$D83,'Inputs from Uganda staff'!$E$6:$BM$6,0)),
""))</f>
        <v>0</v>
      </c>
      <c r="U83" s="122">
        <f>IFERROR(
$AN83 * INDEX('WFOM - Time_Base'!$A$4:$API$29, MATCH("CenHos", 'WFOM - Time_Base'!$B$4:$B$29,0), MATCH(CONCATENATE($G83,U$2),'WFOM - Time_Base'!$A$8:$API$8,0)) *
INDEX('WFOM - Time_Base'!$A$4:$API$29, MATCH("CenHos_Per", 'WFOM - Time_Base'!$B$4:$B$29,0), MATCH(CONCATENATE($G83,U$2),'WFOM - Time_Base'!$A$8:$API$8,0)),
IFERROR($AN83 * INDEX('Inputs from Uganda staff'!$E$61:$BM$80,MATCH('HRH Need estimation'!U$2,'Inputs from Uganda staff'!$E$61:$E$80,0),MATCH('HRH Need estimation'!$D83,'Inputs from Uganda staff'!$E$6:$BM$6,0)),
""))</f>
        <v>0</v>
      </c>
      <c r="V83" s="122">
        <f>IFERROR(
$AN83 * INDEX('WFOM - Time_Base'!$A$4:$API$29, MATCH("CenHos", 'WFOM - Time_Base'!$B$4:$B$29,0), MATCH(CONCATENATE($G83,V$2),'WFOM - Time_Base'!$A$8:$API$8,0)) *
INDEX('WFOM - Time_Base'!$A$4:$API$29, MATCH("CenHos_Per", 'WFOM - Time_Base'!$B$4:$B$29,0), MATCH(CONCATENATE($G83,V$2),'WFOM - Time_Base'!$A$8:$API$8,0)),
IFERROR($AN83 * INDEX('Inputs from Uganda staff'!$E$61:$BM$80,MATCH('HRH Need estimation'!V$2,'Inputs from Uganda staff'!$E$61:$E$80,0),MATCH('HRH Need estimation'!$D83,'Inputs from Uganda staff'!$E$6:$BM$6,0)),
""))</f>
        <v>3</v>
      </c>
      <c r="W83" s="122">
        <f>IFERROR(
$AN83 * INDEX('WFOM - Time_Base'!$A$4:$API$29, MATCH("CenHos", 'WFOM - Time_Base'!$B$4:$B$29,0), MATCH(CONCATENATE($G83,W$2),'WFOM - Time_Base'!$A$8:$API$8,0)) *
INDEX('WFOM - Time_Base'!$A$4:$API$29, MATCH("CenHos_Per", 'WFOM - Time_Base'!$B$4:$B$29,0), MATCH(CONCATENATE($G83,W$2),'WFOM - Time_Base'!$A$8:$API$8,0)),
IFERROR($AN83 * INDEX('Inputs from Uganda staff'!$E$61:$BM$80,MATCH('HRH Need estimation'!W$2,'Inputs from Uganda staff'!$E$61:$E$80,0),MATCH('HRH Need estimation'!$D83,'Inputs from Uganda staff'!$E$6:$BM$6,0)),
""))</f>
        <v>0</v>
      </c>
      <c r="X83" s="122">
        <f>IFERROR(
$AN83 * INDEX('WFOM - Time_Base'!$A$4:$API$29, MATCH("CenHos", 'WFOM - Time_Base'!$B$4:$B$29,0), MATCH(CONCATENATE($G83,X$2),'WFOM - Time_Base'!$A$8:$API$8,0)) *
INDEX('WFOM - Time_Base'!$A$4:$API$29, MATCH("CenHos_Per", 'WFOM - Time_Base'!$B$4:$B$29,0), MATCH(CONCATENATE($G83,X$2),'WFOM - Time_Base'!$A$8:$API$8,0)),
IFERROR($AN83 * INDEX('Inputs from Uganda staff'!$E$61:$BM$80,MATCH('HRH Need estimation'!X$2,'Inputs from Uganda staff'!$E$61:$E$80,0),MATCH('HRH Need estimation'!$D83,'Inputs from Uganda staff'!$E$6:$BM$6,0)),
""))</f>
        <v>0</v>
      </c>
      <c r="Y83" s="122">
        <f>IFERROR(
$AN83 * INDEX('WFOM - Time_Base'!$A$4:$API$29, MATCH("CenHos", 'WFOM - Time_Base'!$B$4:$B$29,0), MATCH(CONCATENATE($G83,Y$2),'WFOM - Time_Base'!$A$8:$API$8,0)) *
INDEX('WFOM - Time_Base'!$A$4:$API$29, MATCH("CenHos_Per", 'WFOM - Time_Base'!$B$4:$B$29,0), MATCH(CONCATENATE($G83,Y$2),'WFOM - Time_Base'!$A$8:$API$8,0)),
IFERROR($AN83 * INDEX('Inputs from Uganda staff'!$E$61:$BM$80,MATCH('HRH Need estimation'!Y$2,'Inputs from Uganda staff'!$E$61:$E$80,0),MATCH('HRH Need estimation'!$D83,'Inputs from Uganda staff'!$E$6:$BM$6,0)),
""))</f>
        <v>3</v>
      </c>
      <c r="Z83" s="122">
        <f>IFERROR(
$AN83 * INDEX('WFOM - Time_Base'!$A$4:$API$29, MATCH("CenHos", 'WFOM - Time_Base'!$B$4:$B$29,0), MATCH(CONCATENATE($G83,Z$2),'WFOM - Time_Base'!$A$8:$API$8,0)) *
INDEX('WFOM - Time_Base'!$A$4:$API$29, MATCH("CenHos_Per", 'WFOM - Time_Base'!$B$4:$B$29,0), MATCH(CONCATENATE($G83,Z$2),'WFOM - Time_Base'!$A$8:$API$8,0)),
IFERROR($AN83 * INDEX('Inputs from Uganda staff'!$E$61:$BM$80,MATCH('HRH Need estimation'!Z$2,'Inputs from Uganda staff'!$E$61:$E$80,0),MATCH('HRH Need estimation'!$D83,'Inputs from Uganda staff'!$E$6:$BM$6,0)),
""))</f>
        <v>0</v>
      </c>
      <c r="AA83" s="122">
        <f>IFERROR(
$AN83 * INDEX('WFOM - Time_Base'!$A$4:$API$29, MATCH("CenHos", 'WFOM - Time_Base'!$B$4:$B$29,0), MATCH(CONCATENATE($G83,AA$2),'WFOM - Time_Base'!$A$8:$API$8,0)) *
INDEX('WFOM - Time_Base'!$A$4:$API$29, MATCH("CenHos_Per", 'WFOM - Time_Base'!$B$4:$B$29,0), MATCH(CONCATENATE($G83,AA$2),'WFOM - Time_Base'!$A$8:$API$8,0)),
IFERROR($AN83 * INDEX('Inputs from Uganda staff'!$E$61:$BM$80,MATCH('HRH Need estimation'!AA$2,'Inputs from Uganda staff'!$E$61:$E$80,0),MATCH('HRH Need estimation'!$D83,'Inputs from Uganda staff'!$E$6:$BM$6,0)),
""))</f>
        <v>0</v>
      </c>
      <c r="AB83" s="122">
        <f>IFERROR(
$AN83 * INDEX('WFOM - Time_Base'!$A$4:$API$29, MATCH("CenHos", 'WFOM - Time_Base'!$B$4:$B$29,0), MATCH(CONCATENATE($G83,AB$2),'WFOM - Time_Base'!$A$8:$API$8,0)) *
INDEX('WFOM - Time_Base'!$A$4:$API$29, MATCH("CenHos_Per", 'WFOM - Time_Base'!$B$4:$B$29,0), MATCH(CONCATENATE($G83,AB$2),'WFOM - Time_Base'!$A$8:$API$8,0)),
IFERROR($AN83 * INDEX('Inputs from Uganda staff'!$E$61:$BM$80,MATCH('HRH Need estimation'!AB$2,'Inputs from Uganda staff'!$E$61:$E$80,0),MATCH('HRH Need estimation'!$D83,'Inputs from Uganda staff'!$E$6:$BM$6,0)),
""))</f>
        <v>0</v>
      </c>
      <c r="AC83" s="122" t="str">
        <f>IFERROR(
$AN83 * INDEX('WFOM - Time_Base'!$A$4:$API$29, MATCH("CenHos", 'WFOM - Time_Base'!$B$4:$B$29,0), MATCH(CONCATENATE($G83,AC$2),'WFOM - Time_Base'!$A$8:$API$8,0)) *
INDEX('WFOM - Time_Base'!$A$4:$API$29, MATCH("CenHos_Per", 'WFOM - Time_Base'!$B$4:$B$29,0), MATCH(CONCATENATE($G83,AC$2),'WFOM - Time_Base'!$A$8:$API$8,0)),
IFERROR($AN83 * INDEX('Inputs from Uganda staff'!$E$61:$BM$80,MATCH('HRH Need estimation'!AC$2,'Inputs from Uganda staff'!$E$61:$E$80,0),MATCH('HRH Need estimation'!$D83,'Inputs from Uganda staff'!$E$6:$BM$6,0)),
""))</f>
        <v/>
      </c>
      <c r="AD83" s="122">
        <f>IFERROR(
$AN83 * INDEX('WFOM - Time_Base'!$A$4:$API$29, MATCH("CenHos", 'WFOM - Time_Base'!$B$4:$B$29,0), MATCH(CONCATENATE($G83,AD$2),'WFOM - Time_Base'!$A$8:$API$8,0)) *
INDEX('WFOM - Time_Base'!$A$4:$API$29, MATCH("CenHos_Per", 'WFOM - Time_Base'!$B$4:$B$29,0), MATCH(CONCATENATE($G83,AD$2),'WFOM - Time_Base'!$A$8:$API$8,0)),
IFERROR($AN83 * INDEX('Inputs from Uganda staff'!$E$61:$BM$80,MATCH('HRH Need estimation'!AD$2,'Inputs from Uganda staff'!$E$61:$E$80,0),MATCH('HRH Need estimation'!$D83,'Inputs from Uganda staff'!$E$6:$BM$6,0)),
""))</f>
        <v>0</v>
      </c>
      <c r="AE83" s="122">
        <f>IFERROR(
$AN83 * INDEX('WFOM - Time_Base'!$A$4:$API$29, MATCH("CenHos", 'WFOM - Time_Base'!$B$4:$B$29,0), MATCH(CONCATENATE($G83,AE$2),'WFOM - Time_Base'!$A$8:$API$8,0)) *
INDEX('WFOM - Time_Base'!$A$4:$API$29, MATCH("CenHos_Per", 'WFOM - Time_Base'!$B$4:$B$29,0), MATCH(CONCATENATE($G83,AE$2),'WFOM - Time_Base'!$A$8:$API$8,0)),
IFERROR($AN83 * INDEX('Inputs from Uganda staff'!$E$61:$BM$80,MATCH('HRH Need estimation'!AE$2,'Inputs from Uganda staff'!$E$61:$E$80,0),MATCH('HRH Need estimation'!$D83,'Inputs from Uganda staff'!$E$6:$BM$6,0)),
""))</f>
        <v>0</v>
      </c>
      <c r="AF83" s="122">
        <f>IFERROR(
$AN83 * INDEX('WFOM - Time_Base'!$A$4:$API$29, MATCH("CenHos", 'WFOM - Time_Base'!$B$4:$B$29,0), MATCH(CONCATENATE($G83,AF$2),'WFOM - Time_Base'!$A$8:$API$8,0)) *
INDEX('WFOM - Time_Base'!$A$4:$API$29, MATCH("CenHos_Per", 'WFOM - Time_Base'!$B$4:$B$29,0), MATCH(CONCATENATE($G83,AF$2),'WFOM - Time_Base'!$A$8:$API$8,0)),
IFERROR($AN83 * INDEX('Inputs from Uganda staff'!$E$61:$BM$80,MATCH('HRH Need estimation'!AF$2,'Inputs from Uganda staff'!$E$61:$E$80,0),MATCH('HRH Need estimation'!$D83,'Inputs from Uganda staff'!$E$6:$BM$6,0)),
""))</f>
        <v>0</v>
      </c>
      <c r="AG83" s="122">
        <f>IFERROR(
$AN83 * INDEX('WFOM - Time_Base'!$A$4:$API$29, MATCH("CenHos", 'WFOM - Time_Base'!$B$4:$B$29,0), MATCH(CONCATENATE($G83,AG$2),'WFOM - Time_Base'!$A$8:$API$8,0)) *
INDEX('WFOM - Time_Base'!$A$4:$API$29, MATCH("CenHos_Per", 'WFOM - Time_Base'!$B$4:$B$29,0), MATCH(CONCATENATE($G83,AG$2),'WFOM - Time_Base'!$A$8:$API$8,0)),
IFERROR($AN83 * INDEX('Inputs from Uganda staff'!$E$61:$BM$80,MATCH('HRH Need estimation'!AG$2,'Inputs from Uganda staff'!$E$61:$E$80,0),MATCH('HRH Need estimation'!$D83,'Inputs from Uganda staff'!$E$6:$BM$6,0)),
""))</f>
        <v>0</v>
      </c>
      <c r="AH83" s="122">
        <f>IFERROR(
$AN83 * INDEX('WFOM - Time_Base'!$A$4:$API$29, MATCH("CenHos", 'WFOM - Time_Base'!$B$4:$B$29,0), MATCH(CONCATENATE($G83,AH$2),'WFOM - Time_Base'!$A$8:$API$8,0)) *
INDEX('WFOM - Time_Base'!$A$4:$API$29, MATCH("CenHos_Per", 'WFOM - Time_Base'!$B$4:$B$29,0), MATCH(CONCATENATE($G83,AH$2),'WFOM - Time_Base'!$A$8:$API$8,0)),
IFERROR($AN83 * INDEX('Inputs from Uganda staff'!$E$61:$BM$80,MATCH('HRH Need estimation'!AH$2,'Inputs from Uganda staff'!$E$61:$E$80,0),MATCH('HRH Need estimation'!$D83,'Inputs from Uganda staff'!$E$6:$BM$6,0)),
""))</f>
        <v>0</v>
      </c>
      <c r="AI83" s="122">
        <f>IFERROR(
$AN83 * INDEX('WFOM - Time_Base'!$A$4:$API$29, MATCH("CenHos", 'WFOM - Time_Base'!$B$4:$B$29,0), MATCH(CONCATENATE($G83,AI$2),'WFOM - Time_Base'!$A$8:$API$8,0)) *
INDEX('WFOM - Time_Base'!$A$4:$API$29, MATCH("CenHos_Per", 'WFOM - Time_Base'!$B$4:$B$29,0), MATCH(CONCATENATE($G83,AI$2),'WFOM - Time_Base'!$A$8:$API$8,0)),
IFERROR($AN83 * INDEX('Inputs from Uganda staff'!$E$61:$BM$80,MATCH('HRH Need estimation'!AI$2,'Inputs from Uganda staff'!$E$61:$E$80,0),MATCH('HRH Need estimation'!$D83,'Inputs from Uganda staff'!$E$6:$BM$6,0)),
""))</f>
        <v>0</v>
      </c>
      <c r="AJ83" s="122">
        <f>IFERROR(
$AN83 * INDEX('WFOM - Time_Base'!$A$4:$API$29, MATCH("CenHos", 'WFOM - Time_Base'!$B$4:$B$29,0), MATCH(CONCATENATE($G83,AJ$2),'WFOM - Time_Base'!$A$8:$API$8,0)) *
INDEX('WFOM - Time_Base'!$A$4:$API$29, MATCH("CenHos_Per", 'WFOM - Time_Base'!$B$4:$B$29,0), MATCH(CONCATENATE($G83,AJ$2),'WFOM - Time_Base'!$A$8:$API$8,0)),
IFERROR($AN83 * INDEX('Inputs from Uganda staff'!$E$61:$BM$80,MATCH('HRH Need estimation'!AJ$2,'Inputs from Uganda staff'!$E$61:$E$80,0),MATCH('HRH Need estimation'!$D83,'Inputs from Uganda staff'!$E$6:$BM$6,0)),
""))</f>
        <v>0</v>
      </c>
      <c r="AK83" s="122">
        <f>IFERROR(
$AN83 * INDEX('WFOM - Time_Base'!$A$4:$API$29, MATCH("CenHos", 'WFOM - Time_Base'!$B$4:$B$29,0), MATCH(CONCATENATE($G83,AK$2),'WFOM - Time_Base'!$A$8:$API$8,0)) *
INDEX('WFOM - Time_Base'!$A$4:$API$29, MATCH("CenHos_Per", 'WFOM - Time_Base'!$B$4:$B$29,0), MATCH(CONCATENATE($G83,AK$2),'WFOM - Time_Base'!$A$8:$API$8,0)),
IFERROR($AN83 * INDEX('Inputs from Uganda staff'!$E$61:$BM$80,MATCH('HRH Need estimation'!AK$2,'Inputs from Uganda staff'!$E$61:$E$80,0),MATCH('HRH Need estimation'!$D83,'Inputs from Uganda staff'!$E$6:$BM$6,0)),
""))</f>
        <v>0</v>
      </c>
      <c r="AL83" s="122">
        <f>IFERROR(
$AN83 * INDEX('WFOM - Time_Base'!$A$4:$API$29, MATCH("CenHos", 'WFOM - Time_Base'!$B$4:$B$29,0), MATCH(CONCATENATE($G83,AL$2),'WFOM - Time_Base'!$A$8:$API$8,0)) *
INDEX('WFOM - Time_Base'!$A$4:$API$29, MATCH("CenHos_Per", 'WFOM - Time_Base'!$B$4:$B$29,0), MATCH(CONCATENATE($G83,AL$2),'WFOM - Time_Base'!$A$8:$API$8,0)),
IFERROR($AN83 * INDEX('Inputs from Uganda staff'!$E$61:$BM$80,MATCH('HRH Need estimation'!AL$2,'Inputs from Uganda staff'!$E$61:$E$80,0),MATCH('HRH Need estimation'!$D83,'Inputs from Uganda staff'!$E$6:$BM$6,0)),
""))</f>
        <v>0</v>
      </c>
      <c r="AM83" t="s">
        <v>2085</v>
      </c>
      <c r="AN83">
        <v>3</v>
      </c>
      <c r="AO83" t="str">
        <f t="shared" si="3"/>
        <v>093</v>
      </c>
      <c r="AQ83" t="s">
        <v>562</v>
      </c>
    </row>
    <row r="84" spans="1:43" hidden="1">
      <c r="A84" s="106" t="s">
        <v>915</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2"/>
        <v>0</v>
      </c>
      <c r="Q84" s="122" t="s">
        <v>1947</v>
      </c>
      <c r="R84" s="122">
        <f>IFERROR(
$AN84 * INDEX('WFOM - Time_Base'!$A$4:$API$29, MATCH("CenHos", 'WFOM - Time_Base'!$B$4:$B$29,0), MATCH(CONCATENATE($G84,R$2),'WFOM - Time_Base'!$A$8:$API$8,0)) *
INDEX('WFOM - Time_Base'!$A$4:$API$29, MATCH("CenHos_Per", 'WFOM - Time_Base'!$B$4:$B$29,0), MATCH(CONCATENATE($G84,R$2),'WFOM - Time_Base'!$A$8:$API$8,0)),
IFERROR($AN84 * INDEX('Inputs from Uganda staff'!$E$61:$BM$80,MATCH('HRH Need estimation'!R$2,'Inputs from Uganda staff'!$E$61:$E$80,0),MATCH('HRH Need estimation'!$D84,'Inputs from Uganda staff'!$E$6:$BM$6,0)),
""))</f>
        <v>4.5</v>
      </c>
      <c r="S84" s="122">
        <f>IFERROR(
$AN84 * INDEX('WFOM - Time_Base'!$A$4:$API$29, MATCH("CenHos", 'WFOM - Time_Base'!$B$4:$B$29,0), MATCH(CONCATENATE($G84,S$2),'WFOM - Time_Base'!$A$8:$API$8,0)) *
INDEX('WFOM - Time_Base'!$A$4:$API$29, MATCH("CenHos_Per", 'WFOM - Time_Base'!$B$4:$B$29,0), MATCH(CONCATENATE($G84,S$2),'WFOM - Time_Base'!$A$8:$API$8,0)),
IFERROR($AN84 * INDEX('Inputs from Uganda staff'!$E$61:$BM$80,MATCH('HRH Need estimation'!S$2,'Inputs from Uganda staff'!$E$61:$E$80,0),MATCH('HRH Need estimation'!$D84,'Inputs from Uganda staff'!$E$6:$BM$6,0)),
""))</f>
        <v>4.5</v>
      </c>
      <c r="T84" s="122">
        <f>IFERROR(
$AN84 * INDEX('WFOM - Time_Base'!$A$4:$API$29, MATCH("CenHos", 'WFOM - Time_Base'!$B$4:$B$29,0), MATCH(CONCATENATE($G84,T$2),'WFOM - Time_Base'!$A$8:$API$8,0)) *
INDEX('WFOM - Time_Base'!$A$4:$API$29, MATCH("CenHos_Per", 'WFOM - Time_Base'!$B$4:$B$29,0), MATCH(CONCATENATE($G84,T$2),'WFOM - Time_Base'!$A$8:$API$8,0)),
IFERROR($AN84 * INDEX('Inputs from Uganda staff'!$E$61:$BM$80,MATCH('HRH Need estimation'!T$2,'Inputs from Uganda staff'!$E$61:$E$80,0),MATCH('HRH Need estimation'!$D84,'Inputs from Uganda staff'!$E$6:$BM$6,0)),
""))</f>
        <v>0</v>
      </c>
      <c r="U84" s="122">
        <f>IFERROR(
$AN84 * INDEX('WFOM - Time_Base'!$A$4:$API$29, MATCH("CenHos", 'WFOM - Time_Base'!$B$4:$B$29,0), MATCH(CONCATENATE($G84,U$2),'WFOM - Time_Base'!$A$8:$API$8,0)) *
INDEX('WFOM - Time_Base'!$A$4:$API$29, MATCH("CenHos_Per", 'WFOM - Time_Base'!$B$4:$B$29,0), MATCH(CONCATENATE($G84,U$2),'WFOM - Time_Base'!$A$8:$API$8,0)),
IFERROR($AN84 * INDEX('Inputs from Uganda staff'!$E$61:$BM$80,MATCH('HRH Need estimation'!U$2,'Inputs from Uganda staff'!$E$61:$E$80,0),MATCH('HRH Need estimation'!$D84,'Inputs from Uganda staff'!$E$6:$BM$6,0)),
""))</f>
        <v>8</v>
      </c>
      <c r="V84" s="122">
        <f>IFERROR(
$AN84 * INDEX('WFOM - Time_Base'!$A$4:$API$29, MATCH("CenHos", 'WFOM - Time_Base'!$B$4:$B$29,0), MATCH(CONCATENATE($G84,V$2),'WFOM - Time_Base'!$A$8:$API$8,0)) *
INDEX('WFOM - Time_Base'!$A$4:$API$29, MATCH("CenHos_Per", 'WFOM - Time_Base'!$B$4:$B$29,0), MATCH(CONCATENATE($G84,V$2),'WFOM - Time_Base'!$A$8:$API$8,0)),
IFERROR($AN84 * INDEX('Inputs from Uganda staff'!$E$61:$BM$80,MATCH('HRH Need estimation'!V$2,'Inputs from Uganda staff'!$E$61:$E$80,0),MATCH('HRH Need estimation'!$D84,'Inputs from Uganda staff'!$E$6:$BM$6,0)),
""))</f>
        <v>5</v>
      </c>
      <c r="W84" s="122">
        <f>IFERROR(
$AN84 * INDEX('WFOM - Time_Base'!$A$4:$API$29, MATCH("CenHos", 'WFOM - Time_Base'!$B$4:$B$29,0), MATCH(CONCATENATE($G84,W$2),'WFOM - Time_Base'!$A$8:$API$8,0)) *
INDEX('WFOM - Time_Base'!$A$4:$API$29, MATCH("CenHos_Per", 'WFOM - Time_Base'!$B$4:$B$29,0), MATCH(CONCATENATE($G84,W$2),'WFOM - Time_Base'!$A$8:$API$8,0)),
IFERROR($AN84 * INDEX('Inputs from Uganda staff'!$E$61:$BM$80,MATCH('HRH Need estimation'!W$2,'Inputs from Uganda staff'!$E$61:$E$80,0),MATCH('HRH Need estimation'!$D84,'Inputs from Uganda staff'!$E$6:$BM$6,0)),
""))</f>
        <v>0</v>
      </c>
      <c r="X84" s="122">
        <f>IFERROR(
$AN84 * INDEX('WFOM - Time_Base'!$A$4:$API$29, MATCH("CenHos", 'WFOM - Time_Base'!$B$4:$B$29,0), MATCH(CONCATENATE($G84,X$2),'WFOM - Time_Base'!$A$8:$API$8,0)) *
INDEX('WFOM - Time_Base'!$A$4:$API$29, MATCH("CenHos_Per", 'WFOM - Time_Base'!$B$4:$B$29,0), MATCH(CONCATENATE($G84,X$2),'WFOM - Time_Base'!$A$8:$API$8,0)),
IFERROR($AN84 * INDEX('Inputs from Uganda staff'!$E$61:$BM$80,MATCH('HRH Need estimation'!X$2,'Inputs from Uganda staff'!$E$61:$E$80,0),MATCH('HRH Need estimation'!$D84,'Inputs from Uganda staff'!$E$6:$BM$6,0)),
""))</f>
        <v>3.5</v>
      </c>
      <c r="Y84" s="122">
        <f>IFERROR(
$AN84 * INDEX('WFOM - Time_Base'!$A$4:$API$29, MATCH("CenHos", 'WFOM - Time_Base'!$B$4:$B$29,0), MATCH(CONCATENATE($G84,Y$2),'WFOM - Time_Base'!$A$8:$API$8,0)) *
INDEX('WFOM - Time_Base'!$A$4:$API$29, MATCH("CenHos_Per", 'WFOM - Time_Base'!$B$4:$B$29,0), MATCH(CONCATENATE($G84,Y$2),'WFOM - Time_Base'!$A$8:$API$8,0)),
IFERROR($AN84 * INDEX('Inputs from Uganda staff'!$E$61:$BM$80,MATCH('HRH Need estimation'!Y$2,'Inputs from Uganda staff'!$E$61:$E$80,0),MATCH('HRH Need estimation'!$D84,'Inputs from Uganda staff'!$E$6:$BM$6,0)),
""))</f>
        <v>3.5</v>
      </c>
      <c r="Z84" s="122">
        <f>IFERROR(
$AN84 * INDEX('WFOM - Time_Base'!$A$4:$API$29, MATCH("CenHos", 'WFOM - Time_Base'!$B$4:$B$29,0), MATCH(CONCATENATE($G84,Z$2),'WFOM - Time_Base'!$A$8:$API$8,0)) *
INDEX('WFOM - Time_Base'!$A$4:$API$29, MATCH("CenHos_Per", 'WFOM - Time_Base'!$B$4:$B$29,0), MATCH(CONCATENATE($G84,Z$2),'WFOM - Time_Base'!$A$8:$API$8,0)),
IFERROR($AN84 * INDEX('Inputs from Uganda staff'!$E$61:$BM$80,MATCH('HRH Need estimation'!Z$2,'Inputs from Uganda staff'!$E$61:$E$80,0),MATCH('HRH Need estimation'!$D84,'Inputs from Uganda staff'!$E$6:$BM$6,0)),
""))</f>
        <v>0</v>
      </c>
      <c r="AA84" s="122">
        <f>IFERROR(
$AN84 * INDEX('WFOM - Time_Base'!$A$4:$API$29, MATCH("CenHos", 'WFOM - Time_Base'!$B$4:$B$29,0), MATCH(CONCATENATE($G84,AA$2),'WFOM - Time_Base'!$A$8:$API$8,0)) *
INDEX('WFOM - Time_Base'!$A$4:$API$29, MATCH("CenHos_Per", 'WFOM - Time_Base'!$B$4:$B$29,0), MATCH(CONCATENATE($G84,AA$2),'WFOM - Time_Base'!$A$8:$API$8,0)),
IFERROR($AN84 * INDEX('Inputs from Uganda staff'!$E$61:$BM$80,MATCH('HRH Need estimation'!AA$2,'Inputs from Uganda staff'!$E$61:$E$80,0),MATCH('HRH Need estimation'!$D84,'Inputs from Uganda staff'!$E$6:$BM$6,0)),
""))</f>
        <v>0</v>
      </c>
      <c r="AB84" s="122">
        <f>IFERROR(
$AN84 * INDEX('WFOM - Time_Base'!$A$4:$API$29, MATCH("CenHos", 'WFOM - Time_Base'!$B$4:$B$29,0), MATCH(CONCATENATE($G84,AB$2),'WFOM - Time_Base'!$A$8:$API$8,0)) *
INDEX('WFOM - Time_Base'!$A$4:$API$29, MATCH("CenHos_Per", 'WFOM - Time_Base'!$B$4:$B$29,0), MATCH(CONCATENATE($G84,AB$2),'WFOM - Time_Base'!$A$8:$API$8,0)),
IFERROR($AN84 * INDEX('Inputs from Uganda staff'!$E$61:$BM$80,MATCH('HRH Need estimation'!AB$2,'Inputs from Uganda staff'!$E$61:$E$80,0),MATCH('HRH Need estimation'!$D84,'Inputs from Uganda staff'!$E$6:$BM$6,0)),
""))</f>
        <v>0</v>
      </c>
      <c r="AC84" s="122" t="str">
        <f>IFERROR(
$AN84 * INDEX('WFOM - Time_Base'!$A$4:$API$29, MATCH("CenHos", 'WFOM - Time_Base'!$B$4:$B$29,0), MATCH(CONCATENATE($G84,AC$2),'WFOM - Time_Base'!$A$8:$API$8,0)) *
INDEX('WFOM - Time_Base'!$A$4:$API$29, MATCH("CenHos_Per", 'WFOM - Time_Base'!$B$4:$B$29,0), MATCH(CONCATENATE($G84,AC$2),'WFOM - Time_Base'!$A$8:$API$8,0)),
IFERROR($AN84 * INDEX('Inputs from Uganda staff'!$E$61:$BM$80,MATCH('HRH Need estimation'!AC$2,'Inputs from Uganda staff'!$E$61:$E$80,0),MATCH('HRH Need estimation'!$D84,'Inputs from Uganda staff'!$E$6:$BM$6,0)),
""))</f>
        <v/>
      </c>
      <c r="AD84" s="122">
        <f>IFERROR(
$AN84 * INDEX('WFOM - Time_Base'!$A$4:$API$29, MATCH("CenHos", 'WFOM - Time_Base'!$B$4:$B$29,0), MATCH(CONCATENATE($G84,AD$2),'WFOM - Time_Base'!$A$8:$API$8,0)) *
INDEX('WFOM - Time_Base'!$A$4:$API$29, MATCH("CenHos_Per", 'WFOM - Time_Base'!$B$4:$B$29,0), MATCH(CONCATENATE($G84,AD$2),'WFOM - Time_Base'!$A$8:$API$8,0)),
IFERROR($AN84 * INDEX('Inputs from Uganda staff'!$E$61:$BM$80,MATCH('HRH Need estimation'!AD$2,'Inputs from Uganda staff'!$E$61:$E$80,0),MATCH('HRH Need estimation'!$D84,'Inputs from Uganda staff'!$E$6:$BM$6,0)),
""))</f>
        <v>0</v>
      </c>
      <c r="AE84" s="122">
        <f>IFERROR(
$AN84 * INDEX('WFOM - Time_Base'!$A$4:$API$29, MATCH("CenHos", 'WFOM - Time_Base'!$B$4:$B$29,0), MATCH(CONCATENATE($G84,AE$2),'WFOM - Time_Base'!$A$8:$API$8,0)) *
INDEX('WFOM - Time_Base'!$A$4:$API$29, MATCH("CenHos_Per", 'WFOM - Time_Base'!$B$4:$B$29,0), MATCH(CONCATENATE($G84,AE$2),'WFOM - Time_Base'!$A$8:$API$8,0)),
IFERROR($AN84 * INDEX('Inputs from Uganda staff'!$E$61:$BM$80,MATCH('HRH Need estimation'!AE$2,'Inputs from Uganda staff'!$E$61:$E$80,0),MATCH('HRH Need estimation'!$D84,'Inputs from Uganda staff'!$E$6:$BM$6,0)),
""))</f>
        <v>0</v>
      </c>
      <c r="AF84" s="122">
        <f>IFERROR(
$AN84 * INDEX('WFOM - Time_Base'!$A$4:$API$29, MATCH("CenHos", 'WFOM - Time_Base'!$B$4:$B$29,0), MATCH(CONCATENATE($G84,AF$2),'WFOM - Time_Base'!$A$8:$API$8,0)) *
INDEX('WFOM - Time_Base'!$A$4:$API$29, MATCH("CenHos_Per", 'WFOM - Time_Base'!$B$4:$B$29,0), MATCH(CONCATENATE($G84,AF$2),'WFOM - Time_Base'!$A$8:$API$8,0)),
IFERROR($AN84 * INDEX('Inputs from Uganda staff'!$E$61:$BM$80,MATCH('HRH Need estimation'!AF$2,'Inputs from Uganda staff'!$E$61:$E$80,0),MATCH('HRH Need estimation'!$D84,'Inputs from Uganda staff'!$E$6:$BM$6,0)),
""))</f>
        <v>0</v>
      </c>
      <c r="AG84" s="122">
        <f>IFERROR(
$AN84 * INDEX('WFOM - Time_Base'!$A$4:$API$29, MATCH("CenHos", 'WFOM - Time_Base'!$B$4:$B$29,0), MATCH(CONCATENATE($G84,AG$2),'WFOM - Time_Base'!$A$8:$API$8,0)) *
INDEX('WFOM - Time_Base'!$A$4:$API$29, MATCH("CenHos_Per", 'WFOM - Time_Base'!$B$4:$B$29,0), MATCH(CONCATENATE($G84,AG$2),'WFOM - Time_Base'!$A$8:$API$8,0)),
IFERROR($AN84 * INDEX('Inputs from Uganda staff'!$E$61:$BM$80,MATCH('HRH Need estimation'!AG$2,'Inputs from Uganda staff'!$E$61:$E$80,0),MATCH('HRH Need estimation'!$D84,'Inputs from Uganda staff'!$E$6:$BM$6,0)),
""))</f>
        <v>0</v>
      </c>
      <c r="AH84" s="122">
        <f>IFERROR(
$AN84 * INDEX('WFOM - Time_Base'!$A$4:$API$29, MATCH("CenHos", 'WFOM - Time_Base'!$B$4:$B$29,0), MATCH(CONCATENATE($G84,AH$2),'WFOM - Time_Base'!$A$8:$API$8,0)) *
INDEX('WFOM - Time_Base'!$A$4:$API$29, MATCH("CenHos_Per", 'WFOM - Time_Base'!$B$4:$B$29,0), MATCH(CONCATENATE($G84,AH$2),'WFOM - Time_Base'!$A$8:$API$8,0)),
IFERROR($AN84 * INDEX('Inputs from Uganda staff'!$E$61:$BM$80,MATCH('HRH Need estimation'!AH$2,'Inputs from Uganda staff'!$E$61:$E$80,0),MATCH('HRH Need estimation'!$D84,'Inputs from Uganda staff'!$E$6:$BM$6,0)),
""))</f>
        <v>0</v>
      </c>
      <c r="AI84" s="122">
        <f>IFERROR(
$AN84 * INDEX('WFOM - Time_Base'!$A$4:$API$29, MATCH("CenHos", 'WFOM - Time_Base'!$B$4:$B$29,0), MATCH(CONCATENATE($G84,AI$2),'WFOM - Time_Base'!$A$8:$API$8,0)) *
INDEX('WFOM - Time_Base'!$A$4:$API$29, MATCH("CenHos_Per", 'WFOM - Time_Base'!$B$4:$B$29,0), MATCH(CONCATENATE($G84,AI$2),'WFOM - Time_Base'!$A$8:$API$8,0)),
IFERROR($AN84 * INDEX('Inputs from Uganda staff'!$E$61:$BM$80,MATCH('HRH Need estimation'!AI$2,'Inputs from Uganda staff'!$E$61:$E$80,0),MATCH('HRH Need estimation'!$D84,'Inputs from Uganda staff'!$E$6:$BM$6,0)),
""))</f>
        <v>0</v>
      </c>
      <c r="AJ84" s="122">
        <f>IFERROR(
$AN84 * INDEX('WFOM - Time_Base'!$A$4:$API$29, MATCH("CenHos", 'WFOM - Time_Base'!$B$4:$B$29,0), MATCH(CONCATENATE($G84,AJ$2),'WFOM - Time_Base'!$A$8:$API$8,0)) *
INDEX('WFOM - Time_Base'!$A$4:$API$29, MATCH("CenHos_Per", 'WFOM - Time_Base'!$B$4:$B$29,0), MATCH(CONCATENATE($G84,AJ$2),'WFOM - Time_Base'!$A$8:$API$8,0)),
IFERROR($AN84 * INDEX('Inputs from Uganda staff'!$E$61:$BM$80,MATCH('HRH Need estimation'!AJ$2,'Inputs from Uganda staff'!$E$61:$E$80,0),MATCH('HRH Need estimation'!$D84,'Inputs from Uganda staff'!$E$6:$BM$6,0)),
""))</f>
        <v>0</v>
      </c>
      <c r="AK84" s="122">
        <f>IFERROR(
$AN84 * INDEX('WFOM - Time_Base'!$A$4:$API$29, MATCH("CenHos", 'WFOM - Time_Base'!$B$4:$B$29,0), MATCH(CONCATENATE($G84,AK$2),'WFOM - Time_Base'!$A$8:$API$8,0)) *
INDEX('WFOM - Time_Base'!$A$4:$API$29, MATCH("CenHos_Per", 'WFOM - Time_Base'!$B$4:$B$29,0), MATCH(CONCATENATE($G84,AK$2),'WFOM - Time_Base'!$A$8:$API$8,0)),
IFERROR($AN84 * INDEX('Inputs from Uganda staff'!$E$61:$BM$80,MATCH('HRH Need estimation'!AK$2,'Inputs from Uganda staff'!$E$61:$E$80,0),MATCH('HRH Need estimation'!$D84,'Inputs from Uganda staff'!$E$6:$BM$6,0)),
""))</f>
        <v>0</v>
      </c>
      <c r="AL84" s="122">
        <f>IFERROR(
$AN84 * INDEX('WFOM - Time_Base'!$A$4:$API$29, MATCH("CenHos", 'WFOM - Time_Base'!$B$4:$B$29,0), MATCH(CONCATENATE($G84,AL$2),'WFOM - Time_Base'!$A$8:$API$8,0)) *
INDEX('WFOM - Time_Base'!$A$4:$API$29, MATCH("CenHos_Per", 'WFOM - Time_Base'!$B$4:$B$29,0), MATCH(CONCATENATE($G84,AL$2),'WFOM - Time_Base'!$A$8:$API$8,0)),
IFERROR($AN84 * INDEX('Inputs from Uganda staff'!$E$61:$BM$80,MATCH('HRH Need estimation'!AL$2,'Inputs from Uganda staff'!$E$61:$E$80,0),MATCH('HRH Need estimation'!$D84,'Inputs from Uganda staff'!$E$6:$BM$6,0)),
""))</f>
        <v>0</v>
      </c>
      <c r="AN84">
        <v>1</v>
      </c>
      <c r="AO84" t="e">
        <f t="shared" si="3"/>
        <v>#N/A</v>
      </c>
      <c r="AQ84" t="s">
        <v>564</v>
      </c>
    </row>
    <row r="85" spans="1:43" hidden="1">
      <c r="A85" s="106" t="s">
        <v>915</v>
      </c>
      <c r="B85" s="106" t="s">
        <v>76</v>
      </c>
      <c r="C85" s="107" t="s">
        <v>385</v>
      </c>
      <c r="D85" s="115" t="s">
        <v>386</v>
      </c>
      <c r="E85" s="122" t="s">
        <v>76</v>
      </c>
      <c r="F85" s="122" t="s">
        <v>81</v>
      </c>
      <c r="G85" s="122" t="str">
        <f>IF(F85&lt;&gt;"", VLOOKUP(F85,'WFOM - Cadre and Service List'!$E$4:$F$52,2,FALSE), "")</f>
        <v>TBFollowUp</v>
      </c>
      <c r="H85" s="122"/>
      <c r="I85" s="207"/>
      <c r="J85" s="207"/>
      <c r="K85" s="207"/>
      <c r="L85" s="207"/>
      <c r="M85" s="207"/>
      <c r="N85" s="207"/>
      <c r="O85" s="207"/>
      <c r="P85" s="207">
        <f t="shared" si="2"/>
        <v>0</v>
      </c>
      <c r="Q85" s="122" t="s">
        <v>1947</v>
      </c>
      <c r="R85" s="122">
        <f>IFERROR(
$AN85 * INDEX('WFOM - Time_Base'!$A$4:$API$29, MATCH("CenHos", 'WFOM - Time_Base'!$B$4:$B$29,0), MATCH(CONCATENATE($G85,R$2),'WFOM - Time_Base'!$A$8:$API$8,0)) *
INDEX('WFOM - Time_Base'!$A$4:$API$29, MATCH("CenHos_Per", 'WFOM - Time_Base'!$B$4:$B$29,0), MATCH(CONCATENATE($G85,R$2),'WFOM - Time_Base'!$A$8:$API$8,0)),
IFERROR($AN85 * INDEX('Inputs from Uganda staff'!$E$61:$BM$80,MATCH('HRH Need estimation'!R$2,'Inputs from Uganda staff'!$E$61:$E$80,0),MATCH('HRH Need estimation'!$D85,'Inputs from Uganda staff'!$E$6:$BM$6,0)),
""))</f>
        <v>15</v>
      </c>
      <c r="S85" s="122">
        <f>IFERROR(
$AN85 * INDEX('WFOM - Time_Base'!$A$4:$API$29, MATCH("CenHos", 'WFOM - Time_Base'!$B$4:$B$29,0), MATCH(CONCATENATE($G85,S$2),'WFOM - Time_Base'!$A$8:$API$8,0)) *
INDEX('WFOM - Time_Base'!$A$4:$API$29, MATCH("CenHos_Per", 'WFOM - Time_Base'!$B$4:$B$29,0), MATCH(CONCATENATE($G85,S$2),'WFOM - Time_Base'!$A$8:$API$8,0)),
IFERROR($AN85 * INDEX('Inputs from Uganda staff'!$E$61:$BM$80,MATCH('HRH Need estimation'!S$2,'Inputs from Uganda staff'!$E$61:$E$80,0),MATCH('HRH Need estimation'!$D85,'Inputs from Uganda staff'!$E$6:$BM$6,0)),
""))</f>
        <v>15</v>
      </c>
      <c r="T85" s="122">
        <f>IFERROR(
$AN85 * INDEX('WFOM - Time_Base'!$A$4:$API$29, MATCH("CenHos", 'WFOM - Time_Base'!$B$4:$B$29,0), MATCH(CONCATENATE($G85,T$2),'WFOM - Time_Base'!$A$8:$API$8,0)) *
INDEX('WFOM - Time_Base'!$A$4:$API$29, MATCH("CenHos_Per", 'WFOM - Time_Base'!$B$4:$B$29,0), MATCH(CONCATENATE($G85,T$2),'WFOM - Time_Base'!$A$8:$API$8,0)),
IFERROR($AN85 * INDEX('Inputs from Uganda staff'!$E$61:$BM$80,MATCH('HRH Need estimation'!T$2,'Inputs from Uganda staff'!$E$61:$E$80,0),MATCH('HRH Need estimation'!$D85,'Inputs from Uganda staff'!$E$6:$BM$6,0)),
""))</f>
        <v>0</v>
      </c>
      <c r="U85" s="122">
        <f>IFERROR(
$AN85 * INDEX('WFOM - Time_Base'!$A$4:$API$29, MATCH("CenHos", 'WFOM - Time_Base'!$B$4:$B$29,0), MATCH(CONCATENATE($G85,U$2),'WFOM - Time_Base'!$A$8:$API$8,0)) *
INDEX('WFOM - Time_Base'!$A$4:$API$29, MATCH("CenHos_Per", 'WFOM - Time_Base'!$B$4:$B$29,0), MATCH(CONCATENATE($G85,U$2),'WFOM - Time_Base'!$A$8:$API$8,0)),
IFERROR($AN85 * INDEX('Inputs from Uganda staff'!$E$61:$BM$80,MATCH('HRH Need estimation'!U$2,'Inputs from Uganda staff'!$E$61:$E$80,0),MATCH('HRH Need estimation'!$D85,'Inputs from Uganda staff'!$E$6:$BM$6,0)),
""))</f>
        <v>67.5</v>
      </c>
      <c r="V85" s="122">
        <f>IFERROR(
$AN85 * INDEX('WFOM - Time_Base'!$A$4:$API$29, MATCH("CenHos", 'WFOM - Time_Base'!$B$4:$B$29,0), MATCH(CONCATENATE($G85,V$2),'WFOM - Time_Base'!$A$8:$API$8,0)) *
INDEX('WFOM - Time_Base'!$A$4:$API$29, MATCH("CenHos_Per", 'WFOM - Time_Base'!$B$4:$B$29,0), MATCH(CONCATENATE($G85,V$2),'WFOM - Time_Base'!$A$8:$API$8,0)),
IFERROR($AN85 * INDEX('Inputs from Uganda staff'!$E$61:$BM$80,MATCH('HRH Need estimation'!V$2,'Inputs from Uganda staff'!$E$61:$E$80,0),MATCH('HRH Need estimation'!$D85,'Inputs from Uganda staff'!$E$6:$BM$6,0)),
""))</f>
        <v>31.5</v>
      </c>
      <c r="W85" s="122">
        <f>IFERROR(
$AN85 * INDEX('WFOM - Time_Base'!$A$4:$API$29, MATCH("CenHos", 'WFOM - Time_Base'!$B$4:$B$29,0), MATCH(CONCATENATE($G85,W$2),'WFOM - Time_Base'!$A$8:$API$8,0)) *
INDEX('WFOM - Time_Base'!$A$4:$API$29, MATCH("CenHos_Per", 'WFOM - Time_Base'!$B$4:$B$29,0), MATCH(CONCATENATE($G85,W$2),'WFOM - Time_Base'!$A$8:$API$8,0)),
IFERROR($AN85 * INDEX('Inputs from Uganda staff'!$E$61:$BM$80,MATCH('HRH Need estimation'!W$2,'Inputs from Uganda staff'!$E$61:$E$80,0),MATCH('HRH Need estimation'!$D85,'Inputs from Uganda staff'!$E$6:$BM$6,0)),
""))</f>
        <v>9</v>
      </c>
      <c r="X85" s="122">
        <f>IFERROR(
$AN85 * INDEX('WFOM - Time_Base'!$A$4:$API$29, MATCH("CenHos", 'WFOM - Time_Base'!$B$4:$B$29,0), MATCH(CONCATENATE($G85,X$2),'WFOM - Time_Base'!$A$8:$API$8,0)) *
INDEX('WFOM - Time_Base'!$A$4:$API$29, MATCH("CenHos_Per", 'WFOM - Time_Base'!$B$4:$B$29,0), MATCH(CONCATENATE($G85,X$2),'WFOM - Time_Base'!$A$8:$API$8,0)),
IFERROR($AN85 * INDEX('Inputs from Uganda staff'!$E$61:$BM$80,MATCH('HRH Need estimation'!X$2,'Inputs from Uganda staff'!$E$61:$E$80,0),MATCH('HRH Need estimation'!$D85,'Inputs from Uganda staff'!$E$6:$BM$6,0)),
""))</f>
        <v>9</v>
      </c>
      <c r="Y85" s="122">
        <f>IFERROR(
$AN85 * INDEX('WFOM - Time_Base'!$A$4:$API$29, MATCH("CenHos", 'WFOM - Time_Base'!$B$4:$B$29,0), MATCH(CONCATENATE($G85,Y$2),'WFOM - Time_Base'!$A$8:$API$8,0)) *
INDEX('WFOM - Time_Base'!$A$4:$API$29, MATCH("CenHos_Per", 'WFOM - Time_Base'!$B$4:$B$29,0), MATCH(CONCATENATE($G85,Y$2),'WFOM - Time_Base'!$A$8:$API$8,0)),
IFERROR($AN85 * INDEX('Inputs from Uganda staff'!$E$61:$BM$80,MATCH('HRH Need estimation'!Y$2,'Inputs from Uganda staff'!$E$61:$E$80,0),MATCH('HRH Need estimation'!$D85,'Inputs from Uganda staff'!$E$6:$BM$6,0)),
""))</f>
        <v>0</v>
      </c>
      <c r="Z85" s="122">
        <f>IFERROR(
$AN85 * INDEX('WFOM - Time_Base'!$A$4:$API$29, MATCH("CenHos", 'WFOM - Time_Base'!$B$4:$B$29,0), MATCH(CONCATENATE($G85,Z$2),'WFOM - Time_Base'!$A$8:$API$8,0)) *
INDEX('WFOM - Time_Base'!$A$4:$API$29, MATCH("CenHos_Per", 'WFOM - Time_Base'!$B$4:$B$29,0), MATCH(CONCATENATE($G85,Z$2),'WFOM - Time_Base'!$A$8:$API$8,0)),
IFERROR($AN85 * INDEX('Inputs from Uganda staff'!$E$61:$BM$80,MATCH('HRH Need estimation'!Z$2,'Inputs from Uganda staff'!$E$61:$E$80,0),MATCH('HRH Need estimation'!$D85,'Inputs from Uganda staff'!$E$6:$BM$6,0)),
""))</f>
        <v>0</v>
      </c>
      <c r="AA85" s="122">
        <f>IFERROR(
$AN85 * INDEX('WFOM - Time_Base'!$A$4:$API$29, MATCH("CenHos", 'WFOM - Time_Base'!$B$4:$B$29,0), MATCH(CONCATENATE($G85,AA$2),'WFOM - Time_Base'!$A$8:$API$8,0)) *
INDEX('WFOM - Time_Base'!$A$4:$API$29, MATCH("CenHos_Per", 'WFOM - Time_Base'!$B$4:$B$29,0), MATCH(CONCATENATE($G85,AA$2),'WFOM - Time_Base'!$A$8:$API$8,0)),
IFERROR($AN85 * INDEX('Inputs from Uganda staff'!$E$61:$BM$80,MATCH('HRH Need estimation'!AA$2,'Inputs from Uganda staff'!$E$61:$E$80,0),MATCH('HRH Need estimation'!$D85,'Inputs from Uganda staff'!$E$6:$BM$6,0)),
""))</f>
        <v>0</v>
      </c>
      <c r="AB85" s="122">
        <f>IFERROR(
$AN85 * INDEX('WFOM - Time_Base'!$A$4:$API$29, MATCH("CenHos", 'WFOM - Time_Base'!$B$4:$B$29,0), MATCH(CONCATENATE($G85,AB$2),'WFOM - Time_Base'!$A$8:$API$8,0)) *
INDEX('WFOM - Time_Base'!$A$4:$API$29, MATCH("CenHos_Per", 'WFOM - Time_Base'!$B$4:$B$29,0), MATCH(CONCATENATE($G85,AB$2),'WFOM - Time_Base'!$A$8:$API$8,0)),
IFERROR($AN85 * INDEX('Inputs from Uganda staff'!$E$61:$BM$80,MATCH('HRH Need estimation'!AB$2,'Inputs from Uganda staff'!$E$61:$E$80,0),MATCH('HRH Need estimation'!$D85,'Inputs from Uganda staff'!$E$6:$BM$6,0)),
""))</f>
        <v>0</v>
      </c>
      <c r="AC85" s="122" t="str">
        <f>IFERROR(
$AN85 * INDEX('WFOM - Time_Base'!$A$4:$API$29, MATCH("CenHos", 'WFOM - Time_Base'!$B$4:$B$29,0), MATCH(CONCATENATE($G85,AC$2),'WFOM - Time_Base'!$A$8:$API$8,0)) *
INDEX('WFOM - Time_Base'!$A$4:$API$29, MATCH("CenHos_Per", 'WFOM - Time_Base'!$B$4:$B$29,0), MATCH(CONCATENATE($G85,AC$2),'WFOM - Time_Base'!$A$8:$API$8,0)),
IFERROR($AN85 * INDEX('Inputs from Uganda staff'!$E$61:$BM$80,MATCH('HRH Need estimation'!AC$2,'Inputs from Uganda staff'!$E$61:$E$80,0),MATCH('HRH Need estimation'!$D85,'Inputs from Uganda staff'!$E$6:$BM$6,0)),
""))</f>
        <v/>
      </c>
      <c r="AD85" s="122">
        <f>IFERROR(
$AN85 * INDEX('WFOM - Time_Base'!$A$4:$API$29, MATCH("CenHos", 'WFOM - Time_Base'!$B$4:$B$29,0), MATCH(CONCATENATE($G85,AD$2),'WFOM - Time_Base'!$A$8:$API$8,0)) *
INDEX('WFOM - Time_Base'!$A$4:$API$29, MATCH("CenHos_Per", 'WFOM - Time_Base'!$B$4:$B$29,0), MATCH(CONCATENATE($G85,AD$2),'WFOM - Time_Base'!$A$8:$API$8,0)),
IFERROR($AN85 * INDEX('Inputs from Uganda staff'!$E$61:$BM$80,MATCH('HRH Need estimation'!AD$2,'Inputs from Uganda staff'!$E$61:$E$80,0),MATCH('HRH Need estimation'!$D85,'Inputs from Uganda staff'!$E$6:$BM$6,0)),
""))</f>
        <v>0</v>
      </c>
      <c r="AE85" s="122">
        <f>IFERROR(
$AN85 * INDEX('WFOM - Time_Base'!$A$4:$API$29, MATCH("CenHos", 'WFOM - Time_Base'!$B$4:$B$29,0), MATCH(CONCATENATE($G85,AE$2),'WFOM - Time_Base'!$A$8:$API$8,0)) *
INDEX('WFOM - Time_Base'!$A$4:$API$29, MATCH("CenHos_Per", 'WFOM - Time_Base'!$B$4:$B$29,0), MATCH(CONCATENATE($G85,AE$2),'WFOM - Time_Base'!$A$8:$API$8,0)),
IFERROR($AN85 * INDEX('Inputs from Uganda staff'!$E$61:$BM$80,MATCH('HRH Need estimation'!AE$2,'Inputs from Uganda staff'!$E$61:$E$80,0),MATCH('HRH Need estimation'!$D85,'Inputs from Uganda staff'!$E$6:$BM$6,0)),
""))</f>
        <v>0</v>
      </c>
      <c r="AF85" s="122">
        <f>IFERROR(
$AN85 * INDEX('WFOM - Time_Base'!$A$4:$API$29, MATCH("CenHos", 'WFOM - Time_Base'!$B$4:$B$29,0), MATCH(CONCATENATE($G85,AF$2),'WFOM - Time_Base'!$A$8:$API$8,0)) *
INDEX('WFOM - Time_Base'!$A$4:$API$29, MATCH("CenHos_Per", 'WFOM - Time_Base'!$B$4:$B$29,0), MATCH(CONCATENATE($G85,AF$2),'WFOM - Time_Base'!$A$8:$API$8,0)),
IFERROR($AN85 * INDEX('Inputs from Uganda staff'!$E$61:$BM$80,MATCH('HRH Need estimation'!AF$2,'Inputs from Uganda staff'!$E$61:$E$80,0),MATCH('HRH Need estimation'!$D85,'Inputs from Uganda staff'!$E$6:$BM$6,0)),
""))</f>
        <v>0</v>
      </c>
      <c r="AG85" s="122">
        <f>IFERROR(
$AN85 * INDEX('WFOM - Time_Base'!$A$4:$API$29, MATCH("CenHos", 'WFOM - Time_Base'!$B$4:$B$29,0), MATCH(CONCATENATE($G85,AG$2),'WFOM - Time_Base'!$A$8:$API$8,0)) *
INDEX('WFOM - Time_Base'!$A$4:$API$29, MATCH("CenHos_Per", 'WFOM - Time_Base'!$B$4:$B$29,0), MATCH(CONCATENATE($G85,AG$2),'WFOM - Time_Base'!$A$8:$API$8,0)),
IFERROR($AN85 * INDEX('Inputs from Uganda staff'!$E$61:$BM$80,MATCH('HRH Need estimation'!AG$2,'Inputs from Uganda staff'!$E$61:$E$80,0),MATCH('HRH Need estimation'!$D85,'Inputs from Uganda staff'!$E$6:$BM$6,0)),
""))</f>
        <v>0</v>
      </c>
      <c r="AH85" s="122">
        <f>IFERROR(
$AN85 * INDEX('WFOM - Time_Base'!$A$4:$API$29, MATCH("CenHos", 'WFOM - Time_Base'!$B$4:$B$29,0), MATCH(CONCATENATE($G85,AH$2),'WFOM - Time_Base'!$A$8:$API$8,0)) *
INDEX('WFOM - Time_Base'!$A$4:$API$29, MATCH("CenHos_Per", 'WFOM - Time_Base'!$B$4:$B$29,0), MATCH(CONCATENATE($G85,AH$2),'WFOM - Time_Base'!$A$8:$API$8,0)),
IFERROR($AN85 * INDEX('Inputs from Uganda staff'!$E$61:$BM$80,MATCH('HRH Need estimation'!AH$2,'Inputs from Uganda staff'!$E$61:$E$80,0),MATCH('HRH Need estimation'!$D85,'Inputs from Uganda staff'!$E$6:$BM$6,0)),
""))</f>
        <v>0</v>
      </c>
      <c r="AI85" s="122">
        <f>IFERROR(
$AN85 * INDEX('WFOM - Time_Base'!$A$4:$API$29, MATCH("CenHos", 'WFOM - Time_Base'!$B$4:$B$29,0), MATCH(CONCATENATE($G85,AI$2),'WFOM - Time_Base'!$A$8:$API$8,0)) *
INDEX('WFOM - Time_Base'!$A$4:$API$29, MATCH("CenHos_Per", 'WFOM - Time_Base'!$B$4:$B$29,0), MATCH(CONCATENATE($G85,AI$2),'WFOM - Time_Base'!$A$8:$API$8,0)),
IFERROR($AN85 * INDEX('Inputs from Uganda staff'!$E$61:$BM$80,MATCH('HRH Need estimation'!AI$2,'Inputs from Uganda staff'!$E$61:$E$80,0),MATCH('HRH Need estimation'!$D85,'Inputs from Uganda staff'!$E$6:$BM$6,0)),
""))</f>
        <v>0</v>
      </c>
      <c r="AJ85" s="122">
        <f>IFERROR(
$AN85 * INDEX('WFOM - Time_Base'!$A$4:$API$29, MATCH("CenHos", 'WFOM - Time_Base'!$B$4:$B$29,0), MATCH(CONCATENATE($G85,AJ$2),'WFOM - Time_Base'!$A$8:$API$8,0)) *
INDEX('WFOM - Time_Base'!$A$4:$API$29, MATCH("CenHos_Per", 'WFOM - Time_Base'!$B$4:$B$29,0), MATCH(CONCATENATE($G85,AJ$2),'WFOM - Time_Base'!$A$8:$API$8,0)),
IFERROR($AN85 * INDEX('Inputs from Uganda staff'!$E$61:$BM$80,MATCH('HRH Need estimation'!AJ$2,'Inputs from Uganda staff'!$E$61:$E$80,0),MATCH('HRH Need estimation'!$D85,'Inputs from Uganda staff'!$E$6:$BM$6,0)),
""))</f>
        <v>0</v>
      </c>
      <c r="AK85" s="122">
        <f>IFERROR(
$AN85 * INDEX('WFOM - Time_Base'!$A$4:$API$29, MATCH("CenHos", 'WFOM - Time_Base'!$B$4:$B$29,0), MATCH(CONCATENATE($G85,AK$2),'WFOM - Time_Base'!$A$8:$API$8,0)) *
INDEX('WFOM - Time_Base'!$A$4:$API$29, MATCH("CenHos_Per", 'WFOM - Time_Base'!$B$4:$B$29,0), MATCH(CONCATENATE($G85,AK$2),'WFOM - Time_Base'!$A$8:$API$8,0)),
IFERROR($AN85 * INDEX('Inputs from Uganda staff'!$E$61:$BM$80,MATCH('HRH Need estimation'!AK$2,'Inputs from Uganda staff'!$E$61:$E$80,0),MATCH('HRH Need estimation'!$D85,'Inputs from Uganda staff'!$E$6:$BM$6,0)),
""))</f>
        <v>0</v>
      </c>
      <c r="AL85" s="122">
        <f>IFERROR(
$AN85 * INDEX('WFOM - Time_Base'!$A$4:$API$29, MATCH("CenHos", 'WFOM - Time_Base'!$B$4:$B$29,0), MATCH(CONCATENATE($G85,AL$2),'WFOM - Time_Base'!$A$8:$API$8,0)) *
INDEX('WFOM - Time_Base'!$A$4:$API$29, MATCH("CenHos_Per", 'WFOM - Time_Base'!$B$4:$B$29,0), MATCH(CONCATENATE($G85,AL$2),'WFOM - Time_Base'!$A$8:$API$8,0)),
IFERROR($AN85 * INDEX('Inputs from Uganda staff'!$E$61:$BM$80,MATCH('HRH Need estimation'!AL$2,'Inputs from Uganda staff'!$E$61:$E$80,0),MATCH('HRH Need estimation'!$D85,'Inputs from Uganda staff'!$E$6:$BM$6,0)),
""))</f>
        <v>0</v>
      </c>
      <c r="AN85">
        <v>6</v>
      </c>
      <c r="AO85" t="str">
        <f t="shared" si="3"/>
        <v>095</v>
      </c>
      <c r="AQ85" t="s">
        <v>566</v>
      </c>
    </row>
    <row r="86" spans="1:43" hidden="1">
      <c r="A86" s="106" t="s">
        <v>957</v>
      </c>
      <c r="B86" s="106" t="s">
        <v>76</v>
      </c>
      <c r="C86" s="107" t="s">
        <v>387</v>
      </c>
      <c r="D86" s="115" t="s">
        <v>388</v>
      </c>
      <c r="E86" s="122" t="s">
        <v>76</v>
      </c>
      <c r="F86" s="122" t="s">
        <v>81</v>
      </c>
      <c r="G86" s="122" t="str">
        <f>IF(F86&lt;&gt;"", VLOOKUP(F86,'WFOM - Cadre and Service List'!$E$4:$F$52,2,FALSE), "")</f>
        <v>TBFollowUp</v>
      </c>
      <c r="H86" s="122"/>
      <c r="I86" s="207"/>
      <c r="J86" s="207"/>
      <c r="K86" s="207"/>
      <c r="L86" s="207"/>
      <c r="M86" s="207"/>
      <c r="N86" s="207"/>
      <c r="O86" s="207"/>
      <c r="P86" s="207">
        <f t="shared" si="2"/>
        <v>0</v>
      </c>
      <c r="Q86" s="122" t="s">
        <v>1947</v>
      </c>
      <c r="R86" s="122">
        <f>IFERROR(
$AN86 * INDEX('WFOM - Time_Base'!$A$4:$API$29, MATCH("CenHos", 'WFOM - Time_Base'!$B$4:$B$29,0), MATCH(CONCATENATE($G86,R$2),'WFOM - Time_Base'!$A$8:$API$8,0)) *
INDEX('WFOM - Time_Base'!$A$4:$API$29, MATCH("CenHos_Per", 'WFOM - Time_Base'!$B$4:$B$29,0), MATCH(CONCATENATE($G86,R$2),'WFOM - Time_Base'!$A$8:$API$8,0)),
IFERROR($AN86 * INDEX('Inputs from Uganda staff'!$E$61:$BM$80,MATCH('HRH Need estimation'!R$2,'Inputs from Uganda staff'!$E$61:$E$80,0),MATCH('HRH Need estimation'!$D86,'Inputs from Uganda staff'!$E$6:$BM$6,0)),
""))</f>
        <v>15</v>
      </c>
      <c r="S86" s="122">
        <f>IFERROR(
$AN86 * INDEX('WFOM - Time_Base'!$A$4:$API$29, MATCH("CenHos", 'WFOM - Time_Base'!$B$4:$B$29,0), MATCH(CONCATENATE($G86,S$2),'WFOM - Time_Base'!$A$8:$API$8,0)) *
INDEX('WFOM - Time_Base'!$A$4:$API$29, MATCH("CenHos_Per", 'WFOM - Time_Base'!$B$4:$B$29,0), MATCH(CONCATENATE($G86,S$2),'WFOM - Time_Base'!$A$8:$API$8,0)),
IFERROR($AN86 * INDEX('Inputs from Uganda staff'!$E$61:$BM$80,MATCH('HRH Need estimation'!S$2,'Inputs from Uganda staff'!$E$61:$E$80,0),MATCH('HRH Need estimation'!$D86,'Inputs from Uganda staff'!$E$6:$BM$6,0)),
""))</f>
        <v>15</v>
      </c>
      <c r="T86" s="122">
        <f>IFERROR(
$AN86 * INDEX('WFOM - Time_Base'!$A$4:$API$29, MATCH("CenHos", 'WFOM - Time_Base'!$B$4:$B$29,0), MATCH(CONCATENATE($G86,T$2),'WFOM - Time_Base'!$A$8:$API$8,0)) *
INDEX('WFOM - Time_Base'!$A$4:$API$29, MATCH("CenHos_Per", 'WFOM - Time_Base'!$B$4:$B$29,0), MATCH(CONCATENATE($G86,T$2),'WFOM - Time_Base'!$A$8:$API$8,0)),
IFERROR($AN86 * INDEX('Inputs from Uganda staff'!$E$61:$BM$80,MATCH('HRH Need estimation'!T$2,'Inputs from Uganda staff'!$E$61:$E$80,0),MATCH('HRH Need estimation'!$D86,'Inputs from Uganda staff'!$E$6:$BM$6,0)),
""))</f>
        <v>0</v>
      </c>
      <c r="U86" s="122">
        <f>IFERROR(
$AN86 * INDEX('WFOM - Time_Base'!$A$4:$API$29, MATCH("CenHos", 'WFOM - Time_Base'!$B$4:$B$29,0), MATCH(CONCATENATE($G86,U$2),'WFOM - Time_Base'!$A$8:$API$8,0)) *
INDEX('WFOM - Time_Base'!$A$4:$API$29, MATCH("CenHos_Per", 'WFOM - Time_Base'!$B$4:$B$29,0), MATCH(CONCATENATE($G86,U$2),'WFOM - Time_Base'!$A$8:$API$8,0)),
IFERROR($AN86 * INDEX('Inputs from Uganda staff'!$E$61:$BM$80,MATCH('HRH Need estimation'!U$2,'Inputs from Uganda staff'!$E$61:$E$80,0),MATCH('HRH Need estimation'!$D86,'Inputs from Uganda staff'!$E$6:$BM$6,0)),
""))</f>
        <v>67.5</v>
      </c>
      <c r="V86" s="122">
        <f>IFERROR(
$AN86 * INDEX('WFOM - Time_Base'!$A$4:$API$29, MATCH("CenHos", 'WFOM - Time_Base'!$B$4:$B$29,0), MATCH(CONCATENATE($G86,V$2),'WFOM - Time_Base'!$A$8:$API$8,0)) *
INDEX('WFOM - Time_Base'!$A$4:$API$29, MATCH("CenHos_Per", 'WFOM - Time_Base'!$B$4:$B$29,0), MATCH(CONCATENATE($G86,V$2),'WFOM - Time_Base'!$A$8:$API$8,0)),
IFERROR($AN86 * INDEX('Inputs from Uganda staff'!$E$61:$BM$80,MATCH('HRH Need estimation'!V$2,'Inputs from Uganda staff'!$E$61:$E$80,0),MATCH('HRH Need estimation'!$D86,'Inputs from Uganda staff'!$E$6:$BM$6,0)),
""))</f>
        <v>31.5</v>
      </c>
      <c r="W86" s="122">
        <f>IFERROR(
$AN86 * INDEX('WFOM - Time_Base'!$A$4:$API$29, MATCH("CenHos", 'WFOM - Time_Base'!$B$4:$B$29,0), MATCH(CONCATENATE($G86,W$2),'WFOM - Time_Base'!$A$8:$API$8,0)) *
INDEX('WFOM - Time_Base'!$A$4:$API$29, MATCH("CenHos_Per", 'WFOM - Time_Base'!$B$4:$B$29,0), MATCH(CONCATENATE($G86,W$2),'WFOM - Time_Base'!$A$8:$API$8,0)),
IFERROR($AN86 * INDEX('Inputs from Uganda staff'!$E$61:$BM$80,MATCH('HRH Need estimation'!W$2,'Inputs from Uganda staff'!$E$61:$E$80,0),MATCH('HRH Need estimation'!$D86,'Inputs from Uganda staff'!$E$6:$BM$6,0)),
""))</f>
        <v>9</v>
      </c>
      <c r="X86" s="122">
        <f>IFERROR(
$AN86 * INDEX('WFOM - Time_Base'!$A$4:$API$29, MATCH("CenHos", 'WFOM - Time_Base'!$B$4:$B$29,0), MATCH(CONCATENATE($G86,X$2),'WFOM - Time_Base'!$A$8:$API$8,0)) *
INDEX('WFOM - Time_Base'!$A$4:$API$29, MATCH("CenHos_Per", 'WFOM - Time_Base'!$B$4:$B$29,0), MATCH(CONCATENATE($G86,X$2),'WFOM - Time_Base'!$A$8:$API$8,0)),
IFERROR($AN86 * INDEX('Inputs from Uganda staff'!$E$61:$BM$80,MATCH('HRH Need estimation'!X$2,'Inputs from Uganda staff'!$E$61:$E$80,0),MATCH('HRH Need estimation'!$D86,'Inputs from Uganda staff'!$E$6:$BM$6,0)),
""))</f>
        <v>9</v>
      </c>
      <c r="Y86" s="122">
        <f>IFERROR(
$AN86 * INDEX('WFOM - Time_Base'!$A$4:$API$29, MATCH("CenHos", 'WFOM - Time_Base'!$B$4:$B$29,0), MATCH(CONCATENATE($G86,Y$2),'WFOM - Time_Base'!$A$8:$API$8,0)) *
INDEX('WFOM - Time_Base'!$A$4:$API$29, MATCH("CenHos_Per", 'WFOM - Time_Base'!$B$4:$B$29,0), MATCH(CONCATENATE($G86,Y$2),'WFOM - Time_Base'!$A$8:$API$8,0)),
IFERROR($AN86 * INDEX('Inputs from Uganda staff'!$E$61:$BM$80,MATCH('HRH Need estimation'!Y$2,'Inputs from Uganda staff'!$E$61:$E$80,0),MATCH('HRH Need estimation'!$D86,'Inputs from Uganda staff'!$E$6:$BM$6,0)),
""))</f>
        <v>0</v>
      </c>
      <c r="Z86" s="122">
        <f>IFERROR(
$AN86 * INDEX('WFOM - Time_Base'!$A$4:$API$29, MATCH("CenHos", 'WFOM - Time_Base'!$B$4:$B$29,0), MATCH(CONCATENATE($G86,Z$2),'WFOM - Time_Base'!$A$8:$API$8,0)) *
INDEX('WFOM - Time_Base'!$A$4:$API$29, MATCH("CenHos_Per", 'WFOM - Time_Base'!$B$4:$B$29,0), MATCH(CONCATENATE($G86,Z$2),'WFOM - Time_Base'!$A$8:$API$8,0)),
IFERROR($AN86 * INDEX('Inputs from Uganda staff'!$E$61:$BM$80,MATCH('HRH Need estimation'!Z$2,'Inputs from Uganda staff'!$E$61:$E$80,0),MATCH('HRH Need estimation'!$D86,'Inputs from Uganda staff'!$E$6:$BM$6,0)),
""))</f>
        <v>0</v>
      </c>
      <c r="AA86" s="122">
        <f>IFERROR(
$AN86 * INDEX('WFOM - Time_Base'!$A$4:$API$29, MATCH("CenHos", 'WFOM - Time_Base'!$B$4:$B$29,0), MATCH(CONCATENATE($G86,AA$2),'WFOM - Time_Base'!$A$8:$API$8,0)) *
INDEX('WFOM - Time_Base'!$A$4:$API$29, MATCH("CenHos_Per", 'WFOM - Time_Base'!$B$4:$B$29,0), MATCH(CONCATENATE($G86,AA$2),'WFOM - Time_Base'!$A$8:$API$8,0)),
IFERROR($AN86 * INDEX('Inputs from Uganda staff'!$E$61:$BM$80,MATCH('HRH Need estimation'!AA$2,'Inputs from Uganda staff'!$E$61:$E$80,0),MATCH('HRH Need estimation'!$D86,'Inputs from Uganda staff'!$E$6:$BM$6,0)),
""))</f>
        <v>0</v>
      </c>
      <c r="AB86" s="122">
        <f>IFERROR(
$AN86 * INDEX('WFOM - Time_Base'!$A$4:$API$29, MATCH("CenHos", 'WFOM - Time_Base'!$B$4:$B$29,0), MATCH(CONCATENATE($G86,AB$2),'WFOM - Time_Base'!$A$8:$API$8,0)) *
INDEX('WFOM - Time_Base'!$A$4:$API$29, MATCH("CenHos_Per", 'WFOM - Time_Base'!$B$4:$B$29,0), MATCH(CONCATENATE($G86,AB$2),'WFOM - Time_Base'!$A$8:$API$8,0)),
IFERROR($AN86 * INDEX('Inputs from Uganda staff'!$E$61:$BM$80,MATCH('HRH Need estimation'!AB$2,'Inputs from Uganda staff'!$E$61:$E$80,0),MATCH('HRH Need estimation'!$D86,'Inputs from Uganda staff'!$E$6:$BM$6,0)),
""))</f>
        <v>0</v>
      </c>
      <c r="AC86" s="122" t="str">
        <f>IFERROR(
$AN86 * INDEX('WFOM - Time_Base'!$A$4:$API$29, MATCH("CenHos", 'WFOM - Time_Base'!$B$4:$B$29,0), MATCH(CONCATENATE($G86,AC$2),'WFOM - Time_Base'!$A$8:$API$8,0)) *
INDEX('WFOM - Time_Base'!$A$4:$API$29, MATCH("CenHos_Per", 'WFOM - Time_Base'!$B$4:$B$29,0), MATCH(CONCATENATE($G86,AC$2),'WFOM - Time_Base'!$A$8:$API$8,0)),
IFERROR($AN86 * INDEX('Inputs from Uganda staff'!$E$61:$BM$80,MATCH('HRH Need estimation'!AC$2,'Inputs from Uganda staff'!$E$61:$E$80,0),MATCH('HRH Need estimation'!$D86,'Inputs from Uganda staff'!$E$6:$BM$6,0)),
""))</f>
        <v/>
      </c>
      <c r="AD86" s="122">
        <f>IFERROR(
$AN86 * INDEX('WFOM - Time_Base'!$A$4:$API$29, MATCH("CenHos", 'WFOM - Time_Base'!$B$4:$B$29,0), MATCH(CONCATENATE($G86,AD$2),'WFOM - Time_Base'!$A$8:$API$8,0)) *
INDEX('WFOM - Time_Base'!$A$4:$API$29, MATCH("CenHos_Per", 'WFOM - Time_Base'!$B$4:$B$29,0), MATCH(CONCATENATE($G86,AD$2),'WFOM - Time_Base'!$A$8:$API$8,0)),
IFERROR($AN86 * INDEX('Inputs from Uganda staff'!$E$61:$BM$80,MATCH('HRH Need estimation'!AD$2,'Inputs from Uganda staff'!$E$61:$E$80,0),MATCH('HRH Need estimation'!$D86,'Inputs from Uganda staff'!$E$6:$BM$6,0)),
""))</f>
        <v>0</v>
      </c>
      <c r="AE86" s="122">
        <f>IFERROR(
$AN86 * INDEX('WFOM - Time_Base'!$A$4:$API$29, MATCH("CenHos", 'WFOM - Time_Base'!$B$4:$B$29,0), MATCH(CONCATENATE($G86,AE$2),'WFOM - Time_Base'!$A$8:$API$8,0)) *
INDEX('WFOM - Time_Base'!$A$4:$API$29, MATCH("CenHos_Per", 'WFOM - Time_Base'!$B$4:$B$29,0), MATCH(CONCATENATE($G86,AE$2),'WFOM - Time_Base'!$A$8:$API$8,0)),
IFERROR($AN86 * INDEX('Inputs from Uganda staff'!$E$61:$BM$80,MATCH('HRH Need estimation'!AE$2,'Inputs from Uganda staff'!$E$61:$E$80,0),MATCH('HRH Need estimation'!$D86,'Inputs from Uganda staff'!$E$6:$BM$6,0)),
""))</f>
        <v>0</v>
      </c>
      <c r="AF86" s="122">
        <f>IFERROR(
$AN86 * INDEX('WFOM - Time_Base'!$A$4:$API$29, MATCH("CenHos", 'WFOM - Time_Base'!$B$4:$B$29,0), MATCH(CONCATENATE($G86,AF$2),'WFOM - Time_Base'!$A$8:$API$8,0)) *
INDEX('WFOM - Time_Base'!$A$4:$API$29, MATCH("CenHos_Per", 'WFOM - Time_Base'!$B$4:$B$29,0), MATCH(CONCATENATE($G86,AF$2),'WFOM - Time_Base'!$A$8:$API$8,0)),
IFERROR($AN86 * INDEX('Inputs from Uganda staff'!$E$61:$BM$80,MATCH('HRH Need estimation'!AF$2,'Inputs from Uganda staff'!$E$61:$E$80,0),MATCH('HRH Need estimation'!$D86,'Inputs from Uganda staff'!$E$6:$BM$6,0)),
""))</f>
        <v>0</v>
      </c>
      <c r="AG86" s="122">
        <f>IFERROR(
$AN86 * INDEX('WFOM - Time_Base'!$A$4:$API$29, MATCH("CenHos", 'WFOM - Time_Base'!$B$4:$B$29,0), MATCH(CONCATENATE($G86,AG$2),'WFOM - Time_Base'!$A$8:$API$8,0)) *
INDEX('WFOM - Time_Base'!$A$4:$API$29, MATCH("CenHos_Per", 'WFOM - Time_Base'!$B$4:$B$29,0), MATCH(CONCATENATE($G86,AG$2),'WFOM - Time_Base'!$A$8:$API$8,0)),
IFERROR($AN86 * INDEX('Inputs from Uganda staff'!$E$61:$BM$80,MATCH('HRH Need estimation'!AG$2,'Inputs from Uganda staff'!$E$61:$E$80,0),MATCH('HRH Need estimation'!$D86,'Inputs from Uganda staff'!$E$6:$BM$6,0)),
""))</f>
        <v>0</v>
      </c>
      <c r="AH86" s="122">
        <f>IFERROR(
$AN86 * INDEX('WFOM - Time_Base'!$A$4:$API$29, MATCH("CenHos", 'WFOM - Time_Base'!$B$4:$B$29,0), MATCH(CONCATENATE($G86,AH$2),'WFOM - Time_Base'!$A$8:$API$8,0)) *
INDEX('WFOM - Time_Base'!$A$4:$API$29, MATCH("CenHos_Per", 'WFOM - Time_Base'!$B$4:$B$29,0), MATCH(CONCATENATE($G86,AH$2),'WFOM - Time_Base'!$A$8:$API$8,0)),
IFERROR($AN86 * INDEX('Inputs from Uganda staff'!$E$61:$BM$80,MATCH('HRH Need estimation'!AH$2,'Inputs from Uganda staff'!$E$61:$E$80,0),MATCH('HRH Need estimation'!$D86,'Inputs from Uganda staff'!$E$6:$BM$6,0)),
""))</f>
        <v>0</v>
      </c>
      <c r="AI86" s="122">
        <f>IFERROR(
$AN86 * INDEX('WFOM - Time_Base'!$A$4:$API$29, MATCH("CenHos", 'WFOM - Time_Base'!$B$4:$B$29,0), MATCH(CONCATENATE($G86,AI$2),'WFOM - Time_Base'!$A$8:$API$8,0)) *
INDEX('WFOM - Time_Base'!$A$4:$API$29, MATCH("CenHos_Per", 'WFOM - Time_Base'!$B$4:$B$29,0), MATCH(CONCATENATE($G86,AI$2),'WFOM - Time_Base'!$A$8:$API$8,0)),
IFERROR($AN86 * INDEX('Inputs from Uganda staff'!$E$61:$BM$80,MATCH('HRH Need estimation'!AI$2,'Inputs from Uganda staff'!$E$61:$E$80,0),MATCH('HRH Need estimation'!$D86,'Inputs from Uganda staff'!$E$6:$BM$6,0)),
""))</f>
        <v>0</v>
      </c>
      <c r="AJ86" s="122">
        <f>IFERROR(
$AN86 * INDEX('WFOM - Time_Base'!$A$4:$API$29, MATCH("CenHos", 'WFOM - Time_Base'!$B$4:$B$29,0), MATCH(CONCATENATE($G86,AJ$2),'WFOM - Time_Base'!$A$8:$API$8,0)) *
INDEX('WFOM - Time_Base'!$A$4:$API$29, MATCH("CenHos_Per", 'WFOM - Time_Base'!$B$4:$B$29,0), MATCH(CONCATENATE($G86,AJ$2),'WFOM - Time_Base'!$A$8:$API$8,0)),
IFERROR($AN86 * INDEX('Inputs from Uganda staff'!$E$61:$BM$80,MATCH('HRH Need estimation'!AJ$2,'Inputs from Uganda staff'!$E$61:$E$80,0),MATCH('HRH Need estimation'!$D86,'Inputs from Uganda staff'!$E$6:$BM$6,0)),
""))</f>
        <v>0</v>
      </c>
      <c r="AK86" s="122">
        <f>IFERROR(
$AN86 * INDEX('WFOM - Time_Base'!$A$4:$API$29, MATCH("CenHos", 'WFOM - Time_Base'!$B$4:$B$29,0), MATCH(CONCATENATE($G86,AK$2),'WFOM - Time_Base'!$A$8:$API$8,0)) *
INDEX('WFOM - Time_Base'!$A$4:$API$29, MATCH("CenHos_Per", 'WFOM - Time_Base'!$B$4:$B$29,0), MATCH(CONCATENATE($G86,AK$2),'WFOM - Time_Base'!$A$8:$API$8,0)),
IFERROR($AN86 * INDEX('Inputs from Uganda staff'!$E$61:$BM$80,MATCH('HRH Need estimation'!AK$2,'Inputs from Uganda staff'!$E$61:$E$80,0),MATCH('HRH Need estimation'!$D86,'Inputs from Uganda staff'!$E$6:$BM$6,0)),
""))</f>
        <v>0</v>
      </c>
      <c r="AL86" s="122">
        <f>IFERROR(
$AN86 * INDEX('WFOM - Time_Base'!$A$4:$API$29, MATCH("CenHos", 'WFOM - Time_Base'!$B$4:$B$29,0), MATCH(CONCATENATE($G86,AL$2),'WFOM - Time_Base'!$A$8:$API$8,0)) *
INDEX('WFOM - Time_Base'!$A$4:$API$29, MATCH("CenHos_Per", 'WFOM - Time_Base'!$B$4:$B$29,0), MATCH(CONCATENATE($G86,AL$2),'WFOM - Time_Base'!$A$8:$API$8,0)),
IFERROR($AN86 * INDEX('Inputs from Uganda staff'!$E$61:$BM$80,MATCH('HRH Need estimation'!AL$2,'Inputs from Uganda staff'!$E$61:$E$80,0),MATCH('HRH Need estimation'!$D86,'Inputs from Uganda staff'!$E$6:$BM$6,0)),
""))</f>
        <v>0</v>
      </c>
      <c r="AN86">
        <v>6</v>
      </c>
      <c r="AO86" t="str">
        <f t="shared" si="3"/>
        <v>096</v>
      </c>
      <c r="AQ86" t="s">
        <v>571</v>
      </c>
    </row>
    <row r="87" spans="1:43" hidden="1">
      <c r="A87" s="106" t="s">
        <v>958</v>
      </c>
      <c r="B87" s="106" t="s">
        <v>76</v>
      </c>
      <c r="C87" s="107" t="s">
        <v>389</v>
      </c>
      <c r="D87" s="115" t="s">
        <v>390</v>
      </c>
      <c r="E87" s="122" t="s">
        <v>76</v>
      </c>
      <c r="F87" s="122" t="s">
        <v>81</v>
      </c>
      <c r="G87" s="122" t="str">
        <f>IF(F87&lt;&gt;"", VLOOKUP(F87,'WFOM - Cadre and Service List'!$E$4:$F$52,2,FALSE), "")</f>
        <v>TBFollowUp</v>
      </c>
      <c r="H87" s="122"/>
      <c r="I87" s="207"/>
      <c r="J87" s="207"/>
      <c r="K87" s="207"/>
      <c r="L87" s="207"/>
      <c r="M87" s="207"/>
      <c r="N87" s="207"/>
      <c r="O87" s="207"/>
      <c r="P87" s="207">
        <f t="shared" si="2"/>
        <v>0</v>
      </c>
      <c r="Q87" s="122" t="s">
        <v>1947</v>
      </c>
      <c r="R87" s="122">
        <f>IFERROR(
$AN87 * INDEX('WFOM - Time_Base'!$A$4:$API$29, MATCH("CenHos", 'WFOM - Time_Base'!$B$4:$B$29,0), MATCH(CONCATENATE($G87,R$2),'WFOM - Time_Base'!$A$8:$API$8,0)) *
INDEX('WFOM - Time_Base'!$A$4:$API$29, MATCH("CenHos_Per", 'WFOM - Time_Base'!$B$4:$B$29,0), MATCH(CONCATENATE($G87,R$2),'WFOM - Time_Base'!$A$8:$API$8,0)),
IFERROR($AN87 * INDEX('Inputs from Uganda staff'!$E$61:$BM$80,MATCH('HRH Need estimation'!R$2,'Inputs from Uganda staff'!$E$61:$E$80,0),MATCH('HRH Need estimation'!$D87,'Inputs from Uganda staff'!$E$6:$BM$6,0)),
""))</f>
        <v>15</v>
      </c>
      <c r="S87" s="122">
        <f>IFERROR(
$AN87 * INDEX('WFOM - Time_Base'!$A$4:$API$29, MATCH("CenHos", 'WFOM - Time_Base'!$B$4:$B$29,0), MATCH(CONCATENATE($G87,S$2),'WFOM - Time_Base'!$A$8:$API$8,0)) *
INDEX('WFOM - Time_Base'!$A$4:$API$29, MATCH("CenHos_Per", 'WFOM - Time_Base'!$B$4:$B$29,0), MATCH(CONCATENATE($G87,S$2),'WFOM - Time_Base'!$A$8:$API$8,0)),
IFERROR($AN87 * INDEX('Inputs from Uganda staff'!$E$61:$BM$80,MATCH('HRH Need estimation'!S$2,'Inputs from Uganda staff'!$E$61:$E$80,0),MATCH('HRH Need estimation'!$D87,'Inputs from Uganda staff'!$E$6:$BM$6,0)),
""))</f>
        <v>15</v>
      </c>
      <c r="T87" s="122">
        <f>IFERROR(
$AN87 * INDEX('WFOM - Time_Base'!$A$4:$API$29, MATCH("CenHos", 'WFOM - Time_Base'!$B$4:$B$29,0), MATCH(CONCATENATE($G87,T$2),'WFOM - Time_Base'!$A$8:$API$8,0)) *
INDEX('WFOM - Time_Base'!$A$4:$API$29, MATCH("CenHos_Per", 'WFOM - Time_Base'!$B$4:$B$29,0), MATCH(CONCATENATE($G87,T$2),'WFOM - Time_Base'!$A$8:$API$8,0)),
IFERROR($AN87 * INDEX('Inputs from Uganda staff'!$E$61:$BM$80,MATCH('HRH Need estimation'!T$2,'Inputs from Uganda staff'!$E$61:$E$80,0),MATCH('HRH Need estimation'!$D87,'Inputs from Uganda staff'!$E$6:$BM$6,0)),
""))</f>
        <v>0</v>
      </c>
      <c r="U87" s="122">
        <f>IFERROR(
$AN87 * INDEX('WFOM - Time_Base'!$A$4:$API$29, MATCH("CenHos", 'WFOM - Time_Base'!$B$4:$B$29,0), MATCH(CONCATENATE($G87,U$2),'WFOM - Time_Base'!$A$8:$API$8,0)) *
INDEX('WFOM - Time_Base'!$A$4:$API$29, MATCH("CenHos_Per", 'WFOM - Time_Base'!$B$4:$B$29,0), MATCH(CONCATENATE($G87,U$2),'WFOM - Time_Base'!$A$8:$API$8,0)),
IFERROR($AN87 * INDEX('Inputs from Uganda staff'!$E$61:$BM$80,MATCH('HRH Need estimation'!U$2,'Inputs from Uganda staff'!$E$61:$E$80,0),MATCH('HRH Need estimation'!$D87,'Inputs from Uganda staff'!$E$6:$BM$6,0)),
""))</f>
        <v>67.5</v>
      </c>
      <c r="V87" s="122">
        <f>IFERROR(
$AN87 * INDEX('WFOM - Time_Base'!$A$4:$API$29, MATCH("CenHos", 'WFOM - Time_Base'!$B$4:$B$29,0), MATCH(CONCATENATE($G87,V$2),'WFOM - Time_Base'!$A$8:$API$8,0)) *
INDEX('WFOM - Time_Base'!$A$4:$API$29, MATCH("CenHos_Per", 'WFOM - Time_Base'!$B$4:$B$29,0), MATCH(CONCATENATE($G87,V$2),'WFOM - Time_Base'!$A$8:$API$8,0)),
IFERROR($AN87 * INDEX('Inputs from Uganda staff'!$E$61:$BM$80,MATCH('HRH Need estimation'!V$2,'Inputs from Uganda staff'!$E$61:$E$80,0),MATCH('HRH Need estimation'!$D87,'Inputs from Uganda staff'!$E$6:$BM$6,0)),
""))</f>
        <v>31.5</v>
      </c>
      <c r="W87" s="122">
        <f>IFERROR(
$AN87 * INDEX('WFOM - Time_Base'!$A$4:$API$29, MATCH("CenHos", 'WFOM - Time_Base'!$B$4:$B$29,0), MATCH(CONCATENATE($G87,W$2),'WFOM - Time_Base'!$A$8:$API$8,0)) *
INDEX('WFOM - Time_Base'!$A$4:$API$29, MATCH("CenHos_Per", 'WFOM - Time_Base'!$B$4:$B$29,0), MATCH(CONCATENATE($G87,W$2),'WFOM - Time_Base'!$A$8:$API$8,0)),
IFERROR($AN87 * INDEX('Inputs from Uganda staff'!$E$61:$BM$80,MATCH('HRH Need estimation'!W$2,'Inputs from Uganda staff'!$E$61:$E$80,0),MATCH('HRH Need estimation'!$D87,'Inputs from Uganda staff'!$E$6:$BM$6,0)),
""))</f>
        <v>9</v>
      </c>
      <c r="X87" s="122">
        <f>IFERROR(
$AN87 * INDEX('WFOM - Time_Base'!$A$4:$API$29, MATCH("CenHos", 'WFOM - Time_Base'!$B$4:$B$29,0), MATCH(CONCATENATE($G87,X$2),'WFOM - Time_Base'!$A$8:$API$8,0)) *
INDEX('WFOM - Time_Base'!$A$4:$API$29, MATCH("CenHos_Per", 'WFOM - Time_Base'!$B$4:$B$29,0), MATCH(CONCATENATE($G87,X$2),'WFOM - Time_Base'!$A$8:$API$8,0)),
IFERROR($AN87 * INDEX('Inputs from Uganda staff'!$E$61:$BM$80,MATCH('HRH Need estimation'!X$2,'Inputs from Uganda staff'!$E$61:$E$80,0),MATCH('HRH Need estimation'!$D87,'Inputs from Uganda staff'!$E$6:$BM$6,0)),
""))</f>
        <v>9</v>
      </c>
      <c r="Y87" s="122">
        <f>IFERROR(
$AN87 * INDEX('WFOM - Time_Base'!$A$4:$API$29, MATCH("CenHos", 'WFOM - Time_Base'!$B$4:$B$29,0), MATCH(CONCATENATE($G87,Y$2),'WFOM - Time_Base'!$A$8:$API$8,0)) *
INDEX('WFOM - Time_Base'!$A$4:$API$29, MATCH("CenHos_Per", 'WFOM - Time_Base'!$B$4:$B$29,0), MATCH(CONCATENATE($G87,Y$2),'WFOM - Time_Base'!$A$8:$API$8,0)),
IFERROR($AN87 * INDEX('Inputs from Uganda staff'!$E$61:$BM$80,MATCH('HRH Need estimation'!Y$2,'Inputs from Uganda staff'!$E$61:$E$80,0),MATCH('HRH Need estimation'!$D87,'Inputs from Uganda staff'!$E$6:$BM$6,0)),
""))</f>
        <v>0</v>
      </c>
      <c r="Z87" s="122">
        <f>IFERROR(
$AN87 * INDEX('WFOM - Time_Base'!$A$4:$API$29, MATCH("CenHos", 'WFOM - Time_Base'!$B$4:$B$29,0), MATCH(CONCATENATE($G87,Z$2),'WFOM - Time_Base'!$A$8:$API$8,0)) *
INDEX('WFOM - Time_Base'!$A$4:$API$29, MATCH("CenHos_Per", 'WFOM - Time_Base'!$B$4:$B$29,0), MATCH(CONCATENATE($G87,Z$2),'WFOM - Time_Base'!$A$8:$API$8,0)),
IFERROR($AN87 * INDEX('Inputs from Uganda staff'!$E$61:$BM$80,MATCH('HRH Need estimation'!Z$2,'Inputs from Uganda staff'!$E$61:$E$80,0),MATCH('HRH Need estimation'!$D87,'Inputs from Uganda staff'!$E$6:$BM$6,0)),
""))</f>
        <v>0</v>
      </c>
      <c r="AA87" s="122">
        <f>IFERROR(
$AN87 * INDEX('WFOM - Time_Base'!$A$4:$API$29, MATCH("CenHos", 'WFOM - Time_Base'!$B$4:$B$29,0), MATCH(CONCATENATE($G87,AA$2),'WFOM - Time_Base'!$A$8:$API$8,0)) *
INDEX('WFOM - Time_Base'!$A$4:$API$29, MATCH("CenHos_Per", 'WFOM - Time_Base'!$B$4:$B$29,0), MATCH(CONCATENATE($G87,AA$2),'WFOM - Time_Base'!$A$8:$API$8,0)),
IFERROR($AN87 * INDEX('Inputs from Uganda staff'!$E$61:$BM$80,MATCH('HRH Need estimation'!AA$2,'Inputs from Uganda staff'!$E$61:$E$80,0),MATCH('HRH Need estimation'!$D87,'Inputs from Uganda staff'!$E$6:$BM$6,0)),
""))</f>
        <v>0</v>
      </c>
      <c r="AB87" s="122">
        <f>IFERROR(
$AN87 * INDEX('WFOM - Time_Base'!$A$4:$API$29, MATCH("CenHos", 'WFOM - Time_Base'!$B$4:$B$29,0), MATCH(CONCATENATE($G87,AB$2),'WFOM - Time_Base'!$A$8:$API$8,0)) *
INDEX('WFOM - Time_Base'!$A$4:$API$29, MATCH("CenHos_Per", 'WFOM - Time_Base'!$B$4:$B$29,0), MATCH(CONCATENATE($G87,AB$2),'WFOM - Time_Base'!$A$8:$API$8,0)),
IFERROR($AN87 * INDEX('Inputs from Uganda staff'!$E$61:$BM$80,MATCH('HRH Need estimation'!AB$2,'Inputs from Uganda staff'!$E$61:$E$80,0),MATCH('HRH Need estimation'!$D87,'Inputs from Uganda staff'!$E$6:$BM$6,0)),
""))</f>
        <v>0</v>
      </c>
      <c r="AC87" s="122" t="str">
        <f>IFERROR(
$AN87 * INDEX('WFOM - Time_Base'!$A$4:$API$29, MATCH("CenHos", 'WFOM - Time_Base'!$B$4:$B$29,0), MATCH(CONCATENATE($G87,AC$2),'WFOM - Time_Base'!$A$8:$API$8,0)) *
INDEX('WFOM - Time_Base'!$A$4:$API$29, MATCH("CenHos_Per", 'WFOM - Time_Base'!$B$4:$B$29,0), MATCH(CONCATENATE($G87,AC$2),'WFOM - Time_Base'!$A$8:$API$8,0)),
IFERROR($AN87 * INDEX('Inputs from Uganda staff'!$E$61:$BM$80,MATCH('HRH Need estimation'!AC$2,'Inputs from Uganda staff'!$E$61:$E$80,0),MATCH('HRH Need estimation'!$D87,'Inputs from Uganda staff'!$E$6:$BM$6,0)),
""))</f>
        <v/>
      </c>
      <c r="AD87" s="122">
        <f>IFERROR(
$AN87 * INDEX('WFOM - Time_Base'!$A$4:$API$29, MATCH("CenHos", 'WFOM - Time_Base'!$B$4:$B$29,0), MATCH(CONCATENATE($G87,AD$2),'WFOM - Time_Base'!$A$8:$API$8,0)) *
INDEX('WFOM - Time_Base'!$A$4:$API$29, MATCH("CenHos_Per", 'WFOM - Time_Base'!$B$4:$B$29,0), MATCH(CONCATENATE($G87,AD$2),'WFOM - Time_Base'!$A$8:$API$8,0)),
IFERROR($AN87 * INDEX('Inputs from Uganda staff'!$E$61:$BM$80,MATCH('HRH Need estimation'!AD$2,'Inputs from Uganda staff'!$E$61:$E$80,0),MATCH('HRH Need estimation'!$D87,'Inputs from Uganda staff'!$E$6:$BM$6,0)),
""))</f>
        <v>0</v>
      </c>
      <c r="AE87" s="122">
        <f>IFERROR(
$AN87 * INDEX('WFOM - Time_Base'!$A$4:$API$29, MATCH("CenHos", 'WFOM - Time_Base'!$B$4:$B$29,0), MATCH(CONCATENATE($G87,AE$2),'WFOM - Time_Base'!$A$8:$API$8,0)) *
INDEX('WFOM - Time_Base'!$A$4:$API$29, MATCH("CenHos_Per", 'WFOM - Time_Base'!$B$4:$B$29,0), MATCH(CONCATENATE($G87,AE$2),'WFOM - Time_Base'!$A$8:$API$8,0)),
IFERROR($AN87 * INDEX('Inputs from Uganda staff'!$E$61:$BM$80,MATCH('HRH Need estimation'!AE$2,'Inputs from Uganda staff'!$E$61:$E$80,0),MATCH('HRH Need estimation'!$D87,'Inputs from Uganda staff'!$E$6:$BM$6,0)),
""))</f>
        <v>0</v>
      </c>
      <c r="AF87" s="122">
        <f>IFERROR(
$AN87 * INDEX('WFOM - Time_Base'!$A$4:$API$29, MATCH("CenHos", 'WFOM - Time_Base'!$B$4:$B$29,0), MATCH(CONCATENATE($G87,AF$2),'WFOM - Time_Base'!$A$8:$API$8,0)) *
INDEX('WFOM - Time_Base'!$A$4:$API$29, MATCH("CenHos_Per", 'WFOM - Time_Base'!$B$4:$B$29,0), MATCH(CONCATENATE($G87,AF$2),'WFOM - Time_Base'!$A$8:$API$8,0)),
IFERROR($AN87 * INDEX('Inputs from Uganda staff'!$E$61:$BM$80,MATCH('HRH Need estimation'!AF$2,'Inputs from Uganda staff'!$E$61:$E$80,0),MATCH('HRH Need estimation'!$D87,'Inputs from Uganda staff'!$E$6:$BM$6,0)),
""))</f>
        <v>0</v>
      </c>
      <c r="AG87" s="122">
        <f>IFERROR(
$AN87 * INDEX('WFOM - Time_Base'!$A$4:$API$29, MATCH("CenHos", 'WFOM - Time_Base'!$B$4:$B$29,0), MATCH(CONCATENATE($G87,AG$2),'WFOM - Time_Base'!$A$8:$API$8,0)) *
INDEX('WFOM - Time_Base'!$A$4:$API$29, MATCH("CenHos_Per", 'WFOM - Time_Base'!$B$4:$B$29,0), MATCH(CONCATENATE($G87,AG$2),'WFOM - Time_Base'!$A$8:$API$8,0)),
IFERROR($AN87 * INDEX('Inputs from Uganda staff'!$E$61:$BM$80,MATCH('HRH Need estimation'!AG$2,'Inputs from Uganda staff'!$E$61:$E$80,0),MATCH('HRH Need estimation'!$D87,'Inputs from Uganda staff'!$E$6:$BM$6,0)),
""))</f>
        <v>0</v>
      </c>
      <c r="AH87" s="122">
        <f>IFERROR(
$AN87 * INDEX('WFOM - Time_Base'!$A$4:$API$29, MATCH("CenHos", 'WFOM - Time_Base'!$B$4:$B$29,0), MATCH(CONCATENATE($G87,AH$2),'WFOM - Time_Base'!$A$8:$API$8,0)) *
INDEX('WFOM - Time_Base'!$A$4:$API$29, MATCH("CenHos_Per", 'WFOM - Time_Base'!$B$4:$B$29,0), MATCH(CONCATENATE($G87,AH$2),'WFOM - Time_Base'!$A$8:$API$8,0)),
IFERROR($AN87 * INDEX('Inputs from Uganda staff'!$E$61:$BM$80,MATCH('HRH Need estimation'!AH$2,'Inputs from Uganda staff'!$E$61:$E$80,0),MATCH('HRH Need estimation'!$D87,'Inputs from Uganda staff'!$E$6:$BM$6,0)),
""))</f>
        <v>0</v>
      </c>
      <c r="AI87" s="122">
        <f>IFERROR(
$AN87 * INDEX('WFOM - Time_Base'!$A$4:$API$29, MATCH("CenHos", 'WFOM - Time_Base'!$B$4:$B$29,0), MATCH(CONCATENATE($G87,AI$2),'WFOM - Time_Base'!$A$8:$API$8,0)) *
INDEX('WFOM - Time_Base'!$A$4:$API$29, MATCH("CenHos_Per", 'WFOM - Time_Base'!$B$4:$B$29,0), MATCH(CONCATENATE($G87,AI$2),'WFOM - Time_Base'!$A$8:$API$8,0)),
IFERROR($AN87 * INDEX('Inputs from Uganda staff'!$E$61:$BM$80,MATCH('HRH Need estimation'!AI$2,'Inputs from Uganda staff'!$E$61:$E$80,0),MATCH('HRH Need estimation'!$D87,'Inputs from Uganda staff'!$E$6:$BM$6,0)),
""))</f>
        <v>0</v>
      </c>
      <c r="AJ87" s="122">
        <f>IFERROR(
$AN87 * INDEX('WFOM - Time_Base'!$A$4:$API$29, MATCH("CenHos", 'WFOM - Time_Base'!$B$4:$B$29,0), MATCH(CONCATENATE($G87,AJ$2),'WFOM - Time_Base'!$A$8:$API$8,0)) *
INDEX('WFOM - Time_Base'!$A$4:$API$29, MATCH("CenHos_Per", 'WFOM - Time_Base'!$B$4:$B$29,0), MATCH(CONCATENATE($G87,AJ$2),'WFOM - Time_Base'!$A$8:$API$8,0)),
IFERROR($AN87 * INDEX('Inputs from Uganda staff'!$E$61:$BM$80,MATCH('HRH Need estimation'!AJ$2,'Inputs from Uganda staff'!$E$61:$E$80,0),MATCH('HRH Need estimation'!$D87,'Inputs from Uganda staff'!$E$6:$BM$6,0)),
""))</f>
        <v>0</v>
      </c>
      <c r="AK87" s="122">
        <f>IFERROR(
$AN87 * INDEX('WFOM - Time_Base'!$A$4:$API$29, MATCH("CenHos", 'WFOM - Time_Base'!$B$4:$B$29,0), MATCH(CONCATENATE($G87,AK$2),'WFOM - Time_Base'!$A$8:$API$8,0)) *
INDEX('WFOM - Time_Base'!$A$4:$API$29, MATCH("CenHos_Per", 'WFOM - Time_Base'!$B$4:$B$29,0), MATCH(CONCATENATE($G87,AK$2),'WFOM - Time_Base'!$A$8:$API$8,0)),
IFERROR($AN87 * INDEX('Inputs from Uganda staff'!$E$61:$BM$80,MATCH('HRH Need estimation'!AK$2,'Inputs from Uganda staff'!$E$61:$E$80,0),MATCH('HRH Need estimation'!$D87,'Inputs from Uganda staff'!$E$6:$BM$6,0)),
""))</f>
        <v>0</v>
      </c>
      <c r="AL87" s="122">
        <f>IFERROR(
$AN87 * INDEX('WFOM - Time_Base'!$A$4:$API$29, MATCH("CenHos", 'WFOM - Time_Base'!$B$4:$B$29,0), MATCH(CONCATENATE($G87,AL$2),'WFOM - Time_Base'!$A$8:$API$8,0)) *
INDEX('WFOM - Time_Base'!$A$4:$API$29, MATCH("CenHos_Per", 'WFOM - Time_Base'!$B$4:$B$29,0), MATCH(CONCATENATE($G87,AL$2),'WFOM - Time_Base'!$A$8:$API$8,0)),
IFERROR($AN87 * INDEX('Inputs from Uganda staff'!$E$61:$BM$80,MATCH('HRH Need estimation'!AL$2,'Inputs from Uganda staff'!$E$61:$E$80,0),MATCH('HRH Need estimation'!$D87,'Inputs from Uganda staff'!$E$6:$BM$6,0)),
""))</f>
        <v>0</v>
      </c>
      <c r="AN87">
        <v>6</v>
      </c>
      <c r="AO87" t="str">
        <f t="shared" si="3"/>
        <v>097</v>
      </c>
      <c r="AQ87" t="s">
        <v>577</v>
      </c>
    </row>
    <row r="88" spans="1:43" hidden="1">
      <c r="A88" s="106" t="s">
        <v>915</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2"/>
        <v>0</v>
      </c>
      <c r="Q88" s="122" t="s">
        <v>1947</v>
      </c>
      <c r="R88" s="122">
        <f>IFERROR(
$AN88 * INDEX('WFOM - Time_Base'!$A$4:$API$29, MATCH("CenHos", 'WFOM - Time_Base'!$B$4:$B$29,0), MATCH(CONCATENATE($G88,R$2),'WFOM - Time_Base'!$A$8:$API$8,0)) *
INDEX('WFOM - Time_Base'!$A$4:$API$29, MATCH("CenHos_Per", 'WFOM - Time_Base'!$B$4:$B$29,0), MATCH(CONCATENATE($G88,R$2),'WFOM - Time_Base'!$A$8:$API$8,0)),
IFERROR($AN88 * INDEX('Inputs from Uganda staff'!$E$61:$BM$80,MATCH('HRH Need estimation'!R$2,'Inputs from Uganda staff'!$E$61:$E$80,0),MATCH('HRH Need estimation'!$D88,'Inputs from Uganda staff'!$E$6:$BM$6,0)),
""))</f>
        <v>4.5</v>
      </c>
      <c r="S88" s="122">
        <f>IFERROR(
$AN88 * INDEX('WFOM - Time_Base'!$A$4:$API$29, MATCH("CenHos", 'WFOM - Time_Base'!$B$4:$B$29,0), MATCH(CONCATENATE($G88,S$2),'WFOM - Time_Base'!$A$8:$API$8,0)) *
INDEX('WFOM - Time_Base'!$A$4:$API$29, MATCH("CenHos_Per", 'WFOM - Time_Base'!$B$4:$B$29,0), MATCH(CONCATENATE($G88,S$2),'WFOM - Time_Base'!$A$8:$API$8,0)),
IFERROR($AN88 * INDEX('Inputs from Uganda staff'!$E$61:$BM$80,MATCH('HRH Need estimation'!S$2,'Inputs from Uganda staff'!$E$61:$E$80,0),MATCH('HRH Need estimation'!$D88,'Inputs from Uganda staff'!$E$6:$BM$6,0)),
""))</f>
        <v>4.5</v>
      </c>
      <c r="T88" s="122">
        <f>IFERROR(
$AN88 * INDEX('WFOM - Time_Base'!$A$4:$API$29, MATCH("CenHos", 'WFOM - Time_Base'!$B$4:$B$29,0), MATCH(CONCATENATE($G88,T$2),'WFOM - Time_Base'!$A$8:$API$8,0)) *
INDEX('WFOM - Time_Base'!$A$4:$API$29, MATCH("CenHos_Per", 'WFOM - Time_Base'!$B$4:$B$29,0), MATCH(CONCATENATE($G88,T$2),'WFOM - Time_Base'!$A$8:$API$8,0)),
IFERROR($AN88 * INDEX('Inputs from Uganda staff'!$E$61:$BM$80,MATCH('HRH Need estimation'!T$2,'Inputs from Uganda staff'!$E$61:$E$80,0),MATCH('HRH Need estimation'!$D88,'Inputs from Uganda staff'!$E$6:$BM$6,0)),
""))</f>
        <v>0</v>
      </c>
      <c r="U88" s="122">
        <f>IFERROR(
$AN88 * INDEX('WFOM - Time_Base'!$A$4:$API$29, MATCH("CenHos", 'WFOM - Time_Base'!$B$4:$B$29,0), MATCH(CONCATENATE($G88,U$2),'WFOM - Time_Base'!$A$8:$API$8,0)) *
INDEX('WFOM - Time_Base'!$A$4:$API$29, MATCH("CenHos_Per", 'WFOM - Time_Base'!$B$4:$B$29,0), MATCH(CONCATENATE($G88,U$2),'WFOM - Time_Base'!$A$8:$API$8,0)),
IFERROR($AN88 * INDEX('Inputs from Uganda staff'!$E$61:$BM$80,MATCH('HRH Need estimation'!U$2,'Inputs from Uganda staff'!$E$61:$E$80,0),MATCH('HRH Need estimation'!$D88,'Inputs from Uganda staff'!$E$6:$BM$6,0)),
""))</f>
        <v>8</v>
      </c>
      <c r="V88" s="122">
        <f>IFERROR(
$AN88 * INDEX('WFOM - Time_Base'!$A$4:$API$29, MATCH("CenHos", 'WFOM - Time_Base'!$B$4:$B$29,0), MATCH(CONCATENATE($G88,V$2),'WFOM - Time_Base'!$A$8:$API$8,0)) *
INDEX('WFOM - Time_Base'!$A$4:$API$29, MATCH("CenHos_Per", 'WFOM - Time_Base'!$B$4:$B$29,0), MATCH(CONCATENATE($G88,V$2),'WFOM - Time_Base'!$A$8:$API$8,0)),
IFERROR($AN88 * INDEX('Inputs from Uganda staff'!$E$61:$BM$80,MATCH('HRH Need estimation'!V$2,'Inputs from Uganda staff'!$E$61:$E$80,0),MATCH('HRH Need estimation'!$D88,'Inputs from Uganda staff'!$E$6:$BM$6,0)),
""))</f>
        <v>5</v>
      </c>
      <c r="W88" s="122">
        <f>IFERROR(
$AN88 * INDEX('WFOM - Time_Base'!$A$4:$API$29, MATCH("CenHos", 'WFOM - Time_Base'!$B$4:$B$29,0), MATCH(CONCATENATE($G88,W$2),'WFOM - Time_Base'!$A$8:$API$8,0)) *
INDEX('WFOM - Time_Base'!$A$4:$API$29, MATCH("CenHos_Per", 'WFOM - Time_Base'!$B$4:$B$29,0), MATCH(CONCATENATE($G88,W$2),'WFOM - Time_Base'!$A$8:$API$8,0)),
IFERROR($AN88 * INDEX('Inputs from Uganda staff'!$E$61:$BM$80,MATCH('HRH Need estimation'!W$2,'Inputs from Uganda staff'!$E$61:$E$80,0),MATCH('HRH Need estimation'!$D88,'Inputs from Uganda staff'!$E$6:$BM$6,0)),
""))</f>
        <v>0</v>
      </c>
      <c r="X88" s="122">
        <f>IFERROR(
$AN88 * INDEX('WFOM - Time_Base'!$A$4:$API$29, MATCH("CenHos", 'WFOM - Time_Base'!$B$4:$B$29,0), MATCH(CONCATENATE($G88,X$2),'WFOM - Time_Base'!$A$8:$API$8,0)) *
INDEX('WFOM - Time_Base'!$A$4:$API$29, MATCH("CenHos_Per", 'WFOM - Time_Base'!$B$4:$B$29,0), MATCH(CONCATENATE($G88,X$2),'WFOM - Time_Base'!$A$8:$API$8,0)),
IFERROR($AN88 * INDEX('Inputs from Uganda staff'!$E$61:$BM$80,MATCH('HRH Need estimation'!X$2,'Inputs from Uganda staff'!$E$61:$E$80,0),MATCH('HRH Need estimation'!$D88,'Inputs from Uganda staff'!$E$6:$BM$6,0)),
""))</f>
        <v>3.5</v>
      </c>
      <c r="Y88" s="122">
        <f>IFERROR(
$AN88 * INDEX('WFOM - Time_Base'!$A$4:$API$29, MATCH("CenHos", 'WFOM - Time_Base'!$B$4:$B$29,0), MATCH(CONCATENATE($G88,Y$2),'WFOM - Time_Base'!$A$8:$API$8,0)) *
INDEX('WFOM - Time_Base'!$A$4:$API$29, MATCH("CenHos_Per", 'WFOM - Time_Base'!$B$4:$B$29,0), MATCH(CONCATENATE($G88,Y$2),'WFOM - Time_Base'!$A$8:$API$8,0)),
IFERROR($AN88 * INDEX('Inputs from Uganda staff'!$E$61:$BM$80,MATCH('HRH Need estimation'!Y$2,'Inputs from Uganda staff'!$E$61:$E$80,0),MATCH('HRH Need estimation'!$D88,'Inputs from Uganda staff'!$E$6:$BM$6,0)),
""))</f>
        <v>3.5</v>
      </c>
      <c r="Z88" s="122">
        <f>IFERROR(
$AN88 * INDEX('WFOM - Time_Base'!$A$4:$API$29, MATCH("CenHos", 'WFOM - Time_Base'!$B$4:$B$29,0), MATCH(CONCATENATE($G88,Z$2),'WFOM - Time_Base'!$A$8:$API$8,0)) *
INDEX('WFOM - Time_Base'!$A$4:$API$29, MATCH("CenHos_Per", 'WFOM - Time_Base'!$B$4:$B$29,0), MATCH(CONCATENATE($G88,Z$2),'WFOM - Time_Base'!$A$8:$API$8,0)),
IFERROR($AN88 * INDEX('Inputs from Uganda staff'!$E$61:$BM$80,MATCH('HRH Need estimation'!Z$2,'Inputs from Uganda staff'!$E$61:$E$80,0),MATCH('HRH Need estimation'!$D88,'Inputs from Uganda staff'!$E$6:$BM$6,0)),
""))</f>
        <v>0</v>
      </c>
      <c r="AA88" s="122">
        <f>IFERROR(
$AN88 * INDEX('WFOM - Time_Base'!$A$4:$API$29, MATCH("CenHos", 'WFOM - Time_Base'!$B$4:$B$29,0), MATCH(CONCATENATE($G88,AA$2),'WFOM - Time_Base'!$A$8:$API$8,0)) *
INDEX('WFOM - Time_Base'!$A$4:$API$29, MATCH("CenHos_Per", 'WFOM - Time_Base'!$B$4:$B$29,0), MATCH(CONCATENATE($G88,AA$2),'WFOM - Time_Base'!$A$8:$API$8,0)),
IFERROR($AN88 * INDEX('Inputs from Uganda staff'!$E$61:$BM$80,MATCH('HRH Need estimation'!AA$2,'Inputs from Uganda staff'!$E$61:$E$80,0),MATCH('HRH Need estimation'!$D88,'Inputs from Uganda staff'!$E$6:$BM$6,0)),
""))</f>
        <v>0</v>
      </c>
      <c r="AB88" s="122">
        <f>IFERROR(
$AN88 * INDEX('WFOM - Time_Base'!$A$4:$API$29, MATCH("CenHos", 'WFOM - Time_Base'!$B$4:$B$29,0), MATCH(CONCATENATE($G88,AB$2),'WFOM - Time_Base'!$A$8:$API$8,0)) *
INDEX('WFOM - Time_Base'!$A$4:$API$29, MATCH("CenHos_Per", 'WFOM - Time_Base'!$B$4:$B$29,0), MATCH(CONCATENATE($G88,AB$2),'WFOM - Time_Base'!$A$8:$API$8,0)),
IFERROR($AN88 * INDEX('Inputs from Uganda staff'!$E$61:$BM$80,MATCH('HRH Need estimation'!AB$2,'Inputs from Uganda staff'!$E$61:$E$80,0),MATCH('HRH Need estimation'!$D88,'Inputs from Uganda staff'!$E$6:$BM$6,0)),
""))</f>
        <v>0</v>
      </c>
      <c r="AC88" s="122" t="str">
        <f>IFERROR(
$AN88 * INDEX('WFOM - Time_Base'!$A$4:$API$29, MATCH("CenHos", 'WFOM - Time_Base'!$B$4:$B$29,0), MATCH(CONCATENATE($G88,AC$2),'WFOM - Time_Base'!$A$8:$API$8,0)) *
INDEX('WFOM - Time_Base'!$A$4:$API$29, MATCH("CenHos_Per", 'WFOM - Time_Base'!$B$4:$B$29,0), MATCH(CONCATENATE($G88,AC$2),'WFOM - Time_Base'!$A$8:$API$8,0)),
IFERROR($AN88 * INDEX('Inputs from Uganda staff'!$E$61:$BM$80,MATCH('HRH Need estimation'!AC$2,'Inputs from Uganda staff'!$E$61:$E$80,0),MATCH('HRH Need estimation'!$D88,'Inputs from Uganda staff'!$E$6:$BM$6,0)),
""))</f>
        <v/>
      </c>
      <c r="AD88" s="122">
        <f>IFERROR(
$AN88 * INDEX('WFOM - Time_Base'!$A$4:$API$29, MATCH("CenHos", 'WFOM - Time_Base'!$B$4:$B$29,0), MATCH(CONCATENATE($G88,AD$2),'WFOM - Time_Base'!$A$8:$API$8,0)) *
INDEX('WFOM - Time_Base'!$A$4:$API$29, MATCH("CenHos_Per", 'WFOM - Time_Base'!$B$4:$B$29,0), MATCH(CONCATENATE($G88,AD$2),'WFOM - Time_Base'!$A$8:$API$8,0)),
IFERROR($AN88 * INDEX('Inputs from Uganda staff'!$E$61:$BM$80,MATCH('HRH Need estimation'!AD$2,'Inputs from Uganda staff'!$E$61:$E$80,0),MATCH('HRH Need estimation'!$D88,'Inputs from Uganda staff'!$E$6:$BM$6,0)),
""))</f>
        <v>0</v>
      </c>
      <c r="AE88" s="122">
        <f>IFERROR(
$AN88 * INDEX('WFOM - Time_Base'!$A$4:$API$29, MATCH("CenHos", 'WFOM - Time_Base'!$B$4:$B$29,0), MATCH(CONCATENATE($G88,AE$2),'WFOM - Time_Base'!$A$8:$API$8,0)) *
INDEX('WFOM - Time_Base'!$A$4:$API$29, MATCH("CenHos_Per", 'WFOM - Time_Base'!$B$4:$B$29,0), MATCH(CONCATENATE($G88,AE$2),'WFOM - Time_Base'!$A$8:$API$8,0)),
IFERROR($AN88 * INDEX('Inputs from Uganda staff'!$E$61:$BM$80,MATCH('HRH Need estimation'!AE$2,'Inputs from Uganda staff'!$E$61:$E$80,0),MATCH('HRH Need estimation'!$D88,'Inputs from Uganda staff'!$E$6:$BM$6,0)),
""))</f>
        <v>0</v>
      </c>
      <c r="AF88" s="122">
        <f>IFERROR(
$AN88 * INDEX('WFOM - Time_Base'!$A$4:$API$29, MATCH("CenHos", 'WFOM - Time_Base'!$B$4:$B$29,0), MATCH(CONCATENATE($G88,AF$2),'WFOM - Time_Base'!$A$8:$API$8,0)) *
INDEX('WFOM - Time_Base'!$A$4:$API$29, MATCH("CenHos_Per", 'WFOM - Time_Base'!$B$4:$B$29,0), MATCH(CONCATENATE($G88,AF$2),'WFOM - Time_Base'!$A$8:$API$8,0)),
IFERROR($AN88 * INDEX('Inputs from Uganda staff'!$E$61:$BM$80,MATCH('HRH Need estimation'!AF$2,'Inputs from Uganda staff'!$E$61:$E$80,0),MATCH('HRH Need estimation'!$D88,'Inputs from Uganda staff'!$E$6:$BM$6,0)),
""))</f>
        <v>0</v>
      </c>
      <c r="AG88" s="122">
        <f>IFERROR(
$AN88 * INDEX('WFOM - Time_Base'!$A$4:$API$29, MATCH("CenHos", 'WFOM - Time_Base'!$B$4:$B$29,0), MATCH(CONCATENATE($G88,AG$2),'WFOM - Time_Base'!$A$8:$API$8,0)) *
INDEX('WFOM - Time_Base'!$A$4:$API$29, MATCH("CenHos_Per", 'WFOM - Time_Base'!$B$4:$B$29,0), MATCH(CONCATENATE($G88,AG$2),'WFOM - Time_Base'!$A$8:$API$8,0)),
IFERROR($AN88 * INDEX('Inputs from Uganda staff'!$E$61:$BM$80,MATCH('HRH Need estimation'!AG$2,'Inputs from Uganda staff'!$E$61:$E$80,0),MATCH('HRH Need estimation'!$D88,'Inputs from Uganda staff'!$E$6:$BM$6,0)),
""))</f>
        <v>0</v>
      </c>
      <c r="AH88" s="122">
        <f>IFERROR(
$AN88 * INDEX('WFOM - Time_Base'!$A$4:$API$29, MATCH("CenHos", 'WFOM - Time_Base'!$B$4:$B$29,0), MATCH(CONCATENATE($G88,AH$2),'WFOM - Time_Base'!$A$8:$API$8,0)) *
INDEX('WFOM - Time_Base'!$A$4:$API$29, MATCH("CenHos_Per", 'WFOM - Time_Base'!$B$4:$B$29,0), MATCH(CONCATENATE($G88,AH$2),'WFOM - Time_Base'!$A$8:$API$8,0)),
IFERROR($AN88 * INDEX('Inputs from Uganda staff'!$E$61:$BM$80,MATCH('HRH Need estimation'!AH$2,'Inputs from Uganda staff'!$E$61:$E$80,0),MATCH('HRH Need estimation'!$D88,'Inputs from Uganda staff'!$E$6:$BM$6,0)),
""))</f>
        <v>0</v>
      </c>
      <c r="AI88" s="122">
        <f>IFERROR(
$AN88 * INDEX('WFOM - Time_Base'!$A$4:$API$29, MATCH("CenHos", 'WFOM - Time_Base'!$B$4:$B$29,0), MATCH(CONCATENATE($G88,AI$2),'WFOM - Time_Base'!$A$8:$API$8,0)) *
INDEX('WFOM - Time_Base'!$A$4:$API$29, MATCH("CenHos_Per", 'WFOM - Time_Base'!$B$4:$B$29,0), MATCH(CONCATENATE($G88,AI$2),'WFOM - Time_Base'!$A$8:$API$8,0)),
IFERROR($AN88 * INDEX('Inputs from Uganda staff'!$E$61:$BM$80,MATCH('HRH Need estimation'!AI$2,'Inputs from Uganda staff'!$E$61:$E$80,0),MATCH('HRH Need estimation'!$D88,'Inputs from Uganda staff'!$E$6:$BM$6,0)),
""))</f>
        <v>0</v>
      </c>
      <c r="AJ88" s="122">
        <f>IFERROR(
$AN88 * INDEX('WFOM - Time_Base'!$A$4:$API$29, MATCH("CenHos", 'WFOM - Time_Base'!$B$4:$B$29,0), MATCH(CONCATENATE($G88,AJ$2),'WFOM - Time_Base'!$A$8:$API$8,0)) *
INDEX('WFOM - Time_Base'!$A$4:$API$29, MATCH("CenHos_Per", 'WFOM - Time_Base'!$B$4:$B$29,0), MATCH(CONCATENATE($G88,AJ$2),'WFOM - Time_Base'!$A$8:$API$8,0)),
IFERROR($AN88 * INDEX('Inputs from Uganda staff'!$E$61:$BM$80,MATCH('HRH Need estimation'!AJ$2,'Inputs from Uganda staff'!$E$61:$E$80,0),MATCH('HRH Need estimation'!$D88,'Inputs from Uganda staff'!$E$6:$BM$6,0)),
""))</f>
        <v>0</v>
      </c>
      <c r="AK88" s="122">
        <f>IFERROR(
$AN88 * INDEX('WFOM - Time_Base'!$A$4:$API$29, MATCH("CenHos", 'WFOM - Time_Base'!$B$4:$B$29,0), MATCH(CONCATENATE($G88,AK$2),'WFOM - Time_Base'!$A$8:$API$8,0)) *
INDEX('WFOM - Time_Base'!$A$4:$API$29, MATCH("CenHos_Per", 'WFOM - Time_Base'!$B$4:$B$29,0), MATCH(CONCATENATE($G88,AK$2),'WFOM - Time_Base'!$A$8:$API$8,0)),
IFERROR($AN88 * INDEX('Inputs from Uganda staff'!$E$61:$BM$80,MATCH('HRH Need estimation'!AK$2,'Inputs from Uganda staff'!$E$61:$E$80,0),MATCH('HRH Need estimation'!$D88,'Inputs from Uganda staff'!$E$6:$BM$6,0)),
""))</f>
        <v>0</v>
      </c>
      <c r="AL88" s="122">
        <f>IFERROR(
$AN88 * INDEX('WFOM - Time_Base'!$A$4:$API$29, MATCH("CenHos", 'WFOM - Time_Base'!$B$4:$B$29,0), MATCH(CONCATENATE($G88,AL$2),'WFOM - Time_Base'!$A$8:$API$8,0)) *
INDEX('WFOM - Time_Base'!$A$4:$API$29, MATCH("CenHos_Per", 'WFOM - Time_Base'!$B$4:$B$29,0), MATCH(CONCATENATE($G88,AL$2),'WFOM - Time_Base'!$A$8:$API$8,0)),
IFERROR($AN88 * INDEX('Inputs from Uganda staff'!$E$61:$BM$80,MATCH('HRH Need estimation'!AL$2,'Inputs from Uganda staff'!$E$61:$E$80,0),MATCH('HRH Need estimation'!$D88,'Inputs from Uganda staff'!$E$6:$BM$6,0)),
""))</f>
        <v>0</v>
      </c>
      <c r="AN88">
        <v>1</v>
      </c>
      <c r="AO88" t="e">
        <f t="shared" si="3"/>
        <v>#N/A</v>
      </c>
      <c r="AQ88" t="s">
        <v>579</v>
      </c>
    </row>
    <row r="89" spans="1:43" hidden="1">
      <c r="A89" s="106" t="s">
        <v>959</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2"/>
        <v>0</v>
      </c>
      <c r="Q89" s="122" t="s">
        <v>1947</v>
      </c>
      <c r="R89" s="122">
        <f>IFERROR(
$AN89 * INDEX('WFOM - Time_Base'!$A$4:$API$29, MATCH("CenHos", 'WFOM - Time_Base'!$B$4:$B$29,0), MATCH(CONCATENATE($G89,R$2),'WFOM - Time_Base'!$A$8:$API$8,0)) *
INDEX('WFOM - Time_Base'!$A$4:$API$29, MATCH("CenHos_Per", 'WFOM - Time_Base'!$B$4:$B$29,0), MATCH(CONCATENATE($G89,R$2),'WFOM - Time_Base'!$A$8:$API$8,0)),
IFERROR($AN89 * INDEX('Inputs from Uganda staff'!$E$61:$BM$80,MATCH('HRH Need estimation'!R$2,'Inputs from Uganda staff'!$E$61:$E$80,0),MATCH('HRH Need estimation'!$D89,'Inputs from Uganda staff'!$E$6:$BM$6,0)),
""))</f>
        <v>4.5</v>
      </c>
      <c r="S89" s="122">
        <f>IFERROR(
$AN89 * INDEX('WFOM - Time_Base'!$A$4:$API$29, MATCH("CenHos", 'WFOM - Time_Base'!$B$4:$B$29,0), MATCH(CONCATENATE($G89,S$2),'WFOM - Time_Base'!$A$8:$API$8,0)) *
INDEX('WFOM - Time_Base'!$A$4:$API$29, MATCH("CenHos_Per", 'WFOM - Time_Base'!$B$4:$B$29,0), MATCH(CONCATENATE($G89,S$2),'WFOM - Time_Base'!$A$8:$API$8,0)),
IFERROR($AN89 * INDEX('Inputs from Uganda staff'!$E$61:$BM$80,MATCH('HRH Need estimation'!S$2,'Inputs from Uganda staff'!$E$61:$E$80,0),MATCH('HRH Need estimation'!$D89,'Inputs from Uganda staff'!$E$6:$BM$6,0)),
""))</f>
        <v>4.5</v>
      </c>
      <c r="T89" s="122">
        <f>IFERROR(
$AN89 * INDEX('WFOM - Time_Base'!$A$4:$API$29, MATCH("CenHos", 'WFOM - Time_Base'!$B$4:$B$29,0), MATCH(CONCATENATE($G89,T$2),'WFOM - Time_Base'!$A$8:$API$8,0)) *
INDEX('WFOM - Time_Base'!$A$4:$API$29, MATCH("CenHos_Per", 'WFOM - Time_Base'!$B$4:$B$29,0), MATCH(CONCATENATE($G89,T$2),'WFOM - Time_Base'!$A$8:$API$8,0)),
IFERROR($AN89 * INDEX('Inputs from Uganda staff'!$E$61:$BM$80,MATCH('HRH Need estimation'!T$2,'Inputs from Uganda staff'!$E$61:$E$80,0),MATCH('HRH Need estimation'!$D89,'Inputs from Uganda staff'!$E$6:$BM$6,0)),
""))</f>
        <v>0</v>
      </c>
      <c r="U89" s="122">
        <f>IFERROR(
$AN89 * INDEX('WFOM - Time_Base'!$A$4:$API$29, MATCH("CenHos", 'WFOM - Time_Base'!$B$4:$B$29,0), MATCH(CONCATENATE($G89,U$2),'WFOM - Time_Base'!$A$8:$API$8,0)) *
INDEX('WFOM - Time_Base'!$A$4:$API$29, MATCH("CenHos_Per", 'WFOM - Time_Base'!$B$4:$B$29,0), MATCH(CONCATENATE($G89,U$2),'WFOM - Time_Base'!$A$8:$API$8,0)),
IFERROR($AN89 * INDEX('Inputs from Uganda staff'!$E$61:$BM$80,MATCH('HRH Need estimation'!U$2,'Inputs from Uganda staff'!$E$61:$E$80,0),MATCH('HRH Need estimation'!$D89,'Inputs from Uganda staff'!$E$6:$BM$6,0)),
""))</f>
        <v>8</v>
      </c>
      <c r="V89" s="122">
        <f>IFERROR(
$AN89 * INDEX('WFOM - Time_Base'!$A$4:$API$29, MATCH("CenHos", 'WFOM - Time_Base'!$B$4:$B$29,0), MATCH(CONCATENATE($G89,V$2),'WFOM - Time_Base'!$A$8:$API$8,0)) *
INDEX('WFOM - Time_Base'!$A$4:$API$29, MATCH("CenHos_Per", 'WFOM - Time_Base'!$B$4:$B$29,0), MATCH(CONCATENATE($G89,V$2),'WFOM - Time_Base'!$A$8:$API$8,0)),
IFERROR($AN89 * INDEX('Inputs from Uganda staff'!$E$61:$BM$80,MATCH('HRH Need estimation'!V$2,'Inputs from Uganda staff'!$E$61:$E$80,0),MATCH('HRH Need estimation'!$D89,'Inputs from Uganda staff'!$E$6:$BM$6,0)),
""))</f>
        <v>5</v>
      </c>
      <c r="W89" s="122">
        <f>IFERROR(
$AN89 * INDEX('WFOM - Time_Base'!$A$4:$API$29, MATCH("CenHos", 'WFOM - Time_Base'!$B$4:$B$29,0), MATCH(CONCATENATE($G89,W$2),'WFOM - Time_Base'!$A$8:$API$8,0)) *
INDEX('WFOM - Time_Base'!$A$4:$API$29, MATCH("CenHos_Per", 'WFOM - Time_Base'!$B$4:$B$29,0), MATCH(CONCATENATE($G89,W$2),'WFOM - Time_Base'!$A$8:$API$8,0)),
IFERROR($AN89 * INDEX('Inputs from Uganda staff'!$E$61:$BM$80,MATCH('HRH Need estimation'!W$2,'Inputs from Uganda staff'!$E$61:$E$80,0),MATCH('HRH Need estimation'!$D89,'Inputs from Uganda staff'!$E$6:$BM$6,0)),
""))</f>
        <v>0</v>
      </c>
      <c r="X89" s="122">
        <f>IFERROR(
$AN89 * INDEX('WFOM - Time_Base'!$A$4:$API$29, MATCH("CenHos", 'WFOM - Time_Base'!$B$4:$B$29,0), MATCH(CONCATENATE($G89,X$2),'WFOM - Time_Base'!$A$8:$API$8,0)) *
INDEX('WFOM - Time_Base'!$A$4:$API$29, MATCH("CenHos_Per", 'WFOM - Time_Base'!$B$4:$B$29,0), MATCH(CONCATENATE($G89,X$2),'WFOM - Time_Base'!$A$8:$API$8,0)),
IFERROR($AN89 * INDEX('Inputs from Uganda staff'!$E$61:$BM$80,MATCH('HRH Need estimation'!X$2,'Inputs from Uganda staff'!$E$61:$E$80,0),MATCH('HRH Need estimation'!$D89,'Inputs from Uganda staff'!$E$6:$BM$6,0)),
""))</f>
        <v>3.5</v>
      </c>
      <c r="Y89" s="122">
        <f>IFERROR(
$AN89 * INDEX('WFOM - Time_Base'!$A$4:$API$29, MATCH("CenHos", 'WFOM - Time_Base'!$B$4:$B$29,0), MATCH(CONCATENATE($G89,Y$2),'WFOM - Time_Base'!$A$8:$API$8,0)) *
INDEX('WFOM - Time_Base'!$A$4:$API$29, MATCH("CenHos_Per", 'WFOM - Time_Base'!$B$4:$B$29,0), MATCH(CONCATENATE($G89,Y$2),'WFOM - Time_Base'!$A$8:$API$8,0)),
IFERROR($AN89 * INDEX('Inputs from Uganda staff'!$E$61:$BM$80,MATCH('HRH Need estimation'!Y$2,'Inputs from Uganda staff'!$E$61:$E$80,0),MATCH('HRH Need estimation'!$D89,'Inputs from Uganda staff'!$E$6:$BM$6,0)),
""))</f>
        <v>3.5</v>
      </c>
      <c r="Z89" s="122">
        <f>IFERROR(
$AN89 * INDEX('WFOM - Time_Base'!$A$4:$API$29, MATCH("CenHos", 'WFOM - Time_Base'!$B$4:$B$29,0), MATCH(CONCATENATE($G89,Z$2),'WFOM - Time_Base'!$A$8:$API$8,0)) *
INDEX('WFOM - Time_Base'!$A$4:$API$29, MATCH("CenHos_Per", 'WFOM - Time_Base'!$B$4:$B$29,0), MATCH(CONCATENATE($G89,Z$2),'WFOM - Time_Base'!$A$8:$API$8,0)),
IFERROR($AN89 * INDEX('Inputs from Uganda staff'!$E$61:$BM$80,MATCH('HRH Need estimation'!Z$2,'Inputs from Uganda staff'!$E$61:$E$80,0),MATCH('HRH Need estimation'!$D89,'Inputs from Uganda staff'!$E$6:$BM$6,0)),
""))</f>
        <v>0</v>
      </c>
      <c r="AA89" s="122">
        <f>IFERROR(
$AN89 * INDEX('WFOM - Time_Base'!$A$4:$API$29, MATCH("CenHos", 'WFOM - Time_Base'!$B$4:$B$29,0), MATCH(CONCATENATE($G89,AA$2),'WFOM - Time_Base'!$A$8:$API$8,0)) *
INDEX('WFOM - Time_Base'!$A$4:$API$29, MATCH("CenHos_Per", 'WFOM - Time_Base'!$B$4:$B$29,0), MATCH(CONCATENATE($G89,AA$2),'WFOM - Time_Base'!$A$8:$API$8,0)),
IFERROR($AN89 * INDEX('Inputs from Uganda staff'!$E$61:$BM$80,MATCH('HRH Need estimation'!AA$2,'Inputs from Uganda staff'!$E$61:$E$80,0),MATCH('HRH Need estimation'!$D89,'Inputs from Uganda staff'!$E$6:$BM$6,0)),
""))</f>
        <v>0</v>
      </c>
      <c r="AB89" s="122">
        <f>IFERROR(
$AN89 * INDEX('WFOM - Time_Base'!$A$4:$API$29, MATCH("CenHos", 'WFOM - Time_Base'!$B$4:$B$29,0), MATCH(CONCATENATE($G89,AB$2),'WFOM - Time_Base'!$A$8:$API$8,0)) *
INDEX('WFOM - Time_Base'!$A$4:$API$29, MATCH("CenHos_Per", 'WFOM - Time_Base'!$B$4:$B$29,0), MATCH(CONCATENATE($G89,AB$2),'WFOM - Time_Base'!$A$8:$API$8,0)),
IFERROR($AN89 * INDEX('Inputs from Uganda staff'!$E$61:$BM$80,MATCH('HRH Need estimation'!AB$2,'Inputs from Uganda staff'!$E$61:$E$80,0),MATCH('HRH Need estimation'!$D89,'Inputs from Uganda staff'!$E$6:$BM$6,0)),
""))</f>
        <v>0</v>
      </c>
      <c r="AC89" s="122" t="str">
        <f>IFERROR(
$AN89 * INDEX('WFOM - Time_Base'!$A$4:$API$29, MATCH("CenHos", 'WFOM - Time_Base'!$B$4:$B$29,0), MATCH(CONCATENATE($G89,AC$2),'WFOM - Time_Base'!$A$8:$API$8,0)) *
INDEX('WFOM - Time_Base'!$A$4:$API$29, MATCH("CenHos_Per", 'WFOM - Time_Base'!$B$4:$B$29,0), MATCH(CONCATENATE($G89,AC$2),'WFOM - Time_Base'!$A$8:$API$8,0)),
IFERROR($AN89 * INDEX('Inputs from Uganda staff'!$E$61:$BM$80,MATCH('HRH Need estimation'!AC$2,'Inputs from Uganda staff'!$E$61:$E$80,0),MATCH('HRH Need estimation'!$D89,'Inputs from Uganda staff'!$E$6:$BM$6,0)),
""))</f>
        <v/>
      </c>
      <c r="AD89" s="122">
        <f>IFERROR(
$AN89 * INDEX('WFOM - Time_Base'!$A$4:$API$29, MATCH("CenHos", 'WFOM - Time_Base'!$B$4:$B$29,0), MATCH(CONCATENATE($G89,AD$2),'WFOM - Time_Base'!$A$8:$API$8,0)) *
INDEX('WFOM - Time_Base'!$A$4:$API$29, MATCH("CenHos_Per", 'WFOM - Time_Base'!$B$4:$B$29,0), MATCH(CONCATENATE($G89,AD$2),'WFOM - Time_Base'!$A$8:$API$8,0)),
IFERROR($AN89 * INDEX('Inputs from Uganda staff'!$E$61:$BM$80,MATCH('HRH Need estimation'!AD$2,'Inputs from Uganda staff'!$E$61:$E$80,0),MATCH('HRH Need estimation'!$D89,'Inputs from Uganda staff'!$E$6:$BM$6,0)),
""))</f>
        <v>0</v>
      </c>
      <c r="AE89" s="122">
        <f>IFERROR(
$AN89 * INDEX('WFOM - Time_Base'!$A$4:$API$29, MATCH("CenHos", 'WFOM - Time_Base'!$B$4:$B$29,0), MATCH(CONCATENATE($G89,AE$2),'WFOM - Time_Base'!$A$8:$API$8,0)) *
INDEX('WFOM - Time_Base'!$A$4:$API$29, MATCH("CenHos_Per", 'WFOM - Time_Base'!$B$4:$B$29,0), MATCH(CONCATENATE($G89,AE$2),'WFOM - Time_Base'!$A$8:$API$8,0)),
IFERROR($AN89 * INDEX('Inputs from Uganda staff'!$E$61:$BM$80,MATCH('HRH Need estimation'!AE$2,'Inputs from Uganda staff'!$E$61:$E$80,0),MATCH('HRH Need estimation'!$D89,'Inputs from Uganda staff'!$E$6:$BM$6,0)),
""))</f>
        <v>0</v>
      </c>
      <c r="AF89" s="122">
        <f>IFERROR(
$AN89 * INDEX('WFOM - Time_Base'!$A$4:$API$29, MATCH("CenHos", 'WFOM - Time_Base'!$B$4:$B$29,0), MATCH(CONCATENATE($G89,AF$2),'WFOM - Time_Base'!$A$8:$API$8,0)) *
INDEX('WFOM - Time_Base'!$A$4:$API$29, MATCH("CenHos_Per", 'WFOM - Time_Base'!$B$4:$B$29,0), MATCH(CONCATENATE($G89,AF$2),'WFOM - Time_Base'!$A$8:$API$8,0)),
IFERROR($AN89 * INDEX('Inputs from Uganda staff'!$E$61:$BM$80,MATCH('HRH Need estimation'!AF$2,'Inputs from Uganda staff'!$E$61:$E$80,0),MATCH('HRH Need estimation'!$D89,'Inputs from Uganda staff'!$E$6:$BM$6,0)),
""))</f>
        <v>0</v>
      </c>
      <c r="AG89" s="122">
        <f>IFERROR(
$AN89 * INDEX('WFOM - Time_Base'!$A$4:$API$29, MATCH("CenHos", 'WFOM - Time_Base'!$B$4:$B$29,0), MATCH(CONCATENATE($G89,AG$2),'WFOM - Time_Base'!$A$8:$API$8,0)) *
INDEX('WFOM - Time_Base'!$A$4:$API$29, MATCH("CenHos_Per", 'WFOM - Time_Base'!$B$4:$B$29,0), MATCH(CONCATENATE($G89,AG$2),'WFOM - Time_Base'!$A$8:$API$8,0)),
IFERROR($AN89 * INDEX('Inputs from Uganda staff'!$E$61:$BM$80,MATCH('HRH Need estimation'!AG$2,'Inputs from Uganda staff'!$E$61:$E$80,0),MATCH('HRH Need estimation'!$D89,'Inputs from Uganda staff'!$E$6:$BM$6,0)),
""))</f>
        <v>0</v>
      </c>
      <c r="AH89" s="122">
        <f>IFERROR(
$AN89 * INDEX('WFOM - Time_Base'!$A$4:$API$29, MATCH("CenHos", 'WFOM - Time_Base'!$B$4:$B$29,0), MATCH(CONCATENATE($G89,AH$2),'WFOM - Time_Base'!$A$8:$API$8,0)) *
INDEX('WFOM - Time_Base'!$A$4:$API$29, MATCH("CenHos_Per", 'WFOM - Time_Base'!$B$4:$B$29,0), MATCH(CONCATENATE($G89,AH$2),'WFOM - Time_Base'!$A$8:$API$8,0)),
IFERROR($AN89 * INDEX('Inputs from Uganda staff'!$E$61:$BM$80,MATCH('HRH Need estimation'!AH$2,'Inputs from Uganda staff'!$E$61:$E$80,0),MATCH('HRH Need estimation'!$D89,'Inputs from Uganda staff'!$E$6:$BM$6,0)),
""))</f>
        <v>0</v>
      </c>
      <c r="AI89" s="122">
        <f>IFERROR(
$AN89 * INDEX('WFOM - Time_Base'!$A$4:$API$29, MATCH("CenHos", 'WFOM - Time_Base'!$B$4:$B$29,0), MATCH(CONCATENATE($G89,AI$2),'WFOM - Time_Base'!$A$8:$API$8,0)) *
INDEX('WFOM - Time_Base'!$A$4:$API$29, MATCH("CenHos_Per", 'WFOM - Time_Base'!$B$4:$B$29,0), MATCH(CONCATENATE($G89,AI$2),'WFOM - Time_Base'!$A$8:$API$8,0)),
IFERROR($AN89 * INDEX('Inputs from Uganda staff'!$E$61:$BM$80,MATCH('HRH Need estimation'!AI$2,'Inputs from Uganda staff'!$E$61:$E$80,0),MATCH('HRH Need estimation'!$D89,'Inputs from Uganda staff'!$E$6:$BM$6,0)),
""))</f>
        <v>0</v>
      </c>
      <c r="AJ89" s="122">
        <f>IFERROR(
$AN89 * INDEX('WFOM - Time_Base'!$A$4:$API$29, MATCH("CenHos", 'WFOM - Time_Base'!$B$4:$B$29,0), MATCH(CONCATENATE($G89,AJ$2),'WFOM - Time_Base'!$A$8:$API$8,0)) *
INDEX('WFOM - Time_Base'!$A$4:$API$29, MATCH("CenHos_Per", 'WFOM - Time_Base'!$B$4:$B$29,0), MATCH(CONCATENATE($G89,AJ$2),'WFOM - Time_Base'!$A$8:$API$8,0)),
IFERROR($AN89 * INDEX('Inputs from Uganda staff'!$E$61:$BM$80,MATCH('HRH Need estimation'!AJ$2,'Inputs from Uganda staff'!$E$61:$E$80,0),MATCH('HRH Need estimation'!$D89,'Inputs from Uganda staff'!$E$6:$BM$6,0)),
""))</f>
        <v>0</v>
      </c>
      <c r="AK89" s="122">
        <f>IFERROR(
$AN89 * INDEX('WFOM - Time_Base'!$A$4:$API$29, MATCH("CenHos", 'WFOM - Time_Base'!$B$4:$B$29,0), MATCH(CONCATENATE($G89,AK$2),'WFOM - Time_Base'!$A$8:$API$8,0)) *
INDEX('WFOM - Time_Base'!$A$4:$API$29, MATCH("CenHos_Per", 'WFOM - Time_Base'!$B$4:$B$29,0), MATCH(CONCATENATE($G89,AK$2),'WFOM - Time_Base'!$A$8:$API$8,0)),
IFERROR($AN89 * INDEX('Inputs from Uganda staff'!$E$61:$BM$80,MATCH('HRH Need estimation'!AK$2,'Inputs from Uganda staff'!$E$61:$E$80,0),MATCH('HRH Need estimation'!$D89,'Inputs from Uganda staff'!$E$6:$BM$6,0)),
""))</f>
        <v>0</v>
      </c>
      <c r="AL89" s="122">
        <f>IFERROR(
$AN89 * INDEX('WFOM - Time_Base'!$A$4:$API$29, MATCH("CenHos", 'WFOM - Time_Base'!$B$4:$B$29,0), MATCH(CONCATENATE($G89,AL$2),'WFOM - Time_Base'!$A$8:$API$8,0)) *
INDEX('WFOM - Time_Base'!$A$4:$API$29, MATCH("CenHos_Per", 'WFOM - Time_Base'!$B$4:$B$29,0), MATCH(CONCATENATE($G89,AL$2),'WFOM - Time_Base'!$A$8:$API$8,0)),
IFERROR($AN89 * INDEX('Inputs from Uganda staff'!$E$61:$BM$80,MATCH('HRH Need estimation'!AL$2,'Inputs from Uganda staff'!$E$61:$E$80,0),MATCH('HRH Need estimation'!$D89,'Inputs from Uganda staff'!$E$6:$BM$6,0)),
""))</f>
        <v>0</v>
      </c>
      <c r="AN89">
        <v>1</v>
      </c>
      <c r="AO89" t="e">
        <f t="shared" si="3"/>
        <v>#N/A</v>
      </c>
      <c r="AQ89" t="s">
        <v>585</v>
      </c>
    </row>
    <row r="90" spans="1:43" hidden="1">
      <c r="A90" s="106" t="s">
        <v>959</v>
      </c>
      <c r="B90" s="106" t="s">
        <v>76</v>
      </c>
      <c r="C90" s="107" t="s">
        <v>395</v>
      </c>
      <c r="D90" s="115" t="s">
        <v>2067</v>
      </c>
      <c r="E90" s="122" t="s">
        <v>76</v>
      </c>
      <c r="F90" s="122" t="s">
        <v>81</v>
      </c>
      <c r="G90" s="122" t="str">
        <f>IF(F90&lt;&gt;"", VLOOKUP(F90,'WFOM - Cadre and Service List'!$E$4:$F$52,2,FALSE), "")</f>
        <v>TBFollowUp</v>
      </c>
      <c r="H90" s="122"/>
      <c r="I90" s="207"/>
      <c r="J90" s="207"/>
      <c r="K90" s="207"/>
      <c r="L90" s="207"/>
      <c r="M90" s="207"/>
      <c r="N90" s="207"/>
      <c r="O90" s="207"/>
      <c r="P90" s="207">
        <f t="shared" si="2"/>
        <v>0</v>
      </c>
      <c r="Q90" s="122" t="s">
        <v>1947</v>
      </c>
      <c r="R90" s="252">
        <f>($AN90-1) * INDEX('WFOM - Time_Base'!$A$4:$API$29, MATCH("CenHos", 'WFOM - Time_Base'!$B$4:$B$29,0), MATCH(CONCATENATE($G90,R$2),'WFOM - Time_Base'!$A$8:$API$8,0)) *
INDEX('WFOM - Time_Base'!$A$4:$API$29, MATCH("CenHos_Per", 'WFOM - Time_Base'!$B$4:$B$29,0), MATCH(CONCATENATE($G90,R$2),'WFOM - Time_Base'!$A$8:$API$8,0)) + INDEX('WFOM - Time_Base'!$A$4:$API$29, MATCH("CenHos", 'WFOM - Time_Base'!$B$4:$B$29,0), MATCH(CONCATENATE("TBNew",R$2),'WFOM - Time_Base'!$A$8:$API$8,0)) *
INDEX('WFOM - Time_Base'!$A$4:$API$29, MATCH("CenHos_Per", 'WFOM - Time_Base'!$B$4:$B$29,0), MATCH(CONCATENATE("TBNew",R$2),'WFOM - Time_Base'!$A$8:$API$8,0))</f>
        <v>102</v>
      </c>
      <c r="S90" s="252">
        <f>($AN90-1) * INDEX('WFOM - Time_Base'!$A$4:$API$29, MATCH("CenHos", 'WFOM - Time_Base'!$B$4:$B$29,0), MATCH(CONCATENATE($G90,S$2),'WFOM - Time_Base'!$A$8:$API$8,0)) *
INDEX('WFOM - Time_Base'!$A$4:$API$29, MATCH("CenHos_Per", 'WFOM - Time_Base'!$B$4:$B$29,0), MATCH(CONCATENATE($G90,S$2),'WFOM - Time_Base'!$A$8:$API$8,0)) + INDEX('WFOM - Time_Base'!$A$4:$API$29, MATCH("CenHos", 'WFOM - Time_Base'!$B$4:$B$29,0), MATCH(CONCATENATE("TBNew",S$2),'WFOM - Time_Base'!$A$8:$API$8,0)) *
INDEX('WFOM - Time_Base'!$A$4:$API$29, MATCH("CenHos_Per", 'WFOM - Time_Base'!$B$4:$B$29,0), MATCH(CONCATENATE("TBNew",S$2),'WFOM - Time_Base'!$A$8:$API$8,0))</f>
        <v>102</v>
      </c>
      <c r="T90" s="252">
        <f>($AN90-1) * INDEX('WFOM - Time_Base'!$A$4:$API$29, MATCH("CenHos", 'WFOM - Time_Base'!$B$4:$B$29,0), MATCH(CONCATENATE($G90,T$2),'WFOM - Time_Base'!$A$8:$API$8,0)) *
INDEX('WFOM - Time_Base'!$A$4:$API$29, MATCH("CenHos_Per", 'WFOM - Time_Base'!$B$4:$B$29,0), MATCH(CONCATENATE($G90,T$2),'WFOM - Time_Base'!$A$8:$API$8,0)) + INDEX('WFOM - Time_Base'!$A$4:$API$29, MATCH("CenHos", 'WFOM - Time_Base'!$B$4:$B$29,0), MATCH(CONCATENATE("TBNew",T$2),'WFOM - Time_Base'!$A$8:$API$8,0)) *
INDEX('WFOM - Time_Base'!$A$4:$API$29, MATCH("CenHos_Per", 'WFOM - Time_Base'!$B$4:$B$29,0), MATCH(CONCATENATE("TBNew",T$2),'WFOM - Time_Base'!$A$8:$API$8,0))</f>
        <v>0</v>
      </c>
      <c r="U90" s="252">
        <f>($AN90-1) * INDEX('WFOM - Time_Base'!$A$4:$API$29, MATCH("CenHos", 'WFOM - Time_Base'!$B$4:$B$29,0), MATCH(CONCATENATE($G90,U$2),'WFOM - Time_Base'!$A$8:$API$8,0)) *
INDEX('WFOM - Time_Base'!$A$4:$API$29, MATCH("CenHos_Per", 'WFOM - Time_Base'!$B$4:$B$29,0), MATCH(CONCATENATE($G90,U$2),'WFOM - Time_Base'!$A$8:$API$8,0)) + INDEX('WFOM - Time_Base'!$A$4:$API$29, MATCH("CenHos", 'WFOM - Time_Base'!$B$4:$B$29,0), MATCH(CONCATENATE("TBNew",U$2),'WFOM - Time_Base'!$A$8:$API$8,0)) *
INDEX('WFOM - Time_Base'!$A$4:$API$29, MATCH("CenHos_Per", 'WFOM - Time_Base'!$B$4:$B$29,0), MATCH(CONCATENATE("TBNew",U$2),'WFOM - Time_Base'!$A$8:$API$8,0))</f>
        <v>446.75</v>
      </c>
      <c r="V90" s="252">
        <f>($AN90-1) * INDEX('WFOM - Time_Base'!$A$4:$API$29, MATCH("CenHos", 'WFOM - Time_Base'!$B$4:$B$29,0), MATCH(CONCATENATE($G90,V$2),'WFOM - Time_Base'!$A$8:$API$8,0)) *
INDEX('WFOM - Time_Base'!$A$4:$API$29, MATCH("CenHos_Per", 'WFOM - Time_Base'!$B$4:$B$29,0), MATCH(CONCATENATE($G90,V$2),'WFOM - Time_Base'!$A$8:$API$8,0)) + INDEX('WFOM - Time_Base'!$A$4:$API$29, MATCH("CenHos", 'WFOM - Time_Base'!$B$4:$B$29,0), MATCH(CONCATENATE("TBNew",V$2),'WFOM - Time_Base'!$A$8:$API$8,0)) *
INDEX('WFOM - Time_Base'!$A$4:$API$29, MATCH("CenHos_Per", 'WFOM - Time_Base'!$B$4:$B$29,0), MATCH(CONCATENATE("TBNew",V$2),'WFOM - Time_Base'!$A$8:$API$8,0))</f>
        <v>209.75</v>
      </c>
      <c r="W90" s="252">
        <f>($AN90-1) * INDEX('WFOM - Time_Base'!$A$4:$API$29, MATCH("CenHos", 'WFOM - Time_Base'!$B$4:$B$29,0), MATCH(CONCATENATE($G90,W$2),'WFOM - Time_Base'!$A$8:$API$8,0)) *
INDEX('WFOM - Time_Base'!$A$4:$API$29, MATCH("CenHos_Per", 'WFOM - Time_Base'!$B$4:$B$29,0), MATCH(CONCATENATE($G90,W$2),'WFOM - Time_Base'!$A$8:$API$8,0)) + INDEX('WFOM - Time_Base'!$A$4:$API$29, MATCH("CenHos", 'WFOM - Time_Base'!$B$4:$B$29,0), MATCH(CONCATENATE("TBNew",W$2),'WFOM - Time_Base'!$A$8:$API$8,0)) *
INDEX('WFOM - Time_Base'!$A$4:$API$29, MATCH("CenHos_Per", 'WFOM - Time_Base'!$B$4:$B$29,0), MATCH(CONCATENATE("TBNew",W$2),'WFOM - Time_Base'!$A$8:$API$8,0))</f>
        <v>58.5</v>
      </c>
      <c r="X90" s="252">
        <f>($AN90-1) * INDEX('WFOM - Time_Base'!$A$4:$API$29, MATCH("CenHos", 'WFOM - Time_Base'!$B$4:$B$29,0), MATCH(CONCATENATE($G90,X$2),'WFOM - Time_Base'!$A$8:$API$8,0)) *
INDEX('WFOM - Time_Base'!$A$4:$API$29, MATCH("CenHos_Per", 'WFOM - Time_Base'!$B$4:$B$29,0), MATCH(CONCATENATE($G90,X$2),'WFOM - Time_Base'!$A$8:$API$8,0)) + INDEX('WFOM - Time_Base'!$A$4:$API$29, MATCH("CenHos", 'WFOM - Time_Base'!$B$4:$B$29,0), MATCH(CONCATENATE("TBNew",X$2),'WFOM - Time_Base'!$A$8:$API$8,0)) *
INDEX('WFOM - Time_Base'!$A$4:$API$29, MATCH("CenHos_Per", 'WFOM - Time_Base'!$B$4:$B$29,0), MATCH(CONCATENATE("TBNew",X$2),'WFOM - Time_Base'!$A$8:$API$8,0))</f>
        <v>62</v>
      </c>
      <c r="Y90" s="252">
        <f>($AN90-1) * INDEX('WFOM - Time_Base'!$A$4:$API$29, MATCH("CenHos", 'WFOM - Time_Base'!$B$4:$B$29,0), MATCH(CONCATENATE($G90,Y$2),'WFOM - Time_Base'!$A$8:$API$8,0)) *
INDEX('WFOM - Time_Base'!$A$4:$API$29, MATCH("CenHos_Per", 'WFOM - Time_Base'!$B$4:$B$29,0), MATCH(CONCATENATE($G90,Y$2),'WFOM - Time_Base'!$A$8:$API$8,0)) + INDEX('WFOM - Time_Base'!$A$4:$API$29, MATCH("CenHos", 'WFOM - Time_Base'!$B$4:$B$29,0), MATCH(CONCATENATE("TBNew",Y$2),'WFOM - Time_Base'!$A$8:$API$8,0)) *
INDEX('WFOM - Time_Base'!$A$4:$API$29, MATCH("CenHos_Per", 'WFOM - Time_Base'!$B$4:$B$29,0), MATCH(CONCATENATE("TBNew",Y$2),'WFOM - Time_Base'!$A$8:$API$8,0))</f>
        <v>3.5</v>
      </c>
      <c r="Z90" s="252">
        <f>($AN90-1) * INDEX('WFOM - Time_Base'!$A$4:$API$29, MATCH("CenHos", 'WFOM - Time_Base'!$B$4:$B$29,0), MATCH(CONCATENATE($G90,Z$2),'WFOM - Time_Base'!$A$8:$API$8,0)) *
INDEX('WFOM - Time_Base'!$A$4:$API$29, MATCH("CenHos_Per", 'WFOM - Time_Base'!$B$4:$B$29,0), MATCH(CONCATENATE($G90,Z$2),'WFOM - Time_Base'!$A$8:$API$8,0)) + INDEX('WFOM - Time_Base'!$A$4:$API$29, MATCH("CenHos", 'WFOM - Time_Base'!$B$4:$B$29,0), MATCH(CONCATENATE("TBNew",Z$2),'WFOM - Time_Base'!$A$8:$API$8,0)) *
INDEX('WFOM - Time_Base'!$A$4:$API$29, MATCH("CenHos_Per", 'WFOM - Time_Base'!$B$4:$B$29,0), MATCH(CONCATENATE("TBNew",Z$2),'WFOM - Time_Base'!$A$8:$API$8,0))</f>
        <v>0</v>
      </c>
      <c r="AA90" s="252">
        <f>($AN90-1) * INDEX('WFOM - Time_Base'!$A$4:$API$29, MATCH("CenHos", 'WFOM - Time_Base'!$B$4:$B$29,0), MATCH(CONCATENATE($G90,AA$2),'WFOM - Time_Base'!$A$8:$API$8,0)) *
INDEX('WFOM - Time_Base'!$A$4:$API$29, MATCH("CenHos_Per", 'WFOM - Time_Base'!$B$4:$B$29,0), MATCH(CONCATENATE($G90,AA$2),'WFOM - Time_Base'!$A$8:$API$8,0)) + INDEX('WFOM - Time_Base'!$A$4:$API$29, MATCH("CenHos", 'WFOM - Time_Base'!$B$4:$B$29,0), MATCH(CONCATENATE("TBNew",AA$2),'WFOM - Time_Base'!$A$8:$API$8,0)) *
INDEX('WFOM - Time_Base'!$A$4:$API$29, MATCH("CenHos_Per", 'WFOM - Time_Base'!$B$4:$B$29,0), MATCH(CONCATENATE("TBNew",AA$2),'WFOM - Time_Base'!$A$8:$API$8,0))</f>
        <v>0</v>
      </c>
      <c r="AB90" s="252">
        <f>($AN90-1) * INDEX('WFOM - Time_Base'!$A$4:$API$29, MATCH("CenHos", 'WFOM - Time_Base'!$B$4:$B$29,0), MATCH(CONCATENATE($G90,AB$2),'WFOM - Time_Base'!$A$8:$API$8,0)) *
INDEX('WFOM - Time_Base'!$A$4:$API$29, MATCH("CenHos_Per", 'WFOM - Time_Base'!$B$4:$B$29,0), MATCH(CONCATENATE($G90,AB$2),'WFOM - Time_Base'!$A$8:$API$8,0)) + INDEX('WFOM - Time_Base'!$A$4:$API$29, MATCH("CenHos", 'WFOM - Time_Base'!$B$4:$B$29,0), MATCH(CONCATENATE("TBNew",AB$2),'WFOM - Time_Base'!$A$8:$API$8,0)) *
INDEX('WFOM - Time_Base'!$A$4:$API$29, MATCH("CenHos_Per", 'WFOM - Time_Base'!$B$4:$B$29,0), MATCH(CONCATENATE("TBNew",AB$2),'WFOM - Time_Base'!$A$8:$API$8,0))</f>
        <v>0</v>
      </c>
      <c r="AC90" s="252"/>
      <c r="AD90" s="252">
        <f>($AN90-1) * INDEX('WFOM - Time_Base'!$A$4:$API$29, MATCH("CenHos", 'WFOM - Time_Base'!$B$4:$B$29,0), MATCH(CONCATENATE($G90,AD$2),'WFOM - Time_Base'!$A$8:$API$8,0)) *
INDEX('WFOM - Time_Base'!$A$4:$API$29, MATCH("CenHos_Per", 'WFOM - Time_Base'!$B$4:$B$29,0), MATCH(CONCATENATE($G90,AD$2),'WFOM - Time_Base'!$A$8:$API$8,0)) + INDEX('WFOM - Time_Base'!$A$4:$API$29, MATCH("CenHos", 'WFOM - Time_Base'!$B$4:$B$29,0), MATCH(CONCATENATE("TBNew",AD$2),'WFOM - Time_Base'!$A$8:$API$8,0)) *
INDEX('WFOM - Time_Base'!$A$4:$API$29, MATCH("CenHos_Per", 'WFOM - Time_Base'!$B$4:$B$29,0), MATCH(CONCATENATE("TBNew",AD$2),'WFOM - Time_Base'!$A$8:$API$8,0))</f>
        <v>0</v>
      </c>
      <c r="AE90" s="252">
        <f>($AN90-1) * INDEX('WFOM - Time_Base'!$A$4:$API$29, MATCH("CenHos", 'WFOM - Time_Base'!$B$4:$B$29,0), MATCH(CONCATENATE($G90,AE$2),'WFOM - Time_Base'!$A$8:$API$8,0)) *
INDEX('WFOM - Time_Base'!$A$4:$API$29, MATCH("CenHos_Per", 'WFOM - Time_Base'!$B$4:$B$29,0), MATCH(CONCATENATE($G90,AE$2),'WFOM - Time_Base'!$A$8:$API$8,0)) + INDEX('WFOM - Time_Base'!$A$4:$API$29, MATCH("CenHos", 'WFOM - Time_Base'!$B$4:$B$29,0), MATCH(CONCATENATE("TBNew",AE$2),'WFOM - Time_Base'!$A$8:$API$8,0)) *
INDEX('WFOM - Time_Base'!$A$4:$API$29, MATCH("CenHos_Per", 'WFOM - Time_Base'!$B$4:$B$29,0), MATCH(CONCATENATE("TBNew",AE$2),'WFOM - Time_Base'!$A$8:$API$8,0))</f>
        <v>0</v>
      </c>
      <c r="AF90" s="252">
        <f>($AN90-1) * INDEX('WFOM - Time_Base'!$A$4:$API$29, MATCH("CenHos", 'WFOM - Time_Base'!$B$4:$B$29,0), MATCH(CONCATENATE($G90,AF$2),'WFOM - Time_Base'!$A$8:$API$8,0)) *
INDEX('WFOM - Time_Base'!$A$4:$API$29, MATCH("CenHos_Per", 'WFOM - Time_Base'!$B$4:$B$29,0), MATCH(CONCATENATE($G90,AF$2),'WFOM - Time_Base'!$A$8:$API$8,0)) + INDEX('WFOM - Time_Base'!$A$4:$API$29, MATCH("CenHos", 'WFOM - Time_Base'!$B$4:$B$29,0), MATCH(CONCATENATE("TBNew",AF$2),'WFOM - Time_Base'!$A$8:$API$8,0)) *
INDEX('WFOM - Time_Base'!$A$4:$API$29, MATCH("CenHos_Per", 'WFOM - Time_Base'!$B$4:$B$29,0), MATCH(CONCATENATE("TBNew",AF$2),'WFOM - Time_Base'!$A$8:$API$8,0))</f>
        <v>0</v>
      </c>
      <c r="AG90" s="252">
        <f>($AN90-1) * INDEX('WFOM - Time_Base'!$A$4:$API$29, MATCH("CenHos", 'WFOM - Time_Base'!$B$4:$B$29,0), MATCH(CONCATENATE($G90,AG$2),'WFOM - Time_Base'!$A$8:$API$8,0)) *
INDEX('WFOM - Time_Base'!$A$4:$API$29, MATCH("CenHos_Per", 'WFOM - Time_Base'!$B$4:$B$29,0), MATCH(CONCATENATE($G90,AG$2),'WFOM - Time_Base'!$A$8:$API$8,0)) + INDEX('WFOM - Time_Base'!$A$4:$API$29, MATCH("CenHos", 'WFOM - Time_Base'!$B$4:$B$29,0), MATCH(CONCATENATE("TBNew",AG$2),'WFOM - Time_Base'!$A$8:$API$8,0)) *
INDEX('WFOM - Time_Base'!$A$4:$API$29, MATCH("CenHos_Per", 'WFOM - Time_Base'!$B$4:$B$29,0), MATCH(CONCATENATE("TBNew",AG$2),'WFOM - Time_Base'!$A$8:$API$8,0))</f>
        <v>0</v>
      </c>
      <c r="AH90" s="252">
        <f>($AN90-1) * INDEX('WFOM - Time_Base'!$A$4:$API$29, MATCH("CenHos", 'WFOM - Time_Base'!$B$4:$B$29,0), MATCH(CONCATENATE($G90,AH$2),'WFOM - Time_Base'!$A$8:$API$8,0)) *
INDEX('WFOM - Time_Base'!$A$4:$API$29, MATCH("CenHos_Per", 'WFOM - Time_Base'!$B$4:$B$29,0), MATCH(CONCATENATE($G90,AH$2),'WFOM - Time_Base'!$A$8:$API$8,0)) + INDEX('WFOM - Time_Base'!$A$4:$API$29, MATCH("CenHos", 'WFOM - Time_Base'!$B$4:$B$29,0), MATCH(CONCATENATE("TBNew",AH$2),'WFOM - Time_Base'!$A$8:$API$8,0)) *
INDEX('WFOM - Time_Base'!$A$4:$API$29, MATCH("CenHos_Per", 'WFOM - Time_Base'!$B$4:$B$29,0), MATCH(CONCATENATE("TBNew",AH$2),'WFOM - Time_Base'!$A$8:$API$8,0))</f>
        <v>0</v>
      </c>
      <c r="AI90" s="252">
        <f>($AN90-1) * INDEX('WFOM - Time_Base'!$A$4:$API$29, MATCH("CenHos", 'WFOM - Time_Base'!$B$4:$B$29,0), MATCH(CONCATENATE($G90,AI$2),'WFOM - Time_Base'!$A$8:$API$8,0)) *
INDEX('WFOM - Time_Base'!$A$4:$API$29, MATCH("CenHos_Per", 'WFOM - Time_Base'!$B$4:$B$29,0), MATCH(CONCATENATE($G90,AI$2),'WFOM - Time_Base'!$A$8:$API$8,0)) + INDEX('WFOM - Time_Base'!$A$4:$API$29, MATCH("CenHos", 'WFOM - Time_Base'!$B$4:$B$29,0), MATCH(CONCATENATE("TBNew",AI$2),'WFOM - Time_Base'!$A$8:$API$8,0)) *
INDEX('WFOM - Time_Base'!$A$4:$API$29, MATCH("CenHos_Per", 'WFOM - Time_Base'!$B$4:$B$29,0), MATCH(CONCATENATE("TBNew",AI$2),'WFOM - Time_Base'!$A$8:$API$8,0))</f>
        <v>0</v>
      </c>
      <c r="AJ90" s="252">
        <f>($AN90-1) * INDEX('WFOM - Time_Base'!$A$4:$API$29, MATCH("CenHos", 'WFOM - Time_Base'!$B$4:$B$29,0), MATCH(CONCATENATE($G90,AJ$2),'WFOM - Time_Base'!$A$8:$API$8,0)) *
INDEX('WFOM - Time_Base'!$A$4:$API$29, MATCH("CenHos_Per", 'WFOM - Time_Base'!$B$4:$B$29,0), MATCH(CONCATENATE($G90,AJ$2),'WFOM - Time_Base'!$A$8:$API$8,0)) + INDEX('WFOM - Time_Base'!$A$4:$API$29, MATCH("CenHos", 'WFOM - Time_Base'!$B$4:$B$29,0), MATCH(CONCATENATE("TBNew",AJ$2),'WFOM - Time_Base'!$A$8:$API$8,0)) *
INDEX('WFOM - Time_Base'!$A$4:$API$29, MATCH("CenHos_Per", 'WFOM - Time_Base'!$B$4:$B$29,0), MATCH(CONCATENATE("TBNew",AJ$2),'WFOM - Time_Base'!$A$8:$API$8,0))</f>
        <v>0</v>
      </c>
      <c r="AK90" s="252">
        <f>($AN90-1) * INDEX('WFOM - Time_Base'!$A$4:$API$29, MATCH("CenHos", 'WFOM - Time_Base'!$B$4:$B$29,0), MATCH(CONCATENATE($G90,AK$2),'WFOM - Time_Base'!$A$8:$API$8,0)) *
INDEX('WFOM - Time_Base'!$A$4:$API$29, MATCH("CenHos_Per", 'WFOM - Time_Base'!$B$4:$B$29,0), MATCH(CONCATENATE($G90,AK$2),'WFOM - Time_Base'!$A$8:$API$8,0)) + INDEX('WFOM - Time_Base'!$A$4:$API$29, MATCH("CenHos", 'WFOM - Time_Base'!$B$4:$B$29,0), MATCH(CONCATENATE("TBNew",AK$2),'WFOM - Time_Base'!$A$8:$API$8,0)) *
INDEX('WFOM - Time_Base'!$A$4:$API$29, MATCH("CenHos_Per", 'WFOM - Time_Base'!$B$4:$B$29,0), MATCH(CONCATENATE("TBNew",AK$2),'WFOM - Time_Base'!$A$8:$API$8,0))</f>
        <v>0</v>
      </c>
      <c r="AL90" s="252">
        <f>($AN90-1) * INDEX('WFOM - Time_Base'!$A$4:$API$29, MATCH("CenHos", 'WFOM - Time_Base'!$B$4:$B$29,0), MATCH(CONCATENATE($G90,AL$2),'WFOM - Time_Base'!$A$8:$API$8,0)) *
INDEX('WFOM - Time_Base'!$A$4:$API$29, MATCH("CenHos_Per", 'WFOM - Time_Base'!$B$4:$B$29,0), MATCH(CONCATENATE($G90,AL$2),'WFOM - Time_Base'!$A$8:$API$8,0)) + INDEX('WFOM - Time_Base'!$A$4:$API$29, MATCH("CenHos", 'WFOM - Time_Base'!$B$4:$B$29,0), MATCH(CONCATENATE("TBNew",AL$2),'WFOM - Time_Base'!$A$8:$API$8,0)) *
INDEX('WFOM - Time_Base'!$A$4:$API$29, MATCH("CenHos_Per", 'WFOM - Time_Base'!$B$4:$B$29,0), MATCH(CONCATENATE("TBNew",AL$2),'WFOM - Time_Base'!$A$8:$API$8,0))</f>
        <v>0</v>
      </c>
      <c r="AM90" t="s">
        <v>2070</v>
      </c>
      <c r="AN90">
        <v>40</v>
      </c>
      <c r="AO90" t="str">
        <f t="shared" si="3"/>
        <v>104</v>
      </c>
      <c r="AQ90" t="s">
        <v>587</v>
      </c>
    </row>
    <row r="91" spans="1:43" hidden="1">
      <c r="A91" s="106" t="s">
        <v>959</v>
      </c>
      <c r="B91" s="106" t="s">
        <v>76</v>
      </c>
      <c r="C91" s="107" t="s">
        <v>396</v>
      </c>
      <c r="D91" s="115" t="s">
        <v>2068</v>
      </c>
      <c r="E91" s="122" t="s">
        <v>76</v>
      </c>
      <c r="F91" s="122" t="s">
        <v>81</v>
      </c>
      <c r="G91" s="122" t="str">
        <f>IF(F91&lt;&gt;"", VLOOKUP(F91,'WFOM - Cadre and Service List'!$E$4:$F$52,2,FALSE), "")</f>
        <v>TBFollowUp</v>
      </c>
      <c r="H91" s="122"/>
      <c r="I91" s="207"/>
      <c r="J91" s="207"/>
      <c r="K91" s="207"/>
      <c r="L91" s="207"/>
      <c r="M91" s="207"/>
      <c r="N91" s="207"/>
      <c r="O91" s="207"/>
      <c r="P91" s="207">
        <f t="shared" si="2"/>
        <v>0</v>
      </c>
      <c r="Q91" s="122" t="s">
        <v>1947</v>
      </c>
      <c r="R91" s="252">
        <f>($AN91-1) * INDEX('WFOM - Time_Base'!$A$4:$API$29, MATCH("CenHos", 'WFOM - Time_Base'!$B$4:$B$29,0), MATCH(CONCATENATE($G91,R$2),'WFOM - Time_Base'!$A$8:$API$8,0)) *
INDEX('WFOM - Time_Base'!$A$4:$API$29, MATCH("CenHos_Per", 'WFOM - Time_Base'!$B$4:$B$29,0), MATCH(CONCATENATE($G91,R$2),'WFOM - Time_Base'!$A$8:$API$8,0)) + INDEX('WFOM - Time_Base'!$A$4:$API$29, MATCH("CenHos", 'WFOM - Time_Base'!$B$4:$B$29,0), MATCH(CONCATENATE("TBNew",R$2),'WFOM - Time_Base'!$A$8:$API$8,0)) *
INDEX('WFOM - Time_Base'!$A$4:$API$29, MATCH("CenHos_Per", 'WFOM - Time_Base'!$B$4:$B$29,0), MATCH(CONCATENATE("TBNew",R$2),'WFOM - Time_Base'!$A$8:$API$8,0))</f>
        <v>72</v>
      </c>
      <c r="S91" s="252">
        <f>($AN91-1) * INDEX('WFOM - Time_Base'!$A$4:$API$29, MATCH("CenHos", 'WFOM - Time_Base'!$B$4:$B$29,0), MATCH(CONCATENATE($G91,S$2),'WFOM - Time_Base'!$A$8:$API$8,0)) *
INDEX('WFOM - Time_Base'!$A$4:$API$29, MATCH("CenHos_Per", 'WFOM - Time_Base'!$B$4:$B$29,0), MATCH(CONCATENATE($G91,S$2),'WFOM - Time_Base'!$A$8:$API$8,0)) + INDEX('WFOM - Time_Base'!$A$4:$API$29, MATCH("CenHos", 'WFOM - Time_Base'!$B$4:$B$29,0), MATCH(CONCATENATE("TBNew",S$2),'WFOM - Time_Base'!$A$8:$API$8,0)) *
INDEX('WFOM - Time_Base'!$A$4:$API$29, MATCH("CenHos_Per", 'WFOM - Time_Base'!$B$4:$B$29,0), MATCH(CONCATENATE("TBNew",S$2),'WFOM - Time_Base'!$A$8:$API$8,0))</f>
        <v>72</v>
      </c>
      <c r="T91" s="252">
        <f>($AN91-1) * INDEX('WFOM - Time_Base'!$A$4:$API$29, MATCH("CenHos", 'WFOM - Time_Base'!$B$4:$B$29,0), MATCH(CONCATENATE($G91,T$2),'WFOM - Time_Base'!$A$8:$API$8,0)) *
INDEX('WFOM - Time_Base'!$A$4:$API$29, MATCH("CenHos_Per", 'WFOM - Time_Base'!$B$4:$B$29,0), MATCH(CONCATENATE($G91,T$2),'WFOM - Time_Base'!$A$8:$API$8,0)) + INDEX('WFOM - Time_Base'!$A$4:$API$29, MATCH("CenHos", 'WFOM - Time_Base'!$B$4:$B$29,0), MATCH(CONCATENATE("TBNew",T$2),'WFOM - Time_Base'!$A$8:$API$8,0)) *
INDEX('WFOM - Time_Base'!$A$4:$API$29, MATCH("CenHos_Per", 'WFOM - Time_Base'!$B$4:$B$29,0), MATCH(CONCATENATE("TBNew",T$2),'WFOM - Time_Base'!$A$8:$API$8,0))</f>
        <v>0</v>
      </c>
      <c r="U91" s="252">
        <f>($AN91-1) * INDEX('WFOM - Time_Base'!$A$4:$API$29, MATCH("CenHos", 'WFOM - Time_Base'!$B$4:$B$29,0), MATCH(CONCATENATE($G91,U$2),'WFOM - Time_Base'!$A$8:$API$8,0)) *
INDEX('WFOM - Time_Base'!$A$4:$API$29, MATCH("CenHos_Per", 'WFOM - Time_Base'!$B$4:$B$29,0), MATCH(CONCATENATE($G91,U$2),'WFOM - Time_Base'!$A$8:$API$8,0)) + INDEX('WFOM - Time_Base'!$A$4:$API$29, MATCH("CenHos", 'WFOM - Time_Base'!$B$4:$B$29,0), MATCH(CONCATENATE("TBNew",U$2),'WFOM - Time_Base'!$A$8:$API$8,0)) *
INDEX('WFOM - Time_Base'!$A$4:$API$29, MATCH("CenHos_Per", 'WFOM - Time_Base'!$B$4:$B$29,0), MATCH(CONCATENATE("TBNew",U$2),'WFOM - Time_Base'!$A$8:$API$8,0))</f>
        <v>311.75</v>
      </c>
      <c r="V91" s="252">
        <f>($AN91-1) * INDEX('WFOM - Time_Base'!$A$4:$API$29, MATCH("CenHos", 'WFOM - Time_Base'!$B$4:$B$29,0), MATCH(CONCATENATE($G91,V$2),'WFOM - Time_Base'!$A$8:$API$8,0)) *
INDEX('WFOM - Time_Base'!$A$4:$API$29, MATCH("CenHos_Per", 'WFOM - Time_Base'!$B$4:$B$29,0), MATCH(CONCATENATE($G91,V$2),'WFOM - Time_Base'!$A$8:$API$8,0)) + INDEX('WFOM - Time_Base'!$A$4:$API$29, MATCH("CenHos", 'WFOM - Time_Base'!$B$4:$B$29,0), MATCH(CONCATENATE("TBNew",V$2),'WFOM - Time_Base'!$A$8:$API$8,0)) *
INDEX('WFOM - Time_Base'!$A$4:$API$29, MATCH("CenHos_Per", 'WFOM - Time_Base'!$B$4:$B$29,0), MATCH(CONCATENATE("TBNew",V$2),'WFOM - Time_Base'!$A$8:$API$8,0))</f>
        <v>146.75</v>
      </c>
      <c r="W91" s="252">
        <f>($AN91-1) * INDEX('WFOM - Time_Base'!$A$4:$API$29, MATCH("CenHos", 'WFOM - Time_Base'!$B$4:$B$29,0), MATCH(CONCATENATE($G91,W$2),'WFOM - Time_Base'!$A$8:$API$8,0)) *
INDEX('WFOM - Time_Base'!$A$4:$API$29, MATCH("CenHos_Per", 'WFOM - Time_Base'!$B$4:$B$29,0), MATCH(CONCATENATE($G91,W$2),'WFOM - Time_Base'!$A$8:$API$8,0)) + INDEX('WFOM - Time_Base'!$A$4:$API$29, MATCH("CenHos", 'WFOM - Time_Base'!$B$4:$B$29,0), MATCH(CONCATENATE("TBNew",W$2),'WFOM - Time_Base'!$A$8:$API$8,0)) *
INDEX('WFOM - Time_Base'!$A$4:$API$29, MATCH("CenHos_Per", 'WFOM - Time_Base'!$B$4:$B$29,0), MATCH(CONCATENATE("TBNew",W$2),'WFOM - Time_Base'!$A$8:$API$8,0))</f>
        <v>40.5</v>
      </c>
      <c r="X91" s="252">
        <f>($AN91-1) * INDEX('WFOM - Time_Base'!$A$4:$API$29, MATCH("CenHos", 'WFOM - Time_Base'!$B$4:$B$29,0), MATCH(CONCATENATE($G91,X$2),'WFOM - Time_Base'!$A$8:$API$8,0)) *
INDEX('WFOM - Time_Base'!$A$4:$API$29, MATCH("CenHos_Per", 'WFOM - Time_Base'!$B$4:$B$29,0), MATCH(CONCATENATE($G91,X$2),'WFOM - Time_Base'!$A$8:$API$8,0)) + INDEX('WFOM - Time_Base'!$A$4:$API$29, MATCH("CenHos", 'WFOM - Time_Base'!$B$4:$B$29,0), MATCH(CONCATENATE("TBNew",X$2),'WFOM - Time_Base'!$A$8:$API$8,0)) *
INDEX('WFOM - Time_Base'!$A$4:$API$29, MATCH("CenHos_Per", 'WFOM - Time_Base'!$B$4:$B$29,0), MATCH(CONCATENATE("TBNew",X$2),'WFOM - Time_Base'!$A$8:$API$8,0))</f>
        <v>44</v>
      </c>
      <c r="Y91" s="252">
        <f>($AN91-1) * INDEX('WFOM - Time_Base'!$A$4:$API$29, MATCH("CenHos", 'WFOM - Time_Base'!$B$4:$B$29,0), MATCH(CONCATENATE($G91,Y$2),'WFOM - Time_Base'!$A$8:$API$8,0)) *
INDEX('WFOM - Time_Base'!$A$4:$API$29, MATCH("CenHos_Per", 'WFOM - Time_Base'!$B$4:$B$29,0), MATCH(CONCATENATE($G91,Y$2),'WFOM - Time_Base'!$A$8:$API$8,0)) + INDEX('WFOM - Time_Base'!$A$4:$API$29, MATCH("CenHos", 'WFOM - Time_Base'!$B$4:$B$29,0), MATCH(CONCATENATE("TBNew",Y$2),'WFOM - Time_Base'!$A$8:$API$8,0)) *
INDEX('WFOM - Time_Base'!$A$4:$API$29, MATCH("CenHos_Per", 'WFOM - Time_Base'!$B$4:$B$29,0), MATCH(CONCATENATE("TBNew",Y$2),'WFOM - Time_Base'!$A$8:$API$8,0))</f>
        <v>3.5</v>
      </c>
      <c r="Z91" s="252">
        <f>($AN91-1) * INDEX('WFOM - Time_Base'!$A$4:$API$29, MATCH("CenHos", 'WFOM - Time_Base'!$B$4:$B$29,0), MATCH(CONCATENATE($G91,Z$2),'WFOM - Time_Base'!$A$8:$API$8,0)) *
INDEX('WFOM - Time_Base'!$A$4:$API$29, MATCH("CenHos_Per", 'WFOM - Time_Base'!$B$4:$B$29,0), MATCH(CONCATENATE($G91,Z$2),'WFOM - Time_Base'!$A$8:$API$8,0)) + INDEX('WFOM - Time_Base'!$A$4:$API$29, MATCH("CenHos", 'WFOM - Time_Base'!$B$4:$B$29,0), MATCH(CONCATENATE("TBNew",Z$2),'WFOM - Time_Base'!$A$8:$API$8,0)) *
INDEX('WFOM - Time_Base'!$A$4:$API$29, MATCH("CenHos_Per", 'WFOM - Time_Base'!$B$4:$B$29,0), MATCH(CONCATENATE("TBNew",Z$2),'WFOM - Time_Base'!$A$8:$API$8,0))</f>
        <v>0</v>
      </c>
      <c r="AA91" s="252">
        <f>($AN91-1) * INDEX('WFOM - Time_Base'!$A$4:$API$29, MATCH("CenHos", 'WFOM - Time_Base'!$B$4:$B$29,0), MATCH(CONCATENATE($G91,AA$2),'WFOM - Time_Base'!$A$8:$API$8,0)) *
INDEX('WFOM - Time_Base'!$A$4:$API$29, MATCH("CenHos_Per", 'WFOM - Time_Base'!$B$4:$B$29,0), MATCH(CONCATENATE($G91,AA$2),'WFOM - Time_Base'!$A$8:$API$8,0)) + INDEX('WFOM - Time_Base'!$A$4:$API$29, MATCH("CenHos", 'WFOM - Time_Base'!$B$4:$B$29,0), MATCH(CONCATENATE("TBNew",AA$2),'WFOM - Time_Base'!$A$8:$API$8,0)) *
INDEX('WFOM - Time_Base'!$A$4:$API$29, MATCH("CenHos_Per", 'WFOM - Time_Base'!$B$4:$B$29,0), MATCH(CONCATENATE("TBNew",AA$2),'WFOM - Time_Base'!$A$8:$API$8,0))</f>
        <v>0</v>
      </c>
      <c r="AB91" s="252">
        <f>($AN91-1) * INDEX('WFOM - Time_Base'!$A$4:$API$29, MATCH("CenHos", 'WFOM - Time_Base'!$B$4:$B$29,0), MATCH(CONCATENATE($G91,AB$2),'WFOM - Time_Base'!$A$8:$API$8,0)) *
INDEX('WFOM - Time_Base'!$A$4:$API$29, MATCH("CenHos_Per", 'WFOM - Time_Base'!$B$4:$B$29,0), MATCH(CONCATENATE($G91,AB$2),'WFOM - Time_Base'!$A$8:$API$8,0)) + INDEX('WFOM - Time_Base'!$A$4:$API$29, MATCH("CenHos", 'WFOM - Time_Base'!$B$4:$B$29,0), MATCH(CONCATENATE("TBNew",AB$2),'WFOM - Time_Base'!$A$8:$API$8,0)) *
INDEX('WFOM - Time_Base'!$A$4:$API$29, MATCH("CenHos_Per", 'WFOM - Time_Base'!$B$4:$B$29,0), MATCH(CONCATENATE("TBNew",AB$2),'WFOM - Time_Base'!$A$8:$API$8,0))</f>
        <v>0</v>
      </c>
      <c r="AC91" s="252"/>
      <c r="AD91" s="252">
        <f>($AN91-1) * INDEX('WFOM - Time_Base'!$A$4:$API$29, MATCH("CenHos", 'WFOM - Time_Base'!$B$4:$B$29,0), MATCH(CONCATENATE($G91,AD$2),'WFOM - Time_Base'!$A$8:$API$8,0)) *
INDEX('WFOM - Time_Base'!$A$4:$API$29, MATCH("CenHos_Per", 'WFOM - Time_Base'!$B$4:$B$29,0), MATCH(CONCATENATE($G91,AD$2),'WFOM - Time_Base'!$A$8:$API$8,0)) + INDEX('WFOM - Time_Base'!$A$4:$API$29, MATCH("CenHos", 'WFOM - Time_Base'!$B$4:$B$29,0), MATCH(CONCATENATE("TBNew",AD$2),'WFOM - Time_Base'!$A$8:$API$8,0)) *
INDEX('WFOM - Time_Base'!$A$4:$API$29, MATCH("CenHos_Per", 'WFOM - Time_Base'!$B$4:$B$29,0), MATCH(CONCATENATE("TBNew",AD$2),'WFOM - Time_Base'!$A$8:$API$8,0))</f>
        <v>0</v>
      </c>
      <c r="AE91" s="252">
        <f>($AN91-1) * INDEX('WFOM - Time_Base'!$A$4:$API$29, MATCH("CenHos", 'WFOM - Time_Base'!$B$4:$B$29,0), MATCH(CONCATENATE($G91,AE$2),'WFOM - Time_Base'!$A$8:$API$8,0)) *
INDEX('WFOM - Time_Base'!$A$4:$API$29, MATCH("CenHos_Per", 'WFOM - Time_Base'!$B$4:$B$29,0), MATCH(CONCATENATE($G91,AE$2),'WFOM - Time_Base'!$A$8:$API$8,0)) + INDEX('WFOM - Time_Base'!$A$4:$API$29, MATCH("CenHos", 'WFOM - Time_Base'!$B$4:$B$29,0), MATCH(CONCATENATE("TBNew",AE$2),'WFOM - Time_Base'!$A$8:$API$8,0)) *
INDEX('WFOM - Time_Base'!$A$4:$API$29, MATCH("CenHos_Per", 'WFOM - Time_Base'!$B$4:$B$29,0), MATCH(CONCATENATE("TBNew",AE$2),'WFOM - Time_Base'!$A$8:$API$8,0))</f>
        <v>0</v>
      </c>
      <c r="AF91" s="252">
        <f>($AN91-1) * INDEX('WFOM - Time_Base'!$A$4:$API$29, MATCH("CenHos", 'WFOM - Time_Base'!$B$4:$B$29,0), MATCH(CONCATENATE($G91,AF$2),'WFOM - Time_Base'!$A$8:$API$8,0)) *
INDEX('WFOM - Time_Base'!$A$4:$API$29, MATCH("CenHos_Per", 'WFOM - Time_Base'!$B$4:$B$29,0), MATCH(CONCATENATE($G91,AF$2),'WFOM - Time_Base'!$A$8:$API$8,0)) + INDEX('WFOM - Time_Base'!$A$4:$API$29, MATCH("CenHos", 'WFOM - Time_Base'!$B$4:$B$29,0), MATCH(CONCATENATE("TBNew",AF$2),'WFOM - Time_Base'!$A$8:$API$8,0)) *
INDEX('WFOM - Time_Base'!$A$4:$API$29, MATCH("CenHos_Per", 'WFOM - Time_Base'!$B$4:$B$29,0), MATCH(CONCATENATE("TBNew",AF$2),'WFOM - Time_Base'!$A$8:$API$8,0))</f>
        <v>0</v>
      </c>
      <c r="AG91" s="252">
        <f>($AN91-1) * INDEX('WFOM - Time_Base'!$A$4:$API$29, MATCH("CenHos", 'WFOM - Time_Base'!$B$4:$B$29,0), MATCH(CONCATENATE($G91,AG$2),'WFOM - Time_Base'!$A$8:$API$8,0)) *
INDEX('WFOM - Time_Base'!$A$4:$API$29, MATCH("CenHos_Per", 'WFOM - Time_Base'!$B$4:$B$29,0), MATCH(CONCATENATE($G91,AG$2),'WFOM - Time_Base'!$A$8:$API$8,0)) + INDEX('WFOM - Time_Base'!$A$4:$API$29, MATCH("CenHos", 'WFOM - Time_Base'!$B$4:$B$29,0), MATCH(CONCATENATE("TBNew",AG$2),'WFOM - Time_Base'!$A$8:$API$8,0)) *
INDEX('WFOM - Time_Base'!$A$4:$API$29, MATCH("CenHos_Per", 'WFOM - Time_Base'!$B$4:$B$29,0), MATCH(CONCATENATE("TBNew",AG$2),'WFOM - Time_Base'!$A$8:$API$8,0))</f>
        <v>0</v>
      </c>
      <c r="AH91" s="252">
        <f>($AN91-1) * INDEX('WFOM - Time_Base'!$A$4:$API$29, MATCH("CenHos", 'WFOM - Time_Base'!$B$4:$B$29,0), MATCH(CONCATENATE($G91,AH$2),'WFOM - Time_Base'!$A$8:$API$8,0)) *
INDEX('WFOM - Time_Base'!$A$4:$API$29, MATCH("CenHos_Per", 'WFOM - Time_Base'!$B$4:$B$29,0), MATCH(CONCATENATE($G91,AH$2),'WFOM - Time_Base'!$A$8:$API$8,0)) + INDEX('WFOM - Time_Base'!$A$4:$API$29, MATCH("CenHos", 'WFOM - Time_Base'!$B$4:$B$29,0), MATCH(CONCATENATE("TBNew",AH$2),'WFOM - Time_Base'!$A$8:$API$8,0)) *
INDEX('WFOM - Time_Base'!$A$4:$API$29, MATCH("CenHos_Per", 'WFOM - Time_Base'!$B$4:$B$29,0), MATCH(CONCATENATE("TBNew",AH$2),'WFOM - Time_Base'!$A$8:$API$8,0))</f>
        <v>0</v>
      </c>
      <c r="AI91" s="252">
        <f>($AN91-1) * INDEX('WFOM - Time_Base'!$A$4:$API$29, MATCH("CenHos", 'WFOM - Time_Base'!$B$4:$B$29,0), MATCH(CONCATENATE($G91,AI$2),'WFOM - Time_Base'!$A$8:$API$8,0)) *
INDEX('WFOM - Time_Base'!$A$4:$API$29, MATCH("CenHos_Per", 'WFOM - Time_Base'!$B$4:$B$29,0), MATCH(CONCATENATE($G91,AI$2),'WFOM - Time_Base'!$A$8:$API$8,0)) + INDEX('WFOM - Time_Base'!$A$4:$API$29, MATCH("CenHos", 'WFOM - Time_Base'!$B$4:$B$29,0), MATCH(CONCATENATE("TBNew",AI$2),'WFOM - Time_Base'!$A$8:$API$8,0)) *
INDEX('WFOM - Time_Base'!$A$4:$API$29, MATCH("CenHos_Per", 'WFOM - Time_Base'!$B$4:$B$29,0), MATCH(CONCATENATE("TBNew",AI$2),'WFOM - Time_Base'!$A$8:$API$8,0))</f>
        <v>0</v>
      </c>
      <c r="AJ91" s="252">
        <f>($AN91-1) * INDEX('WFOM - Time_Base'!$A$4:$API$29, MATCH("CenHos", 'WFOM - Time_Base'!$B$4:$B$29,0), MATCH(CONCATENATE($G91,AJ$2),'WFOM - Time_Base'!$A$8:$API$8,0)) *
INDEX('WFOM - Time_Base'!$A$4:$API$29, MATCH("CenHos_Per", 'WFOM - Time_Base'!$B$4:$B$29,0), MATCH(CONCATENATE($G91,AJ$2),'WFOM - Time_Base'!$A$8:$API$8,0)) + INDEX('WFOM - Time_Base'!$A$4:$API$29, MATCH("CenHos", 'WFOM - Time_Base'!$B$4:$B$29,0), MATCH(CONCATENATE("TBNew",AJ$2),'WFOM - Time_Base'!$A$8:$API$8,0)) *
INDEX('WFOM - Time_Base'!$A$4:$API$29, MATCH("CenHos_Per", 'WFOM - Time_Base'!$B$4:$B$29,0), MATCH(CONCATENATE("TBNew",AJ$2),'WFOM - Time_Base'!$A$8:$API$8,0))</f>
        <v>0</v>
      </c>
      <c r="AK91" s="252">
        <f>($AN91-1) * INDEX('WFOM - Time_Base'!$A$4:$API$29, MATCH("CenHos", 'WFOM - Time_Base'!$B$4:$B$29,0), MATCH(CONCATENATE($G91,AK$2),'WFOM - Time_Base'!$A$8:$API$8,0)) *
INDEX('WFOM - Time_Base'!$A$4:$API$29, MATCH("CenHos_Per", 'WFOM - Time_Base'!$B$4:$B$29,0), MATCH(CONCATENATE($G91,AK$2),'WFOM - Time_Base'!$A$8:$API$8,0)) + INDEX('WFOM - Time_Base'!$A$4:$API$29, MATCH("CenHos", 'WFOM - Time_Base'!$B$4:$B$29,0), MATCH(CONCATENATE("TBNew",AK$2),'WFOM - Time_Base'!$A$8:$API$8,0)) *
INDEX('WFOM - Time_Base'!$A$4:$API$29, MATCH("CenHos_Per", 'WFOM - Time_Base'!$B$4:$B$29,0), MATCH(CONCATENATE("TBNew",AK$2),'WFOM - Time_Base'!$A$8:$API$8,0))</f>
        <v>0</v>
      </c>
      <c r="AL91" s="252">
        <f>($AN91-1) * INDEX('WFOM - Time_Base'!$A$4:$API$29, MATCH("CenHos", 'WFOM - Time_Base'!$B$4:$B$29,0), MATCH(CONCATENATE($G91,AL$2),'WFOM - Time_Base'!$A$8:$API$8,0)) *
INDEX('WFOM - Time_Base'!$A$4:$API$29, MATCH("CenHos_Per", 'WFOM - Time_Base'!$B$4:$B$29,0), MATCH(CONCATENATE($G91,AL$2),'WFOM - Time_Base'!$A$8:$API$8,0)) + INDEX('WFOM - Time_Base'!$A$4:$API$29, MATCH("CenHos", 'WFOM - Time_Base'!$B$4:$B$29,0), MATCH(CONCATENATE("TBNew",AL$2),'WFOM - Time_Base'!$A$8:$API$8,0)) *
INDEX('WFOM - Time_Base'!$A$4:$API$29, MATCH("CenHos_Per", 'WFOM - Time_Base'!$B$4:$B$29,0), MATCH(CONCATENATE("TBNew",AL$2),'WFOM - Time_Base'!$A$8:$API$8,0))</f>
        <v>0</v>
      </c>
      <c r="AM91" t="s">
        <v>2070</v>
      </c>
      <c r="AN91">
        <v>28</v>
      </c>
      <c r="AO91" t="str">
        <f t="shared" si="3"/>
        <v>105</v>
      </c>
      <c r="AQ91" t="s">
        <v>601</v>
      </c>
    </row>
    <row r="92" spans="1:43" hidden="1">
      <c r="A92" s="106" t="s">
        <v>959</v>
      </c>
      <c r="B92" s="106" t="s">
        <v>76</v>
      </c>
      <c r="C92" s="107" t="s">
        <v>397</v>
      </c>
      <c r="D92" s="115" t="s">
        <v>2069</v>
      </c>
      <c r="E92" s="122" t="s">
        <v>76</v>
      </c>
      <c r="F92" s="122" t="s">
        <v>81</v>
      </c>
      <c r="G92" s="122" t="str">
        <f>IF(F92&lt;&gt;"", VLOOKUP(F92,'WFOM - Cadre and Service List'!$E$4:$F$52,2,FALSE), "")</f>
        <v>TBFollowUp</v>
      </c>
      <c r="H92" s="122"/>
      <c r="I92" s="207"/>
      <c r="J92" s="207"/>
      <c r="K92" s="207"/>
      <c r="L92" s="207"/>
      <c r="M92" s="207"/>
      <c r="N92" s="207"/>
      <c r="O92" s="207"/>
      <c r="P92" s="207">
        <f t="shared" si="2"/>
        <v>0</v>
      </c>
      <c r="Q92" s="122" t="s">
        <v>1947</v>
      </c>
      <c r="R92" s="252">
        <f>($AN92-1) * INDEX('WFOM - Time_Base'!$A$4:$API$29, MATCH("CenHos", 'WFOM - Time_Base'!$B$4:$B$29,0), MATCH(CONCATENATE($G92,R$2),'WFOM - Time_Base'!$A$8:$API$8,0)) *
INDEX('WFOM - Time_Base'!$A$4:$API$29, MATCH("CenHos_Per", 'WFOM - Time_Base'!$B$4:$B$29,0), MATCH(CONCATENATE($G92,R$2),'WFOM - Time_Base'!$A$8:$API$8,0)) + INDEX('WFOM - Time_Base'!$A$4:$API$29, MATCH("CenHos", 'WFOM - Time_Base'!$B$4:$B$29,0), MATCH(CONCATENATE("TBNew",R$2),'WFOM - Time_Base'!$A$8:$API$8,0)) *
INDEX('WFOM - Time_Base'!$A$4:$API$29, MATCH("CenHos_Per", 'WFOM - Time_Base'!$B$4:$B$29,0), MATCH(CONCATENATE("TBNew",R$2),'WFOM - Time_Base'!$A$8:$API$8,0))</f>
        <v>1127</v>
      </c>
      <c r="S92" s="252">
        <f>($AN92-1) * INDEX('WFOM - Time_Base'!$A$4:$API$29, MATCH("CenHos", 'WFOM - Time_Base'!$B$4:$B$29,0), MATCH(CONCATENATE($G92,S$2),'WFOM - Time_Base'!$A$8:$API$8,0)) *
INDEX('WFOM - Time_Base'!$A$4:$API$29, MATCH("CenHos_Per", 'WFOM - Time_Base'!$B$4:$B$29,0), MATCH(CONCATENATE($G92,S$2),'WFOM - Time_Base'!$A$8:$API$8,0)) + INDEX('WFOM - Time_Base'!$A$4:$API$29, MATCH("CenHos", 'WFOM - Time_Base'!$B$4:$B$29,0), MATCH(CONCATENATE("TBNew",S$2),'WFOM - Time_Base'!$A$8:$API$8,0)) *
INDEX('WFOM - Time_Base'!$A$4:$API$29, MATCH("CenHos_Per", 'WFOM - Time_Base'!$B$4:$B$29,0), MATCH(CONCATENATE("TBNew",S$2),'WFOM - Time_Base'!$A$8:$API$8,0))</f>
        <v>1127</v>
      </c>
      <c r="T92" s="252">
        <f>($AN92-1) * INDEX('WFOM - Time_Base'!$A$4:$API$29, MATCH("CenHos", 'WFOM - Time_Base'!$B$4:$B$29,0), MATCH(CONCATENATE($G92,T$2),'WFOM - Time_Base'!$A$8:$API$8,0)) *
INDEX('WFOM - Time_Base'!$A$4:$API$29, MATCH("CenHos_Per", 'WFOM - Time_Base'!$B$4:$B$29,0), MATCH(CONCATENATE($G92,T$2),'WFOM - Time_Base'!$A$8:$API$8,0)) + INDEX('WFOM - Time_Base'!$A$4:$API$29, MATCH("CenHos", 'WFOM - Time_Base'!$B$4:$B$29,0), MATCH(CONCATENATE("TBNew",T$2),'WFOM - Time_Base'!$A$8:$API$8,0)) *
INDEX('WFOM - Time_Base'!$A$4:$API$29, MATCH("CenHos_Per", 'WFOM - Time_Base'!$B$4:$B$29,0), MATCH(CONCATENATE("TBNew",T$2),'WFOM - Time_Base'!$A$8:$API$8,0))</f>
        <v>0</v>
      </c>
      <c r="U92" s="252">
        <f>($AN92-1) * INDEX('WFOM - Time_Base'!$A$4:$API$29, MATCH("CenHos", 'WFOM - Time_Base'!$B$4:$B$29,0), MATCH(CONCATENATE($G92,U$2),'WFOM - Time_Base'!$A$8:$API$8,0)) *
INDEX('WFOM - Time_Base'!$A$4:$API$29, MATCH("CenHos_Per", 'WFOM - Time_Base'!$B$4:$B$29,0), MATCH(CONCATENATE($G92,U$2),'WFOM - Time_Base'!$A$8:$API$8,0)) + INDEX('WFOM - Time_Base'!$A$4:$API$29, MATCH("CenHos", 'WFOM - Time_Base'!$B$4:$B$29,0), MATCH(CONCATENATE("TBNew",U$2),'WFOM - Time_Base'!$A$8:$API$8,0)) *
INDEX('WFOM - Time_Base'!$A$4:$API$29, MATCH("CenHos_Per", 'WFOM - Time_Base'!$B$4:$B$29,0), MATCH(CONCATENATE("TBNew",U$2),'WFOM - Time_Base'!$A$8:$API$8,0))</f>
        <v>5059.25</v>
      </c>
      <c r="V92" s="252">
        <f>($AN92-1) * INDEX('WFOM - Time_Base'!$A$4:$API$29, MATCH("CenHos", 'WFOM - Time_Base'!$B$4:$B$29,0), MATCH(CONCATENATE($G92,V$2),'WFOM - Time_Base'!$A$8:$API$8,0)) *
INDEX('WFOM - Time_Base'!$A$4:$API$29, MATCH("CenHos_Per", 'WFOM - Time_Base'!$B$4:$B$29,0), MATCH(CONCATENATE($G92,V$2),'WFOM - Time_Base'!$A$8:$API$8,0)) + INDEX('WFOM - Time_Base'!$A$4:$API$29, MATCH("CenHos", 'WFOM - Time_Base'!$B$4:$B$29,0), MATCH(CONCATENATE("TBNew",V$2),'WFOM - Time_Base'!$A$8:$API$8,0)) *
INDEX('WFOM - Time_Base'!$A$4:$API$29, MATCH("CenHos_Per", 'WFOM - Time_Base'!$B$4:$B$29,0), MATCH(CONCATENATE("TBNew",V$2),'WFOM - Time_Base'!$A$8:$API$8,0))</f>
        <v>2362.25</v>
      </c>
      <c r="W92" s="252">
        <f>($AN92-1) * INDEX('WFOM - Time_Base'!$A$4:$API$29, MATCH("CenHos", 'WFOM - Time_Base'!$B$4:$B$29,0), MATCH(CONCATENATE($G92,W$2),'WFOM - Time_Base'!$A$8:$API$8,0)) *
INDEX('WFOM - Time_Base'!$A$4:$API$29, MATCH("CenHos_Per", 'WFOM - Time_Base'!$B$4:$B$29,0), MATCH(CONCATENATE($G92,W$2),'WFOM - Time_Base'!$A$8:$API$8,0)) + INDEX('WFOM - Time_Base'!$A$4:$API$29, MATCH("CenHos", 'WFOM - Time_Base'!$B$4:$B$29,0), MATCH(CONCATENATE("TBNew",W$2),'WFOM - Time_Base'!$A$8:$API$8,0)) *
INDEX('WFOM - Time_Base'!$A$4:$API$29, MATCH("CenHos_Per", 'WFOM - Time_Base'!$B$4:$B$29,0), MATCH(CONCATENATE("TBNew",W$2),'WFOM - Time_Base'!$A$8:$API$8,0))</f>
        <v>673.5</v>
      </c>
      <c r="X92" s="252">
        <f>($AN92-1) * INDEX('WFOM - Time_Base'!$A$4:$API$29, MATCH("CenHos", 'WFOM - Time_Base'!$B$4:$B$29,0), MATCH(CONCATENATE($G92,X$2),'WFOM - Time_Base'!$A$8:$API$8,0)) *
INDEX('WFOM - Time_Base'!$A$4:$API$29, MATCH("CenHos_Per", 'WFOM - Time_Base'!$B$4:$B$29,0), MATCH(CONCATENATE($G92,X$2),'WFOM - Time_Base'!$A$8:$API$8,0)) + INDEX('WFOM - Time_Base'!$A$4:$API$29, MATCH("CenHos", 'WFOM - Time_Base'!$B$4:$B$29,0), MATCH(CONCATENATE("TBNew",X$2),'WFOM - Time_Base'!$A$8:$API$8,0)) *
INDEX('WFOM - Time_Base'!$A$4:$API$29, MATCH("CenHos_Per", 'WFOM - Time_Base'!$B$4:$B$29,0), MATCH(CONCATENATE("TBNew",X$2),'WFOM - Time_Base'!$A$8:$API$8,0))</f>
        <v>677</v>
      </c>
      <c r="Y92" s="252">
        <f>($AN92-1) * INDEX('WFOM - Time_Base'!$A$4:$API$29, MATCH("CenHos", 'WFOM - Time_Base'!$B$4:$B$29,0), MATCH(CONCATENATE($G92,Y$2),'WFOM - Time_Base'!$A$8:$API$8,0)) *
INDEX('WFOM - Time_Base'!$A$4:$API$29, MATCH("CenHos_Per", 'WFOM - Time_Base'!$B$4:$B$29,0), MATCH(CONCATENATE($G92,Y$2),'WFOM - Time_Base'!$A$8:$API$8,0)) + INDEX('WFOM - Time_Base'!$A$4:$API$29, MATCH("CenHos", 'WFOM - Time_Base'!$B$4:$B$29,0), MATCH(CONCATENATE("TBNew",Y$2),'WFOM - Time_Base'!$A$8:$API$8,0)) *
INDEX('WFOM - Time_Base'!$A$4:$API$29, MATCH("CenHos_Per", 'WFOM - Time_Base'!$B$4:$B$29,0), MATCH(CONCATENATE("TBNew",Y$2),'WFOM - Time_Base'!$A$8:$API$8,0))</f>
        <v>3.5</v>
      </c>
      <c r="Z92" s="252">
        <f>($AN92-1) * INDEX('WFOM - Time_Base'!$A$4:$API$29, MATCH("CenHos", 'WFOM - Time_Base'!$B$4:$B$29,0), MATCH(CONCATENATE($G92,Z$2),'WFOM - Time_Base'!$A$8:$API$8,0)) *
INDEX('WFOM - Time_Base'!$A$4:$API$29, MATCH("CenHos_Per", 'WFOM - Time_Base'!$B$4:$B$29,0), MATCH(CONCATENATE($G92,Z$2),'WFOM - Time_Base'!$A$8:$API$8,0)) + INDEX('WFOM - Time_Base'!$A$4:$API$29, MATCH("CenHos", 'WFOM - Time_Base'!$B$4:$B$29,0), MATCH(CONCATENATE("TBNew",Z$2),'WFOM - Time_Base'!$A$8:$API$8,0)) *
INDEX('WFOM - Time_Base'!$A$4:$API$29, MATCH("CenHos_Per", 'WFOM - Time_Base'!$B$4:$B$29,0), MATCH(CONCATENATE("TBNew",Z$2),'WFOM - Time_Base'!$A$8:$API$8,0))</f>
        <v>0</v>
      </c>
      <c r="AA92" s="252">
        <f>($AN92-1) * INDEX('WFOM - Time_Base'!$A$4:$API$29, MATCH("CenHos", 'WFOM - Time_Base'!$B$4:$B$29,0), MATCH(CONCATENATE($G92,AA$2),'WFOM - Time_Base'!$A$8:$API$8,0)) *
INDEX('WFOM - Time_Base'!$A$4:$API$29, MATCH("CenHos_Per", 'WFOM - Time_Base'!$B$4:$B$29,0), MATCH(CONCATENATE($G92,AA$2),'WFOM - Time_Base'!$A$8:$API$8,0)) + INDEX('WFOM - Time_Base'!$A$4:$API$29, MATCH("CenHos", 'WFOM - Time_Base'!$B$4:$B$29,0), MATCH(CONCATENATE("TBNew",AA$2),'WFOM - Time_Base'!$A$8:$API$8,0)) *
INDEX('WFOM - Time_Base'!$A$4:$API$29, MATCH("CenHos_Per", 'WFOM - Time_Base'!$B$4:$B$29,0), MATCH(CONCATENATE("TBNew",AA$2),'WFOM - Time_Base'!$A$8:$API$8,0))</f>
        <v>0</v>
      </c>
      <c r="AB92" s="252">
        <f>($AN92-1) * INDEX('WFOM - Time_Base'!$A$4:$API$29, MATCH("CenHos", 'WFOM - Time_Base'!$B$4:$B$29,0), MATCH(CONCATENATE($G92,AB$2),'WFOM - Time_Base'!$A$8:$API$8,0)) *
INDEX('WFOM - Time_Base'!$A$4:$API$29, MATCH("CenHos_Per", 'WFOM - Time_Base'!$B$4:$B$29,0), MATCH(CONCATENATE($G92,AB$2),'WFOM - Time_Base'!$A$8:$API$8,0)) + INDEX('WFOM - Time_Base'!$A$4:$API$29, MATCH("CenHos", 'WFOM - Time_Base'!$B$4:$B$29,0), MATCH(CONCATENATE("TBNew",AB$2),'WFOM - Time_Base'!$A$8:$API$8,0)) *
INDEX('WFOM - Time_Base'!$A$4:$API$29, MATCH("CenHos_Per", 'WFOM - Time_Base'!$B$4:$B$29,0), MATCH(CONCATENATE("TBNew",AB$2),'WFOM - Time_Base'!$A$8:$API$8,0))</f>
        <v>0</v>
      </c>
      <c r="AC92" s="252"/>
      <c r="AD92" s="252">
        <f>($AN92-1) * INDEX('WFOM - Time_Base'!$A$4:$API$29, MATCH("CenHos", 'WFOM - Time_Base'!$B$4:$B$29,0), MATCH(CONCATENATE($G92,AD$2),'WFOM - Time_Base'!$A$8:$API$8,0)) *
INDEX('WFOM - Time_Base'!$A$4:$API$29, MATCH("CenHos_Per", 'WFOM - Time_Base'!$B$4:$B$29,0), MATCH(CONCATENATE($G92,AD$2),'WFOM - Time_Base'!$A$8:$API$8,0)) + INDEX('WFOM - Time_Base'!$A$4:$API$29, MATCH("CenHos", 'WFOM - Time_Base'!$B$4:$B$29,0), MATCH(CONCATENATE("TBNew",AD$2),'WFOM - Time_Base'!$A$8:$API$8,0)) *
INDEX('WFOM - Time_Base'!$A$4:$API$29, MATCH("CenHos_Per", 'WFOM - Time_Base'!$B$4:$B$29,0), MATCH(CONCATENATE("TBNew",AD$2),'WFOM - Time_Base'!$A$8:$API$8,0))</f>
        <v>0</v>
      </c>
      <c r="AE92" s="252">
        <f>($AN92-1) * INDEX('WFOM - Time_Base'!$A$4:$API$29, MATCH("CenHos", 'WFOM - Time_Base'!$B$4:$B$29,0), MATCH(CONCATENATE($G92,AE$2),'WFOM - Time_Base'!$A$8:$API$8,0)) *
INDEX('WFOM - Time_Base'!$A$4:$API$29, MATCH("CenHos_Per", 'WFOM - Time_Base'!$B$4:$B$29,0), MATCH(CONCATENATE($G92,AE$2),'WFOM - Time_Base'!$A$8:$API$8,0)) + INDEX('WFOM - Time_Base'!$A$4:$API$29, MATCH("CenHos", 'WFOM - Time_Base'!$B$4:$B$29,0), MATCH(CONCATENATE("TBNew",AE$2),'WFOM - Time_Base'!$A$8:$API$8,0)) *
INDEX('WFOM - Time_Base'!$A$4:$API$29, MATCH("CenHos_Per", 'WFOM - Time_Base'!$B$4:$B$29,0), MATCH(CONCATENATE("TBNew",AE$2),'WFOM - Time_Base'!$A$8:$API$8,0))</f>
        <v>0</v>
      </c>
      <c r="AF92" s="252">
        <f>($AN92-1) * INDEX('WFOM - Time_Base'!$A$4:$API$29, MATCH("CenHos", 'WFOM - Time_Base'!$B$4:$B$29,0), MATCH(CONCATENATE($G92,AF$2),'WFOM - Time_Base'!$A$8:$API$8,0)) *
INDEX('WFOM - Time_Base'!$A$4:$API$29, MATCH("CenHos_Per", 'WFOM - Time_Base'!$B$4:$B$29,0), MATCH(CONCATENATE($G92,AF$2),'WFOM - Time_Base'!$A$8:$API$8,0)) + INDEX('WFOM - Time_Base'!$A$4:$API$29, MATCH("CenHos", 'WFOM - Time_Base'!$B$4:$B$29,0), MATCH(CONCATENATE("TBNew",AF$2),'WFOM - Time_Base'!$A$8:$API$8,0)) *
INDEX('WFOM - Time_Base'!$A$4:$API$29, MATCH("CenHos_Per", 'WFOM - Time_Base'!$B$4:$B$29,0), MATCH(CONCATENATE("TBNew",AF$2),'WFOM - Time_Base'!$A$8:$API$8,0))</f>
        <v>0</v>
      </c>
      <c r="AG92" s="252">
        <f>($AN92-1) * INDEX('WFOM - Time_Base'!$A$4:$API$29, MATCH("CenHos", 'WFOM - Time_Base'!$B$4:$B$29,0), MATCH(CONCATENATE($G92,AG$2),'WFOM - Time_Base'!$A$8:$API$8,0)) *
INDEX('WFOM - Time_Base'!$A$4:$API$29, MATCH("CenHos_Per", 'WFOM - Time_Base'!$B$4:$B$29,0), MATCH(CONCATENATE($G92,AG$2),'WFOM - Time_Base'!$A$8:$API$8,0)) + INDEX('WFOM - Time_Base'!$A$4:$API$29, MATCH("CenHos", 'WFOM - Time_Base'!$B$4:$B$29,0), MATCH(CONCATENATE("TBNew",AG$2),'WFOM - Time_Base'!$A$8:$API$8,0)) *
INDEX('WFOM - Time_Base'!$A$4:$API$29, MATCH("CenHos_Per", 'WFOM - Time_Base'!$B$4:$B$29,0), MATCH(CONCATENATE("TBNew",AG$2),'WFOM - Time_Base'!$A$8:$API$8,0))</f>
        <v>0</v>
      </c>
      <c r="AH92" s="252">
        <f>($AN92-1) * INDEX('WFOM - Time_Base'!$A$4:$API$29, MATCH("CenHos", 'WFOM - Time_Base'!$B$4:$B$29,0), MATCH(CONCATENATE($G92,AH$2),'WFOM - Time_Base'!$A$8:$API$8,0)) *
INDEX('WFOM - Time_Base'!$A$4:$API$29, MATCH("CenHos_Per", 'WFOM - Time_Base'!$B$4:$B$29,0), MATCH(CONCATENATE($G92,AH$2),'WFOM - Time_Base'!$A$8:$API$8,0)) + INDEX('WFOM - Time_Base'!$A$4:$API$29, MATCH("CenHos", 'WFOM - Time_Base'!$B$4:$B$29,0), MATCH(CONCATENATE("TBNew",AH$2),'WFOM - Time_Base'!$A$8:$API$8,0)) *
INDEX('WFOM - Time_Base'!$A$4:$API$29, MATCH("CenHos_Per", 'WFOM - Time_Base'!$B$4:$B$29,0), MATCH(CONCATENATE("TBNew",AH$2),'WFOM - Time_Base'!$A$8:$API$8,0))</f>
        <v>0</v>
      </c>
      <c r="AI92" s="252">
        <f>($AN92-1) * INDEX('WFOM - Time_Base'!$A$4:$API$29, MATCH("CenHos", 'WFOM - Time_Base'!$B$4:$B$29,0), MATCH(CONCATENATE($G92,AI$2),'WFOM - Time_Base'!$A$8:$API$8,0)) *
INDEX('WFOM - Time_Base'!$A$4:$API$29, MATCH("CenHos_Per", 'WFOM - Time_Base'!$B$4:$B$29,0), MATCH(CONCATENATE($G92,AI$2),'WFOM - Time_Base'!$A$8:$API$8,0)) + INDEX('WFOM - Time_Base'!$A$4:$API$29, MATCH("CenHos", 'WFOM - Time_Base'!$B$4:$B$29,0), MATCH(CONCATENATE("TBNew",AI$2),'WFOM - Time_Base'!$A$8:$API$8,0)) *
INDEX('WFOM - Time_Base'!$A$4:$API$29, MATCH("CenHos_Per", 'WFOM - Time_Base'!$B$4:$B$29,0), MATCH(CONCATENATE("TBNew",AI$2),'WFOM - Time_Base'!$A$8:$API$8,0))</f>
        <v>0</v>
      </c>
      <c r="AJ92" s="252">
        <f>($AN92-1) * INDEX('WFOM - Time_Base'!$A$4:$API$29, MATCH("CenHos", 'WFOM - Time_Base'!$B$4:$B$29,0), MATCH(CONCATENATE($G92,AJ$2),'WFOM - Time_Base'!$A$8:$API$8,0)) *
INDEX('WFOM - Time_Base'!$A$4:$API$29, MATCH("CenHos_Per", 'WFOM - Time_Base'!$B$4:$B$29,0), MATCH(CONCATENATE($G92,AJ$2),'WFOM - Time_Base'!$A$8:$API$8,0)) + INDEX('WFOM - Time_Base'!$A$4:$API$29, MATCH("CenHos", 'WFOM - Time_Base'!$B$4:$B$29,0), MATCH(CONCATENATE("TBNew",AJ$2),'WFOM - Time_Base'!$A$8:$API$8,0)) *
INDEX('WFOM - Time_Base'!$A$4:$API$29, MATCH("CenHos_Per", 'WFOM - Time_Base'!$B$4:$B$29,0), MATCH(CONCATENATE("TBNew",AJ$2),'WFOM - Time_Base'!$A$8:$API$8,0))</f>
        <v>0</v>
      </c>
      <c r="AK92" s="252">
        <f>($AN92-1) * INDEX('WFOM - Time_Base'!$A$4:$API$29, MATCH("CenHos", 'WFOM - Time_Base'!$B$4:$B$29,0), MATCH(CONCATENATE($G92,AK$2),'WFOM - Time_Base'!$A$8:$API$8,0)) *
INDEX('WFOM - Time_Base'!$A$4:$API$29, MATCH("CenHos_Per", 'WFOM - Time_Base'!$B$4:$B$29,0), MATCH(CONCATENATE($G92,AK$2),'WFOM - Time_Base'!$A$8:$API$8,0)) + INDEX('WFOM - Time_Base'!$A$4:$API$29, MATCH("CenHos", 'WFOM - Time_Base'!$B$4:$B$29,0), MATCH(CONCATENATE("TBNew",AK$2),'WFOM - Time_Base'!$A$8:$API$8,0)) *
INDEX('WFOM - Time_Base'!$A$4:$API$29, MATCH("CenHos_Per", 'WFOM - Time_Base'!$B$4:$B$29,0), MATCH(CONCATENATE("TBNew",AK$2),'WFOM - Time_Base'!$A$8:$API$8,0))</f>
        <v>0</v>
      </c>
      <c r="AL92" s="252">
        <f>($AN92-1) * INDEX('WFOM - Time_Base'!$A$4:$API$29, MATCH("CenHos", 'WFOM - Time_Base'!$B$4:$B$29,0), MATCH(CONCATENATE($G92,AL$2),'WFOM - Time_Base'!$A$8:$API$8,0)) *
INDEX('WFOM - Time_Base'!$A$4:$API$29, MATCH("CenHos_Per", 'WFOM - Time_Base'!$B$4:$B$29,0), MATCH(CONCATENATE($G92,AL$2),'WFOM - Time_Base'!$A$8:$API$8,0)) + INDEX('WFOM - Time_Base'!$A$4:$API$29, MATCH("CenHos", 'WFOM - Time_Base'!$B$4:$B$29,0), MATCH(CONCATENATE("TBNew",AL$2),'WFOM - Time_Base'!$A$8:$API$8,0)) *
INDEX('WFOM - Time_Base'!$A$4:$API$29, MATCH("CenHos_Per", 'WFOM - Time_Base'!$B$4:$B$29,0), MATCH(CONCATENATE("TBNew",AL$2),'WFOM - Time_Base'!$A$8:$API$8,0))</f>
        <v>0</v>
      </c>
      <c r="AM92" t="s">
        <v>2070</v>
      </c>
      <c r="AN92">
        <v>450</v>
      </c>
      <c r="AO92" t="str">
        <f t="shared" si="3"/>
        <v>106</v>
      </c>
      <c r="AQ92" t="s">
        <v>607</v>
      </c>
    </row>
    <row r="93" spans="1:43" hidden="1">
      <c r="A93" s="106" t="s">
        <v>915</v>
      </c>
      <c r="B93" s="106" t="s">
        <v>76</v>
      </c>
      <c r="C93" s="107" t="s">
        <v>398</v>
      </c>
      <c r="D93" s="115" t="s">
        <v>399</v>
      </c>
      <c r="E93" s="122" t="s">
        <v>76</v>
      </c>
      <c r="F93" s="122" t="s">
        <v>77</v>
      </c>
      <c r="G93" s="122" t="str">
        <f>IF(F93&lt;&gt;"", VLOOKUP(F93,'WFOM - Cadre and Service List'!$E$4:$F$52,2,FALSE), "")</f>
        <v>TBNew</v>
      </c>
      <c r="H93" s="122"/>
      <c r="I93" s="207"/>
      <c r="J93" s="207"/>
      <c r="K93" s="207"/>
      <c r="L93" s="207"/>
      <c r="M93" s="207"/>
      <c r="N93" s="207"/>
      <c r="O93" s="207"/>
      <c r="P93" s="207">
        <f t="shared" si="2"/>
        <v>0</v>
      </c>
      <c r="Q93" s="122" t="s">
        <v>1947</v>
      </c>
      <c r="R93" s="122">
        <f>IFERROR(
$AN93 * INDEX('WFOM - Time_Base'!$A$4:$API$29, MATCH("CenHos", 'WFOM - Time_Base'!$B$4:$B$29,0), MATCH(CONCATENATE($G93,R$2),'WFOM - Time_Base'!$A$8:$API$8,0)) *
INDEX('WFOM - Time_Base'!$A$4:$API$29, MATCH("CenHos_Per", 'WFOM - Time_Base'!$B$4:$B$29,0), MATCH(CONCATENATE($G93,R$2),'WFOM - Time_Base'!$A$8:$API$8,0)),
IFERROR($AN93 * INDEX('Inputs from Uganda staff'!$E$61:$BM$80,MATCH('HRH Need estimation'!R$2,'Inputs from Uganda staff'!$E$61:$E$80,0),MATCH('HRH Need estimation'!$D93,'Inputs from Uganda staff'!$E$6:$BM$6,0)),
""))</f>
        <v>4.5</v>
      </c>
      <c r="S93" s="122">
        <f>IFERROR(
$AN93 * INDEX('WFOM - Time_Base'!$A$4:$API$29, MATCH("CenHos", 'WFOM - Time_Base'!$B$4:$B$29,0), MATCH(CONCATENATE($G93,S$2),'WFOM - Time_Base'!$A$8:$API$8,0)) *
INDEX('WFOM - Time_Base'!$A$4:$API$29, MATCH("CenHos_Per", 'WFOM - Time_Base'!$B$4:$B$29,0), MATCH(CONCATENATE($G93,S$2),'WFOM - Time_Base'!$A$8:$API$8,0)),
IFERROR($AN93 * INDEX('Inputs from Uganda staff'!$E$61:$BM$80,MATCH('HRH Need estimation'!S$2,'Inputs from Uganda staff'!$E$61:$E$80,0),MATCH('HRH Need estimation'!$D93,'Inputs from Uganda staff'!$E$6:$BM$6,0)),
""))</f>
        <v>4.5</v>
      </c>
      <c r="T93" s="122">
        <f>IFERROR(
$AN93 * INDEX('WFOM - Time_Base'!$A$4:$API$29, MATCH("CenHos", 'WFOM - Time_Base'!$B$4:$B$29,0), MATCH(CONCATENATE($G93,T$2),'WFOM - Time_Base'!$A$8:$API$8,0)) *
INDEX('WFOM - Time_Base'!$A$4:$API$29, MATCH("CenHos_Per", 'WFOM - Time_Base'!$B$4:$B$29,0), MATCH(CONCATENATE($G93,T$2),'WFOM - Time_Base'!$A$8:$API$8,0)),
IFERROR($AN93 * INDEX('Inputs from Uganda staff'!$E$61:$BM$80,MATCH('HRH Need estimation'!T$2,'Inputs from Uganda staff'!$E$61:$E$80,0),MATCH('HRH Need estimation'!$D93,'Inputs from Uganda staff'!$E$6:$BM$6,0)),
""))</f>
        <v>0</v>
      </c>
      <c r="U93" s="122">
        <f>IFERROR(
$AN93 * INDEX('WFOM - Time_Base'!$A$4:$API$29, MATCH("CenHos", 'WFOM - Time_Base'!$B$4:$B$29,0), MATCH(CONCATENATE($G93,U$2),'WFOM - Time_Base'!$A$8:$API$8,0)) *
INDEX('WFOM - Time_Base'!$A$4:$API$29, MATCH("CenHos_Per", 'WFOM - Time_Base'!$B$4:$B$29,0), MATCH(CONCATENATE($G93,U$2),'WFOM - Time_Base'!$A$8:$API$8,0)),
IFERROR($AN93 * INDEX('Inputs from Uganda staff'!$E$61:$BM$80,MATCH('HRH Need estimation'!U$2,'Inputs from Uganda staff'!$E$61:$E$80,0),MATCH('HRH Need estimation'!$D93,'Inputs from Uganda staff'!$E$6:$BM$6,0)),
""))</f>
        <v>8</v>
      </c>
      <c r="V93" s="122">
        <f>IFERROR(
$AN93 * INDEX('WFOM - Time_Base'!$A$4:$API$29, MATCH("CenHos", 'WFOM - Time_Base'!$B$4:$B$29,0), MATCH(CONCATENATE($G93,V$2),'WFOM - Time_Base'!$A$8:$API$8,0)) *
INDEX('WFOM - Time_Base'!$A$4:$API$29, MATCH("CenHos_Per", 'WFOM - Time_Base'!$B$4:$B$29,0), MATCH(CONCATENATE($G93,V$2),'WFOM - Time_Base'!$A$8:$API$8,0)),
IFERROR($AN93 * INDEX('Inputs from Uganda staff'!$E$61:$BM$80,MATCH('HRH Need estimation'!V$2,'Inputs from Uganda staff'!$E$61:$E$80,0),MATCH('HRH Need estimation'!$D93,'Inputs from Uganda staff'!$E$6:$BM$6,0)),
""))</f>
        <v>5</v>
      </c>
      <c r="W93" s="122">
        <f>IFERROR(
$AN93 * INDEX('WFOM - Time_Base'!$A$4:$API$29, MATCH("CenHos", 'WFOM - Time_Base'!$B$4:$B$29,0), MATCH(CONCATENATE($G93,W$2),'WFOM - Time_Base'!$A$8:$API$8,0)) *
INDEX('WFOM - Time_Base'!$A$4:$API$29, MATCH("CenHos_Per", 'WFOM - Time_Base'!$B$4:$B$29,0), MATCH(CONCATENATE($G93,W$2),'WFOM - Time_Base'!$A$8:$API$8,0)),
IFERROR($AN93 * INDEX('Inputs from Uganda staff'!$E$61:$BM$80,MATCH('HRH Need estimation'!W$2,'Inputs from Uganda staff'!$E$61:$E$80,0),MATCH('HRH Need estimation'!$D93,'Inputs from Uganda staff'!$E$6:$BM$6,0)),
""))</f>
        <v>0</v>
      </c>
      <c r="X93" s="122">
        <f>IFERROR(
$AN93 * INDEX('WFOM - Time_Base'!$A$4:$API$29, MATCH("CenHos", 'WFOM - Time_Base'!$B$4:$B$29,0), MATCH(CONCATENATE($G93,X$2),'WFOM - Time_Base'!$A$8:$API$8,0)) *
INDEX('WFOM - Time_Base'!$A$4:$API$29, MATCH("CenHos_Per", 'WFOM - Time_Base'!$B$4:$B$29,0), MATCH(CONCATENATE($G93,X$2),'WFOM - Time_Base'!$A$8:$API$8,0)),
IFERROR($AN93 * INDEX('Inputs from Uganda staff'!$E$61:$BM$80,MATCH('HRH Need estimation'!X$2,'Inputs from Uganda staff'!$E$61:$E$80,0),MATCH('HRH Need estimation'!$D93,'Inputs from Uganda staff'!$E$6:$BM$6,0)),
""))</f>
        <v>3.5</v>
      </c>
      <c r="Y93" s="122">
        <f>IFERROR(
$AN93 * INDEX('WFOM - Time_Base'!$A$4:$API$29, MATCH("CenHos", 'WFOM - Time_Base'!$B$4:$B$29,0), MATCH(CONCATENATE($G93,Y$2),'WFOM - Time_Base'!$A$8:$API$8,0)) *
INDEX('WFOM - Time_Base'!$A$4:$API$29, MATCH("CenHos_Per", 'WFOM - Time_Base'!$B$4:$B$29,0), MATCH(CONCATENATE($G93,Y$2),'WFOM - Time_Base'!$A$8:$API$8,0)),
IFERROR($AN93 * INDEX('Inputs from Uganda staff'!$E$61:$BM$80,MATCH('HRH Need estimation'!Y$2,'Inputs from Uganda staff'!$E$61:$E$80,0),MATCH('HRH Need estimation'!$D93,'Inputs from Uganda staff'!$E$6:$BM$6,0)),
""))</f>
        <v>3.5</v>
      </c>
      <c r="Z93" s="122">
        <f>IFERROR(
$AN93 * INDEX('WFOM - Time_Base'!$A$4:$API$29, MATCH("CenHos", 'WFOM - Time_Base'!$B$4:$B$29,0), MATCH(CONCATENATE($G93,Z$2),'WFOM - Time_Base'!$A$8:$API$8,0)) *
INDEX('WFOM - Time_Base'!$A$4:$API$29, MATCH("CenHos_Per", 'WFOM - Time_Base'!$B$4:$B$29,0), MATCH(CONCATENATE($G93,Z$2),'WFOM - Time_Base'!$A$8:$API$8,0)),
IFERROR($AN93 * INDEX('Inputs from Uganda staff'!$E$61:$BM$80,MATCH('HRH Need estimation'!Z$2,'Inputs from Uganda staff'!$E$61:$E$80,0),MATCH('HRH Need estimation'!$D93,'Inputs from Uganda staff'!$E$6:$BM$6,0)),
""))</f>
        <v>0</v>
      </c>
      <c r="AA93" s="122">
        <f>IFERROR(
$AN93 * INDEX('WFOM - Time_Base'!$A$4:$API$29, MATCH("CenHos", 'WFOM - Time_Base'!$B$4:$B$29,0), MATCH(CONCATENATE($G93,AA$2),'WFOM - Time_Base'!$A$8:$API$8,0)) *
INDEX('WFOM - Time_Base'!$A$4:$API$29, MATCH("CenHos_Per", 'WFOM - Time_Base'!$B$4:$B$29,0), MATCH(CONCATENATE($G93,AA$2),'WFOM - Time_Base'!$A$8:$API$8,0)),
IFERROR($AN93 * INDEX('Inputs from Uganda staff'!$E$61:$BM$80,MATCH('HRH Need estimation'!AA$2,'Inputs from Uganda staff'!$E$61:$E$80,0),MATCH('HRH Need estimation'!$D93,'Inputs from Uganda staff'!$E$6:$BM$6,0)),
""))</f>
        <v>0</v>
      </c>
      <c r="AB93" s="122">
        <f>IFERROR(
$AN93 * INDEX('WFOM - Time_Base'!$A$4:$API$29, MATCH("CenHos", 'WFOM - Time_Base'!$B$4:$B$29,0), MATCH(CONCATENATE($G93,AB$2),'WFOM - Time_Base'!$A$8:$API$8,0)) *
INDEX('WFOM - Time_Base'!$A$4:$API$29, MATCH("CenHos_Per", 'WFOM - Time_Base'!$B$4:$B$29,0), MATCH(CONCATENATE($G93,AB$2),'WFOM - Time_Base'!$A$8:$API$8,0)),
IFERROR($AN93 * INDEX('Inputs from Uganda staff'!$E$61:$BM$80,MATCH('HRH Need estimation'!AB$2,'Inputs from Uganda staff'!$E$61:$E$80,0),MATCH('HRH Need estimation'!$D93,'Inputs from Uganda staff'!$E$6:$BM$6,0)),
""))</f>
        <v>0</v>
      </c>
      <c r="AC93" s="122" t="str">
        <f>IFERROR(
$AN93 * INDEX('WFOM - Time_Base'!$A$4:$API$29, MATCH("CenHos", 'WFOM - Time_Base'!$B$4:$B$29,0), MATCH(CONCATENATE($G93,AC$2),'WFOM - Time_Base'!$A$8:$API$8,0)) *
INDEX('WFOM - Time_Base'!$A$4:$API$29, MATCH("CenHos_Per", 'WFOM - Time_Base'!$B$4:$B$29,0), MATCH(CONCATENATE($G93,AC$2),'WFOM - Time_Base'!$A$8:$API$8,0)),
IFERROR($AN93 * INDEX('Inputs from Uganda staff'!$E$61:$BM$80,MATCH('HRH Need estimation'!AC$2,'Inputs from Uganda staff'!$E$61:$E$80,0),MATCH('HRH Need estimation'!$D93,'Inputs from Uganda staff'!$E$6:$BM$6,0)),
""))</f>
        <v/>
      </c>
      <c r="AD93" s="122">
        <f>IFERROR(
$AN93 * INDEX('WFOM - Time_Base'!$A$4:$API$29, MATCH("CenHos", 'WFOM - Time_Base'!$B$4:$B$29,0), MATCH(CONCATENATE($G93,AD$2),'WFOM - Time_Base'!$A$8:$API$8,0)) *
INDEX('WFOM - Time_Base'!$A$4:$API$29, MATCH("CenHos_Per", 'WFOM - Time_Base'!$B$4:$B$29,0), MATCH(CONCATENATE($G93,AD$2),'WFOM - Time_Base'!$A$8:$API$8,0)),
IFERROR($AN93 * INDEX('Inputs from Uganda staff'!$E$61:$BM$80,MATCH('HRH Need estimation'!AD$2,'Inputs from Uganda staff'!$E$61:$E$80,0),MATCH('HRH Need estimation'!$D93,'Inputs from Uganda staff'!$E$6:$BM$6,0)),
""))</f>
        <v>0</v>
      </c>
      <c r="AE93" s="122">
        <f>IFERROR(
$AN93 * INDEX('WFOM - Time_Base'!$A$4:$API$29, MATCH("CenHos", 'WFOM - Time_Base'!$B$4:$B$29,0), MATCH(CONCATENATE($G93,AE$2),'WFOM - Time_Base'!$A$8:$API$8,0)) *
INDEX('WFOM - Time_Base'!$A$4:$API$29, MATCH("CenHos_Per", 'WFOM - Time_Base'!$B$4:$B$29,0), MATCH(CONCATENATE($G93,AE$2),'WFOM - Time_Base'!$A$8:$API$8,0)),
IFERROR($AN93 * INDEX('Inputs from Uganda staff'!$E$61:$BM$80,MATCH('HRH Need estimation'!AE$2,'Inputs from Uganda staff'!$E$61:$E$80,0),MATCH('HRH Need estimation'!$D93,'Inputs from Uganda staff'!$E$6:$BM$6,0)),
""))</f>
        <v>0</v>
      </c>
      <c r="AF93" s="122">
        <f>IFERROR(
$AN93 * INDEX('WFOM - Time_Base'!$A$4:$API$29, MATCH("CenHos", 'WFOM - Time_Base'!$B$4:$B$29,0), MATCH(CONCATENATE($G93,AF$2),'WFOM - Time_Base'!$A$8:$API$8,0)) *
INDEX('WFOM - Time_Base'!$A$4:$API$29, MATCH("CenHos_Per", 'WFOM - Time_Base'!$B$4:$B$29,0), MATCH(CONCATENATE($G93,AF$2),'WFOM - Time_Base'!$A$8:$API$8,0)),
IFERROR($AN93 * INDEX('Inputs from Uganda staff'!$E$61:$BM$80,MATCH('HRH Need estimation'!AF$2,'Inputs from Uganda staff'!$E$61:$E$80,0),MATCH('HRH Need estimation'!$D93,'Inputs from Uganda staff'!$E$6:$BM$6,0)),
""))</f>
        <v>0</v>
      </c>
      <c r="AG93" s="122">
        <f>IFERROR(
$AN93 * INDEX('WFOM - Time_Base'!$A$4:$API$29, MATCH("CenHos", 'WFOM - Time_Base'!$B$4:$B$29,0), MATCH(CONCATENATE($G93,AG$2),'WFOM - Time_Base'!$A$8:$API$8,0)) *
INDEX('WFOM - Time_Base'!$A$4:$API$29, MATCH("CenHos_Per", 'WFOM - Time_Base'!$B$4:$B$29,0), MATCH(CONCATENATE($G93,AG$2),'WFOM - Time_Base'!$A$8:$API$8,0)),
IFERROR($AN93 * INDEX('Inputs from Uganda staff'!$E$61:$BM$80,MATCH('HRH Need estimation'!AG$2,'Inputs from Uganda staff'!$E$61:$E$80,0),MATCH('HRH Need estimation'!$D93,'Inputs from Uganda staff'!$E$6:$BM$6,0)),
""))</f>
        <v>0</v>
      </c>
      <c r="AH93" s="122">
        <f>IFERROR(
$AN93 * INDEX('WFOM - Time_Base'!$A$4:$API$29, MATCH("CenHos", 'WFOM - Time_Base'!$B$4:$B$29,0), MATCH(CONCATENATE($G93,AH$2),'WFOM - Time_Base'!$A$8:$API$8,0)) *
INDEX('WFOM - Time_Base'!$A$4:$API$29, MATCH("CenHos_Per", 'WFOM - Time_Base'!$B$4:$B$29,0), MATCH(CONCATENATE($G93,AH$2),'WFOM - Time_Base'!$A$8:$API$8,0)),
IFERROR($AN93 * INDEX('Inputs from Uganda staff'!$E$61:$BM$80,MATCH('HRH Need estimation'!AH$2,'Inputs from Uganda staff'!$E$61:$E$80,0),MATCH('HRH Need estimation'!$D93,'Inputs from Uganda staff'!$E$6:$BM$6,0)),
""))</f>
        <v>0</v>
      </c>
      <c r="AI93" s="122">
        <f>IFERROR(
$AN93 * INDEX('WFOM - Time_Base'!$A$4:$API$29, MATCH("CenHos", 'WFOM - Time_Base'!$B$4:$B$29,0), MATCH(CONCATENATE($G93,AI$2),'WFOM - Time_Base'!$A$8:$API$8,0)) *
INDEX('WFOM - Time_Base'!$A$4:$API$29, MATCH("CenHos_Per", 'WFOM - Time_Base'!$B$4:$B$29,0), MATCH(CONCATENATE($G93,AI$2),'WFOM - Time_Base'!$A$8:$API$8,0)),
IFERROR($AN93 * INDEX('Inputs from Uganda staff'!$E$61:$BM$80,MATCH('HRH Need estimation'!AI$2,'Inputs from Uganda staff'!$E$61:$E$80,0),MATCH('HRH Need estimation'!$D93,'Inputs from Uganda staff'!$E$6:$BM$6,0)),
""))</f>
        <v>0</v>
      </c>
      <c r="AJ93" s="122">
        <f>IFERROR(
$AN93 * INDEX('WFOM - Time_Base'!$A$4:$API$29, MATCH("CenHos", 'WFOM - Time_Base'!$B$4:$B$29,0), MATCH(CONCATENATE($G93,AJ$2),'WFOM - Time_Base'!$A$8:$API$8,0)) *
INDEX('WFOM - Time_Base'!$A$4:$API$29, MATCH("CenHos_Per", 'WFOM - Time_Base'!$B$4:$B$29,0), MATCH(CONCATENATE($G93,AJ$2),'WFOM - Time_Base'!$A$8:$API$8,0)),
IFERROR($AN93 * INDEX('Inputs from Uganda staff'!$E$61:$BM$80,MATCH('HRH Need estimation'!AJ$2,'Inputs from Uganda staff'!$E$61:$E$80,0),MATCH('HRH Need estimation'!$D93,'Inputs from Uganda staff'!$E$6:$BM$6,0)),
""))</f>
        <v>0</v>
      </c>
      <c r="AK93" s="122">
        <f>IFERROR(
$AN93 * INDEX('WFOM - Time_Base'!$A$4:$API$29, MATCH("CenHos", 'WFOM - Time_Base'!$B$4:$B$29,0), MATCH(CONCATENATE($G93,AK$2),'WFOM - Time_Base'!$A$8:$API$8,0)) *
INDEX('WFOM - Time_Base'!$A$4:$API$29, MATCH("CenHos_Per", 'WFOM - Time_Base'!$B$4:$B$29,0), MATCH(CONCATENATE($G93,AK$2),'WFOM - Time_Base'!$A$8:$API$8,0)),
IFERROR($AN93 * INDEX('Inputs from Uganda staff'!$E$61:$BM$80,MATCH('HRH Need estimation'!AK$2,'Inputs from Uganda staff'!$E$61:$E$80,0),MATCH('HRH Need estimation'!$D93,'Inputs from Uganda staff'!$E$6:$BM$6,0)),
""))</f>
        <v>0</v>
      </c>
      <c r="AL93" s="122">
        <f>IFERROR(
$AN93 * INDEX('WFOM - Time_Base'!$A$4:$API$29, MATCH("CenHos", 'WFOM - Time_Base'!$B$4:$B$29,0), MATCH(CONCATENATE($G93,AL$2),'WFOM - Time_Base'!$A$8:$API$8,0)) *
INDEX('WFOM - Time_Base'!$A$4:$API$29, MATCH("CenHos_Per", 'WFOM - Time_Base'!$B$4:$B$29,0), MATCH(CONCATENATE($G93,AL$2),'WFOM - Time_Base'!$A$8:$API$8,0)),
IFERROR($AN93 * INDEX('Inputs from Uganda staff'!$E$61:$BM$80,MATCH('HRH Need estimation'!AL$2,'Inputs from Uganda staff'!$E$61:$E$80,0),MATCH('HRH Need estimation'!$D93,'Inputs from Uganda staff'!$E$6:$BM$6,0)),
""))</f>
        <v>0</v>
      </c>
      <c r="AN93">
        <v>1</v>
      </c>
      <c r="AO93" t="e">
        <f t="shared" si="3"/>
        <v>#N/A</v>
      </c>
      <c r="AQ93" t="s">
        <v>611</v>
      </c>
    </row>
    <row r="94" spans="1:43" hidden="1">
      <c r="A94" s="106" t="s">
        <v>915</v>
      </c>
      <c r="B94" s="106" t="s">
        <v>76</v>
      </c>
      <c r="C94" s="107" t="s">
        <v>400</v>
      </c>
      <c r="D94" s="115" t="s">
        <v>401</v>
      </c>
      <c r="E94" s="122" t="s">
        <v>76</v>
      </c>
      <c r="F94" s="122" t="s">
        <v>81</v>
      </c>
      <c r="G94" s="122" t="str">
        <f>IF(F94&lt;&gt;"", VLOOKUP(F94,'WFOM - Cadre and Service List'!$E$4:$F$52,2,FALSE), "")</f>
        <v>TBFollowUp</v>
      </c>
      <c r="H94" s="122"/>
      <c r="I94" s="207"/>
      <c r="J94" s="207"/>
      <c r="K94" s="207"/>
      <c r="L94" s="207"/>
      <c r="M94" s="207"/>
      <c r="N94" s="207"/>
      <c r="O94" s="207"/>
      <c r="P94" s="207">
        <f t="shared" si="2"/>
        <v>0</v>
      </c>
      <c r="Q94" s="122" t="s">
        <v>1947</v>
      </c>
      <c r="R94" s="122">
        <f>IFERROR(
$AN94 * INDEX('WFOM - Time_Base'!$A$4:$API$29, MATCH("CenHos", 'WFOM - Time_Base'!$B$4:$B$29,0), MATCH(CONCATENATE($G94,R$2),'WFOM - Time_Base'!$A$8:$API$8,0)) *
INDEX('WFOM - Time_Base'!$A$4:$API$29, MATCH("CenHos_Per", 'WFOM - Time_Base'!$B$4:$B$29,0), MATCH(CONCATENATE($G94,R$2),'WFOM - Time_Base'!$A$8:$API$8,0)),
IFERROR($AN94 * INDEX('Inputs from Uganda staff'!$E$61:$BM$80,MATCH('HRH Need estimation'!R$2,'Inputs from Uganda staff'!$E$61:$E$80,0),MATCH('HRH Need estimation'!$D94,'Inputs from Uganda staff'!$E$6:$BM$6,0)),
""))</f>
        <v>2.5</v>
      </c>
      <c r="S94" s="122">
        <f>IFERROR(
$AN94 * INDEX('WFOM - Time_Base'!$A$4:$API$29, MATCH("CenHos", 'WFOM - Time_Base'!$B$4:$B$29,0), MATCH(CONCATENATE($G94,S$2),'WFOM - Time_Base'!$A$8:$API$8,0)) *
INDEX('WFOM - Time_Base'!$A$4:$API$29, MATCH("CenHos_Per", 'WFOM - Time_Base'!$B$4:$B$29,0), MATCH(CONCATENATE($G94,S$2),'WFOM - Time_Base'!$A$8:$API$8,0)),
IFERROR($AN94 * INDEX('Inputs from Uganda staff'!$E$61:$BM$80,MATCH('HRH Need estimation'!S$2,'Inputs from Uganda staff'!$E$61:$E$80,0),MATCH('HRH Need estimation'!$D94,'Inputs from Uganda staff'!$E$6:$BM$6,0)),
""))</f>
        <v>2.5</v>
      </c>
      <c r="T94" s="122">
        <f>IFERROR(
$AN94 * INDEX('WFOM - Time_Base'!$A$4:$API$29, MATCH("CenHos", 'WFOM - Time_Base'!$B$4:$B$29,0), MATCH(CONCATENATE($G94,T$2),'WFOM - Time_Base'!$A$8:$API$8,0)) *
INDEX('WFOM - Time_Base'!$A$4:$API$29, MATCH("CenHos_Per", 'WFOM - Time_Base'!$B$4:$B$29,0), MATCH(CONCATENATE($G94,T$2),'WFOM - Time_Base'!$A$8:$API$8,0)),
IFERROR($AN94 * INDEX('Inputs from Uganda staff'!$E$61:$BM$80,MATCH('HRH Need estimation'!T$2,'Inputs from Uganda staff'!$E$61:$E$80,0),MATCH('HRH Need estimation'!$D94,'Inputs from Uganda staff'!$E$6:$BM$6,0)),
""))</f>
        <v>0</v>
      </c>
      <c r="U94" s="122">
        <f>IFERROR(
$AN94 * INDEX('WFOM - Time_Base'!$A$4:$API$29, MATCH("CenHos", 'WFOM - Time_Base'!$B$4:$B$29,0), MATCH(CONCATENATE($G94,U$2),'WFOM - Time_Base'!$A$8:$API$8,0)) *
INDEX('WFOM - Time_Base'!$A$4:$API$29, MATCH("CenHos_Per", 'WFOM - Time_Base'!$B$4:$B$29,0), MATCH(CONCATENATE($G94,U$2),'WFOM - Time_Base'!$A$8:$API$8,0)),
IFERROR($AN94 * INDEX('Inputs from Uganda staff'!$E$61:$BM$80,MATCH('HRH Need estimation'!U$2,'Inputs from Uganda staff'!$E$61:$E$80,0),MATCH('HRH Need estimation'!$D94,'Inputs from Uganda staff'!$E$6:$BM$6,0)),
""))</f>
        <v>11.25</v>
      </c>
      <c r="V94" s="122">
        <f>IFERROR(
$AN94 * INDEX('WFOM - Time_Base'!$A$4:$API$29, MATCH("CenHos", 'WFOM - Time_Base'!$B$4:$B$29,0), MATCH(CONCATENATE($G94,V$2),'WFOM - Time_Base'!$A$8:$API$8,0)) *
INDEX('WFOM - Time_Base'!$A$4:$API$29, MATCH("CenHos_Per", 'WFOM - Time_Base'!$B$4:$B$29,0), MATCH(CONCATENATE($G94,V$2),'WFOM - Time_Base'!$A$8:$API$8,0)),
IFERROR($AN94 * INDEX('Inputs from Uganda staff'!$E$61:$BM$80,MATCH('HRH Need estimation'!V$2,'Inputs from Uganda staff'!$E$61:$E$80,0),MATCH('HRH Need estimation'!$D94,'Inputs from Uganda staff'!$E$6:$BM$6,0)),
""))</f>
        <v>5.25</v>
      </c>
      <c r="W94" s="122">
        <f>IFERROR(
$AN94 * INDEX('WFOM - Time_Base'!$A$4:$API$29, MATCH("CenHos", 'WFOM - Time_Base'!$B$4:$B$29,0), MATCH(CONCATENATE($G94,W$2),'WFOM - Time_Base'!$A$8:$API$8,0)) *
INDEX('WFOM - Time_Base'!$A$4:$API$29, MATCH("CenHos_Per", 'WFOM - Time_Base'!$B$4:$B$29,0), MATCH(CONCATENATE($G94,W$2),'WFOM - Time_Base'!$A$8:$API$8,0)),
IFERROR($AN94 * INDEX('Inputs from Uganda staff'!$E$61:$BM$80,MATCH('HRH Need estimation'!W$2,'Inputs from Uganda staff'!$E$61:$E$80,0),MATCH('HRH Need estimation'!$D94,'Inputs from Uganda staff'!$E$6:$BM$6,0)),
""))</f>
        <v>1.5</v>
      </c>
      <c r="X94" s="122">
        <f>IFERROR(
$AN94 * INDEX('WFOM - Time_Base'!$A$4:$API$29, MATCH("CenHos", 'WFOM - Time_Base'!$B$4:$B$29,0), MATCH(CONCATENATE($G94,X$2),'WFOM - Time_Base'!$A$8:$API$8,0)) *
INDEX('WFOM - Time_Base'!$A$4:$API$29, MATCH("CenHos_Per", 'WFOM - Time_Base'!$B$4:$B$29,0), MATCH(CONCATENATE($G94,X$2),'WFOM - Time_Base'!$A$8:$API$8,0)),
IFERROR($AN94 * INDEX('Inputs from Uganda staff'!$E$61:$BM$80,MATCH('HRH Need estimation'!X$2,'Inputs from Uganda staff'!$E$61:$E$80,0),MATCH('HRH Need estimation'!$D94,'Inputs from Uganda staff'!$E$6:$BM$6,0)),
""))</f>
        <v>1.5</v>
      </c>
      <c r="Y94" s="122">
        <f>IFERROR(
$AN94 * INDEX('WFOM - Time_Base'!$A$4:$API$29, MATCH("CenHos", 'WFOM - Time_Base'!$B$4:$B$29,0), MATCH(CONCATENATE($G94,Y$2),'WFOM - Time_Base'!$A$8:$API$8,0)) *
INDEX('WFOM - Time_Base'!$A$4:$API$29, MATCH("CenHos_Per", 'WFOM - Time_Base'!$B$4:$B$29,0), MATCH(CONCATENATE($G94,Y$2),'WFOM - Time_Base'!$A$8:$API$8,0)),
IFERROR($AN94 * INDEX('Inputs from Uganda staff'!$E$61:$BM$80,MATCH('HRH Need estimation'!Y$2,'Inputs from Uganda staff'!$E$61:$E$80,0),MATCH('HRH Need estimation'!$D94,'Inputs from Uganda staff'!$E$6:$BM$6,0)),
""))</f>
        <v>0</v>
      </c>
      <c r="Z94" s="122">
        <f>IFERROR(
$AN94 * INDEX('WFOM - Time_Base'!$A$4:$API$29, MATCH("CenHos", 'WFOM - Time_Base'!$B$4:$B$29,0), MATCH(CONCATENATE($G94,Z$2),'WFOM - Time_Base'!$A$8:$API$8,0)) *
INDEX('WFOM - Time_Base'!$A$4:$API$29, MATCH("CenHos_Per", 'WFOM - Time_Base'!$B$4:$B$29,0), MATCH(CONCATENATE($G94,Z$2),'WFOM - Time_Base'!$A$8:$API$8,0)),
IFERROR($AN94 * INDEX('Inputs from Uganda staff'!$E$61:$BM$80,MATCH('HRH Need estimation'!Z$2,'Inputs from Uganda staff'!$E$61:$E$80,0),MATCH('HRH Need estimation'!$D94,'Inputs from Uganda staff'!$E$6:$BM$6,0)),
""))</f>
        <v>0</v>
      </c>
      <c r="AA94" s="122">
        <f>IFERROR(
$AN94 * INDEX('WFOM - Time_Base'!$A$4:$API$29, MATCH("CenHos", 'WFOM - Time_Base'!$B$4:$B$29,0), MATCH(CONCATENATE($G94,AA$2),'WFOM - Time_Base'!$A$8:$API$8,0)) *
INDEX('WFOM - Time_Base'!$A$4:$API$29, MATCH("CenHos_Per", 'WFOM - Time_Base'!$B$4:$B$29,0), MATCH(CONCATENATE($G94,AA$2),'WFOM - Time_Base'!$A$8:$API$8,0)),
IFERROR($AN94 * INDEX('Inputs from Uganda staff'!$E$61:$BM$80,MATCH('HRH Need estimation'!AA$2,'Inputs from Uganda staff'!$E$61:$E$80,0),MATCH('HRH Need estimation'!$D94,'Inputs from Uganda staff'!$E$6:$BM$6,0)),
""))</f>
        <v>0</v>
      </c>
      <c r="AB94" s="122">
        <f>IFERROR(
$AN94 * INDEX('WFOM - Time_Base'!$A$4:$API$29, MATCH("CenHos", 'WFOM - Time_Base'!$B$4:$B$29,0), MATCH(CONCATENATE($G94,AB$2),'WFOM - Time_Base'!$A$8:$API$8,0)) *
INDEX('WFOM - Time_Base'!$A$4:$API$29, MATCH("CenHos_Per", 'WFOM - Time_Base'!$B$4:$B$29,0), MATCH(CONCATENATE($G94,AB$2),'WFOM - Time_Base'!$A$8:$API$8,0)),
IFERROR($AN94 * INDEX('Inputs from Uganda staff'!$E$61:$BM$80,MATCH('HRH Need estimation'!AB$2,'Inputs from Uganda staff'!$E$61:$E$80,0),MATCH('HRH Need estimation'!$D94,'Inputs from Uganda staff'!$E$6:$BM$6,0)),
""))</f>
        <v>0</v>
      </c>
      <c r="AC94" s="122" t="str">
        <f>IFERROR(
$AN94 * INDEX('WFOM - Time_Base'!$A$4:$API$29, MATCH("CenHos", 'WFOM - Time_Base'!$B$4:$B$29,0), MATCH(CONCATENATE($G94,AC$2),'WFOM - Time_Base'!$A$8:$API$8,0)) *
INDEX('WFOM - Time_Base'!$A$4:$API$29, MATCH("CenHos_Per", 'WFOM - Time_Base'!$B$4:$B$29,0), MATCH(CONCATENATE($G94,AC$2),'WFOM - Time_Base'!$A$8:$API$8,0)),
IFERROR($AN94 * INDEX('Inputs from Uganda staff'!$E$61:$BM$80,MATCH('HRH Need estimation'!AC$2,'Inputs from Uganda staff'!$E$61:$E$80,0),MATCH('HRH Need estimation'!$D94,'Inputs from Uganda staff'!$E$6:$BM$6,0)),
""))</f>
        <v/>
      </c>
      <c r="AD94" s="122">
        <f>IFERROR(
$AN94 * INDEX('WFOM - Time_Base'!$A$4:$API$29, MATCH("CenHos", 'WFOM - Time_Base'!$B$4:$B$29,0), MATCH(CONCATENATE($G94,AD$2),'WFOM - Time_Base'!$A$8:$API$8,0)) *
INDEX('WFOM - Time_Base'!$A$4:$API$29, MATCH("CenHos_Per", 'WFOM - Time_Base'!$B$4:$B$29,0), MATCH(CONCATENATE($G94,AD$2),'WFOM - Time_Base'!$A$8:$API$8,0)),
IFERROR($AN94 * INDEX('Inputs from Uganda staff'!$E$61:$BM$80,MATCH('HRH Need estimation'!AD$2,'Inputs from Uganda staff'!$E$61:$E$80,0),MATCH('HRH Need estimation'!$D94,'Inputs from Uganda staff'!$E$6:$BM$6,0)),
""))</f>
        <v>0</v>
      </c>
      <c r="AE94" s="122">
        <f>IFERROR(
$AN94 * INDEX('WFOM - Time_Base'!$A$4:$API$29, MATCH("CenHos", 'WFOM - Time_Base'!$B$4:$B$29,0), MATCH(CONCATENATE($G94,AE$2),'WFOM - Time_Base'!$A$8:$API$8,0)) *
INDEX('WFOM - Time_Base'!$A$4:$API$29, MATCH("CenHos_Per", 'WFOM - Time_Base'!$B$4:$B$29,0), MATCH(CONCATENATE($G94,AE$2),'WFOM - Time_Base'!$A$8:$API$8,0)),
IFERROR($AN94 * INDEX('Inputs from Uganda staff'!$E$61:$BM$80,MATCH('HRH Need estimation'!AE$2,'Inputs from Uganda staff'!$E$61:$E$80,0),MATCH('HRH Need estimation'!$D94,'Inputs from Uganda staff'!$E$6:$BM$6,0)),
""))</f>
        <v>0</v>
      </c>
      <c r="AF94" s="122">
        <f>IFERROR(
$AN94 * INDEX('WFOM - Time_Base'!$A$4:$API$29, MATCH("CenHos", 'WFOM - Time_Base'!$B$4:$B$29,0), MATCH(CONCATENATE($G94,AF$2),'WFOM - Time_Base'!$A$8:$API$8,0)) *
INDEX('WFOM - Time_Base'!$A$4:$API$29, MATCH("CenHos_Per", 'WFOM - Time_Base'!$B$4:$B$29,0), MATCH(CONCATENATE($G94,AF$2),'WFOM - Time_Base'!$A$8:$API$8,0)),
IFERROR($AN94 * INDEX('Inputs from Uganda staff'!$E$61:$BM$80,MATCH('HRH Need estimation'!AF$2,'Inputs from Uganda staff'!$E$61:$E$80,0),MATCH('HRH Need estimation'!$D94,'Inputs from Uganda staff'!$E$6:$BM$6,0)),
""))</f>
        <v>0</v>
      </c>
      <c r="AG94" s="122">
        <f>IFERROR(
$AN94 * INDEX('WFOM - Time_Base'!$A$4:$API$29, MATCH("CenHos", 'WFOM - Time_Base'!$B$4:$B$29,0), MATCH(CONCATENATE($G94,AG$2),'WFOM - Time_Base'!$A$8:$API$8,0)) *
INDEX('WFOM - Time_Base'!$A$4:$API$29, MATCH("CenHos_Per", 'WFOM - Time_Base'!$B$4:$B$29,0), MATCH(CONCATENATE($G94,AG$2),'WFOM - Time_Base'!$A$8:$API$8,0)),
IFERROR($AN94 * INDEX('Inputs from Uganda staff'!$E$61:$BM$80,MATCH('HRH Need estimation'!AG$2,'Inputs from Uganda staff'!$E$61:$E$80,0),MATCH('HRH Need estimation'!$D94,'Inputs from Uganda staff'!$E$6:$BM$6,0)),
""))</f>
        <v>0</v>
      </c>
      <c r="AH94" s="122">
        <f>IFERROR(
$AN94 * INDEX('WFOM - Time_Base'!$A$4:$API$29, MATCH("CenHos", 'WFOM - Time_Base'!$B$4:$B$29,0), MATCH(CONCATENATE($G94,AH$2),'WFOM - Time_Base'!$A$8:$API$8,0)) *
INDEX('WFOM - Time_Base'!$A$4:$API$29, MATCH("CenHos_Per", 'WFOM - Time_Base'!$B$4:$B$29,0), MATCH(CONCATENATE($G94,AH$2),'WFOM - Time_Base'!$A$8:$API$8,0)),
IFERROR($AN94 * INDEX('Inputs from Uganda staff'!$E$61:$BM$80,MATCH('HRH Need estimation'!AH$2,'Inputs from Uganda staff'!$E$61:$E$80,0),MATCH('HRH Need estimation'!$D94,'Inputs from Uganda staff'!$E$6:$BM$6,0)),
""))</f>
        <v>0</v>
      </c>
      <c r="AI94" s="122">
        <f>IFERROR(
$AN94 * INDEX('WFOM - Time_Base'!$A$4:$API$29, MATCH("CenHos", 'WFOM - Time_Base'!$B$4:$B$29,0), MATCH(CONCATENATE($G94,AI$2),'WFOM - Time_Base'!$A$8:$API$8,0)) *
INDEX('WFOM - Time_Base'!$A$4:$API$29, MATCH("CenHos_Per", 'WFOM - Time_Base'!$B$4:$B$29,0), MATCH(CONCATENATE($G94,AI$2),'WFOM - Time_Base'!$A$8:$API$8,0)),
IFERROR($AN94 * INDEX('Inputs from Uganda staff'!$E$61:$BM$80,MATCH('HRH Need estimation'!AI$2,'Inputs from Uganda staff'!$E$61:$E$80,0),MATCH('HRH Need estimation'!$D94,'Inputs from Uganda staff'!$E$6:$BM$6,0)),
""))</f>
        <v>0</v>
      </c>
      <c r="AJ94" s="122">
        <f>IFERROR(
$AN94 * INDEX('WFOM - Time_Base'!$A$4:$API$29, MATCH("CenHos", 'WFOM - Time_Base'!$B$4:$B$29,0), MATCH(CONCATENATE($G94,AJ$2),'WFOM - Time_Base'!$A$8:$API$8,0)) *
INDEX('WFOM - Time_Base'!$A$4:$API$29, MATCH("CenHos_Per", 'WFOM - Time_Base'!$B$4:$B$29,0), MATCH(CONCATENATE($G94,AJ$2),'WFOM - Time_Base'!$A$8:$API$8,0)),
IFERROR($AN94 * INDEX('Inputs from Uganda staff'!$E$61:$BM$80,MATCH('HRH Need estimation'!AJ$2,'Inputs from Uganda staff'!$E$61:$E$80,0),MATCH('HRH Need estimation'!$D94,'Inputs from Uganda staff'!$E$6:$BM$6,0)),
""))</f>
        <v>0</v>
      </c>
      <c r="AK94" s="122">
        <f>IFERROR(
$AN94 * INDEX('WFOM - Time_Base'!$A$4:$API$29, MATCH("CenHos", 'WFOM - Time_Base'!$B$4:$B$29,0), MATCH(CONCATENATE($G94,AK$2),'WFOM - Time_Base'!$A$8:$API$8,0)) *
INDEX('WFOM - Time_Base'!$A$4:$API$29, MATCH("CenHos_Per", 'WFOM - Time_Base'!$B$4:$B$29,0), MATCH(CONCATENATE($G94,AK$2),'WFOM - Time_Base'!$A$8:$API$8,0)),
IFERROR($AN94 * INDEX('Inputs from Uganda staff'!$E$61:$BM$80,MATCH('HRH Need estimation'!AK$2,'Inputs from Uganda staff'!$E$61:$E$80,0),MATCH('HRH Need estimation'!$D94,'Inputs from Uganda staff'!$E$6:$BM$6,0)),
""))</f>
        <v>0</v>
      </c>
      <c r="AL94" s="122">
        <f>IFERROR(
$AN94 * INDEX('WFOM - Time_Base'!$A$4:$API$29, MATCH("CenHos", 'WFOM - Time_Base'!$B$4:$B$29,0), MATCH(CONCATENATE($G94,AL$2),'WFOM - Time_Base'!$A$8:$API$8,0)) *
INDEX('WFOM - Time_Base'!$A$4:$API$29, MATCH("CenHos_Per", 'WFOM - Time_Base'!$B$4:$B$29,0), MATCH(CONCATENATE($G94,AL$2),'WFOM - Time_Base'!$A$8:$API$8,0)),
IFERROR($AN94 * INDEX('Inputs from Uganda staff'!$E$61:$BM$80,MATCH('HRH Need estimation'!AL$2,'Inputs from Uganda staff'!$E$61:$E$80,0),MATCH('HRH Need estimation'!$D94,'Inputs from Uganda staff'!$E$6:$BM$6,0)),
""))</f>
        <v>0</v>
      </c>
      <c r="AN94">
        <v>1</v>
      </c>
      <c r="AO94" t="e">
        <f t="shared" si="3"/>
        <v>#N/A</v>
      </c>
      <c r="AQ94" t="s">
        <v>613</v>
      </c>
    </row>
    <row r="95" spans="1:43" hidden="1">
      <c r="A95" s="106" t="s">
        <v>960</v>
      </c>
      <c r="B95" s="106" t="s">
        <v>76</v>
      </c>
      <c r="C95" s="107" t="s">
        <v>402</v>
      </c>
      <c r="D95" s="115" t="s">
        <v>403</v>
      </c>
      <c r="E95" s="122" t="s">
        <v>76</v>
      </c>
      <c r="F95" s="122" t="s">
        <v>81</v>
      </c>
      <c r="G95" s="122" t="str">
        <f>IF(F95&lt;&gt;"", VLOOKUP(F95,'WFOM - Cadre and Service List'!$E$4:$F$52,2,FALSE), "")</f>
        <v>TBFollowUp</v>
      </c>
      <c r="H95" s="122"/>
      <c r="I95" s="207"/>
      <c r="J95" s="207"/>
      <c r="K95" s="207"/>
      <c r="L95" s="207"/>
      <c r="M95" s="207"/>
      <c r="N95" s="207"/>
      <c r="O95" s="207"/>
      <c r="P95" s="207">
        <f t="shared" si="2"/>
        <v>0</v>
      </c>
      <c r="Q95" s="122" t="s">
        <v>1947</v>
      </c>
      <c r="R95" s="122">
        <f>IFERROR(
$AN95 * INDEX('WFOM - Time_Base'!$A$4:$API$29, MATCH("CenHos", 'WFOM - Time_Base'!$B$4:$B$29,0), MATCH(CONCATENATE($G95,R$2),'WFOM - Time_Base'!$A$8:$API$8,0)) *
INDEX('WFOM - Time_Base'!$A$4:$API$29, MATCH("CenHos_Per", 'WFOM - Time_Base'!$B$4:$B$29,0), MATCH(CONCATENATE($G95,R$2),'WFOM - Time_Base'!$A$8:$API$8,0)),
IFERROR($AN95 * INDEX('Inputs from Uganda staff'!$E$61:$BM$80,MATCH('HRH Need estimation'!R$2,'Inputs from Uganda staff'!$E$61:$E$80,0),MATCH('HRH Need estimation'!$D95,'Inputs from Uganda staff'!$E$6:$BM$6,0)),
""))</f>
        <v>2.5</v>
      </c>
      <c r="S95" s="122">
        <f>IFERROR(
$AN95 * INDEX('WFOM - Time_Base'!$A$4:$API$29, MATCH("CenHos", 'WFOM - Time_Base'!$B$4:$B$29,0), MATCH(CONCATENATE($G95,S$2),'WFOM - Time_Base'!$A$8:$API$8,0)) *
INDEX('WFOM - Time_Base'!$A$4:$API$29, MATCH("CenHos_Per", 'WFOM - Time_Base'!$B$4:$B$29,0), MATCH(CONCATENATE($G95,S$2),'WFOM - Time_Base'!$A$8:$API$8,0)),
IFERROR($AN95 * INDEX('Inputs from Uganda staff'!$E$61:$BM$80,MATCH('HRH Need estimation'!S$2,'Inputs from Uganda staff'!$E$61:$E$80,0),MATCH('HRH Need estimation'!$D95,'Inputs from Uganda staff'!$E$6:$BM$6,0)),
""))</f>
        <v>2.5</v>
      </c>
      <c r="T95" s="122">
        <f>IFERROR(
$AN95 * INDEX('WFOM - Time_Base'!$A$4:$API$29, MATCH("CenHos", 'WFOM - Time_Base'!$B$4:$B$29,0), MATCH(CONCATENATE($G95,T$2),'WFOM - Time_Base'!$A$8:$API$8,0)) *
INDEX('WFOM - Time_Base'!$A$4:$API$29, MATCH("CenHos_Per", 'WFOM - Time_Base'!$B$4:$B$29,0), MATCH(CONCATENATE($G95,T$2),'WFOM - Time_Base'!$A$8:$API$8,0)),
IFERROR($AN95 * INDEX('Inputs from Uganda staff'!$E$61:$BM$80,MATCH('HRH Need estimation'!T$2,'Inputs from Uganda staff'!$E$61:$E$80,0),MATCH('HRH Need estimation'!$D95,'Inputs from Uganda staff'!$E$6:$BM$6,0)),
""))</f>
        <v>0</v>
      </c>
      <c r="U95" s="122">
        <f>IFERROR(
$AN95 * INDEX('WFOM - Time_Base'!$A$4:$API$29, MATCH("CenHos", 'WFOM - Time_Base'!$B$4:$B$29,0), MATCH(CONCATENATE($G95,U$2),'WFOM - Time_Base'!$A$8:$API$8,0)) *
INDEX('WFOM - Time_Base'!$A$4:$API$29, MATCH("CenHos_Per", 'WFOM - Time_Base'!$B$4:$B$29,0), MATCH(CONCATENATE($G95,U$2),'WFOM - Time_Base'!$A$8:$API$8,0)),
IFERROR($AN95 * INDEX('Inputs from Uganda staff'!$E$61:$BM$80,MATCH('HRH Need estimation'!U$2,'Inputs from Uganda staff'!$E$61:$E$80,0),MATCH('HRH Need estimation'!$D95,'Inputs from Uganda staff'!$E$6:$BM$6,0)),
""))</f>
        <v>11.25</v>
      </c>
      <c r="V95" s="122">
        <f>IFERROR(
$AN95 * INDEX('WFOM - Time_Base'!$A$4:$API$29, MATCH("CenHos", 'WFOM - Time_Base'!$B$4:$B$29,0), MATCH(CONCATENATE($G95,V$2),'WFOM - Time_Base'!$A$8:$API$8,0)) *
INDEX('WFOM - Time_Base'!$A$4:$API$29, MATCH("CenHos_Per", 'WFOM - Time_Base'!$B$4:$B$29,0), MATCH(CONCATENATE($G95,V$2),'WFOM - Time_Base'!$A$8:$API$8,0)),
IFERROR($AN95 * INDEX('Inputs from Uganda staff'!$E$61:$BM$80,MATCH('HRH Need estimation'!V$2,'Inputs from Uganda staff'!$E$61:$E$80,0),MATCH('HRH Need estimation'!$D95,'Inputs from Uganda staff'!$E$6:$BM$6,0)),
""))</f>
        <v>5.25</v>
      </c>
      <c r="W95" s="122">
        <f>IFERROR(
$AN95 * INDEX('WFOM - Time_Base'!$A$4:$API$29, MATCH("CenHos", 'WFOM - Time_Base'!$B$4:$B$29,0), MATCH(CONCATENATE($G95,W$2),'WFOM - Time_Base'!$A$8:$API$8,0)) *
INDEX('WFOM - Time_Base'!$A$4:$API$29, MATCH("CenHos_Per", 'WFOM - Time_Base'!$B$4:$B$29,0), MATCH(CONCATENATE($G95,W$2),'WFOM - Time_Base'!$A$8:$API$8,0)),
IFERROR($AN95 * INDEX('Inputs from Uganda staff'!$E$61:$BM$80,MATCH('HRH Need estimation'!W$2,'Inputs from Uganda staff'!$E$61:$E$80,0),MATCH('HRH Need estimation'!$D95,'Inputs from Uganda staff'!$E$6:$BM$6,0)),
""))</f>
        <v>1.5</v>
      </c>
      <c r="X95" s="122">
        <f>IFERROR(
$AN95 * INDEX('WFOM - Time_Base'!$A$4:$API$29, MATCH("CenHos", 'WFOM - Time_Base'!$B$4:$B$29,0), MATCH(CONCATENATE($G95,X$2),'WFOM - Time_Base'!$A$8:$API$8,0)) *
INDEX('WFOM - Time_Base'!$A$4:$API$29, MATCH("CenHos_Per", 'WFOM - Time_Base'!$B$4:$B$29,0), MATCH(CONCATENATE($G95,X$2),'WFOM - Time_Base'!$A$8:$API$8,0)),
IFERROR($AN95 * INDEX('Inputs from Uganda staff'!$E$61:$BM$80,MATCH('HRH Need estimation'!X$2,'Inputs from Uganda staff'!$E$61:$E$80,0),MATCH('HRH Need estimation'!$D95,'Inputs from Uganda staff'!$E$6:$BM$6,0)),
""))</f>
        <v>1.5</v>
      </c>
      <c r="Y95" s="122">
        <f>IFERROR(
$AN95 * INDEX('WFOM - Time_Base'!$A$4:$API$29, MATCH("CenHos", 'WFOM - Time_Base'!$B$4:$B$29,0), MATCH(CONCATENATE($G95,Y$2),'WFOM - Time_Base'!$A$8:$API$8,0)) *
INDEX('WFOM - Time_Base'!$A$4:$API$29, MATCH("CenHos_Per", 'WFOM - Time_Base'!$B$4:$B$29,0), MATCH(CONCATENATE($G95,Y$2),'WFOM - Time_Base'!$A$8:$API$8,0)),
IFERROR($AN95 * INDEX('Inputs from Uganda staff'!$E$61:$BM$80,MATCH('HRH Need estimation'!Y$2,'Inputs from Uganda staff'!$E$61:$E$80,0),MATCH('HRH Need estimation'!$D95,'Inputs from Uganda staff'!$E$6:$BM$6,0)),
""))</f>
        <v>0</v>
      </c>
      <c r="Z95" s="122">
        <f>IFERROR(
$AN95 * INDEX('WFOM - Time_Base'!$A$4:$API$29, MATCH("CenHos", 'WFOM - Time_Base'!$B$4:$B$29,0), MATCH(CONCATENATE($G95,Z$2),'WFOM - Time_Base'!$A$8:$API$8,0)) *
INDEX('WFOM - Time_Base'!$A$4:$API$29, MATCH("CenHos_Per", 'WFOM - Time_Base'!$B$4:$B$29,0), MATCH(CONCATENATE($G95,Z$2),'WFOM - Time_Base'!$A$8:$API$8,0)),
IFERROR($AN95 * INDEX('Inputs from Uganda staff'!$E$61:$BM$80,MATCH('HRH Need estimation'!Z$2,'Inputs from Uganda staff'!$E$61:$E$80,0),MATCH('HRH Need estimation'!$D95,'Inputs from Uganda staff'!$E$6:$BM$6,0)),
""))</f>
        <v>0</v>
      </c>
      <c r="AA95" s="122">
        <f>IFERROR(
$AN95 * INDEX('WFOM - Time_Base'!$A$4:$API$29, MATCH("CenHos", 'WFOM - Time_Base'!$B$4:$B$29,0), MATCH(CONCATENATE($G95,AA$2),'WFOM - Time_Base'!$A$8:$API$8,0)) *
INDEX('WFOM - Time_Base'!$A$4:$API$29, MATCH("CenHos_Per", 'WFOM - Time_Base'!$B$4:$B$29,0), MATCH(CONCATENATE($G95,AA$2),'WFOM - Time_Base'!$A$8:$API$8,0)),
IFERROR($AN95 * INDEX('Inputs from Uganda staff'!$E$61:$BM$80,MATCH('HRH Need estimation'!AA$2,'Inputs from Uganda staff'!$E$61:$E$80,0),MATCH('HRH Need estimation'!$D95,'Inputs from Uganda staff'!$E$6:$BM$6,0)),
""))</f>
        <v>0</v>
      </c>
      <c r="AB95" s="122">
        <f>IFERROR(
$AN95 * INDEX('WFOM - Time_Base'!$A$4:$API$29, MATCH("CenHos", 'WFOM - Time_Base'!$B$4:$B$29,0), MATCH(CONCATENATE($G95,AB$2),'WFOM - Time_Base'!$A$8:$API$8,0)) *
INDEX('WFOM - Time_Base'!$A$4:$API$29, MATCH("CenHos_Per", 'WFOM - Time_Base'!$B$4:$B$29,0), MATCH(CONCATENATE($G95,AB$2),'WFOM - Time_Base'!$A$8:$API$8,0)),
IFERROR($AN95 * INDEX('Inputs from Uganda staff'!$E$61:$BM$80,MATCH('HRH Need estimation'!AB$2,'Inputs from Uganda staff'!$E$61:$E$80,0),MATCH('HRH Need estimation'!$D95,'Inputs from Uganda staff'!$E$6:$BM$6,0)),
""))</f>
        <v>0</v>
      </c>
      <c r="AC95" s="122" t="str">
        <f>IFERROR(
$AN95 * INDEX('WFOM - Time_Base'!$A$4:$API$29, MATCH("CenHos", 'WFOM - Time_Base'!$B$4:$B$29,0), MATCH(CONCATENATE($G95,AC$2),'WFOM - Time_Base'!$A$8:$API$8,0)) *
INDEX('WFOM - Time_Base'!$A$4:$API$29, MATCH("CenHos_Per", 'WFOM - Time_Base'!$B$4:$B$29,0), MATCH(CONCATENATE($G95,AC$2),'WFOM - Time_Base'!$A$8:$API$8,0)),
IFERROR($AN95 * INDEX('Inputs from Uganda staff'!$E$61:$BM$80,MATCH('HRH Need estimation'!AC$2,'Inputs from Uganda staff'!$E$61:$E$80,0),MATCH('HRH Need estimation'!$D95,'Inputs from Uganda staff'!$E$6:$BM$6,0)),
""))</f>
        <v/>
      </c>
      <c r="AD95" s="122">
        <f>IFERROR(
$AN95 * INDEX('WFOM - Time_Base'!$A$4:$API$29, MATCH("CenHos", 'WFOM - Time_Base'!$B$4:$B$29,0), MATCH(CONCATENATE($G95,AD$2),'WFOM - Time_Base'!$A$8:$API$8,0)) *
INDEX('WFOM - Time_Base'!$A$4:$API$29, MATCH("CenHos_Per", 'WFOM - Time_Base'!$B$4:$B$29,0), MATCH(CONCATENATE($G95,AD$2),'WFOM - Time_Base'!$A$8:$API$8,0)),
IFERROR($AN95 * INDEX('Inputs from Uganda staff'!$E$61:$BM$80,MATCH('HRH Need estimation'!AD$2,'Inputs from Uganda staff'!$E$61:$E$80,0),MATCH('HRH Need estimation'!$D95,'Inputs from Uganda staff'!$E$6:$BM$6,0)),
""))</f>
        <v>0</v>
      </c>
      <c r="AE95" s="122">
        <f>IFERROR(
$AN95 * INDEX('WFOM - Time_Base'!$A$4:$API$29, MATCH("CenHos", 'WFOM - Time_Base'!$B$4:$B$29,0), MATCH(CONCATENATE($G95,AE$2),'WFOM - Time_Base'!$A$8:$API$8,0)) *
INDEX('WFOM - Time_Base'!$A$4:$API$29, MATCH("CenHos_Per", 'WFOM - Time_Base'!$B$4:$B$29,0), MATCH(CONCATENATE($G95,AE$2),'WFOM - Time_Base'!$A$8:$API$8,0)),
IFERROR($AN95 * INDEX('Inputs from Uganda staff'!$E$61:$BM$80,MATCH('HRH Need estimation'!AE$2,'Inputs from Uganda staff'!$E$61:$E$80,0),MATCH('HRH Need estimation'!$D95,'Inputs from Uganda staff'!$E$6:$BM$6,0)),
""))</f>
        <v>0</v>
      </c>
      <c r="AF95" s="122">
        <f>IFERROR(
$AN95 * INDEX('WFOM - Time_Base'!$A$4:$API$29, MATCH("CenHos", 'WFOM - Time_Base'!$B$4:$B$29,0), MATCH(CONCATENATE($G95,AF$2),'WFOM - Time_Base'!$A$8:$API$8,0)) *
INDEX('WFOM - Time_Base'!$A$4:$API$29, MATCH("CenHos_Per", 'WFOM - Time_Base'!$B$4:$B$29,0), MATCH(CONCATENATE($G95,AF$2),'WFOM - Time_Base'!$A$8:$API$8,0)),
IFERROR($AN95 * INDEX('Inputs from Uganda staff'!$E$61:$BM$80,MATCH('HRH Need estimation'!AF$2,'Inputs from Uganda staff'!$E$61:$E$80,0),MATCH('HRH Need estimation'!$D95,'Inputs from Uganda staff'!$E$6:$BM$6,0)),
""))</f>
        <v>0</v>
      </c>
      <c r="AG95" s="122">
        <f>IFERROR(
$AN95 * INDEX('WFOM - Time_Base'!$A$4:$API$29, MATCH("CenHos", 'WFOM - Time_Base'!$B$4:$B$29,0), MATCH(CONCATENATE($G95,AG$2),'WFOM - Time_Base'!$A$8:$API$8,0)) *
INDEX('WFOM - Time_Base'!$A$4:$API$29, MATCH("CenHos_Per", 'WFOM - Time_Base'!$B$4:$B$29,0), MATCH(CONCATENATE($G95,AG$2),'WFOM - Time_Base'!$A$8:$API$8,0)),
IFERROR($AN95 * INDEX('Inputs from Uganda staff'!$E$61:$BM$80,MATCH('HRH Need estimation'!AG$2,'Inputs from Uganda staff'!$E$61:$E$80,0),MATCH('HRH Need estimation'!$D95,'Inputs from Uganda staff'!$E$6:$BM$6,0)),
""))</f>
        <v>0</v>
      </c>
      <c r="AH95" s="122">
        <f>IFERROR(
$AN95 * INDEX('WFOM - Time_Base'!$A$4:$API$29, MATCH("CenHos", 'WFOM - Time_Base'!$B$4:$B$29,0), MATCH(CONCATENATE($G95,AH$2),'WFOM - Time_Base'!$A$8:$API$8,0)) *
INDEX('WFOM - Time_Base'!$A$4:$API$29, MATCH("CenHos_Per", 'WFOM - Time_Base'!$B$4:$B$29,0), MATCH(CONCATENATE($G95,AH$2),'WFOM - Time_Base'!$A$8:$API$8,0)),
IFERROR($AN95 * INDEX('Inputs from Uganda staff'!$E$61:$BM$80,MATCH('HRH Need estimation'!AH$2,'Inputs from Uganda staff'!$E$61:$E$80,0),MATCH('HRH Need estimation'!$D95,'Inputs from Uganda staff'!$E$6:$BM$6,0)),
""))</f>
        <v>0</v>
      </c>
      <c r="AI95" s="122">
        <f>IFERROR(
$AN95 * INDEX('WFOM - Time_Base'!$A$4:$API$29, MATCH("CenHos", 'WFOM - Time_Base'!$B$4:$B$29,0), MATCH(CONCATENATE($G95,AI$2),'WFOM - Time_Base'!$A$8:$API$8,0)) *
INDEX('WFOM - Time_Base'!$A$4:$API$29, MATCH("CenHos_Per", 'WFOM - Time_Base'!$B$4:$B$29,0), MATCH(CONCATENATE($G95,AI$2),'WFOM - Time_Base'!$A$8:$API$8,0)),
IFERROR($AN95 * INDEX('Inputs from Uganda staff'!$E$61:$BM$80,MATCH('HRH Need estimation'!AI$2,'Inputs from Uganda staff'!$E$61:$E$80,0),MATCH('HRH Need estimation'!$D95,'Inputs from Uganda staff'!$E$6:$BM$6,0)),
""))</f>
        <v>0</v>
      </c>
      <c r="AJ95" s="122">
        <f>IFERROR(
$AN95 * INDEX('WFOM - Time_Base'!$A$4:$API$29, MATCH("CenHos", 'WFOM - Time_Base'!$B$4:$B$29,0), MATCH(CONCATENATE($G95,AJ$2),'WFOM - Time_Base'!$A$8:$API$8,0)) *
INDEX('WFOM - Time_Base'!$A$4:$API$29, MATCH("CenHos_Per", 'WFOM - Time_Base'!$B$4:$B$29,0), MATCH(CONCATENATE($G95,AJ$2),'WFOM - Time_Base'!$A$8:$API$8,0)),
IFERROR($AN95 * INDEX('Inputs from Uganda staff'!$E$61:$BM$80,MATCH('HRH Need estimation'!AJ$2,'Inputs from Uganda staff'!$E$61:$E$80,0),MATCH('HRH Need estimation'!$D95,'Inputs from Uganda staff'!$E$6:$BM$6,0)),
""))</f>
        <v>0</v>
      </c>
      <c r="AK95" s="122">
        <f>IFERROR(
$AN95 * INDEX('WFOM - Time_Base'!$A$4:$API$29, MATCH("CenHos", 'WFOM - Time_Base'!$B$4:$B$29,0), MATCH(CONCATENATE($G95,AK$2),'WFOM - Time_Base'!$A$8:$API$8,0)) *
INDEX('WFOM - Time_Base'!$A$4:$API$29, MATCH("CenHos_Per", 'WFOM - Time_Base'!$B$4:$B$29,0), MATCH(CONCATENATE($G95,AK$2),'WFOM - Time_Base'!$A$8:$API$8,0)),
IFERROR($AN95 * INDEX('Inputs from Uganda staff'!$E$61:$BM$80,MATCH('HRH Need estimation'!AK$2,'Inputs from Uganda staff'!$E$61:$E$80,0),MATCH('HRH Need estimation'!$D95,'Inputs from Uganda staff'!$E$6:$BM$6,0)),
""))</f>
        <v>0</v>
      </c>
      <c r="AL95" s="122">
        <f>IFERROR(
$AN95 * INDEX('WFOM - Time_Base'!$A$4:$API$29, MATCH("CenHos", 'WFOM - Time_Base'!$B$4:$B$29,0), MATCH(CONCATENATE($G95,AL$2),'WFOM - Time_Base'!$A$8:$API$8,0)) *
INDEX('WFOM - Time_Base'!$A$4:$API$29, MATCH("CenHos_Per", 'WFOM - Time_Base'!$B$4:$B$29,0), MATCH(CONCATENATE($G95,AL$2),'WFOM - Time_Base'!$A$8:$API$8,0)),
IFERROR($AN95 * INDEX('Inputs from Uganda staff'!$E$61:$BM$80,MATCH('HRH Need estimation'!AL$2,'Inputs from Uganda staff'!$E$61:$E$80,0),MATCH('HRH Need estimation'!$D95,'Inputs from Uganda staff'!$E$6:$BM$6,0)),
""))</f>
        <v>0</v>
      </c>
      <c r="AN95">
        <v>1</v>
      </c>
      <c r="AO95" t="e">
        <f t="shared" si="3"/>
        <v>#N/A</v>
      </c>
      <c r="AQ95" t="s">
        <v>621</v>
      </c>
    </row>
    <row r="96" spans="1:43" hidden="1">
      <c r="A96" s="106" t="s">
        <v>961</v>
      </c>
      <c r="B96" s="106" t="s">
        <v>76</v>
      </c>
      <c r="C96" s="107" t="s">
        <v>404</v>
      </c>
      <c r="D96" s="115" t="s">
        <v>405</v>
      </c>
      <c r="E96" s="122" t="s">
        <v>76</v>
      </c>
      <c r="F96" s="122" t="s">
        <v>81</v>
      </c>
      <c r="G96" s="122" t="str">
        <f>IF(F96&lt;&gt;"", VLOOKUP(F96,'WFOM - Cadre and Service List'!$E$4:$F$52,2,FALSE), "")</f>
        <v>TBFollowUp</v>
      </c>
      <c r="H96" s="122"/>
      <c r="I96" s="207"/>
      <c r="J96" s="207"/>
      <c r="K96" s="207"/>
      <c r="L96" s="207"/>
      <c r="M96" s="207"/>
      <c r="N96" s="207"/>
      <c r="O96" s="207"/>
      <c r="P96" s="207">
        <f t="shared" si="2"/>
        <v>0</v>
      </c>
      <c r="Q96" s="122" t="s">
        <v>1947</v>
      </c>
      <c r="R96" s="122">
        <f>IFERROR(
$AN96 * INDEX('WFOM - Time_Base'!$A$4:$API$29, MATCH("CenHos", 'WFOM - Time_Base'!$B$4:$B$29,0), MATCH(CONCATENATE($G96,R$2),'WFOM - Time_Base'!$A$8:$API$8,0)) *
INDEX('WFOM - Time_Base'!$A$4:$API$29, MATCH("CenHos_Per", 'WFOM - Time_Base'!$B$4:$B$29,0), MATCH(CONCATENATE($G96,R$2),'WFOM - Time_Base'!$A$8:$API$8,0)),
IFERROR($AN96 * INDEX('Inputs from Uganda staff'!$E$61:$BM$80,MATCH('HRH Need estimation'!R$2,'Inputs from Uganda staff'!$E$61:$E$80,0),MATCH('HRH Need estimation'!$D96,'Inputs from Uganda staff'!$E$6:$BM$6,0)),
""))</f>
        <v>12.5</v>
      </c>
      <c r="S96" s="122">
        <f>IFERROR(
$AN96 * INDEX('WFOM - Time_Base'!$A$4:$API$29, MATCH("CenHos", 'WFOM - Time_Base'!$B$4:$B$29,0), MATCH(CONCATENATE($G96,S$2),'WFOM - Time_Base'!$A$8:$API$8,0)) *
INDEX('WFOM - Time_Base'!$A$4:$API$29, MATCH("CenHos_Per", 'WFOM - Time_Base'!$B$4:$B$29,0), MATCH(CONCATENATE($G96,S$2),'WFOM - Time_Base'!$A$8:$API$8,0)),
IFERROR($AN96 * INDEX('Inputs from Uganda staff'!$E$61:$BM$80,MATCH('HRH Need estimation'!S$2,'Inputs from Uganda staff'!$E$61:$E$80,0),MATCH('HRH Need estimation'!$D96,'Inputs from Uganda staff'!$E$6:$BM$6,0)),
""))</f>
        <v>12.5</v>
      </c>
      <c r="T96" s="122">
        <f>IFERROR(
$AN96 * INDEX('WFOM - Time_Base'!$A$4:$API$29, MATCH("CenHos", 'WFOM - Time_Base'!$B$4:$B$29,0), MATCH(CONCATENATE($G96,T$2),'WFOM - Time_Base'!$A$8:$API$8,0)) *
INDEX('WFOM - Time_Base'!$A$4:$API$29, MATCH("CenHos_Per", 'WFOM - Time_Base'!$B$4:$B$29,0), MATCH(CONCATENATE($G96,T$2),'WFOM - Time_Base'!$A$8:$API$8,0)),
IFERROR($AN96 * INDEX('Inputs from Uganda staff'!$E$61:$BM$80,MATCH('HRH Need estimation'!T$2,'Inputs from Uganda staff'!$E$61:$E$80,0),MATCH('HRH Need estimation'!$D96,'Inputs from Uganda staff'!$E$6:$BM$6,0)),
""))</f>
        <v>0</v>
      </c>
      <c r="U96" s="122">
        <f>IFERROR(
$AN96 * INDEX('WFOM - Time_Base'!$A$4:$API$29, MATCH("CenHos", 'WFOM - Time_Base'!$B$4:$B$29,0), MATCH(CONCATENATE($G96,U$2),'WFOM - Time_Base'!$A$8:$API$8,0)) *
INDEX('WFOM - Time_Base'!$A$4:$API$29, MATCH("CenHos_Per", 'WFOM - Time_Base'!$B$4:$B$29,0), MATCH(CONCATENATE($G96,U$2),'WFOM - Time_Base'!$A$8:$API$8,0)),
IFERROR($AN96 * INDEX('Inputs from Uganda staff'!$E$61:$BM$80,MATCH('HRH Need estimation'!U$2,'Inputs from Uganda staff'!$E$61:$E$80,0),MATCH('HRH Need estimation'!$D96,'Inputs from Uganda staff'!$E$6:$BM$6,0)),
""))</f>
        <v>56.25</v>
      </c>
      <c r="V96" s="122">
        <f>IFERROR(
$AN96 * INDEX('WFOM - Time_Base'!$A$4:$API$29, MATCH("CenHos", 'WFOM - Time_Base'!$B$4:$B$29,0), MATCH(CONCATENATE($G96,V$2),'WFOM - Time_Base'!$A$8:$API$8,0)) *
INDEX('WFOM - Time_Base'!$A$4:$API$29, MATCH("CenHos_Per", 'WFOM - Time_Base'!$B$4:$B$29,0), MATCH(CONCATENATE($G96,V$2),'WFOM - Time_Base'!$A$8:$API$8,0)),
IFERROR($AN96 * INDEX('Inputs from Uganda staff'!$E$61:$BM$80,MATCH('HRH Need estimation'!V$2,'Inputs from Uganda staff'!$E$61:$E$80,0),MATCH('HRH Need estimation'!$D96,'Inputs from Uganda staff'!$E$6:$BM$6,0)),
""))</f>
        <v>26.25</v>
      </c>
      <c r="W96" s="122">
        <f>IFERROR(
$AN96 * INDEX('WFOM - Time_Base'!$A$4:$API$29, MATCH("CenHos", 'WFOM - Time_Base'!$B$4:$B$29,0), MATCH(CONCATENATE($G96,W$2),'WFOM - Time_Base'!$A$8:$API$8,0)) *
INDEX('WFOM - Time_Base'!$A$4:$API$29, MATCH("CenHos_Per", 'WFOM - Time_Base'!$B$4:$B$29,0), MATCH(CONCATENATE($G96,W$2),'WFOM - Time_Base'!$A$8:$API$8,0)),
IFERROR($AN96 * INDEX('Inputs from Uganda staff'!$E$61:$BM$80,MATCH('HRH Need estimation'!W$2,'Inputs from Uganda staff'!$E$61:$E$80,0),MATCH('HRH Need estimation'!$D96,'Inputs from Uganda staff'!$E$6:$BM$6,0)),
""))</f>
        <v>7.5</v>
      </c>
      <c r="X96" s="122">
        <f>IFERROR(
$AN96 * INDEX('WFOM - Time_Base'!$A$4:$API$29, MATCH("CenHos", 'WFOM - Time_Base'!$B$4:$B$29,0), MATCH(CONCATENATE($G96,X$2),'WFOM - Time_Base'!$A$8:$API$8,0)) *
INDEX('WFOM - Time_Base'!$A$4:$API$29, MATCH("CenHos_Per", 'WFOM - Time_Base'!$B$4:$B$29,0), MATCH(CONCATENATE($G96,X$2),'WFOM - Time_Base'!$A$8:$API$8,0)),
IFERROR($AN96 * INDEX('Inputs from Uganda staff'!$E$61:$BM$80,MATCH('HRH Need estimation'!X$2,'Inputs from Uganda staff'!$E$61:$E$80,0),MATCH('HRH Need estimation'!$D96,'Inputs from Uganda staff'!$E$6:$BM$6,0)),
""))</f>
        <v>7.5</v>
      </c>
      <c r="Y96" s="122">
        <f>IFERROR(
$AN96 * INDEX('WFOM - Time_Base'!$A$4:$API$29, MATCH("CenHos", 'WFOM - Time_Base'!$B$4:$B$29,0), MATCH(CONCATENATE($G96,Y$2),'WFOM - Time_Base'!$A$8:$API$8,0)) *
INDEX('WFOM - Time_Base'!$A$4:$API$29, MATCH("CenHos_Per", 'WFOM - Time_Base'!$B$4:$B$29,0), MATCH(CONCATENATE($G96,Y$2),'WFOM - Time_Base'!$A$8:$API$8,0)),
IFERROR($AN96 * INDEX('Inputs from Uganda staff'!$E$61:$BM$80,MATCH('HRH Need estimation'!Y$2,'Inputs from Uganda staff'!$E$61:$E$80,0),MATCH('HRH Need estimation'!$D96,'Inputs from Uganda staff'!$E$6:$BM$6,0)),
""))</f>
        <v>0</v>
      </c>
      <c r="Z96" s="122">
        <f>IFERROR(
$AN96 * INDEX('WFOM - Time_Base'!$A$4:$API$29, MATCH("CenHos", 'WFOM - Time_Base'!$B$4:$B$29,0), MATCH(CONCATENATE($G96,Z$2),'WFOM - Time_Base'!$A$8:$API$8,0)) *
INDEX('WFOM - Time_Base'!$A$4:$API$29, MATCH("CenHos_Per", 'WFOM - Time_Base'!$B$4:$B$29,0), MATCH(CONCATENATE($G96,Z$2),'WFOM - Time_Base'!$A$8:$API$8,0)),
IFERROR($AN96 * INDEX('Inputs from Uganda staff'!$E$61:$BM$80,MATCH('HRH Need estimation'!Z$2,'Inputs from Uganda staff'!$E$61:$E$80,0),MATCH('HRH Need estimation'!$D96,'Inputs from Uganda staff'!$E$6:$BM$6,0)),
""))</f>
        <v>0</v>
      </c>
      <c r="AA96" s="122">
        <f>IFERROR(
$AN96 * INDEX('WFOM - Time_Base'!$A$4:$API$29, MATCH("CenHos", 'WFOM - Time_Base'!$B$4:$B$29,0), MATCH(CONCATENATE($G96,AA$2),'WFOM - Time_Base'!$A$8:$API$8,0)) *
INDEX('WFOM - Time_Base'!$A$4:$API$29, MATCH("CenHos_Per", 'WFOM - Time_Base'!$B$4:$B$29,0), MATCH(CONCATENATE($G96,AA$2),'WFOM - Time_Base'!$A$8:$API$8,0)),
IFERROR($AN96 * INDEX('Inputs from Uganda staff'!$E$61:$BM$80,MATCH('HRH Need estimation'!AA$2,'Inputs from Uganda staff'!$E$61:$E$80,0),MATCH('HRH Need estimation'!$D96,'Inputs from Uganda staff'!$E$6:$BM$6,0)),
""))</f>
        <v>0</v>
      </c>
      <c r="AB96" s="122">
        <f>IFERROR(
$AN96 * INDEX('WFOM - Time_Base'!$A$4:$API$29, MATCH("CenHos", 'WFOM - Time_Base'!$B$4:$B$29,0), MATCH(CONCATENATE($G96,AB$2),'WFOM - Time_Base'!$A$8:$API$8,0)) *
INDEX('WFOM - Time_Base'!$A$4:$API$29, MATCH("CenHos_Per", 'WFOM - Time_Base'!$B$4:$B$29,0), MATCH(CONCATENATE($G96,AB$2),'WFOM - Time_Base'!$A$8:$API$8,0)),
IFERROR($AN96 * INDEX('Inputs from Uganda staff'!$E$61:$BM$80,MATCH('HRH Need estimation'!AB$2,'Inputs from Uganda staff'!$E$61:$E$80,0),MATCH('HRH Need estimation'!$D96,'Inputs from Uganda staff'!$E$6:$BM$6,0)),
""))</f>
        <v>0</v>
      </c>
      <c r="AC96" s="122" t="str">
        <f>IFERROR(
$AN96 * INDEX('WFOM - Time_Base'!$A$4:$API$29, MATCH("CenHos", 'WFOM - Time_Base'!$B$4:$B$29,0), MATCH(CONCATENATE($G96,AC$2),'WFOM - Time_Base'!$A$8:$API$8,0)) *
INDEX('WFOM - Time_Base'!$A$4:$API$29, MATCH("CenHos_Per", 'WFOM - Time_Base'!$B$4:$B$29,0), MATCH(CONCATENATE($G96,AC$2),'WFOM - Time_Base'!$A$8:$API$8,0)),
IFERROR($AN96 * INDEX('Inputs from Uganda staff'!$E$61:$BM$80,MATCH('HRH Need estimation'!AC$2,'Inputs from Uganda staff'!$E$61:$E$80,0),MATCH('HRH Need estimation'!$D96,'Inputs from Uganda staff'!$E$6:$BM$6,0)),
""))</f>
        <v/>
      </c>
      <c r="AD96" s="122">
        <f>IFERROR(
$AN96 * INDEX('WFOM - Time_Base'!$A$4:$API$29, MATCH("CenHos", 'WFOM - Time_Base'!$B$4:$B$29,0), MATCH(CONCATENATE($G96,AD$2),'WFOM - Time_Base'!$A$8:$API$8,0)) *
INDEX('WFOM - Time_Base'!$A$4:$API$29, MATCH("CenHos_Per", 'WFOM - Time_Base'!$B$4:$B$29,0), MATCH(CONCATENATE($G96,AD$2),'WFOM - Time_Base'!$A$8:$API$8,0)),
IFERROR($AN96 * INDEX('Inputs from Uganda staff'!$E$61:$BM$80,MATCH('HRH Need estimation'!AD$2,'Inputs from Uganda staff'!$E$61:$E$80,0),MATCH('HRH Need estimation'!$D96,'Inputs from Uganda staff'!$E$6:$BM$6,0)),
""))</f>
        <v>0</v>
      </c>
      <c r="AE96" s="122">
        <f>IFERROR(
$AN96 * INDEX('WFOM - Time_Base'!$A$4:$API$29, MATCH("CenHos", 'WFOM - Time_Base'!$B$4:$B$29,0), MATCH(CONCATENATE($G96,AE$2),'WFOM - Time_Base'!$A$8:$API$8,0)) *
INDEX('WFOM - Time_Base'!$A$4:$API$29, MATCH("CenHos_Per", 'WFOM - Time_Base'!$B$4:$B$29,0), MATCH(CONCATENATE($G96,AE$2),'WFOM - Time_Base'!$A$8:$API$8,0)),
IFERROR($AN96 * INDEX('Inputs from Uganda staff'!$E$61:$BM$80,MATCH('HRH Need estimation'!AE$2,'Inputs from Uganda staff'!$E$61:$E$80,0),MATCH('HRH Need estimation'!$D96,'Inputs from Uganda staff'!$E$6:$BM$6,0)),
""))</f>
        <v>0</v>
      </c>
      <c r="AF96" s="122">
        <f>IFERROR(
$AN96 * INDEX('WFOM - Time_Base'!$A$4:$API$29, MATCH("CenHos", 'WFOM - Time_Base'!$B$4:$B$29,0), MATCH(CONCATENATE($G96,AF$2),'WFOM - Time_Base'!$A$8:$API$8,0)) *
INDEX('WFOM - Time_Base'!$A$4:$API$29, MATCH("CenHos_Per", 'WFOM - Time_Base'!$B$4:$B$29,0), MATCH(CONCATENATE($G96,AF$2),'WFOM - Time_Base'!$A$8:$API$8,0)),
IFERROR($AN96 * INDEX('Inputs from Uganda staff'!$E$61:$BM$80,MATCH('HRH Need estimation'!AF$2,'Inputs from Uganda staff'!$E$61:$E$80,0),MATCH('HRH Need estimation'!$D96,'Inputs from Uganda staff'!$E$6:$BM$6,0)),
""))</f>
        <v>0</v>
      </c>
      <c r="AG96" s="122">
        <f>IFERROR(
$AN96 * INDEX('WFOM - Time_Base'!$A$4:$API$29, MATCH("CenHos", 'WFOM - Time_Base'!$B$4:$B$29,0), MATCH(CONCATENATE($G96,AG$2),'WFOM - Time_Base'!$A$8:$API$8,0)) *
INDEX('WFOM - Time_Base'!$A$4:$API$29, MATCH("CenHos_Per", 'WFOM - Time_Base'!$B$4:$B$29,0), MATCH(CONCATENATE($G96,AG$2),'WFOM - Time_Base'!$A$8:$API$8,0)),
IFERROR($AN96 * INDEX('Inputs from Uganda staff'!$E$61:$BM$80,MATCH('HRH Need estimation'!AG$2,'Inputs from Uganda staff'!$E$61:$E$80,0),MATCH('HRH Need estimation'!$D96,'Inputs from Uganda staff'!$E$6:$BM$6,0)),
""))</f>
        <v>0</v>
      </c>
      <c r="AH96" s="122">
        <f>IFERROR(
$AN96 * INDEX('WFOM - Time_Base'!$A$4:$API$29, MATCH("CenHos", 'WFOM - Time_Base'!$B$4:$B$29,0), MATCH(CONCATENATE($G96,AH$2),'WFOM - Time_Base'!$A$8:$API$8,0)) *
INDEX('WFOM - Time_Base'!$A$4:$API$29, MATCH("CenHos_Per", 'WFOM - Time_Base'!$B$4:$B$29,0), MATCH(CONCATENATE($G96,AH$2),'WFOM - Time_Base'!$A$8:$API$8,0)),
IFERROR($AN96 * INDEX('Inputs from Uganda staff'!$E$61:$BM$80,MATCH('HRH Need estimation'!AH$2,'Inputs from Uganda staff'!$E$61:$E$80,0),MATCH('HRH Need estimation'!$D96,'Inputs from Uganda staff'!$E$6:$BM$6,0)),
""))</f>
        <v>0</v>
      </c>
      <c r="AI96" s="122">
        <f>IFERROR(
$AN96 * INDEX('WFOM - Time_Base'!$A$4:$API$29, MATCH("CenHos", 'WFOM - Time_Base'!$B$4:$B$29,0), MATCH(CONCATENATE($G96,AI$2),'WFOM - Time_Base'!$A$8:$API$8,0)) *
INDEX('WFOM - Time_Base'!$A$4:$API$29, MATCH("CenHos_Per", 'WFOM - Time_Base'!$B$4:$B$29,0), MATCH(CONCATENATE($G96,AI$2),'WFOM - Time_Base'!$A$8:$API$8,0)),
IFERROR($AN96 * INDEX('Inputs from Uganda staff'!$E$61:$BM$80,MATCH('HRH Need estimation'!AI$2,'Inputs from Uganda staff'!$E$61:$E$80,0),MATCH('HRH Need estimation'!$D96,'Inputs from Uganda staff'!$E$6:$BM$6,0)),
""))</f>
        <v>0</v>
      </c>
      <c r="AJ96" s="122">
        <f>IFERROR(
$AN96 * INDEX('WFOM - Time_Base'!$A$4:$API$29, MATCH("CenHos", 'WFOM - Time_Base'!$B$4:$B$29,0), MATCH(CONCATENATE($G96,AJ$2),'WFOM - Time_Base'!$A$8:$API$8,0)) *
INDEX('WFOM - Time_Base'!$A$4:$API$29, MATCH("CenHos_Per", 'WFOM - Time_Base'!$B$4:$B$29,0), MATCH(CONCATENATE($G96,AJ$2),'WFOM - Time_Base'!$A$8:$API$8,0)),
IFERROR($AN96 * INDEX('Inputs from Uganda staff'!$E$61:$BM$80,MATCH('HRH Need estimation'!AJ$2,'Inputs from Uganda staff'!$E$61:$E$80,0),MATCH('HRH Need estimation'!$D96,'Inputs from Uganda staff'!$E$6:$BM$6,0)),
""))</f>
        <v>0</v>
      </c>
      <c r="AK96" s="122">
        <f>IFERROR(
$AN96 * INDEX('WFOM - Time_Base'!$A$4:$API$29, MATCH("CenHos", 'WFOM - Time_Base'!$B$4:$B$29,0), MATCH(CONCATENATE($G96,AK$2),'WFOM - Time_Base'!$A$8:$API$8,0)) *
INDEX('WFOM - Time_Base'!$A$4:$API$29, MATCH("CenHos_Per", 'WFOM - Time_Base'!$B$4:$B$29,0), MATCH(CONCATENATE($G96,AK$2),'WFOM - Time_Base'!$A$8:$API$8,0)),
IFERROR($AN96 * INDEX('Inputs from Uganda staff'!$E$61:$BM$80,MATCH('HRH Need estimation'!AK$2,'Inputs from Uganda staff'!$E$61:$E$80,0),MATCH('HRH Need estimation'!$D96,'Inputs from Uganda staff'!$E$6:$BM$6,0)),
""))</f>
        <v>0</v>
      </c>
      <c r="AL96" s="122">
        <f>IFERROR(
$AN96 * INDEX('WFOM - Time_Base'!$A$4:$API$29, MATCH("CenHos", 'WFOM - Time_Base'!$B$4:$B$29,0), MATCH(CONCATENATE($G96,AL$2),'WFOM - Time_Base'!$A$8:$API$8,0)) *
INDEX('WFOM - Time_Base'!$A$4:$API$29, MATCH("CenHos_Per", 'WFOM - Time_Base'!$B$4:$B$29,0), MATCH(CONCATENATE($G96,AL$2),'WFOM - Time_Base'!$A$8:$API$8,0)),
IFERROR($AN96 * INDEX('Inputs from Uganda staff'!$E$61:$BM$80,MATCH('HRH Need estimation'!AL$2,'Inputs from Uganda staff'!$E$61:$E$80,0),MATCH('HRH Need estimation'!$D96,'Inputs from Uganda staff'!$E$6:$BM$6,0)),
""))</f>
        <v>0</v>
      </c>
      <c r="AN96">
        <v>5</v>
      </c>
      <c r="AO96" t="str">
        <f t="shared" si="3"/>
        <v>110</v>
      </c>
      <c r="AQ96" t="s">
        <v>623</v>
      </c>
    </row>
    <row r="97" spans="1:43" hidden="1">
      <c r="A97" s="106" t="s">
        <v>915</v>
      </c>
      <c r="B97" s="106" t="s">
        <v>76</v>
      </c>
      <c r="C97" s="107" t="s">
        <v>406</v>
      </c>
      <c r="D97" s="115" t="s">
        <v>407</v>
      </c>
      <c r="E97" s="199"/>
      <c r="F97" s="199"/>
      <c r="G97" s="199" t="str">
        <f>IF(F97&lt;&gt;"", VLOOKUP(F97,'WFOM - Cadre and Service List'!$E$4:$F$52,2,FALSE), "")</f>
        <v/>
      </c>
      <c r="H97" s="199" t="s">
        <v>910</v>
      </c>
      <c r="I97" s="208"/>
      <c r="J97" s="208"/>
      <c r="K97" s="208"/>
      <c r="L97" s="208"/>
      <c r="M97" s="208"/>
      <c r="N97" s="208"/>
      <c r="O97" s="208"/>
      <c r="P97" s="207">
        <f t="shared" si="2"/>
        <v>0</v>
      </c>
      <c r="Q97" s="122" t="s">
        <v>1947</v>
      </c>
      <c r="R97" s="122" t="str">
        <f>IFERROR(
$AN97 * INDEX('WFOM - Time_Base'!$A$4:$API$29, MATCH("CenHos", 'WFOM - Time_Base'!$B$4:$B$29,0), MATCH(CONCATENATE($G97,R$2),'WFOM - Time_Base'!$A$8:$API$8,0)) *
INDEX('WFOM - Time_Base'!$A$4:$API$29, MATCH("CenHos_Per", 'WFOM - Time_Base'!$B$4:$B$29,0), MATCH(CONCATENATE($G97,R$2),'WFOM - Time_Base'!$A$8:$API$8,0)),
IFERROR($AN97 * INDEX('Inputs from Uganda staff'!$E$61:$BM$80,MATCH('HRH Need estimation'!R$2,'Inputs from Uganda staff'!$E$61:$E$80,0),MATCH('HRH Need estimation'!$D97,'Inputs from Uganda staff'!$E$6:$BM$6,0)),
""))</f>
        <v/>
      </c>
      <c r="S97" s="122" t="str">
        <f>IFERROR(
$AN97 * INDEX('WFOM - Time_Base'!$A$4:$API$29, MATCH("CenHos", 'WFOM - Time_Base'!$B$4:$B$29,0), MATCH(CONCATENATE($G97,S$2),'WFOM - Time_Base'!$A$8:$API$8,0)) *
INDEX('WFOM - Time_Base'!$A$4:$API$29, MATCH("CenHos_Per", 'WFOM - Time_Base'!$B$4:$B$29,0), MATCH(CONCATENATE($G97,S$2),'WFOM - Time_Base'!$A$8:$API$8,0)),
IFERROR($AN97 * INDEX('Inputs from Uganda staff'!$E$61:$BM$80,MATCH('HRH Need estimation'!S$2,'Inputs from Uganda staff'!$E$61:$E$80,0),MATCH('HRH Need estimation'!$D97,'Inputs from Uganda staff'!$E$6:$BM$6,0)),
""))</f>
        <v/>
      </c>
      <c r="T97" s="122" t="str">
        <f>IFERROR(
$AN97 * INDEX('WFOM - Time_Base'!$A$4:$API$29, MATCH("CenHos", 'WFOM - Time_Base'!$B$4:$B$29,0), MATCH(CONCATENATE($G97,T$2),'WFOM - Time_Base'!$A$8:$API$8,0)) *
INDEX('WFOM - Time_Base'!$A$4:$API$29, MATCH("CenHos_Per", 'WFOM - Time_Base'!$B$4:$B$29,0), MATCH(CONCATENATE($G97,T$2),'WFOM - Time_Base'!$A$8:$API$8,0)),
IFERROR($AN97 * INDEX('Inputs from Uganda staff'!$E$61:$BM$80,MATCH('HRH Need estimation'!T$2,'Inputs from Uganda staff'!$E$61:$E$80,0),MATCH('HRH Need estimation'!$D97,'Inputs from Uganda staff'!$E$6:$BM$6,0)),
""))</f>
        <v/>
      </c>
      <c r="U97" s="122" t="str">
        <f>IFERROR(
$AN97 * INDEX('WFOM - Time_Base'!$A$4:$API$29, MATCH("CenHos", 'WFOM - Time_Base'!$B$4:$B$29,0), MATCH(CONCATENATE($G97,U$2),'WFOM - Time_Base'!$A$8:$API$8,0)) *
INDEX('WFOM - Time_Base'!$A$4:$API$29, MATCH("CenHos_Per", 'WFOM - Time_Base'!$B$4:$B$29,0), MATCH(CONCATENATE($G97,U$2),'WFOM - Time_Base'!$A$8:$API$8,0)),
IFERROR($AN97 * INDEX('Inputs from Uganda staff'!$E$61:$BM$80,MATCH('HRH Need estimation'!U$2,'Inputs from Uganda staff'!$E$61:$E$80,0),MATCH('HRH Need estimation'!$D97,'Inputs from Uganda staff'!$E$6:$BM$6,0)),
""))</f>
        <v/>
      </c>
      <c r="V97" s="122" t="str">
        <f>IFERROR(
$AN97 * INDEX('WFOM - Time_Base'!$A$4:$API$29, MATCH("CenHos", 'WFOM - Time_Base'!$B$4:$B$29,0), MATCH(CONCATENATE($G97,V$2),'WFOM - Time_Base'!$A$8:$API$8,0)) *
INDEX('WFOM - Time_Base'!$A$4:$API$29, MATCH("CenHos_Per", 'WFOM - Time_Base'!$B$4:$B$29,0), MATCH(CONCATENATE($G97,V$2),'WFOM - Time_Base'!$A$8:$API$8,0)),
IFERROR($AN97 * INDEX('Inputs from Uganda staff'!$E$61:$BM$80,MATCH('HRH Need estimation'!V$2,'Inputs from Uganda staff'!$E$61:$E$80,0),MATCH('HRH Need estimation'!$D97,'Inputs from Uganda staff'!$E$6:$BM$6,0)),
""))</f>
        <v/>
      </c>
      <c r="W97" s="122" t="str">
        <f>IFERROR(
$AN97 * INDEX('WFOM - Time_Base'!$A$4:$API$29, MATCH("CenHos", 'WFOM - Time_Base'!$B$4:$B$29,0), MATCH(CONCATENATE($G97,W$2),'WFOM - Time_Base'!$A$8:$API$8,0)) *
INDEX('WFOM - Time_Base'!$A$4:$API$29, MATCH("CenHos_Per", 'WFOM - Time_Base'!$B$4:$B$29,0), MATCH(CONCATENATE($G97,W$2),'WFOM - Time_Base'!$A$8:$API$8,0)),
IFERROR($AN97 * INDEX('Inputs from Uganda staff'!$E$61:$BM$80,MATCH('HRH Need estimation'!W$2,'Inputs from Uganda staff'!$E$61:$E$80,0),MATCH('HRH Need estimation'!$D97,'Inputs from Uganda staff'!$E$6:$BM$6,0)),
""))</f>
        <v/>
      </c>
      <c r="X97" s="122" t="str">
        <f>IFERROR(
$AN97 * INDEX('WFOM - Time_Base'!$A$4:$API$29, MATCH("CenHos", 'WFOM - Time_Base'!$B$4:$B$29,0), MATCH(CONCATENATE($G97,X$2),'WFOM - Time_Base'!$A$8:$API$8,0)) *
INDEX('WFOM - Time_Base'!$A$4:$API$29, MATCH("CenHos_Per", 'WFOM - Time_Base'!$B$4:$B$29,0), MATCH(CONCATENATE($G97,X$2),'WFOM - Time_Base'!$A$8:$API$8,0)),
IFERROR($AN97 * INDEX('Inputs from Uganda staff'!$E$61:$BM$80,MATCH('HRH Need estimation'!X$2,'Inputs from Uganda staff'!$E$61:$E$80,0),MATCH('HRH Need estimation'!$D97,'Inputs from Uganda staff'!$E$6:$BM$6,0)),
""))</f>
        <v/>
      </c>
      <c r="Y97" s="122" t="str">
        <f>IFERROR(
$AN97 * INDEX('WFOM - Time_Base'!$A$4:$API$29, MATCH("CenHos", 'WFOM - Time_Base'!$B$4:$B$29,0), MATCH(CONCATENATE($G97,Y$2),'WFOM - Time_Base'!$A$8:$API$8,0)) *
INDEX('WFOM - Time_Base'!$A$4:$API$29, MATCH("CenHos_Per", 'WFOM - Time_Base'!$B$4:$B$29,0), MATCH(CONCATENATE($G97,Y$2),'WFOM - Time_Base'!$A$8:$API$8,0)),
IFERROR($AN97 * INDEX('Inputs from Uganda staff'!$E$61:$BM$80,MATCH('HRH Need estimation'!Y$2,'Inputs from Uganda staff'!$E$61:$E$80,0),MATCH('HRH Need estimation'!$D97,'Inputs from Uganda staff'!$E$6:$BM$6,0)),
""))</f>
        <v/>
      </c>
      <c r="Z97" s="122" t="str">
        <f>IFERROR(
$AN97 * INDEX('WFOM - Time_Base'!$A$4:$API$29, MATCH("CenHos", 'WFOM - Time_Base'!$B$4:$B$29,0), MATCH(CONCATENATE($G97,Z$2),'WFOM - Time_Base'!$A$8:$API$8,0)) *
INDEX('WFOM - Time_Base'!$A$4:$API$29, MATCH("CenHos_Per", 'WFOM - Time_Base'!$B$4:$B$29,0), MATCH(CONCATENATE($G97,Z$2),'WFOM - Time_Base'!$A$8:$API$8,0)),
IFERROR($AN97 * INDEX('Inputs from Uganda staff'!$E$61:$BM$80,MATCH('HRH Need estimation'!Z$2,'Inputs from Uganda staff'!$E$61:$E$80,0),MATCH('HRH Need estimation'!$D97,'Inputs from Uganda staff'!$E$6:$BM$6,0)),
""))</f>
        <v/>
      </c>
      <c r="AA97" s="122" t="str">
        <f>IFERROR(
$AN97 * INDEX('WFOM - Time_Base'!$A$4:$API$29, MATCH("CenHos", 'WFOM - Time_Base'!$B$4:$B$29,0), MATCH(CONCATENATE($G97,AA$2),'WFOM - Time_Base'!$A$8:$API$8,0)) *
INDEX('WFOM - Time_Base'!$A$4:$API$29, MATCH("CenHos_Per", 'WFOM - Time_Base'!$B$4:$B$29,0), MATCH(CONCATENATE($G97,AA$2),'WFOM - Time_Base'!$A$8:$API$8,0)),
IFERROR($AN97 * INDEX('Inputs from Uganda staff'!$E$61:$BM$80,MATCH('HRH Need estimation'!AA$2,'Inputs from Uganda staff'!$E$61:$E$80,0),MATCH('HRH Need estimation'!$D97,'Inputs from Uganda staff'!$E$6:$BM$6,0)),
""))</f>
        <v/>
      </c>
      <c r="AB97" s="122" t="str">
        <f>IFERROR(
$AN97 * INDEX('WFOM - Time_Base'!$A$4:$API$29, MATCH("CenHos", 'WFOM - Time_Base'!$B$4:$B$29,0), MATCH(CONCATENATE($G97,AB$2),'WFOM - Time_Base'!$A$8:$API$8,0)) *
INDEX('WFOM - Time_Base'!$A$4:$API$29, MATCH("CenHos_Per", 'WFOM - Time_Base'!$B$4:$B$29,0), MATCH(CONCATENATE($G97,AB$2),'WFOM - Time_Base'!$A$8:$API$8,0)),
IFERROR($AN97 * INDEX('Inputs from Uganda staff'!$E$61:$BM$80,MATCH('HRH Need estimation'!AB$2,'Inputs from Uganda staff'!$E$61:$E$80,0),MATCH('HRH Need estimation'!$D97,'Inputs from Uganda staff'!$E$6:$BM$6,0)),
""))</f>
        <v/>
      </c>
      <c r="AC97" s="122" t="str">
        <f>IFERROR(
$AN97 * INDEX('WFOM - Time_Base'!$A$4:$API$29, MATCH("CenHos", 'WFOM - Time_Base'!$B$4:$B$29,0), MATCH(CONCATENATE($G97,AC$2),'WFOM - Time_Base'!$A$8:$API$8,0)) *
INDEX('WFOM - Time_Base'!$A$4:$API$29, MATCH("CenHos_Per", 'WFOM - Time_Base'!$B$4:$B$29,0), MATCH(CONCATENATE($G97,AC$2),'WFOM - Time_Base'!$A$8:$API$8,0)),
IFERROR($AN97 * INDEX('Inputs from Uganda staff'!$E$61:$BM$80,MATCH('HRH Need estimation'!AC$2,'Inputs from Uganda staff'!$E$61:$E$80,0),MATCH('HRH Need estimation'!$D97,'Inputs from Uganda staff'!$E$6:$BM$6,0)),
""))</f>
        <v/>
      </c>
      <c r="AD97" s="122" t="str">
        <f>IFERROR(
$AN97 * INDEX('WFOM - Time_Base'!$A$4:$API$29, MATCH("CenHos", 'WFOM - Time_Base'!$B$4:$B$29,0), MATCH(CONCATENATE($G97,AD$2),'WFOM - Time_Base'!$A$8:$API$8,0)) *
INDEX('WFOM - Time_Base'!$A$4:$API$29, MATCH("CenHos_Per", 'WFOM - Time_Base'!$B$4:$B$29,0), MATCH(CONCATENATE($G97,AD$2),'WFOM - Time_Base'!$A$8:$API$8,0)),
IFERROR($AN97 * INDEX('Inputs from Uganda staff'!$E$61:$BM$80,MATCH('HRH Need estimation'!AD$2,'Inputs from Uganda staff'!$E$61:$E$80,0),MATCH('HRH Need estimation'!$D97,'Inputs from Uganda staff'!$E$6:$BM$6,0)),
""))</f>
        <v/>
      </c>
      <c r="AE97" s="122" t="str">
        <f>IFERROR(
$AN97 * INDEX('WFOM - Time_Base'!$A$4:$API$29, MATCH("CenHos", 'WFOM - Time_Base'!$B$4:$B$29,0), MATCH(CONCATENATE($G97,AE$2),'WFOM - Time_Base'!$A$8:$API$8,0)) *
INDEX('WFOM - Time_Base'!$A$4:$API$29, MATCH("CenHos_Per", 'WFOM - Time_Base'!$B$4:$B$29,0), MATCH(CONCATENATE($G97,AE$2),'WFOM - Time_Base'!$A$8:$API$8,0)),
IFERROR($AN97 * INDEX('Inputs from Uganda staff'!$E$61:$BM$80,MATCH('HRH Need estimation'!AE$2,'Inputs from Uganda staff'!$E$61:$E$80,0),MATCH('HRH Need estimation'!$D97,'Inputs from Uganda staff'!$E$6:$BM$6,0)),
""))</f>
        <v/>
      </c>
      <c r="AF97" s="122" t="str">
        <f>IFERROR(
$AN97 * INDEX('WFOM - Time_Base'!$A$4:$API$29, MATCH("CenHos", 'WFOM - Time_Base'!$B$4:$B$29,0), MATCH(CONCATENATE($G97,AF$2),'WFOM - Time_Base'!$A$8:$API$8,0)) *
INDEX('WFOM - Time_Base'!$A$4:$API$29, MATCH("CenHos_Per", 'WFOM - Time_Base'!$B$4:$B$29,0), MATCH(CONCATENATE($G97,AF$2),'WFOM - Time_Base'!$A$8:$API$8,0)),
IFERROR($AN97 * INDEX('Inputs from Uganda staff'!$E$61:$BM$80,MATCH('HRH Need estimation'!AF$2,'Inputs from Uganda staff'!$E$61:$E$80,0),MATCH('HRH Need estimation'!$D97,'Inputs from Uganda staff'!$E$6:$BM$6,0)),
""))</f>
        <v/>
      </c>
      <c r="AG97" s="122" t="str">
        <f>IFERROR(
$AN97 * INDEX('WFOM - Time_Base'!$A$4:$API$29, MATCH("CenHos", 'WFOM - Time_Base'!$B$4:$B$29,0), MATCH(CONCATENATE($G97,AG$2),'WFOM - Time_Base'!$A$8:$API$8,0)) *
INDEX('WFOM - Time_Base'!$A$4:$API$29, MATCH("CenHos_Per", 'WFOM - Time_Base'!$B$4:$B$29,0), MATCH(CONCATENATE($G97,AG$2),'WFOM - Time_Base'!$A$8:$API$8,0)),
IFERROR($AN97 * INDEX('Inputs from Uganda staff'!$E$61:$BM$80,MATCH('HRH Need estimation'!AG$2,'Inputs from Uganda staff'!$E$61:$E$80,0),MATCH('HRH Need estimation'!$D97,'Inputs from Uganda staff'!$E$6:$BM$6,0)),
""))</f>
        <v/>
      </c>
      <c r="AH97" s="122" t="str">
        <f>IFERROR(
$AN97 * INDEX('WFOM - Time_Base'!$A$4:$API$29, MATCH("CenHos", 'WFOM - Time_Base'!$B$4:$B$29,0), MATCH(CONCATENATE($G97,AH$2),'WFOM - Time_Base'!$A$8:$API$8,0)) *
INDEX('WFOM - Time_Base'!$A$4:$API$29, MATCH("CenHos_Per", 'WFOM - Time_Base'!$B$4:$B$29,0), MATCH(CONCATENATE($G97,AH$2),'WFOM - Time_Base'!$A$8:$API$8,0)),
IFERROR($AN97 * INDEX('Inputs from Uganda staff'!$E$61:$BM$80,MATCH('HRH Need estimation'!AH$2,'Inputs from Uganda staff'!$E$61:$E$80,0),MATCH('HRH Need estimation'!$D97,'Inputs from Uganda staff'!$E$6:$BM$6,0)),
""))</f>
        <v/>
      </c>
      <c r="AI97" s="122" t="str">
        <f>IFERROR(
$AN97 * INDEX('WFOM - Time_Base'!$A$4:$API$29, MATCH("CenHos", 'WFOM - Time_Base'!$B$4:$B$29,0), MATCH(CONCATENATE($G97,AI$2),'WFOM - Time_Base'!$A$8:$API$8,0)) *
INDEX('WFOM - Time_Base'!$A$4:$API$29, MATCH("CenHos_Per", 'WFOM - Time_Base'!$B$4:$B$29,0), MATCH(CONCATENATE($G97,AI$2),'WFOM - Time_Base'!$A$8:$API$8,0)),
IFERROR($AN97 * INDEX('Inputs from Uganda staff'!$E$61:$BM$80,MATCH('HRH Need estimation'!AI$2,'Inputs from Uganda staff'!$E$61:$E$80,0),MATCH('HRH Need estimation'!$D97,'Inputs from Uganda staff'!$E$6:$BM$6,0)),
""))</f>
        <v/>
      </c>
      <c r="AJ97" s="122" t="str">
        <f>IFERROR(
$AN97 * INDEX('WFOM - Time_Base'!$A$4:$API$29, MATCH("CenHos", 'WFOM - Time_Base'!$B$4:$B$29,0), MATCH(CONCATENATE($G97,AJ$2),'WFOM - Time_Base'!$A$8:$API$8,0)) *
INDEX('WFOM - Time_Base'!$A$4:$API$29, MATCH("CenHos_Per", 'WFOM - Time_Base'!$B$4:$B$29,0), MATCH(CONCATENATE($G97,AJ$2),'WFOM - Time_Base'!$A$8:$API$8,0)),
IFERROR($AN97 * INDEX('Inputs from Uganda staff'!$E$61:$BM$80,MATCH('HRH Need estimation'!AJ$2,'Inputs from Uganda staff'!$E$61:$E$80,0),MATCH('HRH Need estimation'!$D97,'Inputs from Uganda staff'!$E$6:$BM$6,0)),
""))</f>
        <v/>
      </c>
      <c r="AK97" s="122" t="str">
        <f>IFERROR(
$AN97 * INDEX('WFOM - Time_Base'!$A$4:$API$29, MATCH("CenHos", 'WFOM - Time_Base'!$B$4:$B$29,0), MATCH(CONCATENATE($G97,AK$2),'WFOM - Time_Base'!$A$8:$API$8,0)) *
INDEX('WFOM - Time_Base'!$A$4:$API$29, MATCH("CenHos_Per", 'WFOM - Time_Base'!$B$4:$B$29,0), MATCH(CONCATENATE($G97,AK$2),'WFOM - Time_Base'!$A$8:$API$8,0)),
IFERROR($AN97 * INDEX('Inputs from Uganda staff'!$E$61:$BM$80,MATCH('HRH Need estimation'!AK$2,'Inputs from Uganda staff'!$E$61:$E$80,0),MATCH('HRH Need estimation'!$D97,'Inputs from Uganda staff'!$E$6:$BM$6,0)),
""))</f>
        <v/>
      </c>
      <c r="AL97" s="122" t="str">
        <f>IFERROR(
$AN97 * INDEX('WFOM - Time_Base'!$A$4:$API$29, MATCH("CenHos", 'WFOM - Time_Base'!$B$4:$B$29,0), MATCH(CONCATENATE($G97,AL$2),'WFOM - Time_Base'!$A$8:$API$8,0)) *
INDEX('WFOM - Time_Base'!$A$4:$API$29, MATCH("CenHos_Per", 'WFOM - Time_Base'!$B$4:$B$29,0), MATCH(CONCATENATE($G97,AL$2),'WFOM - Time_Base'!$A$8:$API$8,0)),
IFERROR($AN97 * INDEX('Inputs from Uganda staff'!$E$61:$BM$80,MATCH('HRH Need estimation'!AL$2,'Inputs from Uganda staff'!$E$61:$E$80,0),MATCH('HRH Need estimation'!$D97,'Inputs from Uganda staff'!$E$6:$BM$6,0)),
""))</f>
        <v/>
      </c>
      <c r="AN97">
        <v>1</v>
      </c>
      <c r="AO97" t="e">
        <f t="shared" si="3"/>
        <v>#N/A</v>
      </c>
      <c r="AQ97" t="s">
        <v>625</v>
      </c>
    </row>
    <row r="98" spans="1:43" hidden="1">
      <c r="A98" s="106" t="s">
        <v>962</v>
      </c>
      <c r="B98" s="106" t="s">
        <v>292</v>
      </c>
      <c r="C98" s="107" t="s">
        <v>408</v>
      </c>
      <c r="D98" s="115" t="s">
        <v>409</v>
      </c>
      <c r="E98" s="122" t="s">
        <v>863</v>
      </c>
      <c r="F98" s="200" t="s">
        <v>115</v>
      </c>
      <c r="G98" s="199" t="str">
        <f>IF(F98&lt;&gt;"", VLOOKUP(F98,'WFOM - Cadre and Service List'!$E$4:$F$52,2,FALSE), "")</f>
        <v>LabSero</v>
      </c>
      <c r="H98" s="199" t="s">
        <v>1055</v>
      </c>
      <c r="I98" s="208"/>
      <c r="J98" s="208"/>
      <c r="K98" s="208"/>
      <c r="L98" s="208"/>
      <c r="M98" s="208"/>
      <c r="N98" s="208"/>
      <c r="O98" s="208"/>
      <c r="P98" s="207">
        <f t="shared" si="2"/>
        <v>0</v>
      </c>
      <c r="Q98" s="122" t="s">
        <v>1947</v>
      </c>
      <c r="R98" s="122">
        <f>IFERROR(
$AN98 * INDEX('WFOM - Time_Base'!$A$4:$API$29, MATCH("CenHos", 'WFOM - Time_Base'!$B$4:$B$29,0), MATCH(CONCATENATE($G98,R$2),'WFOM - Time_Base'!$A$8:$API$8,0)) *
INDEX('WFOM - Time_Base'!$A$4:$API$29, MATCH("CenHos_Per", 'WFOM - Time_Base'!$B$4:$B$29,0), MATCH(CONCATENATE($G98,R$2),'WFOM - Time_Base'!$A$8:$API$8,0)),
IFERROR($AN98 * INDEX('Inputs from Uganda staff'!$E$61:$BM$80,MATCH('HRH Need estimation'!R$2,'Inputs from Uganda staff'!$E$61:$E$80,0),MATCH('HRH Need estimation'!$D98,'Inputs from Uganda staff'!$E$6:$BM$6,0)),
""))</f>
        <v>0</v>
      </c>
      <c r="S98" s="122">
        <f>IFERROR(
$AN98 * INDEX('WFOM - Time_Base'!$A$4:$API$29, MATCH("CenHos", 'WFOM - Time_Base'!$B$4:$B$29,0), MATCH(CONCATENATE($G98,S$2),'WFOM - Time_Base'!$A$8:$API$8,0)) *
INDEX('WFOM - Time_Base'!$A$4:$API$29, MATCH("CenHos_Per", 'WFOM - Time_Base'!$B$4:$B$29,0), MATCH(CONCATENATE($G98,S$2),'WFOM - Time_Base'!$A$8:$API$8,0)),
IFERROR($AN98 * INDEX('Inputs from Uganda staff'!$E$61:$BM$80,MATCH('HRH Need estimation'!S$2,'Inputs from Uganda staff'!$E$61:$E$80,0),MATCH('HRH Need estimation'!$D98,'Inputs from Uganda staff'!$E$6:$BM$6,0)),
""))</f>
        <v>0</v>
      </c>
      <c r="T98" s="122">
        <f>IFERROR(
$AN98 * INDEX('WFOM - Time_Base'!$A$4:$API$29, MATCH("CenHos", 'WFOM - Time_Base'!$B$4:$B$29,0), MATCH(CONCATENATE($G98,T$2),'WFOM - Time_Base'!$A$8:$API$8,0)) *
INDEX('WFOM - Time_Base'!$A$4:$API$29, MATCH("CenHos_Per", 'WFOM - Time_Base'!$B$4:$B$29,0), MATCH(CONCATENATE($G98,T$2),'WFOM - Time_Base'!$A$8:$API$8,0)),
IFERROR($AN98 * INDEX('Inputs from Uganda staff'!$E$61:$BM$80,MATCH('HRH Need estimation'!T$2,'Inputs from Uganda staff'!$E$61:$E$80,0),MATCH('HRH Need estimation'!$D98,'Inputs from Uganda staff'!$E$6:$BM$6,0)),
""))</f>
        <v>0</v>
      </c>
      <c r="U98" s="122">
        <f>IFERROR(
$AN98 * INDEX('WFOM - Time_Base'!$A$4:$API$29, MATCH("CenHos", 'WFOM - Time_Base'!$B$4:$B$29,0), MATCH(CONCATENATE($G98,U$2),'WFOM - Time_Base'!$A$8:$API$8,0)) *
INDEX('WFOM - Time_Base'!$A$4:$API$29, MATCH("CenHos_Per", 'WFOM - Time_Base'!$B$4:$B$29,0), MATCH(CONCATENATE($G98,U$2),'WFOM - Time_Base'!$A$8:$API$8,0)),
IFERROR($AN98 * INDEX('Inputs from Uganda staff'!$E$61:$BM$80,MATCH('HRH Need estimation'!U$2,'Inputs from Uganda staff'!$E$61:$E$80,0),MATCH('HRH Need estimation'!$D98,'Inputs from Uganda staff'!$E$6:$BM$6,0)),
""))</f>
        <v>0</v>
      </c>
      <c r="V98" s="122">
        <f>IFERROR(
$AN98 * INDEX('WFOM - Time_Base'!$A$4:$API$29, MATCH("CenHos", 'WFOM - Time_Base'!$B$4:$B$29,0), MATCH(CONCATENATE($G98,V$2),'WFOM - Time_Base'!$A$8:$API$8,0)) *
INDEX('WFOM - Time_Base'!$A$4:$API$29, MATCH("CenHos_Per", 'WFOM - Time_Base'!$B$4:$B$29,0), MATCH(CONCATENATE($G98,V$2),'WFOM - Time_Base'!$A$8:$API$8,0)),
IFERROR($AN98 * INDEX('Inputs from Uganda staff'!$E$61:$BM$80,MATCH('HRH Need estimation'!V$2,'Inputs from Uganda staff'!$E$61:$E$80,0),MATCH('HRH Need estimation'!$D98,'Inputs from Uganda staff'!$E$6:$BM$6,0)),
""))</f>
        <v>0</v>
      </c>
      <c r="W98" s="122">
        <f>IFERROR(
$AN98 * INDEX('WFOM - Time_Base'!$A$4:$API$29, MATCH("CenHos", 'WFOM - Time_Base'!$B$4:$B$29,0), MATCH(CONCATENATE($G98,W$2),'WFOM - Time_Base'!$A$8:$API$8,0)) *
INDEX('WFOM - Time_Base'!$A$4:$API$29, MATCH("CenHos_Per", 'WFOM - Time_Base'!$B$4:$B$29,0), MATCH(CONCATENATE($G98,W$2),'WFOM - Time_Base'!$A$8:$API$8,0)),
IFERROR($AN98 * INDEX('Inputs from Uganda staff'!$E$61:$BM$80,MATCH('HRH Need estimation'!W$2,'Inputs from Uganda staff'!$E$61:$E$80,0),MATCH('HRH Need estimation'!$D98,'Inputs from Uganda staff'!$E$6:$BM$6,0)),
""))</f>
        <v>0</v>
      </c>
      <c r="X98" s="122">
        <f>IFERROR(
$AN98 * INDEX('WFOM - Time_Base'!$A$4:$API$29, MATCH("CenHos", 'WFOM - Time_Base'!$B$4:$B$29,0), MATCH(CONCATENATE($G98,X$2),'WFOM - Time_Base'!$A$8:$API$8,0)) *
INDEX('WFOM - Time_Base'!$A$4:$API$29, MATCH("CenHos_Per", 'WFOM - Time_Base'!$B$4:$B$29,0), MATCH(CONCATENATE($G98,X$2),'WFOM - Time_Base'!$A$8:$API$8,0)),
IFERROR($AN98 * INDEX('Inputs from Uganda staff'!$E$61:$BM$80,MATCH('HRH Need estimation'!X$2,'Inputs from Uganda staff'!$E$61:$E$80,0),MATCH('HRH Need estimation'!$D98,'Inputs from Uganda staff'!$E$6:$BM$6,0)),
""))</f>
        <v>0</v>
      </c>
      <c r="Y98" s="122">
        <f>IFERROR(
$AN98 * INDEX('WFOM - Time_Base'!$A$4:$API$29, MATCH("CenHos", 'WFOM - Time_Base'!$B$4:$B$29,0), MATCH(CONCATENATE($G98,Y$2),'WFOM - Time_Base'!$A$8:$API$8,0)) *
INDEX('WFOM - Time_Base'!$A$4:$API$29, MATCH("CenHos_Per", 'WFOM - Time_Base'!$B$4:$B$29,0), MATCH(CONCATENATE($G98,Y$2),'WFOM - Time_Base'!$A$8:$API$8,0)),
IFERROR($AN98 * INDEX('Inputs from Uganda staff'!$E$61:$BM$80,MATCH('HRH Need estimation'!Y$2,'Inputs from Uganda staff'!$E$61:$E$80,0),MATCH('HRH Need estimation'!$D98,'Inputs from Uganda staff'!$E$6:$BM$6,0)),
""))</f>
        <v>0</v>
      </c>
      <c r="Z98" s="122">
        <f>IFERROR(
$AN98 * INDEX('WFOM - Time_Base'!$A$4:$API$29, MATCH("CenHos", 'WFOM - Time_Base'!$B$4:$B$29,0), MATCH(CONCATENATE($G98,Z$2),'WFOM - Time_Base'!$A$8:$API$8,0)) *
INDEX('WFOM - Time_Base'!$A$4:$API$29, MATCH("CenHos_Per", 'WFOM - Time_Base'!$B$4:$B$29,0), MATCH(CONCATENATE($G98,Z$2),'WFOM - Time_Base'!$A$8:$API$8,0)),
IFERROR($AN98 * INDEX('Inputs from Uganda staff'!$E$61:$BM$80,MATCH('HRH Need estimation'!Z$2,'Inputs from Uganda staff'!$E$61:$E$80,0),MATCH('HRH Need estimation'!$D98,'Inputs from Uganda staff'!$E$6:$BM$6,0)),
""))</f>
        <v>10</v>
      </c>
      <c r="AA98" s="122">
        <f>IFERROR(
$AN98 * INDEX('WFOM - Time_Base'!$A$4:$API$29, MATCH("CenHos", 'WFOM - Time_Base'!$B$4:$B$29,0), MATCH(CONCATENATE($G98,AA$2),'WFOM - Time_Base'!$A$8:$API$8,0)) *
INDEX('WFOM - Time_Base'!$A$4:$API$29, MATCH("CenHos_Per", 'WFOM - Time_Base'!$B$4:$B$29,0), MATCH(CONCATENATE($G98,AA$2),'WFOM - Time_Base'!$A$8:$API$8,0)),
IFERROR($AN98 * INDEX('Inputs from Uganda staff'!$E$61:$BM$80,MATCH('HRH Need estimation'!AA$2,'Inputs from Uganda staff'!$E$61:$E$80,0),MATCH('HRH Need estimation'!$D98,'Inputs from Uganda staff'!$E$6:$BM$6,0)),
""))</f>
        <v>18</v>
      </c>
      <c r="AB98" s="122">
        <f>IFERROR(
$AN98 * INDEX('WFOM - Time_Base'!$A$4:$API$29, MATCH("CenHos", 'WFOM - Time_Base'!$B$4:$B$29,0), MATCH(CONCATENATE($G98,AB$2),'WFOM - Time_Base'!$A$8:$API$8,0)) *
INDEX('WFOM - Time_Base'!$A$4:$API$29, MATCH("CenHos_Per", 'WFOM - Time_Base'!$B$4:$B$29,0), MATCH(CONCATENATE($G98,AB$2),'WFOM - Time_Base'!$A$8:$API$8,0)),
IFERROR($AN98 * INDEX('Inputs from Uganda staff'!$E$61:$BM$80,MATCH('HRH Need estimation'!AB$2,'Inputs from Uganda staff'!$E$61:$E$80,0),MATCH('HRH Need estimation'!$D98,'Inputs from Uganda staff'!$E$6:$BM$6,0)),
""))</f>
        <v>18</v>
      </c>
      <c r="AC98" s="122" t="str">
        <f>IFERROR(
$AN98 * INDEX('WFOM - Time_Base'!$A$4:$API$29, MATCH("CenHos", 'WFOM - Time_Base'!$B$4:$B$29,0), MATCH(CONCATENATE($G98,AC$2),'WFOM - Time_Base'!$A$8:$API$8,0)) *
INDEX('WFOM - Time_Base'!$A$4:$API$29, MATCH("CenHos_Per", 'WFOM - Time_Base'!$B$4:$B$29,0), MATCH(CONCATENATE($G98,AC$2),'WFOM - Time_Base'!$A$8:$API$8,0)),
IFERROR($AN98 * INDEX('Inputs from Uganda staff'!$E$61:$BM$80,MATCH('HRH Need estimation'!AC$2,'Inputs from Uganda staff'!$E$61:$E$80,0),MATCH('HRH Need estimation'!$D98,'Inputs from Uganda staff'!$E$6:$BM$6,0)),
""))</f>
        <v/>
      </c>
      <c r="AD98" s="122">
        <f>IFERROR(
$AN98 * INDEX('WFOM - Time_Base'!$A$4:$API$29, MATCH("CenHos", 'WFOM - Time_Base'!$B$4:$B$29,0), MATCH(CONCATENATE($G98,AD$2),'WFOM - Time_Base'!$A$8:$API$8,0)) *
INDEX('WFOM - Time_Base'!$A$4:$API$29, MATCH("CenHos_Per", 'WFOM - Time_Base'!$B$4:$B$29,0), MATCH(CONCATENATE($G98,AD$2),'WFOM - Time_Base'!$A$8:$API$8,0)),
IFERROR($AN98 * INDEX('Inputs from Uganda staff'!$E$61:$BM$80,MATCH('HRH Need estimation'!AD$2,'Inputs from Uganda staff'!$E$61:$E$80,0),MATCH('HRH Need estimation'!$D98,'Inputs from Uganda staff'!$E$6:$BM$6,0)),
""))</f>
        <v>0</v>
      </c>
      <c r="AE98" s="122">
        <f>IFERROR(
$AN98 * INDEX('WFOM - Time_Base'!$A$4:$API$29, MATCH("CenHos", 'WFOM - Time_Base'!$B$4:$B$29,0), MATCH(CONCATENATE($G98,AE$2),'WFOM - Time_Base'!$A$8:$API$8,0)) *
INDEX('WFOM - Time_Base'!$A$4:$API$29, MATCH("CenHos_Per", 'WFOM - Time_Base'!$B$4:$B$29,0), MATCH(CONCATENATE($G98,AE$2),'WFOM - Time_Base'!$A$8:$API$8,0)),
IFERROR($AN98 * INDEX('Inputs from Uganda staff'!$E$61:$BM$80,MATCH('HRH Need estimation'!AE$2,'Inputs from Uganda staff'!$E$61:$E$80,0),MATCH('HRH Need estimation'!$D98,'Inputs from Uganda staff'!$E$6:$BM$6,0)),
""))</f>
        <v>0</v>
      </c>
      <c r="AF98" s="122">
        <f>IFERROR(
$AN98 * INDEX('WFOM - Time_Base'!$A$4:$API$29, MATCH("CenHos", 'WFOM - Time_Base'!$B$4:$B$29,0), MATCH(CONCATENATE($G98,AF$2),'WFOM - Time_Base'!$A$8:$API$8,0)) *
INDEX('WFOM - Time_Base'!$A$4:$API$29, MATCH("CenHos_Per", 'WFOM - Time_Base'!$B$4:$B$29,0), MATCH(CONCATENATE($G98,AF$2),'WFOM - Time_Base'!$A$8:$API$8,0)),
IFERROR($AN98 * INDEX('Inputs from Uganda staff'!$E$61:$BM$80,MATCH('HRH Need estimation'!AF$2,'Inputs from Uganda staff'!$E$61:$E$80,0),MATCH('HRH Need estimation'!$D98,'Inputs from Uganda staff'!$E$6:$BM$6,0)),
""))</f>
        <v>0</v>
      </c>
      <c r="AG98" s="122">
        <f>IFERROR(
$AN98 * INDEX('WFOM - Time_Base'!$A$4:$API$29, MATCH("CenHos", 'WFOM - Time_Base'!$B$4:$B$29,0), MATCH(CONCATENATE($G98,AG$2),'WFOM - Time_Base'!$A$8:$API$8,0)) *
INDEX('WFOM - Time_Base'!$A$4:$API$29, MATCH("CenHos_Per", 'WFOM - Time_Base'!$B$4:$B$29,0), MATCH(CONCATENATE($G98,AG$2),'WFOM - Time_Base'!$A$8:$API$8,0)),
IFERROR($AN98 * INDEX('Inputs from Uganda staff'!$E$61:$BM$80,MATCH('HRH Need estimation'!AG$2,'Inputs from Uganda staff'!$E$61:$E$80,0),MATCH('HRH Need estimation'!$D98,'Inputs from Uganda staff'!$E$6:$BM$6,0)),
""))</f>
        <v>0</v>
      </c>
      <c r="AH98" s="122">
        <f>IFERROR(
$AN98 * INDEX('WFOM - Time_Base'!$A$4:$API$29, MATCH("CenHos", 'WFOM - Time_Base'!$B$4:$B$29,0), MATCH(CONCATENATE($G98,AH$2),'WFOM - Time_Base'!$A$8:$API$8,0)) *
INDEX('WFOM - Time_Base'!$A$4:$API$29, MATCH("CenHos_Per", 'WFOM - Time_Base'!$B$4:$B$29,0), MATCH(CONCATENATE($G98,AH$2),'WFOM - Time_Base'!$A$8:$API$8,0)),
IFERROR($AN98 * INDEX('Inputs from Uganda staff'!$E$61:$BM$80,MATCH('HRH Need estimation'!AH$2,'Inputs from Uganda staff'!$E$61:$E$80,0),MATCH('HRH Need estimation'!$D98,'Inputs from Uganda staff'!$E$6:$BM$6,0)),
""))</f>
        <v>0</v>
      </c>
      <c r="AI98" s="122">
        <f>IFERROR(
$AN98 * INDEX('WFOM - Time_Base'!$A$4:$API$29, MATCH("CenHos", 'WFOM - Time_Base'!$B$4:$B$29,0), MATCH(CONCATENATE($G98,AI$2),'WFOM - Time_Base'!$A$8:$API$8,0)) *
INDEX('WFOM - Time_Base'!$A$4:$API$29, MATCH("CenHos_Per", 'WFOM - Time_Base'!$B$4:$B$29,0), MATCH(CONCATENATE($G98,AI$2),'WFOM - Time_Base'!$A$8:$API$8,0)),
IFERROR($AN98 * INDEX('Inputs from Uganda staff'!$E$61:$BM$80,MATCH('HRH Need estimation'!AI$2,'Inputs from Uganda staff'!$E$61:$E$80,0),MATCH('HRH Need estimation'!$D98,'Inputs from Uganda staff'!$E$6:$BM$6,0)),
""))</f>
        <v>0</v>
      </c>
      <c r="AJ98" s="122">
        <f>IFERROR(
$AN98 * INDEX('WFOM - Time_Base'!$A$4:$API$29, MATCH("CenHos", 'WFOM - Time_Base'!$B$4:$B$29,0), MATCH(CONCATENATE($G98,AJ$2),'WFOM - Time_Base'!$A$8:$API$8,0)) *
INDEX('WFOM - Time_Base'!$A$4:$API$29, MATCH("CenHos_Per", 'WFOM - Time_Base'!$B$4:$B$29,0), MATCH(CONCATENATE($G98,AJ$2),'WFOM - Time_Base'!$A$8:$API$8,0)),
IFERROR($AN98 * INDEX('Inputs from Uganda staff'!$E$61:$BM$80,MATCH('HRH Need estimation'!AJ$2,'Inputs from Uganda staff'!$E$61:$E$80,0),MATCH('HRH Need estimation'!$D98,'Inputs from Uganda staff'!$E$6:$BM$6,0)),
""))</f>
        <v>0</v>
      </c>
      <c r="AK98" s="122">
        <f>IFERROR(
$AN98 * INDEX('WFOM - Time_Base'!$A$4:$API$29, MATCH("CenHos", 'WFOM - Time_Base'!$B$4:$B$29,0), MATCH(CONCATENATE($G98,AK$2),'WFOM - Time_Base'!$A$8:$API$8,0)) *
INDEX('WFOM - Time_Base'!$A$4:$API$29, MATCH("CenHos_Per", 'WFOM - Time_Base'!$B$4:$B$29,0), MATCH(CONCATENATE($G98,AK$2),'WFOM - Time_Base'!$A$8:$API$8,0)),
IFERROR($AN98 * INDEX('Inputs from Uganda staff'!$E$61:$BM$80,MATCH('HRH Need estimation'!AK$2,'Inputs from Uganda staff'!$E$61:$E$80,0),MATCH('HRH Need estimation'!$D98,'Inputs from Uganda staff'!$E$6:$BM$6,0)),
""))</f>
        <v>0</v>
      </c>
      <c r="AL98" s="122">
        <f>IFERROR(
$AN98 * INDEX('WFOM - Time_Base'!$A$4:$API$29, MATCH("CenHos", 'WFOM - Time_Base'!$B$4:$B$29,0), MATCH(CONCATENATE($G98,AL$2),'WFOM - Time_Base'!$A$8:$API$8,0)) *
INDEX('WFOM - Time_Base'!$A$4:$API$29, MATCH("CenHos_Per", 'WFOM - Time_Base'!$B$4:$B$29,0), MATCH(CONCATENATE($G98,AL$2),'WFOM - Time_Base'!$A$8:$API$8,0)),
IFERROR($AN98 * INDEX('Inputs from Uganda staff'!$E$61:$BM$80,MATCH('HRH Need estimation'!AL$2,'Inputs from Uganda staff'!$E$61:$E$80,0),MATCH('HRH Need estimation'!$D98,'Inputs from Uganda staff'!$E$6:$BM$6,0)),
""))</f>
        <v>0</v>
      </c>
      <c r="AN98">
        <v>4</v>
      </c>
      <c r="AO98" t="str">
        <f t="shared" si="3"/>
        <v>112</v>
      </c>
      <c r="AQ98" t="s">
        <v>627</v>
      </c>
    </row>
    <row r="99" spans="1:43" hidden="1">
      <c r="A99" s="106" t="s">
        <v>963</v>
      </c>
      <c r="B99" s="106" t="s">
        <v>292</v>
      </c>
      <c r="C99" s="107" t="s">
        <v>410</v>
      </c>
      <c r="D99" s="113" t="s">
        <v>411</v>
      </c>
      <c r="E99" s="122" t="s">
        <v>863</v>
      </c>
      <c r="F99" s="200" t="s">
        <v>115</v>
      </c>
      <c r="G99" s="199" t="str">
        <f>IF(F99&lt;&gt;"", VLOOKUP(F99,'WFOM - Cadre and Service List'!$E$4:$F$52,2,FALSE), "")</f>
        <v>LabSero</v>
      </c>
      <c r="H99" s="199" t="s">
        <v>1055</v>
      </c>
      <c r="I99" s="208"/>
      <c r="J99" s="208"/>
      <c r="K99" s="208"/>
      <c r="L99" s="208"/>
      <c r="M99" s="208"/>
      <c r="N99" s="208"/>
      <c r="O99" s="208"/>
      <c r="P99" s="207">
        <f t="shared" si="2"/>
        <v>0</v>
      </c>
      <c r="Q99" s="122" t="s">
        <v>1947</v>
      </c>
      <c r="R99" s="122">
        <f>IFERROR(
$AN99 * INDEX('WFOM - Time_Base'!$A$4:$API$29, MATCH("CenHos", 'WFOM - Time_Base'!$B$4:$B$29,0), MATCH(CONCATENATE($G99,R$2),'WFOM - Time_Base'!$A$8:$API$8,0)) *
INDEX('WFOM - Time_Base'!$A$4:$API$29, MATCH("CenHos_Per", 'WFOM - Time_Base'!$B$4:$B$29,0), MATCH(CONCATENATE($G99,R$2),'WFOM - Time_Base'!$A$8:$API$8,0)),
IFERROR($AN99 * INDEX('Inputs from Uganda staff'!$E$61:$BM$80,MATCH('HRH Need estimation'!R$2,'Inputs from Uganda staff'!$E$61:$E$80,0),MATCH('HRH Need estimation'!$D99,'Inputs from Uganda staff'!$E$6:$BM$6,0)),
""))</f>
        <v>0</v>
      </c>
      <c r="S99" s="122">
        <f>IFERROR(
$AN99 * INDEX('WFOM - Time_Base'!$A$4:$API$29, MATCH("CenHos", 'WFOM - Time_Base'!$B$4:$B$29,0), MATCH(CONCATENATE($G99,S$2),'WFOM - Time_Base'!$A$8:$API$8,0)) *
INDEX('WFOM - Time_Base'!$A$4:$API$29, MATCH("CenHos_Per", 'WFOM - Time_Base'!$B$4:$B$29,0), MATCH(CONCATENATE($G99,S$2),'WFOM - Time_Base'!$A$8:$API$8,0)),
IFERROR($AN99 * INDEX('Inputs from Uganda staff'!$E$61:$BM$80,MATCH('HRH Need estimation'!S$2,'Inputs from Uganda staff'!$E$61:$E$80,0),MATCH('HRH Need estimation'!$D99,'Inputs from Uganda staff'!$E$6:$BM$6,0)),
""))</f>
        <v>0</v>
      </c>
      <c r="T99" s="122">
        <f>IFERROR(
$AN99 * INDEX('WFOM - Time_Base'!$A$4:$API$29, MATCH("CenHos", 'WFOM - Time_Base'!$B$4:$B$29,0), MATCH(CONCATENATE($G99,T$2),'WFOM - Time_Base'!$A$8:$API$8,0)) *
INDEX('WFOM - Time_Base'!$A$4:$API$29, MATCH("CenHos_Per", 'WFOM - Time_Base'!$B$4:$B$29,0), MATCH(CONCATENATE($G99,T$2),'WFOM - Time_Base'!$A$8:$API$8,0)),
IFERROR($AN99 * INDEX('Inputs from Uganda staff'!$E$61:$BM$80,MATCH('HRH Need estimation'!T$2,'Inputs from Uganda staff'!$E$61:$E$80,0),MATCH('HRH Need estimation'!$D99,'Inputs from Uganda staff'!$E$6:$BM$6,0)),
""))</f>
        <v>0</v>
      </c>
      <c r="U99" s="122">
        <f>IFERROR(
$AN99 * INDEX('WFOM - Time_Base'!$A$4:$API$29, MATCH("CenHos", 'WFOM - Time_Base'!$B$4:$B$29,0), MATCH(CONCATENATE($G99,U$2),'WFOM - Time_Base'!$A$8:$API$8,0)) *
INDEX('WFOM - Time_Base'!$A$4:$API$29, MATCH("CenHos_Per", 'WFOM - Time_Base'!$B$4:$B$29,0), MATCH(CONCATENATE($G99,U$2),'WFOM - Time_Base'!$A$8:$API$8,0)),
IFERROR($AN99 * INDEX('Inputs from Uganda staff'!$E$61:$BM$80,MATCH('HRH Need estimation'!U$2,'Inputs from Uganda staff'!$E$61:$E$80,0),MATCH('HRH Need estimation'!$D99,'Inputs from Uganda staff'!$E$6:$BM$6,0)),
""))</f>
        <v>0</v>
      </c>
      <c r="V99" s="122">
        <f>IFERROR(
$AN99 * INDEX('WFOM - Time_Base'!$A$4:$API$29, MATCH("CenHos", 'WFOM - Time_Base'!$B$4:$B$29,0), MATCH(CONCATENATE($G99,V$2),'WFOM - Time_Base'!$A$8:$API$8,0)) *
INDEX('WFOM - Time_Base'!$A$4:$API$29, MATCH("CenHos_Per", 'WFOM - Time_Base'!$B$4:$B$29,0), MATCH(CONCATENATE($G99,V$2),'WFOM - Time_Base'!$A$8:$API$8,0)),
IFERROR($AN99 * INDEX('Inputs from Uganda staff'!$E$61:$BM$80,MATCH('HRH Need estimation'!V$2,'Inputs from Uganda staff'!$E$61:$E$80,0),MATCH('HRH Need estimation'!$D99,'Inputs from Uganda staff'!$E$6:$BM$6,0)),
""))</f>
        <v>0</v>
      </c>
      <c r="W99" s="122">
        <f>IFERROR(
$AN99 * INDEX('WFOM - Time_Base'!$A$4:$API$29, MATCH("CenHos", 'WFOM - Time_Base'!$B$4:$B$29,0), MATCH(CONCATENATE($G99,W$2),'WFOM - Time_Base'!$A$8:$API$8,0)) *
INDEX('WFOM - Time_Base'!$A$4:$API$29, MATCH("CenHos_Per", 'WFOM - Time_Base'!$B$4:$B$29,0), MATCH(CONCATENATE($G99,W$2),'WFOM - Time_Base'!$A$8:$API$8,0)),
IFERROR($AN99 * INDEX('Inputs from Uganda staff'!$E$61:$BM$80,MATCH('HRH Need estimation'!W$2,'Inputs from Uganda staff'!$E$61:$E$80,0),MATCH('HRH Need estimation'!$D99,'Inputs from Uganda staff'!$E$6:$BM$6,0)),
""))</f>
        <v>0</v>
      </c>
      <c r="X99" s="122">
        <f>IFERROR(
$AN99 * INDEX('WFOM - Time_Base'!$A$4:$API$29, MATCH("CenHos", 'WFOM - Time_Base'!$B$4:$B$29,0), MATCH(CONCATENATE($G99,X$2),'WFOM - Time_Base'!$A$8:$API$8,0)) *
INDEX('WFOM - Time_Base'!$A$4:$API$29, MATCH("CenHos_Per", 'WFOM - Time_Base'!$B$4:$B$29,0), MATCH(CONCATENATE($G99,X$2),'WFOM - Time_Base'!$A$8:$API$8,0)),
IFERROR($AN99 * INDEX('Inputs from Uganda staff'!$E$61:$BM$80,MATCH('HRH Need estimation'!X$2,'Inputs from Uganda staff'!$E$61:$E$80,0),MATCH('HRH Need estimation'!$D99,'Inputs from Uganda staff'!$E$6:$BM$6,0)),
""))</f>
        <v>0</v>
      </c>
      <c r="Y99" s="122">
        <f>IFERROR(
$AN99 * INDEX('WFOM - Time_Base'!$A$4:$API$29, MATCH("CenHos", 'WFOM - Time_Base'!$B$4:$B$29,0), MATCH(CONCATENATE($G99,Y$2),'WFOM - Time_Base'!$A$8:$API$8,0)) *
INDEX('WFOM - Time_Base'!$A$4:$API$29, MATCH("CenHos_Per", 'WFOM - Time_Base'!$B$4:$B$29,0), MATCH(CONCATENATE($G99,Y$2),'WFOM - Time_Base'!$A$8:$API$8,0)),
IFERROR($AN99 * INDEX('Inputs from Uganda staff'!$E$61:$BM$80,MATCH('HRH Need estimation'!Y$2,'Inputs from Uganda staff'!$E$61:$E$80,0),MATCH('HRH Need estimation'!$D99,'Inputs from Uganda staff'!$E$6:$BM$6,0)),
""))</f>
        <v>0</v>
      </c>
      <c r="Z99" s="122">
        <f>IFERROR(
$AN99 * INDEX('WFOM - Time_Base'!$A$4:$API$29, MATCH("CenHos", 'WFOM - Time_Base'!$B$4:$B$29,0), MATCH(CONCATENATE($G99,Z$2),'WFOM - Time_Base'!$A$8:$API$8,0)) *
INDEX('WFOM - Time_Base'!$A$4:$API$29, MATCH("CenHos_Per", 'WFOM - Time_Base'!$B$4:$B$29,0), MATCH(CONCATENATE($G99,Z$2),'WFOM - Time_Base'!$A$8:$API$8,0)),
IFERROR($AN99 * INDEX('Inputs from Uganda staff'!$E$61:$BM$80,MATCH('HRH Need estimation'!Z$2,'Inputs from Uganda staff'!$E$61:$E$80,0),MATCH('HRH Need estimation'!$D99,'Inputs from Uganda staff'!$E$6:$BM$6,0)),
""))</f>
        <v>10</v>
      </c>
      <c r="AA99" s="122">
        <f>IFERROR(
$AN99 * INDEX('WFOM - Time_Base'!$A$4:$API$29, MATCH("CenHos", 'WFOM - Time_Base'!$B$4:$B$29,0), MATCH(CONCATENATE($G99,AA$2),'WFOM - Time_Base'!$A$8:$API$8,0)) *
INDEX('WFOM - Time_Base'!$A$4:$API$29, MATCH("CenHos_Per", 'WFOM - Time_Base'!$B$4:$B$29,0), MATCH(CONCATENATE($G99,AA$2),'WFOM - Time_Base'!$A$8:$API$8,0)),
IFERROR($AN99 * INDEX('Inputs from Uganda staff'!$E$61:$BM$80,MATCH('HRH Need estimation'!AA$2,'Inputs from Uganda staff'!$E$61:$E$80,0),MATCH('HRH Need estimation'!$D99,'Inputs from Uganda staff'!$E$6:$BM$6,0)),
""))</f>
        <v>18</v>
      </c>
      <c r="AB99" s="122">
        <f>IFERROR(
$AN99 * INDEX('WFOM - Time_Base'!$A$4:$API$29, MATCH("CenHos", 'WFOM - Time_Base'!$B$4:$B$29,0), MATCH(CONCATENATE($G99,AB$2),'WFOM - Time_Base'!$A$8:$API$8,0)) *
INDEX('WFOM - Time_Base'!$A$4:$API$29, MATCH("CenHos_Per", 'WFOM - Time_Base'!$B$4:$B$29,0), MATCH(CONCATENATE($G99,AB$2),'WFOM - Time_Base'!$A$8:$API$8,0)),
IFERROR($AN99 * INDEX('Inputs from Uganda staff'!$E$61:$BM$80,MATCH('HRH Need estimation'!AB$2,'Inputs from Uganda staff'!$E$61:$E$80,0),MATCH('HRH Need estimation'!$D99,'Inputs from Uganda staff'!$E$6:$BM$6,0)),
""))</f>
        <v>18</v>
      </c>
      <c r="AC99" s="122" t="str">
        <f>IFERROR(
$AN99 * INDEX('WFOM - Time_Base'!$A$4:$API$29, MATCH("CenHos", 'WFOM - Time_Base'!$B$4:$B$29,0), MATCH(CONCATENATE($G99,AC$2),'WFOM - Time_Base'!$A$8:$API$8,0)) *
INDEX('WFOM - Time_Base'!$A$4:$API$29, MATCH("CenHos_Per", 'WFOM - Time_Base'!$B$4:$B$29,0), MATCH(CONCATENATE($G99,AC$2),'WFOM - Time_Base'!$A$8:$API$8,0)),
IFERROR($AN99 * INDEX('Inputs from Uganda staff'!$E$61:$BM$80,MATCH('HRH Need estimation'!AC$2,'Inputs from Uganda staff'!$E$61:$E$80,0),MATCH('HRH Need estimation'!$D99,'Inputs from Uganda staff'!$E$6:$BM$6,0)),
""))</f>
        <v/>
      </c>
      <c r="AD99" s="122">
        <f>IFERROR(
$AN99 * INDEX('WFOM - Time_Base'!$A$4:$API$29, MATCH("CenHos", 'WFOM - Time_Base'!$B$4:$B$29,0), MATCH(CONCATENATE($G99,AD$2),'WFOM - Time_Base'!$A$8:$API$8,0)) *
INDEX('WFOM - Time_Base'!$A$4:$API$29, MATCH("CenHos_Per", 'WFOM - Time_Base'!$B$4:$B$29,0), MATCH(CONCATENATE($G99,AD$2),'WFOM - Time_Base'!$A$8:$API$8,0)),
IFERROR($AN99 * INDEX('Inputs from Uganda staff'!$E$61:$BM$80,MATCH('HRH Need estimation'!AD$2,'Inputs from Uganda staff'!$E$61:$E$80,0),MATCH('HRH Need estimation'!$D99,'Inputs from Uganda staff'!$E$6:$BM$6,0)),
""))</f>
        <v>0</v>
      </c>
      <c r="AE99" s="122">
        <f>IFERROR(
$AN99 * INDEX('WFOM - Time_Base'!$A$4:$API$29, MATCH("CenHos", 'WFOM - Time_Base'!$B$4:$B$29,0), MATCH(CONCATENATE($G99,AE$2),'WFOM - Time_Base'!$A$8:$API$8,0)) *
INDEX('WFOM - Time_Base'!$A$4:$API$29, MATCH("CenHos_Per", 'WFOM - Time_Base'!$B$4:$B$29,0), MATCH(CONCATENATE($G99,AE$2),'WFOM - Time_Base'!$A$8:$API$8,0)),
IFERROR($AN99 * INDEX('Inputs from Uganda staff'!$E$61:$BM$80,MATCH('HRH Need estimation'!AE$2,'Inputs from Uganda staff'!$E$61:$E$80,0),MATCH('HRH Need estimation'!$D99,'Inputs from Uganda staff'!$E$6:$BM$6,0)),
""))</f>
        <v>0</v>
      </c>
      <c r="AF99" s="122">
        <f>IFERROR(
$AN99 * INDEX('WFOM - Time_Base'!$A$4:$API$29, MATCH("CenHos", 'WFOM - Time_Base'!$B$4:$B$29,0), MATCH(CONCATENATE($G99,AF$2),'WFOM - Time_Base'!$A$8:$API$8,0)) *
INDEX('WFOM - Time_Base'!$A$4:$API$29, MATCH("CenHos_Per", 'WFOM - Time_Base'!$B$4:$B$29,0), MATCH(CONCATENATE($G99,AF$2),'WFOM - Time_Base'!$A$8:$API$8,0)),
IFERROR($AN99 * INDEX('Inputs from Uganda staff'!$E$61:$BM$80,MATCH('HRH Need estimation'!AF$2,'Inputs from Uganda staff'!$E$61:$E$80,0),MATCH('HRH Need estimation'!$D99,'Inputs from Uganda staff'!$E$6:$BM$6,0)),
""))</f>
        <v>0</v>
      </c>
      <c r="AG99" s="122">
        <f>IFERROR(
$AN99 * INDEX('WFOM - Time_Base'!$A$4:$API$29, MATCH("CenHos", 'WFOM - Time_Base'!$B$4:$B$29,0), MATCH(CONCATENATE($G99,AG$2),'WFOM - Time_Base'!$A$8:$API$8,0)) *
INDEX('WFOM - Time_Base'!$A$4:$API$29, MATCH("CenHos_Per", 'WFOM - Time_Base'!$B$4:$B$29,0), MATCH(CONCATENATE($G99,AG$2),'WFOM - Time_Base'!$A$8:$API$8,0)),
IFERROR($AN99 * INDEX('Inputs from Uganda staff'!$E$61:$BM$80,MATCH('HRH Need estimation'!AG$2,'Inputs from Uganda staff'!$E$61:$E$80,0),MATCH('HRH Need estimation'!$D99,'Inputs from Uganda staff'!$E$6:$BM$6,0)),
""))</f>
        <v>0</v>
      </c>
      <c r="AH99" s="122">
        <f>IFERROR(
$AN99 * INDEX('WFOM - Time_Base'!$A$4:$API$29, MATCH("CenHos", 'WFOM - Time_Base'!$B$4:$B$29,0), MATCH(CONCATENATE($G99,AH$2),'WFOM - Time_Base'!$A$8:$API$8,0)) *
INDEX('WFOM - Time_Base'!$A$4:$API$29, MATCH("CenHos_Per", 'WFOM - Time_Base'!$B$4:$B$29,0), MATCH(CONCATENATE($G99,AH$2),'WFOM - Time_Base'!$A$8:$API$8,0)),
IFERROR($AN99 * INDEX('Inputs from Uganda staff'!$E$61:$BM$80,MATCH('HRH Need estimation'!AH$2,'Inputs from Uganda staff'!$E$61:$E$80,0),MATCH('HRH Need estimation'!$D99,'Inputs from Uganda staff'!$E$6:$BM$6,0)),
""))</f>
        <v>0</v>
      </c>
      <c r="AI99" s="122">
        <f>IFERROR(
$AN99 * INDEX('WFOM - Time_Base'!$A$4:$API$29, MATCH("CenHos", 'WFOM - Time_Base'!$B$4:$B$29,0), MATCH(CONCATENATE($G99,AI$2),'WFOM - Time_Base'!$A$8:$API$8,0)) *
INDEX('WFOM - Time_Base'!$A$4:$API$29, MATCH("CenHos_Per", 'WFOM - Time_Base'!$B$4:$B$29,0), MATCH(CONCATENATE($G99,AI$2),'WFOM - Time_Base'!$A$8:$API$8,0)),
IFERROR($AN99 * INDEX('Inputs from Uganda staff'!$E$61:$BM$80,MATCH('HRH Need estimation'!AI$2,'Inputs from Uganda staff'!$E$61:$E$80,0),MATCH('HRH Need estimation'!$D99,'Inputs from Uganda staff'!$E$6:$BM$6,0)),
""))</f>
        <v>0</v>
      </c>
      <c r="AJ99" s="122">
        <f>IFERROR(
$AN99 * INDEX('WFOM - Time_Base'!$A$4:$API$29, MATCH("CenHos", 'WFOM - Time_Base'!$B$4:$B$29,0), MATCH(CONCATENATE($G99,AJ$2),'WFOM - Time_Base'!$A$8:$API$8,0)) *
INDEX('WFOM - Time_Base'!$A$4:$API$29, MATCH("CenHos_Per", 'WFOM - Time_Base'!$B$4:$B$29,0), MATCH(CONCATENATE($G99,AJ$2),'WFOM - Time_Base'!$A$8:$API$8,0)),
IFERROR($AN99 * INDEX('Inputs from Uganda staff'!$E$61:$BM$80,MATCH('HRH Need estimation'!AJ$2,'Inputs from Uganda staff'!$E$61:$E$80,0),MATCH('HRH Need estimation'!$D99,'Inputs from Uganda staff'!$E$6:$BM$6,0)),
""))</f>
        <v>0</v>
      </c>
      <c r="AK99" s="122">
        <f>IFERROR(
$AN99 * INDEX('WFOM - Time_Base'!$A$4:$API$29, MATCH("CenHos", 'WFOM - Time_Base'!$B$4:$B$29,0), MATCH(CONCATENATE($G99,AK$2),'WFOM - Time_Base'!$A$8:$API$8,0)) *
INDEX('WFOM - Time_Base'!$A$4:$API$29, MATCH("CenHos_Per", 'WFOM - Time_Base'!$B$4:$B$29,0), MATCH(CONCATENATE($G99,AK$2),'WFOM - Time_Base'!$A$8:$API$8,0)),
IFERROR($AN99 * INDEX('Inputs from Uganda staff'!$E$61:$BM$80,MATCH('HRH Need estimation'!AK$2,'Inputs from Uganda staff'!$E$61:$E$80,0),MATCH('HRH Need estimation'!$D99,'Inputs from Uganda staff'!$E$6:$BM$6,0)),
""))</f>
        <v>0</v>
      </c>
      <c r="AL99" s="122">
        <f>IFERROR(
$AN99 * INDEX('WFOM - Time_Base'!$A$4:$API$29, MATCH("CenHos", 'WFOM - Time_Base'!$B$4:$B$29,0), MATCH(CONCATENATE($G99,AL$2),'WFOM - Time_Base'!$A$8:$API$8,0)) *
INDEX('WFOM - Time_Base'!$A$4:$API$29, MATCH("CenHos_Per", 'WFOM - Time_Base'!$B$4:$B$29,0), MATCH(CONCATENATE($G99,AL$2),'WFOM - Time_Base'!$A$8:$API$8,0)),
IFERROR($AN99 * INDEX('Inputs from Uganda staff'!$E$61:$BM$80,MATCH('HRH Need estimation'!AL$2,'Inputs from Uganda staff'!$E$61:$E$80,0),MATCH('HRH Need estimation'!$D99,'Inputs from Uganda staff'!$E$6:$BM$6,0)),
""))</f>
        <v>0</v>
      </c>
      <c r="AN99">
        <v>4</v>
      </c>
      <c r="AO99" t="str">
        <f t="shared" si="3"/>
        <v>113</v>
      </c>
      <c r="AQ99" t="s">
        <v>631</v>
      </c>
    </row>
    <row r="100" spans="1:43" hidden="1">
      <c r="A100" s="106" t="s">
        <v>915</v>
      </c>
      <c r="B100" s="106" t="s">
        <v>292</v>
      </c>
      <c r="C100" s="107" t="s">
        <v>412</v>
      </c>
      <c r="D100" s="115" t="s">
        <v>413</v>
      </c>
      <c r="E100" s="122" t="s">
        <v>863</v>
      </c>
      <c r="F100" s="122" t="s">
        <v>103</v>
      </c>
      <c r="G100" s="199" t="str">
        <f>IF(F100&lt;&gt;"", VLOOKUP(F100,'WFOM - Cadre and Service List'!$E$4:$F$52,2,FALSE), "")</f>
        <v>LabHaem</v>
      </c>
      <c r="H100" s="199" t="s">
        <v>1055</v>
      </c>
      <c r="I100" s="208"/>
      <c r="J100" s="208"/>
      <c r="K100" s="208"/>
      <c r="L100" s="208"/>
      <c r="M100" s="208"/>
      <c r="N100" s="208"/>
      <c r="O100" s="208"/>
      <c r="P100" s="207">
        <f t="shared" si="2"/>
        <v>0</v>
      </c>
      <c r="Q100" s="122" t="s">
        <v>1947</v>
      </c>
      <c r="R100" s="122">
        <f>IFERROR(
$AN100 * INDEX('WFOM - Time_Base'!$A$4:$API$29, MATCH("CenHos", 'WFOM - Time_Base'!$B$4:$B$29,0), MATCH(CONCATENATE($G100,R$2),'WFOM - Time_Base'!$A$8:$API$8,0)) *
INDEX('WFOM - Time_Base'!$A$4:$API$29, MATCH("CenHos_Per", 'WFOM - Time_Base'!$B$4:$B$29,0), MATCH(CONCATENATE($G100,R$2),'WFOM - Time_Base'!$A$8:$API$8,0)),
IFERROR($AN100 * INDEX('Inputs from Uganda staff'!$E$61:$BM$80,MATCH('HRH Need estimation'!R$2,'Inputs from Uganda staff'!$E$61:$E$80,0),MATCH('HRH Need estimation'!$D100,'Inputs from Uganda staff'!$E$6:$BM$6,0)),
""))</f>
        <v>0</v>
      </c>
      <c r="S100" s="122">
        <f>IFERROR(
$AN100 * INDEX('WFOM - Time_Base'!$A$4:$API$29, MATCH("CenHos", 'WFOM - Time_Base'!$B$4:$B$29,0), MATCH(CONCATENATE($G100,S$2),'WFOM - Time_Base'!$A$8:$API$8,0)) *
INDEX('WFOM - Time_Base'!$A$4:$API$29, MATCH("CenHos_Per", 'WFOM - Time_Base'!$B$4:$B$29,0), MATCH(CONCATENATE($G100,S$2),'WFOM - Time_Base'!$A$8:$API$8,0)),
IFERROR($AN100 * INDEX('Inputs from Uganda staff'!$E$61:$BM$80,MATCH('HRH Need estimation'!S$2,'Inputs from Uganda staff'!$E$61:$E$80,0),MATCH('HRH Need estimation'!$D100,'Inputs from Uganda staff'!$E$6:$BM$6,0)),
""))</f>
        <v>0</v>
      </c>
      <c r="T100" s="122">
        <f>IFERROR(
$AN100 * INDEX('WFOM - Time_Base'!$A$4:$API$29, MATCH("CenHos", 'WFOM - Time_Base'!$B$4:$B$29,0), MATCH(CONCATENATE($G100,T$2),'WFOM - Time_Base'!$A$8:$API$8,0)) *
INDEX('WFOM - Time_Base'!$A$4:$API$29, MATCH("CenHos_Per", 'WFOM - Time_Base'!$B$4:$B$29,0), MATCH(CONCATENATE($G100,T$2),'WFOM - Time_Base'!$A$8:$API$8,0)),
IFERROR($AN100 * INDEX('Inputs from Uganda staff'!$E$61:$BM$80,MATCH('HRH Need estimation'!T$2,'Inputs from Uganda staff'!$E$61:$E$80,0),MATCH('HRH Need estimation'!$D100,'Inputs from Uganda staff'!$E$6:$BM$6,0)),
""))</f>
        <v>0</v>
      </c>
      <c r="U100" s="122">
        <f>IFERROR(
$AN100 * INDEX('WFOM - Time_Base'!$A$4:$API$29, MATCH("CenHos", 'WFOM - Time_Base'!$B$4:$B$29,0), MATCH(CONCATENATE($G100,U$2),'WFOM - Time_Base'!$A$8:$API$8,0)) *
INDEX('WFOM - Time_Base'!$A$4:$API$29, MATCH("CenHos_Per", 'WFOM - Time_Base'!$B$4:$B$29,0), MATCH(CONCATENATE($G100,U$2),'WFOM - Time_Base'!$A$8:$API$8,0)),
IFERROR($AN100 * INDEX('Inputs from Uganda staff'!$E$61:$BM$80,MATCH('HRH Need estimation'!U$2,'Inputs from Uganda staff'!$E$61:$E$80,0),MATCH('HRH Need estimation'!$D100,'Inputs from Uganda staff'!$E$6:$BM$6,0)),
""))</f>
        <v>0</v>
      </c>
      <c r="V100" s="122">
        <f>IFERROR(
$AN100 * INDEX('WFOM - Time_Base'!$A$4:$API$29, MATCH("CenHos", 'WFOM - Time_Base'!$B$4:$B$29,0), MATCH(CONCATENATE($G100,V$2),'WFOM - Time_Base'!$A$8:$API$8,0)) *
INDEX('WFOM - Time_Base'!$A$4:$API$29, MATCH("CenHos_Per", 'WFOM - Time_Base'!$B$4:$B$29,0), MATCH(CONCATENATE($G100,V$2),'WFOM - Time_Base'!$A$8:$API$8,0)),
IFERROR($AN100 * INDEX('Inputs from Uganda staff'!$E$61:$BM$80,MATCH('HRH Need estimation'!V$2,'Inputs from Uganda staff'!$E$61:$E$80,0),MATCH('HRH Need estimation'!$D100,'Inputs from Uganda staff'!$E$6:$BM$6,0)),
""))</f>
        <v>0</v>
      </c>
      <c r="W100" s="122">
        <f>IFERROR(
$AN100 * INDEX('WFOM - Time_Base'!$A$4:$API$29, MATCH("CenHos", 'WFOM - Time_Base'!$B$4:$B$29,0), MATCH(CONCATENATE($G100,W$2),'WFOM - Time_Base'!$A$8:$API$8,0)) *
INDEX('WFOM - Time_Base'!$A$4:$API$29, MATCH("CenHos_Per", 'WFOM - Time_Base'!$B$4:$B$29,0), MATCH(CONCATENATE($G100,W$2),'WFOM - Time_Base'!$A$8:$API$8,0)),
IFERROR($AN100 * INDEX('Inputs from Uganda staff'!$E$61:$BM$80,MATCH('HRH Need estimation'!W$2,'Inputs from Uganda staff'!$E$61:$E$80,0),MATCH('HRH Need estimation'!$D100,'Inputs from Uganda staff'!$E$6:$BM$6,0)),
""))</f>
        <v>0</v>
      </c>
      <c r="X100" s="122">
        <f>IFERROR(
$AN100 * INDEX('WFOM - Time_Base'!$A$4:$API$29, MATCH("CenHos", 'WFOM - Time_Base'!$B$4:$B$29,0), MATCH(CONCATENATE($G100,X$2),'WFOM - Time_Base'!$A$8:$API$8,0)) *
INDEX('WFOM - Time_Base'!$A$4:$API$29, MATCH("CenHos_Per", 'WFOM - Time_Base'!$B$4:$B$29,0), MATCH(CONCATENATE($G100,X$2),'WFOM - Time_Base'!$A$8:$API$8,0)),
IFERROR($AN100 * INDEX('Inputs from Uganda staff'!$E$61:$BM$80,MATCH('HRH Need estimation'!X$2,'Inputs from Uganda staff'!$E$61:$E$80,0),MATCH('HRH Need estimation'!$D100,'Inputs from Uganda staff'!$E$6:$BM$6,0)),
""))</f>
        <v>0</v>
      </c>
      <c r="Y100" s="122">
        <f>IFERROR(
$AN100 * INDEX('WFOM - Time_Base'!$A$4:$API$29, MATCH("CenHos", 'WFOM - Time_Base'!$B$4:$B$29,0), MATCH(CONCATENATE($G100,Y$2),'WFOM - Time_Base'!$A$8:$API$8,0)) *
INDEX('WFOM - Time_Base'!$A$4:$API$29, MATCH("CenHos_Per", 'WFOM - Time_Base'!$B$4:$B$29,0), MATCH(CONCATENATE($G100,Y$2),'WFOM - Time_Base'!$A$8:$API$8,0)),
IFERROR($AN100 * INDEX('Inputs from Uganda staff'!$E$61:$BM$80,MATCH('HRH Need estimation'!Y$2,'Inputs from Uganda staff'!$E$61:$E$80,0),MATCH('HRH Need estimation'!$D100,'Inputs from Uganda staff'!$E$6:$BM$6,0)),
""))</f>
        <v>0</v>
      </c>
      <c r="Z100" s="122">
        <f>IFERROR(
$AN100 * INDEX('WFOM - Time_Base'!$A$4:$API$29, MATCH("CenHos", 'WFOM - Time_Base'!$B$4:$B$29,0), MATCH(CONCATENATE($G100,Z$2),'WFOM - Time_Base'!$A$8:$API$8,0)) *
INDEX('WFOM - Time_Base'!$A$4:$API$29, MATCH("CenHos_Per", 'WFOM - Time_Base'!$B$4:$B$29,0), MATCH(CONCATENATE($G100,Z$2),'WFOM - Time_Base'!$A$8:$API$8,0)),
IFERROR($AN100 * INDEX('Inputs from Uganda staff'!$E$61:$BM$80,MATCH('HRH Need estimation'!Z$2,'Inputs from Uganda staff'!$E$61:$E$80,0),MATCH('HRH Need estimation'!$D100,'Inputs from Uganda staff'!$E$6:$BM$6,0)),
""))</f>
        <v>2.5</v>
      </c>
      <c r="AA100" s="122">
        <f>IFERROR(
$AN100 * INDEX('WFOM - Time_Base'!$A$4:$API$29, MATCH("CenHos", 'WFOM - Time_Base'!$B$4:$B$29,0), MATCH(CONCATENATE($G100,AA$2),'WFOM - Time_Base'!$A$8:$API$8,0)) *
INDEX('WFOM - Time_Base'!$A$4:$API$29, MATCH("CenHos_Per", 'WFOM - Time_Base'!$B$4:$B$29,0), MATCH(CONCATENATE($G100,AA$2),'WFOM - Time_Base'!$A$8:$API$8,0)),
IFERROR($AN100 * INDEX('Inputs from Uganda staff'!$E$61:$BM$80,MATCH('HRH Need estimation'!AA$2,'Inputs from Uganda staff'!$E$61:$E$80,0),MATCH('HRH Need estimation'!$D100,'Inputs from Uganda staff'!$E$6:$BM$6,0)),
""))</f>
        <v>4.5</v>
      </c>
      <c r="AB100" s="122">
        <f>IFERROR(
$AN100 * INDEX('WFOM - Time_Base'!$A$4:$API$29, MATCH("CenHos", 'WFOM - Time_Base'!$B$4:$B$29,0), MATCH(CONCATENATE($G100,AB$2),'WFOM - Time_Base'!$A$8:$API$8,0)) *
INDEX('WFOM - Time_Base'!$A$4:$API$29, MATCH("CenHos_Per", 'WFOM - Time_Base'!$B$4:$B$29,0), MATCH(CONCATENATE($G100,AB$2),'WFOM - Time_Base'!$A$8:$API$8,0)),
IFERROR($AN100 * INDEX('Inputs from Uganda staff'!$E$61:$BM$80,MATCH('HRH Need estimation'!AB$2,'Inputs from Uganda staff'!$E$61:$E$80,0),MATCH('HRH Need estimation'!$D100,'Inputs from Uganda staff'!$E$6:$BM$6,0)),
""))</f>
        <v>4.5</v>
      </c>
      <c r="AC100" s="122" t="str">
        <f>IFERROR(
$AN100 * INDEX('WFOM - Time_Base'!$A$4:$API$29, MATCH("CenHos", 'WFOM - Time_Base'!$B$4:$B$29,0), MATCH(CONCATENATE($G100,AC$2),'WFOM - Time_Base'!$A$8:$API$8,0)) *
INDEX('WFOM - Time_Base'!$A$4:$API$29, MATCH("CenHos_Per", 'WFOM - Time_Base'!$B$4:$B$29,0), MATCH(CONCATENATE($G100,AC$2),'WFOM - Time_Base'!$A$8:$API$8,0)),
IFERROR($AN100 * INDEX('Inputs from Uganda staff'!$E$61:$BM$80,MATCH('HRH Need estimation'!AC$2,'Inputs from Uganda staff'!$E$61:$E$80,0),MATCH('HRH Need estimation'!$D100,'Inputs from Uganda staff'!$E$6:$BM$6,0)),
""))</f>
        <v/>
      </c>
      <c r="AD100" s="122">
        <f>IFERROR(
$AN100 * INDEX('WFOM - Time_Base'!$A$4:$API$29, MATCH("CenHos", 'WFOM - Time_Base'!$B$4:$B$29,0), MATCH(CONCATENATE($G100,AD$2),'WFOM - Time_Base'!$A$8:$API$8,0)) *
INDEX('WFOM - Time_Base'!$A$4:$API$29, MATCH("CenHos_Per", 'WFOM - Time_Base'!$B$4:$B$29,0), MATCH(CONCATENATE($G100,AD$2),'WFOM - Time_Base'!$A$8:$API$8,0)),
IFERROR($AN100 * INDEX('Inputs from Uganda staff'!$E$61:$BM$80,MATCH('HRH Need estimation'!AD$2,'Inputs from Uganda staff'!$E$61:$E$80,0),MATCH('HRH Need estimation'!$D100,'Inputs from Uganda staff'!$E$6:$BM$6,0)),
""))</f>
        <v>0</v>
      </c>
      <c r="AE100" s="122">
        <f>IFERROR(
$AN100 * INDEX('WFOM - Time_Base'!$A$4:$API$29, MATCH("CenHos", 'WFOM - Time_Base'!$B$4:$B$29,0), MATCH(CONCATENATE($G100,AE$2),'WFOM - Time_Base'!$A$8:$API$8,0)) *
INDEX('WFOM - Time_Base'!$A$4:$API$29, MATCH("CenHos_Per", 'WFOM - Time_Base'!$B$4:$B$29,0), MATCH(CONCATENATE($G100,AE$2),'WFOM - Time_Base'!$A$8:$API$8,0)),
IFERROR($AN100 * INDEX('Inputs from Uganda staff'!$E$61:$BM$80,MATCH('HRH Need estimation'!AE$2,'Inputs from Uganda staff'!$E$61:$E$80,0),MATCH('HRH Need estimation'!$D100,'Inputs from Uganda staff'!$E$6:$BM$6,0)),
""))</f>
        <v>0</v>
      </c>
      <c r="AF100" s="122">
        <f>IFERROR(
$AN100 * INDEX('WFOM - Time_Base'!$A$4:$API$29, MATCH("CenHos", 'WFOM - Time_Base'!$B$4:$B$29,0), MATCH(CONCATENATE($G100,AF$2),'WFOM - Time_Base'!$A$8:$API$8,0)) *
INDEX('WFOM - Time_Base'!$A$4:$API$29, MATCH("CenHos_Per", 'WFOM - Time_Base'!$B$4:$B$29,0), MATCH(CONCATENATE($G100,AF$2),'WFOM - Time_Base'!$A$8:$API$8,0)),
IFERROR($AN100 * INDEX('Inputs from Uganda staff'!$E$61:$BM$80,MATCH('HRH Need estimation'!AF$2,'Inputs from Uganda staff'!$E$61:$E$80,0),MATCH('HRH Need estimation'!$D100,'Inputs from Uganda staff'!$E$6:$BM$6,0)),
""))</f>
        <v>0</v>
      </c>
      <c r="AG100" s="122">
        <f>IFERROR(
$AN100 * INDEX('WFOM - Time_Base'!$A$4:$API$29, MATCH("CenHos", 'WFOM - Time_Base'!$B$4:$B$29,0), MATCH(CONCATENATE($G100,AG$2),'WFOM - Time_Base'!$A$8:$API$8,0)) *
INDEX('WFOM - Time_Base'!$A$4:$API$29, MATCH("CenHos_Per", 'WFOM - Time_Base'!$B$4:$B$29,0), MATCH(CONCATENATE($G100,AG$2),'WFOM - Time_Base'!$A$8:$API$8,0)),
IFERROR($AN100 * INDEX('Inputs from Uganda staff'!$E$61:$BM$80,MATCH('HRH Need estimation'!AG$2,'Inputs from Uganda staff'!$E$61:$E$80,0),MATCH('HRH Need estimation'!$D100,'Inputs from Uganda staff'!$E$6:$BM$6,0)),
""))</f>
        <v>0</v>
      </c>
      <c r="AH100" s="122">
        <f>IFERROR(
$AN100 * INDEX('WFOM - Time_Base'!$A$4:$API$29, MATCH("CenHos", 'WFOM - Time_Base'!$B$4:$B$29,0), MATCH(CONCATENATE($G100,AH$2),'WFOM - Time_Base'!$A$8:$API$8,0)) *
INDEX('WFOM - Time_Base'!$A$4:$API$29, MATCH("CenHos_Per", 'WFOM - Time_Base'!$B$4:$B$29,0), MATCH(CONCATENATE($G100,AH$2),'WFOM - Time_Base'!$A$8:$API$8,0)),
IFERROR($AN100 * INDEX('Inputs from Uganda staff'!$E$61:$BM$80,MATCH('HRH Need estimation'!AH$2,'Inputs from Uganda staff'!$E$61:$E$80,0),MATCH('HRH Need estimation'!$D100,'Inputs from Uganda staff'!$E$6:$BM$6,0)),
""))</f>
        <v>0</v>
      </c>
      <c r="AI100" s="122">
        <f>IFERROR(
$AN100 * INDEX('WFOM - Time_Base'!$A$4:$API$29, MATCH("CenHos", 'WFOM - Time_Base'!$B$4:$B$29,0), MATCH(CONCATENATE($G100,AI$2),'WFOM - Time_Base'!$A$8:$API$8,0)) *
INDEX('WFOM - Time_Base'!$A$4:$API$29, MATCH("CenHos_Per", 'WFOM - Time_Base'!$B$4:$B$29,0), MATCH(CONCATENATE($G100,AI$2),'WFOM - Time_Base'!$A$8:$API$8,0)),
IFERROR($AN100 * INDEX('Inputs from Uganda staff'!$E$61:$BM$80,MATCH('HRH Need estimation'!AI$2,'Inputs from Uganda staff'!$E$61:$E$80,0),MATCH('HRH Need estimation'!$D100,'Inputs from Uganda staff'!$E$6:$BM$6,0)),
""))</f>
        <v>0</v>
      </c>
      <c r="AJ100" s="122">
        <f>IFERROR(
$AN100 * INDEX('WFOM - Time_Base'!$A$4:$API$29, MATCH("CenHos", 'WFOM - Time_Base'!$B$4:$B$29,0), MATCH(CONCATENATE($G100,AJ$2),'WFOM - Time_Base'!$A$8:$API$8,0)) *
INDEX('WFOM - Time_Base'!$A$4:$API$29, MATCH("CenHos_Per", 'WFOM - Time_Base'!$B$4:$B$29,0), MATCH(CONCATENATE($G100,AJ$2),'WFOM - Time_Base'!$A$8:$API$8,0)),
IFERROR($AN100 * INDEX('Inputs from Uganda staff'!$E$61:$BM$80,MATCH('HRH Need estimation'!AJ$2,'Inputs from Uganda staff'!$E$61:$E$80,0),MATCH('HRH Need estimation'!$D100,'Inputs from Uganda staff'!$E$6:$BM$6,0)),
""))</f>
        <v>0</v>
      </c>
      <c r="AK100" s="122">
        <f>IFERROR(
$AN100 * INDEX('WFOM - Time_Base'!$A$4:$API$29, MATCH("CenHos", 'WFOM - Time_Base'!$B$4:$B$29,0), MATCH(CONCATENATE($G100,AK$2),'WFOM - Time_Base'!$A$8:$API$8,0)) *
INDEX('WFOM - Time_Base'!$A$4:$API$29, MATCH("CenHos_Per", 'WFOM - Time_Base'!$B$4:$B$29,0), MATCH(CONCATENATE($G100,AK$2),'WFOM - Time_Base'!$A$8:$API$8,0)),
IFERROR($AN100 * INDEX('Inputs from Uganda staff'!$E$61:$BM$80,MATCH('HRH Need estimation'!AK$2,'Inputs from Uganda staff'!$E$61:$E$80,0),MATCH('HRH Need estimation'!$D100,'Inputs from Uganda staff'!$E$6:$BM$6,0)),
""))</f>
        <v>0</v>
      </c>
      <c r="AL100" s="122">
        <f>IFERROR(
$AN100 * INDEX('WFOM - Time_Base'!$A$4:$API$29, MATCH("CenHos", 'WFOM - Time_Base'!$B$4:$B$29,0), MATCH(CONCATENATE($G100,AL$2),'WFOM - Time_Base'!$A$8:$API$8,0)) *
INDEX('WFOM - Time_Base'!$A$4:$API$29, MATCH("CenHos_Per", 'WFOM - Time_Base'!$B$4:$B$29,0), MATCH(CONCATENATE($G100,AL$2),'WFOM - Time_Base'!$A$8:$API$8,0)),
IFERROR($AN100 * INDEX('Inputs from Uganda staff'!$E$61:$BM$80,MATCH('HRH Need estimation'!AL$2,'Inputs from Uganda staff'!$E$61:$E$80,0),MATCH('HRH Need estimation'!$D100,'Inputs from Uganda staff'!$E$6:$BM$6,0)),
""))</f>
        <v>0</v>
      </c>
      <c r="AN100">
        <v>1</v>
      </c>
      <c r="AO100" t="e">
        <f t="shared" si="3"/>
        <v>#N/A</v>
      </c>
      <c r="AQ100" t="s">
        <v>633</v>
      </c>
    </row>
    <row r="101" spans="1:43" hidden="1">
      <c r="A101" s="106" t="s">
        <v>964</v>
      </c>
      <c r="B101" s="106" t="s">
        <v>292</v>
      </c>
      <c r="C101" s="107" t="s">
        <v>414</v>
      </c>
      <c r="D101" s="115" t="s">
        <v>415</v>
      </c>
      <c r="E101" s="122" t="s">
        <v>1056</v>
      </c>
      <c r="F101" s="253"/>
      <c r="G101" s="122" t="str">
        <f>IF(F101&lt;&gt;"", VLOOKUP(F101,'WFOM - Cadre and Service List'!$E$4:$F$52,2,FALSE), "")</f>
        <v/>
      </c>
      <c r="H101" s="202" t="s">
        <v>1058</v>
      </c>
      <c r="I101" s="207"/>
      <c r="J101" s="207"/>
      <c r="K101" s="207"/>
      <c r="L101" s="207"/>
      <c r="M101" s="207"/>
      <c r="N101" s="207"/>
      <c r="O101" s="207"/>
      <c r="P101" s="207">
        <f t="shared" si="2"/>
        <v>0</v>
      </c>
      <c r="Q101" s="122" t="s">
        <v>1947</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c r="AN101" t="s">
        <v>2077</v>
      </c>
      <c r="AO101" t="str">
        <f t="shared" si="3"/>
        <v>116</v>
      </c>
      <c r="AQ101" t="s">
        <v>635</v>
      </c>
    </row>
    <row r="102" spans="1:43" hidden="1">
      <c r="A102" s="106" t="s">
        <v>915</v>
      </c>
      <c r="B102" s="106" t="s">
        <v>292</v>
      </c>
      <c r="C102" s="107" t="s">
        <v>416</v>
      </c>
      <c r="D102" s="115" t="s">
        <v>417</v>
      </c>
      <c r="E102" s="252"/>
      <c r="F102" s="252"/>
      <c r="G102" s="202" t="str">
        <f>IF(F102&lt;&gt;"", VLOOKUP(F102,'WFOM - Cadre and Service List'!$E$4:$F$52,2,FALSE), "")</f>
        <v/>
      </c>
      <c r="H102" s="202" t="s">
        <v>910</v>
      </c>
      <c r="I102" s="207"/>
      <c r="J102" s="207"/>
      <c r="K102" s="207"/>
      <c r="L102" s="207"/>
      <c r="M102" s="207"/>
      <c r="N102" s="207"/>
      <c r="O102" s="207"/>
      <c r="P102" s="207">
        <f t="shared" si="2"/>
        <v>0</v>
      </c>
      <c r="Q102" s="122" t="s">
        <v>1947</v>
      </c>
      <c r="R102" s="122" t="str">
        <f>IFERROR(
$AN102 * INDEX('WFOM - Time_Base'!$A$4:$API$29, MATCH("CenHos", 'WFOM - Time_Base'!$B$4:$B$29,0), MATCH(CONCATENATE($G102,R$2),'WFOM - Time_Base'!$A$8:$API$8,0)) *
INDEX('WFOM - Time_Base'!$A$4:$API$29, MATCH("CenHos_Per", 'WFOM - Time_Base'!$B$4:$B$29,0), MATCH(CONCATENATE($G102,R$2),'WFOM - Time_Base'!$A$8:$API$8,0)),
IFERROR($AN102 * INDEX('Inputs from Uganda staff'!$E$61:$BM$80,MATCH('HRH Need estimation'!R$2,'Inputs from Uganda staff'!$E$61:$E$80,0),MATCH('HRH Need estimation'!$D102,'Inputs from Uganda staff'!$E$6:$BM$6,0)),
""))</f>
        <v/>
      </c>
      <c r="S102" s="122" t="str">
        <f>IFERROR(
$AN102 * INDEX('WFOM - Time_Base'!$A$4:$API$29, MATCH("CenHos", 'WFOM - Time_Base'!$B$4:$B$29,0), MATCH(CONCATENATE($G102,S$2),'WFOM - Time_Base'!$A$8:$API$8,0)) *
INDEX('WFOM - Time_Base'!$A$4:$API$29, MATCH("CenHos_Per", 'WFOM - Time_Base'!$B$4:$B$29,0), MATCH(CONCATENATE($G102,S$2),'WFOM - Time_Base'!$A$8:$API$8,0)),
IFERROR($AN102 * INDEX('Inputs from Uganda staff'!$E$61:$BM$80,MATCH('HRH Need estimation'!S$2,'Inputs from Uganda staff'!$E$61:$E$80,0),MATCH('HRH Need estimation'!$D102,'Inputs from Uganda staff'!$E$6:$BM$6,0)),
""))</f>
        <v/>
      </c>
      <c r="T102" s="122" t="str">
        <f>IFERROR(
$AN102 * INDEX('WFOM - Time_Base'!$A$4:$API$29, MATCH("CenHos", 'WFOM - Time_Base'!$B$4:$B$29,0), MATCH(CONCATENATE($G102,T$2),'WFOM - Time_Base'!$A$8:$API$8,0)) *
INDEX('WFOM - Time_Base'!$A$4:$API$29, MATCH("CenHos_Per", 'WFOM - Time_Base'!$B$4:$B$29,0), MATCH(CONCATENATE($G102,T$2),'WFOM - Time_Base'!$A$8:$API$8,0)),
IFERROR($AN102 * INDEX('Inputs from Uganda staff'!$E$61:$BM$80,MATCH('HRH Need estimation'!T$2,'Inputs from Uganda staff'!$E$61:$E$80,0),MATCH('HRH Need estimation'!$D102,'Inputs from Uganda staff'!$E$6:$BM$6,0)),
""))</f>
        <v/>
      </c>
      <c r="U102" s="122" t="str">
        <f>IFERROR(
$AN102 * INDEX('WFOM - Time_Base'!$A$4:$API$29, MATCH("CenHos", 'WFOM - Time_Base'!$B$4:$B$29,0), MATCH(CONCATENATE($G102,U$2),'WFOM - Time_Base'!$A$8:$API$8,0)) *
INDEX('WFOM - Time_Base'!$A$4:$API$29, MATCH("CenHos_Per", 'WFOM - Time_Base'!$B$4:$B$29,0), MATCH(CONCATENATE($G102,U$2),'WFOM - Time_Base'!$A$8:$API$8,0)),
IFERROR($AN102 * INDEX('Inputs from Uganda staff'!$E$61:$BM$80,MATCH('HRH Need estimation'!U$2,'Inputs from Uganda staff'!$E$61:$E$80,0),MATCH('HRH Need estimation'!$D102,'Inputs from Uganda staff'!$E$6:$BM$6,0)),
""))</f>
        <v/>
      </c>
      <c r="V102" s="122" t="str">
        <f>IFERROR(
$AN102 * INDEX('WFOM - Time_Base'!$A$4:$API$29, MATCH("CenHos", 'WFOM - Time_Base'!$B$4:$B$29,0), MATCH(CONCATENATE($G102,V$2),'WFOM - Time_Base'!$A$8:$API$8,0)) *
INDEX('WFOM - Time_Base'!$A$4:$API$29, MATCH("CenHos_Per", 'WFOM - Time_Base'!$B$4:$B$29,0), MATCH(CONCATENATE($G102,V$2),'WFOM - Time_Base'!$A$8:$API$8,0)),
IFERROR($AN102 * INDEX('Inputs from Uganda staff'!$E$61:$BM$80,MATCH('HRH Need estimation'!V$2,'Inputs from Uganda staff'!$E$61:$E$80,0),MATCH('HRH Need estimation'!$D102,'Inputs from Uganda staff'!$E$6:$BM$6,0)),
""))</f>
        <v/>
      </c>
      <c r="W102" s="122" t="str">
        <f>IFERROR(
$AN102 * INDEX('WFOM - Time_Base'!$A$4:$API$29, MATCH("CenHos", 'WFOM - Time_Base'!$B$4:$B$29,0), MATCH(CONCATENATE($G102,W$2),'WFOM - Time_Base'!$A$8:$API$8,0)) *
INDEX('WFOM - Time_Base'!$A$4:$API$29, MATCH("CenHos_Per", 'WFOM - Time_Base'!$B$4:$B$29,0), MATCH(CONCATENATE($G102,W$2),'WFOM - Time_Base'!$A$8:$API$8,0)),
IFERROR($AN102 * INDEX('Inputs from Uganda staff'!$E$61:$BM$80,MATCH('HRH Need estimation'!W$2,'Inputs from Uganda staff'!$E$61:$E$80,0),MATCH('HRH Need estimation'!$D102,'Inputs from Uganda staff'!$E$6:$BM$6,0)),
""))</f>
        <v/>
      </c>
      <c r="X102" s="122" t="str">
        <f>IFERROR(
$AN102 * INDEX('WFOM - Time_Base'!$A$4:$API$29, MATCH("CenHos", 'WFOM - Time_Base'!$B$4:$B$29,0), MATCH(CONCATENATE($G102,X$2),'WFOM - Time_Base'!$A$8:$API$8,0)) *
INDEX('WFOM - Time_Base'!$A$4:$API$29, MATCH("CenHos_Per", 'WFOM - Time_Base'!$B$4:$B$29,0), MATCH(CONCATENATE($G102,X$2),'WFOM - Time_Base'!$A$8:$API$8,0)),
IFERROR($AN102 * INDEX('Inputs from Uganda staff'!$E$61:$BM$80,MATCH('HRH Need estimation'!X$2,'Inputs from Uganda staff'!$E$61:$E$80,0),MATCH('HRH Need estimation'!$D102,'Inputs from Uganda staff'!$E$6:$BM$6,0)),
""))</f>
        <v/>
      </c>
      <c r="Y102" s="122" t="str">
        <f>IFERROR(
$AN102 * INDEX('WFOM - Time_Base'!$A$4:$API$29, MATCH("CenHos", 'WFOM - Time_Base'!$B$4:$B$29,0), MATCH(CONCATENATE($G102,Y$2),'WFOM - Time_Base'!$A$8:$API$8,0)) *
INDEX('WFOM - Time_Base'!$A$4:$API$29, MATCH("CenHos_Per", 'WFOM - Time_Base'!$B$4:$B$29,0), MATCH(CONCATENATE($G102,Y$2),'WFOM - Time_Base'!$A$8:$API$8,0)),
IFERROR($AN102 * INDEX('Inputs from Uganda staff'!$E$61:$BM$80,MATCH('HRH Need estimation'!Y$2,'Inputs from Uganda staff'!$E$61:$E$80,0),MATCH('HRH Need estimation'!$D102,'Inputs from Uganda staff'!$E$6:$BM$6,0)),
""))</f>
        <v/>
      </c>
      <c r="Z102" s="122" t="str">
        <f>IFERROR(
$AN102 * INDEX('WFOM - Time_Base'!$A$4:$API$29, MATCH("CenHos", 'WFOM - Time_Base'!$B$4:$B$29,0), MATCH(CONCATENATE($G102,Z$2),'WFOM - Time_Base'!$A$8:$API$8,0)) *
INDEX('WFOM - Time_Base'!$A$4:$API$29, MATCH("CenHos_Per", 'WFOM - Time_Base'!$B$4:$B$29,0), MATCH(CONCATENATE($G102,Z$2),'WFOM - Time_Base'!$A$8:$API$8,0)),
IFERROR($AN102 * INDEX('Inputs from Uganda staff'!$E$61:$BM$80,MATCH('HRH Need estimation'!Z$2,'Inputs from Uganda staff'!$E$61:$E$80,0),MATCH('HRH Need estimation'!$D102,'Inputs from Uganda staff'!$E$6:$BM$6,0)),
""))</f>
        <v/>
      </c>
      <c r="AA102" s="122" t="str">
        <f>IFERROR(
$AN102 * INDEX('WFOM - Time_Base'!$A$4:$API$29, MATCH("CenHos", 'WFOM - Time_Base'!$B$4:$B$29,0), MATCH(CONCATENATE($G102,AA$2),'WFOM - Time_Base'!$A$8:$API$8,0)) *
INDEX('WFOM - Time_Base'!$A$4:$API$29, MATCH("CenHos_Per", 'WFOM - Time_Base'!$B$4:$B$29,0), MATCH(CONCATENATE($G102,AA$2),'WFOM - Time_Base'!$A$8:$API$8,0)),
IFERROR($AN102 * INDEX('Inputs from Uganda staff'!$E$61:$BM$80,MATCH('HRH Need estimation'!AA$2,'Inputs from Uganda staff'!$E$61:$E$80,0),MATCH('HRH Need estimation'!$D102,'Inputs from Uganda staff'!$E$6:$BM$6,0)),
""))</f>
        <v/>
      </c>
      <c r="AB102" s="122" t="str">
        <f>IFERROR(
$AN102 * INDEX('WFOM - Time_Base'!$A$4:$API$29, MATCH("CenHos", 'WFOM - Time_Base'!$B$4:$B$29,0), MATCH(CONCATENATE($G102,AB$2),'WFOM - Time_Base'!$A$8:$API$8,0)) *
INDEX('WFOM - Time_Base'!$A$4:$API$29, MATCH("CenHos_Per", 'WFOM - Time_Base'!$B$4:$B$29,0), MATCH(CONCATENATE($G102,AB$2),'WFOM - Time_Base'!$A$8:$API$8,0)),
IFERROR($AN102 * INDEX('Inputs from Uganda staff'!$E$61:$BM$80,MATCH('HRH Need estimation'!AB$2,'Inputs from Uganda staff'!$E$61:$E$80,0),MATCH('HRH Need estimation'!$D102,'Inputs from Uganda staff'!$E$6:$BM$6,0)),
""))</f>
        <v/>
      </c>
      <c r="AC102" s="122" t="str">
        <f>IFERROR(
$AN102 * INDEX('WFOM - Time_Base'!$A$4:$API$29, MATCH("CenHos", 'WFOM - Time_Base'!$B$4:$B$29,0), MATCH(CONCATENATE($G102,AC$2),'WFOM - Time_Base'!$A$8:$API$8,0)) *
INDEX('WFOM - Time_Base'!$A$4:$API$29, MATCH("CenHos_Per", 'WFOM - Time_Base'!$B$4:$B$29,0), MATCH(CONCATENATE($G102,AC$2),'WFOM - Time_Base'!$A$8:$API$8,0)),
IFERROR($AN102 * INDEX('Inputs from Uganda staff'!$E$61:$BM$80,MATCH('HRH Need estimation'!AC$2,'Inputs from Uganda staff'!$E$61:$E$80,0),MATCH('HRH Need estimation'!$D102,'Inputs from Uganda staff'!$E$6:$BM$6,0)),
""))</f>
        <v/>
      </c>
      <c r="AD102" s="122" t="str">
        <f>IFERROR(
$AN102 * INDEX('WFOM - Time_Base'!$A$4:$API$29, MATCH("CenHos", 'WFOM - Time_Base'!$B$4:$B$29,0), MATCH(CONCATENATE($G102,AD$2),'WFOM - Time_Base'!$A$8:$API$8,0)) *
INDEX('WFOM - Time_Base'!$A$4:$API$29, MATCH("CenHos_Per", 'WFOM - Time_Base'!$B$4:$B$29,0), MATCH(CONCATENATE($G102,AD$2),'WFOM - Time_Base'!$A$8:$API$8,0)),
IFERROR($AN102 * INDEX('Inputs from Uganda staff'!$E$61:$BM$80,MATCH('HRH Need estimation'!AD$2,'Inputs from Uganda staff'!$E$61:$E$80,0),MATCH('HRH Need estimation'!$D102,'Inputs from Uganda staff'!$E$6:$BM$6,0)),
""))</f>
        <v/>
      </c>
      <c r="AE102" s="122" t="str">
        <f>IFERROR(
$AN102 * INDEX('WFOM - Time_Base'!$A$4:$API$29, MATCH("CenHos", 'WFOM - Time_Base'!$B$4:$B$29,0), MATCH(CONCATENATE($G102,AE$2),'WFOM - Time_Base'!$A$8:$API$8,0)) *
INDEX('WFOM - Time_Base'!$A$4:$API$29, MATCH("CenHos_Per", 'WFOM - Time_Base'!$B$4:$B$29,0), MATCH(CONCATENATE($G102,AE$2),'WFOM - Time_Base'!$A$8:$API$8,0)),
IFERROR($AN102 * INDEX('Inputs from Uganda staff'!$E$61:$BM$80,MATCH('HRH Need estimation'!AE$2,'Inputs from Uganda staff'!$E$61:$E$80,0),MATCH('HRH Need estimation'!$D102,'Inputs from Uganda staff'!$E$6:$BM$6,0)),
""))</f>
        <v/>
      </c>
      <c r="AF102" s="122" t="str">
        <f>IFERROR(
$AN102 * INDEX('WFOM - Time_Base'!$A$4:$API$29, MATCH("CenHos", 'WFOM - Time_Base'!$B$4:$B$29,0), MATCH(CONCATENATE($G102,AF$2),'WFOM - Time_Base'!$A$8:$API$8,0)) *
INDEX('WFOM - Time_Base'!$A$4:$API$29, MATCH("CenHos_Per", 'WFOM - Time_Base'!$B$4:$B$29,0), MATCH(CONCATENATE($G102,AF$2),'WFOM - Time_Base'!$A$8:$API$8,0)),
IFERROR($AN102 * INDEX('Inputs from Uganda staff'!$E$61:$BM$80,MATCH('HRH Need estimation'!AF$2,'Inputs from Uganda staff'!$E$61:$E$80,0),MATCH('HRH Need estimation'!$D102,'Inputs from Uganda staff'!$E$6:$BM$6,0)),
""))</f>
        <v/>
      </c>
      <c r="AG102" s="122" t="str">
        <f>IFERROR(
$AN102 * INDEX('WFOM - Time_Base'!$A$4:$API$29, MATCH("CenHos", 'WFOM - Time_Base'!$B$4:$B$29,0), MATCH(CONCATENATE($G102,AG$2),'WFOM - Time_Base'!$A$8:$API$8,0)) *
INDEX('WFOM - Time_Base'!$A$4:$API$29, MATCH("CenHos_Per", 'WFOM - Time_Base'!$B$4:$B$29,0), MATCH(CONCATENATE($G102,AG$2),'WFOM - Time_Base'!$A$8:$API$8,0)),
IFERROR($AN102 * INDEX('Inputs from Uganda staff'!$E$61:$BM$80,MATCH('HRH Need estimation'!AG$2,'Inputs from Uganda staff'!$E$61:$E$80,0),MATCH('HRH Need estimation'!$D102,'Inputs from Uganda staff'!$E$6:$BM$6,0)),
""))</f>
        <v/>
      </c>
      <c r="AH102" s="122" t="str">
        <f>IFERROR(
$AN102 * INDEX('WFOM - Time_Base'!$A$4:$API$29, MATCH("CenHos", 'WFOM - Time_Base'!$B$4:$B$29,0), MATCH(CONCATENATE($G102,AH$2),'WFOM - Time_Base'!$A$8:$API$8,0)) *
INDEX('WFOM - Time_Base'!$A$4:$API$29, MATCH("CenHos_Per", 'WFOM - Time_Base'!$B$4:$B$29,0), MATCH(CONCATENATE($G102,AH$2),'WFOM - Time_Base'!$A$8:$API$8,0)),
IFERROR($AN102 * INDEX('Inputs from Uganda staff'!$E$61:$BM$80,MATCH('HRH Need estimation'!AH$2,'Inputs from Uganda staff'!$E$61:$E$80,0),MATCH('HRH Need estimation'!$D102,'Inputs from Uganda staff'!$E$6:$BM$6,0)),
""))</f>
        <v/>
      </c>
      <c r="AI102" s="122" t="str">
        <f>IFERROR(
$AN102 * INDEX('WFOM - Time_Base'!$A$4:$API$29, MATCH("CenHos", 'WFOM - Time_Base'!$B$4:$B$29,0), MATCH(CONCATENATE($G102,AI$2),'WFOM - Time_Base'!$A$8:$API$8,0)) *
INDEX('WFOM - Time_Base'!$A$4:$API$29, MATCH("CenHos_Per", 'WFOM - Time_Base'!$B$4:$B$29,0), MATCH(CONCATENATE($G102,AI$2),'WFOM - Time_Base'!$A$8:$API$8,0)),
IFERROR($AN102 * INDEX('Inputs from Uganda staff'!$E$61:$BM$80,MATCH('HRH Need estimation'!AI$2,'Inputs from Uganda staff'!$E$61:$E$80,0),MATCH('HRH Need estimation'!$D102,'Inputs from Uganda staff'!$E$6:$BM$6,0)),
""))</f>
        <v/>
      </c>
      <c r="AJ102" s="122" t="str">
        <f>IFERROR(
$AN102 * INDEX('WFOM - Time_Base'!$A$4:$API$29, MATCH("CenHos", 'WFOM - Time_Base'!$B$4:$B$29,0), MATCH(CONCATENATE($G102,AJ$2),'WFOM - Time_Base'!$A$8:$API$8,0)) *
INDEX('WFOM - Time_Base'!$A$4:$API$29, MATCH("CenHos_Per", 'WFOM - Time_Base'!$B$4:$B$29,0), MATCH(CONCATENATE($G102,AJ$2),'WFOM - Time_Base'!$A$8:$API$8,0)),
IFERROR($AN102 * INDEX('Inputs from Uganda staff'!$E$61:$BM$80,MATCH('HRH Need estimation'!AJ$2,'Inputs from Uganda staff'!$E$61:$E$80,0),MATCH('HRH Need estimation'!$D102,'Inputs from Uganda staff'!$E$6:$BM$6,0)),
""))</f>
        <v/>
      </c>
      <c r="AK102" s="122" t="str">
        <f>IFERROR(
$AN102 * INDEX('WFOM - Time_Base'!$A$4:$API$29, MATCH("CenHos", 'WFOM - Time_Base'!$B$4:$B$29,0), MATCH(CONCATENATE($G102,AK$2),'WFOM - Time_Base'!$A$8:$API$8,0)) *
INDEX('WFOM - Time_Base'!$A$4:$API$29, MATCH("CenHos_Per", 'WFOM - Time_Base'!$B$4:$B$29,0), MATCH(CONCATENATE($G102,AK$2),'WFOM - Time_Base'!$A$8:$API$8,0)),
IFERROR($AN102 * INDEX('Inputs from Uganda staff'!$E$61:$BM$80,MATCH('HRH Need estimation'!AK$2,'Inputs from Uganda staff'!$E$61:$E$80,0),MATCH('HRH Need estimation'!$D102,'Inputs from Uganda staff'!$E$6:$BM$6,0)),
""))</f>
        <v/>
      </c>
      <c r="AL102" s="122" t="str">
        <f>IFERROR(
$AN102 * INDEX('WFOM - Time_Base'!$A$4:$API$29, MATCH("CenHos", 'WFOM - Time_Base'!$B$4:$B$29,0), MATCH(CONCATENATE($G102,AL$2),'WFOM - Time_Base'!$A$8:$API$8,0)) *
INDEX('WFOM - Time_Base'!$A$4:$API$29, MATCH("CenHos_Per", 'WFOM - Time_Base'!$B$4:$B$29,0), MATCH(CONCATENATE($G102,AL$2),'WFOM - Time_Base'!$A$8:$API$8,0)),
IFERROR($AN102 * INDEX('Inputs from Uganda staff'!$E$61:$BM$80,MATCH('HRH Need estimation'!AL$2,'Inputs from Uganda staff'!$E$61:$E$80,0),MATCH('HRH Need estimation'!$D102,'Inputs from Uganda staff'!$E$6:$BM$6,0)),
""))</f>
        <v/>
      </c>
      <c r="AN102">
        <v>1</v>
      </c>
      <c r="AO102" t="e">
        <f t="shared" si="3"/>
        <v>#N/A</v>
      </c>
      <c r="AQ102" t="s">
        <v>637</v>
      </c>
    </row>
    <row r="103" spans="1:43" hidden="1">
      <c r="A103" s="106" t="s">
        <v>965</v>
      </c>
      <c r="B103" s="106" t="s">
        <v>292</v>
      </c>
      <c r="C103" s="107" t="s">
        <v>418</v>
      </c>
      <c r="D103" s="115" t="s">
        <v>419</v>
      </c>
      <c r="E103" s="122" t="s">
        <v>1056</v>
      </c>
      <c r="F103" s="252"/>
      <c r="G103" s="202" t="str">
        <f>IF(F103&lt;&gt;"", VLOOKUP(F103,'WFOM - Cadre and Service List'!$E$4:$F$52,2,FALSE), "")</f>
        <v/>
      </c>
      <c r="H103" s="202" t="s">
        <v>1058</v>
      </c>
      <c r="I103" s="207"/>
      <c r="J103" s="207"/>
      <c r="K103" s="207"/>
      <c r="L103" s="207"/>
      <c r="M103" s="207"/>
      <c r="N103" s="207"/>
      <c r="O103" s="207"/>
      <c r="P103" s="207">
        <f t="shared" si="2"/>
        <v>0</v>
      </c>
      <c r="Q103" s="122" t="s">
        <v>1947</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c r="AN103">
        <v>1</v>
      </c>
      <c r="AO103" t="str">
        <f t="shared" si="3"/>
        <v>118</v>
      </c>
      <c r="AQ103" t="s">
        <v>639</v>
      </c>
    </row>
    <row r="104" spans="1:43" hidden="1">
      <c r="A104" s="106" t="s">
        <v>915</v>
      </c>
      <c r="B104" s="106" t="s">
        <v>292</v>
      </c>
      <c r="C104" s="107" t="s">
        <v>420</v>
      </c>
      <c r="D104" s="115" t="s">
        <v>421</v>
      </c>
      <c r="E104" s="122" t="s">
        <v>1056</v>
      </c>
      <c r="F104" s="253"/>
      <c r="G104" s="202" t="str">
        <f>IF(F104&lt;&gt;"", VLOOKUP(F104,'WFOM - Cadre and Service List'!$E$4:$F$52,2,FALSE), "")</f>
        <v/>
      </c>
      <c r="H104" s="202" t="s">
        <v>910</v>
      </c>
      <c r="I104" s="207"/>
      <c r="J104" s="207"/>
      <c r="K104" s="207"/>
      <c r="L104" s="207"/>
      <c r="M104" s="207"/>
      <c r="N104" s="207"/>
      <c r="O104" s="207"/>
      <c r="P104" s="207">
        <f t="shared" si="2"/>
        <v>0</v>
      </c>
      <c r="Q104" s="122" t="s">
        <v>1947</v>
      </c>
      <c r="R104" s="122" t="str">
        <f>IFERROR(
$AN104 * INDEX('WFOM - Time_Base'!$A$4:$API$29, MATCH("CenHos", 'WFOM - Time_Base'!$B$4:$B$29,0), MATCH(CONCATENATE($G104,R$2),'WFOM - Time_Base'!$A$8:$API$8,0)) *
INDEX('WFOM - Time_Base'!$A$4:$API$29, MATCH("CenHos_Per", 'WFOM - Time_Base'!$B$4:$B$29,0), MATCH(CONCATENATE($G104,R$2),'WFOM - Time_Base'!$A$8:$API$8,0)),
IFERROR($AN104 * INDEX('Inputs from Uganda staff'!$E$61:$BM$80,MATCH('HRH Need estimation'!R$2,'Inputs from Uganda staff'!$E$61:$E$80,0),MATCH('HRH Need estimation'!$D104,'Inputs from Uganda staff'!$E$6:$BM$6,0)),
""))</f>
        <v/>
      </c>
      <c r="S104" s="122" t="str">
        <f>IFERROR(
$AN104 * INDEX('WFOM - Time_Base'!$A$4:$API$29, MATCH("CenHos", 'WFOM - Time_Base'!$B$4:$B$29,0), MATCH(CONCATENATE($G104,S$2),'WFOM - Time_Base'!$A$8:$API$8,0)) *
INDEX('WFOM - Time_Base'!$A$4:$API$29, MATCH("CenHos_Per", 'WFOM - Time_Base'!$B$4:$B$29,0), MATCH(CONCATENATE($G104,S$2),'WFOM - Time_Base'!$A$8:$API$8,0)),
IFERROR($AN104 * INDEX('Inputs from Uganda staff'!$E$61:$BM$80,MATCH('HRH Need estimation'!S$2,'Inputs from Uganda staff'!$E$61:$E$80,0),MATCH('HRH Need estimation'!$D104,'Inputs from Uganda staff'!$E$6:$BM$6,0)),
""))</f>
        <v/>
      </c>
      <c r="T104" s="122" t="str">
        <f>IFERROR(
$AN104 * INDEX('WFOM - Time_Base'!$A$4:$API$29, MATCH("CenHos", 'WFOM - Time_Base'!$B$4:$B$29,0), MATCH(CONCATENATE($G104,T$2),'WFOM - Time_Base'!$A$8:$API$8,0)) *
INDEX('WFOM - Time_Base'!$A$4:$API$29, MATCH("CenHos_Per", 'WFOM - Time_Base'!$B$4:$B$29,0), MATCH(CONCATENATE($G104,T$2),'WFOM - Time_Base'!$A$8:$API$8,0)),
IFERROR($AN104 * INDEX('Inputs from Uganda staff'!$E$61:$BM$80,MATCH('HRH Need estimation'!T$2,'Inputs from Uganda staff'!$E$61:$E$80,0),MATCH('HRH Need estimation'!$D104,'Inputs from Uganda staff'!$E$6:$BM$6,0)),
""))</f>
        <v/>
      </c>
      <c r="U104" s="122" t="str">
        <f>IFERROR(
$AN104 * INDEX('WFOM - Time_Base'!$A$4:$API$29, MATCH("CenHos", 'WFOM - Time_Base'!$B$4:$B$29,0), MATCH(CONCATENATE($G104,U$2),'WFOM - Time_Base'!$A$8:$API$8,0)) *
INDEX('WFOM - Time_Base'!$A$4:$API$29, MATCH("CenHos_Per", 'WFOM - Time_Base'!$B$4:$B$29,0), MATCH(CONCATENATE($G104,U$2),'WFOM - Time_Base'!$A$8:$API$8,0)),
IFERROR($AN104 * INDEX('Inputs from Uganda staff'!$E$61:$BM$80,MATCH('HRH Need estimation'!U$2,'Inputs from Uganda staff'!$E$61:$E$80,0),MATCH('HRH Need estimation'!$D104,'Inputs from Uganda staff'!$E$6:$BM$6,0)),
""))</f>
        <v/>
      </c>
      <c r="V104" s="122" t="str">
        <f>IFERROR(
$AN104 * INDEX('WFOM - Time_Base'!$A$4:$API$29, MATCH("CenHos", 'WFOM - Time_Base'!$B$4:$B$29,0), MATCH(CONCATENATE($G104,V$2),'WFOM - Time_Base'!$A$8:$API$8,0)) *
INDEX('WFOM - Time_Base'!$A$4:$API$29, MATCH("CenHos_Per", 'WFOM - Time_Base'!$B$4:$B$29,0), MATCH(CONCATENATE($G104,V$2),'WFOM - Time_Base'!$A$8:$API$8,0)),
IFERROR($AN104 * INDEX('Inputs from Uganda staff'!$E$61:$BM$80,MATCH('HRH Need estimation'!V$2,'Inputs from Uganda staff'!$E$61:$E$80,0),MATCH('HRH Need estimation'!$D104,'Inputs from Uganda staff'!$E$6:$BM$6,0)),
""))</f>
        <v/>
      </c>
      <c r="W104" s="122" t="str">
        <f>IFERROR(
$AN104 * INDEX('WFOM - Time_Base'!$A$4:$API$29, MATCH("CenHos", 'WFOM - Time_Base'!$B$4:$B$29,0), MATCH(CONCATENATE($G104,W$2),'WFOM - Time_Base'!$A$8:$API$8,0)) *
INDEX('WFOM - Time_Base'!$A$4:$API$29, MATCH("CenHos_Per", 'WFOM - Time_Base'!$B$4:$B$29,0), MATCH(CONCATENATE($G104,W$2),'WFOM - Time_Base'!$A$8:$API$8,0)),
IFERROR($AN104 * INDEX('Inputs from Uganda staff'!$E$61:$BM$80,MATCH('HRH Need estimation'!W$2,'Inputs from Uganda staff'!$E$61:$E$80,0),MATCH('HRH Need estimation'!$D104,'Inputs from Uganda staff'!$E$6:$BM$6,0)),
""))</f>
        <v/>
      </c>
      <c r="X104" s="122" t="str">
        <f>IFERROR(
$AN104 * INDEX('WFOM - Time_Base'!$A$4:$API$29, MATCH("CenHos", 'WFOM - Time_Base'!$B$4:$B$29,0), MATCH(CONCATENATE($G104,X$2),'WFOM - Time_Base'!$A$8:$API$8,0)) *
INDEX('WFOM - Time_Base'!$A$4:$API$29, MATCH("CenHos_Per", 'WFOM - Time_Base'!$B$4:$B$29,0), MATCH(CONCATENATE($G104,X$2),'WFOM - Time_Base'!$A$8:$API$8,0)),
IFERROR($AN104 * INDEX('Inputs from Uganda staff'!$E$61:$BM$80,MATCH('HRH Need estimation'!X$2,'Inputs from Uganda staff'!$E$61:$E$80,0),MATCH('HRH Need estimation'!$D104,'Inputs from Uganda staff'!$E$6:$BM$6,0)),
""))</f>
        <v/>
      </c>
      <c r="Y104" s="122" t="str">
        <f>IFERROR(
$AN104 * INDEX('WFOM - Time_Base'!$A$4:$API$29, MATCH("CenHos", 'WFOM - Time_Base'!$B$4:$B$29,0), MATCH(CONCATENATE($G104,Y$2),'WFOM - Time_Base'!$A$8:$API$8,0)) *
INDEX('WFOM - Time_Base'!$A$4:$API$29, MATCH("CenHos_Per", 'WFOM - Time_Base'!$B$4:$B$29,0), MATCH(CONCATENATE($G104,Y$2),'WFOM - Time_Base'!$A$8:$API$8,0)),
IFERROR($AN104 * INDEX('Inputs from Uganda staff'!$E$61:$BM$80,MATCH('HRH Need estimation'!Y$2,'Inputs from Uganda staff'!$E$61:$E$80,0),MATCH('HRH Need estimation'!$D104,'Inputs from Uganda staff'!$E$6:$BM$6,0)),
""))</f>
        <v/>
      </c>
      <c r="Z104" s="122" t="str">
        <f>IFERROR(
$AN104 * INDEX('WFOM - Time_Base'!$A$4:$API$29, MATCH("CenHos", 'WFOM - Time_Base'!$B$4:$B$29,0), MATCH(CONCATENATE($G104,Z$2),'WFOM - Time_Base'!$A$8:$API$8,0)) *
INDEX('WFOM - Time_Base'!$A$4:$API$29, MATCH("CenHos_Per", 'WFOM - Time_Base'!$B$4:$B$29,0), MATCH(CONCATENATE($G104,Z$2),'WFOM - Time_Base'!$A$8:$API$8,0)),
IFERROR($AN104 * INDEX('Inputs from Uganda staff'!$E$61:$BM$80,MATCH('HRH Need estimation'!Z$2,'Inputs from Uganda staff'!$E$61:$E$80,0),MATCH('HRH Need estimation'!$D104,'Inputs from Uganda staff'!$E$6:$BM$6,0)),
""))</f>
        <v/>
      </c>
      <c r="AA104" s="122" t="str">
        <f>IFERROR(
$AN104 * INDEX('WFOM - Time_Base'!$A$4:$API$29, MATCH("CenHos", 'WFOM - Time_Base'!$B$4:$B$29,0), MATCH(CONCATENATE($G104,AA$2),'WFOM - Time_Base'!$A$8:$API$8,0)) *
INDEX('WFOM - Time_Base'!$A$4:$API$29, MATCH("CenHos_Per", 'WFOM - Time_Base'!$B$4:$B$29,0), MATCH(CONCATENATE($G104,AA$2),'WFOM - Time_Base'!$A$8:$API$8,0)),
IFERROR($AN104 * INDEX('Inputs from Uganda staff'!$E$61:$BM$80,MATCH('HRH Need estimation'!AA$2,'Inputs from Uganda staff'!$E$61:$E$80,0),MATCH('HRH Need estimation'!$D104,'Inputs from Uganda staff'!$E$6:$BM$6,0)),
""))</f>
        <v/>
      </c>
      <c r="AB104" s="122" t="str">
        <f>IFERROR(
$AN104 * INDEX('WFOM - Time_Base'!$A$4:$API$29, MATCH("CenHos", 'WFOM - Time_Base'!$B$4:$B$29,0), MATCH(CONCATENATE($G104,AB$2),'WFOM - Time_Base'!$A$8:$API$8,0)) *
INDEX('WFOM - Time_Base'!$A$4:$API$29, MATCH("CenHos_Per", 'WFOM - Time_Base'!$B$4:$B$29,0), MATCH(CONCATENATE($G104,AB$2),'WFOM - Time_Base'!$A$8:$API$8,0)),
IFERROR($AN104 * INDEX('Inputs from Uganda staff'!$E$61:$BM$80,MATCH('HRH Need estimation'!AB$2,'Inputs from Uganda staff'!$E$61:$E$80,0),MATCH('HRH Need estimation'!$D104,'Inputs from Uganda staff'!$E$6:$BM$6,0)),
""))</f>
        <v/>
      </c>
      <c r="AC104" s="122" t="str">
        <f>IFERROR(
$AN104 * INDEX('WFOM - Time_Base'!$A$4:$API$29, MATCH("CenHos", 'WFOM - Time_Base'!$B$4:$B$29,0), MATCH(CONCATENATE($G104,AC$2),'WFOM - Time_Base'!$A$8:$API$8,0)) *
INDEX('WFOM - Time_Base'!$A$4:$API$29, MATCH("CenHos_Per", 'WFOM - Time_Base'!$B$4:$B$29,0), MATCH(CONCATENATE($G104,AC$2),'WFOM - Time_Base'!$A$8:$API$8,0)),
IFERROR($AN104 * INDEX('Inputs from Uganda staff'!$E$61:$BM$80,MATCH('HRH Need estimation'!AC$2,'Inputs from Uganda staff'!$E$61:$E$80,0),MATCH('HRH Need estimation'!$D104,'Inputs from Uganda staff'!$E$6:$BM$6,0)),
""))</f>
        <v/>
      </c>
      <c r="AD104" s="122" t="str">
        <f>IFERROR(
$AN104 * INDEX('WFOM - Time_Base'!$A$4:$API$29, MATCH("CenHos", 'WFOM - Time_Base'!$B$4:$B$29,0), MATCH(CONCATENATE($G104,AD$2),'WFOM - Time_Base'!$A$8:$API$8,0)) *
INDEX('WFOM - Time_Base'!$A$4:$API$29, MATCH("CenHos_Per", 'WFOM - Time_Base'!$B$4:$B$29,0), MATCH(CONCATENATE($G104,AD$2),'WFOM - Time_Base'!$A$8:$API$8,0)),
IFERROR($AN104 * INDEX('Inputs from Uganda staff'!$E$61:$BM$80,MATCH('HRH Need estimation'!AD$2,'Inputs from Uganda staff'!$E$61:$E$80,0),MATCH('HRH Need estimation'!$D104,'Inputs from Uganda staff'!$E$6:$BM$6,0)),
""))</f>
        <v/>
      </c>
      <c r="AE104" s="122" t="str">
        <f>IFERROR(
$AN104 * INDEX('WFOM - Time_Base'!$A$4:$API$29, MATCH("CenHos", 'WFOM - Time_Base'!$B$4:$B$29,0), MATCH(CONCATENATE($G104,AE$2),'WFOM - Time_Base'!$A$8:$API$8,0)) *
INDEX('WFOM - Time_Base'!$A$4:$API$29, MATCH("CenHos_Per", 'WFOM - Time_Base'!$B$4:$B$29,0), MATCH(CONCATENATE($G104,AE$2),'WFOM - Time_Base'!$A$8:$API$8,0)),
IFERROR($AN104 * INDEX('Inputs from Uganda staff'!$E$61:$BM$80,MATCH('HRH Need estimation'!AE$2,'Inputs from Uganda staff'!$E$61:$E$80,0),MATCH('HRH Need estimation'!$D104,'Inputs from Uganda staff'!$E$6:$BM$6,0)),
""))</f>
        <v/>
      </c>
      <c r="AF104" s="122" t="str">
        <f>IFERROR(
$AN104 * INDEX('WFOM - Time_Base'!$A$4:$API$29, MATCH("CenHos", 'WFOM - Time_Base'!$B$4:$B$29,0), MATCH(CONCATENATE($G104,AF$2),'WFOM - Time_Base'!$A$8:$API$8,0)) *
INDEX('WFOM - Time_Base'!$A$4:$API$29, MATCH("CenHos_Per", 'WFOM - Time_Base'!$B$4:$B$29,0), MATCH(CONCATENATE($G104,AF$2),'WFOM - Time_Base'!$A$8:$API$8,0)),
IFERROR($AN104 * INDEX('Inputs from Uganda staff'!$E$61:$BM$80,MATCH('HRH Need estimation'!AF$2,'Inputs from Uganda staff'!$E$61:$E$80,0),MATCH('HRH Need estimation'!$D104,'Inputs from Uganda staff'!$E$6:$BM$6,0)),
""))</f>
        <v/>
      </c>
      <c r="AG104" s="122" t="str">
        <f>IFERROR(
$AN104 * INDEX('WFOM - Time_Base'!$A$4:$API$29, MATCH("CenHos", 'WFOM - Time_Base'!$B$4:$B$29,0), MATCH(CONCATENATE($G104,AG$2),'WFOM - Time_Base'!$A$8:$API$8,0)) *
INDEX('WFOM - Time_Base'!$A$4:$API$29, MATCH("CenHos_Per", 'WFOM - Time_Base'!$B$4:$B$29,0), MATCH(CONCATENATE($G104,AG$2),'WFOM - Time_Base'!$A$8:$API$8,0)),
IFERROR($AN104 * INDEX('Inputs from Uganda staff'!$E$61:$BM$80,MATCH('HRH Need estimation'!AG$2,'Inputs from Uganda staff'!$E$61:$E$80,0),MATCH('HRH Need estimation'!$D104,'Inputs from Uganda staff'!$E$6:$BM$6,0)),
""))</f>
        <v/>
      </c>
      <c r="AH104" s="122" t="str">
        <f>IFERROR(
$AN104 * INDEX('WFOM - Time_Base'!$A$4:$API$29, MATCH("CenHos", 'WFOM - Time_Base'!$B$4:$B$29,0), MATCH(CONCATENATE($G104,AH$2),'WFOM - Time_Base'!$A$8:$API$8,0)) *
INDEX('WFOM - Time_Base'!$A$4:$API$29, MATCH("CenHos_Per", 'WFOM - Time_Base'!$B$4:$B$29,0), MATCH(CONCATENATE($G104,AH$2),'WFOM - Time_Base'!$A$8:$API$8,0)),
IFERROR($AN104 * INDEX('Inputs from Uganda staff'!$E$61:$BM$80,MATCH('HRH Need estimation'!AH$2,'Inputs from Uganda staff'!$E$61:$E$80,0),MATCH('HRH Need estimation'!$D104,'Inputs from Uganda staff'!$E$6:$BM$6,0)),
""))</f>
        <v/>
      </c>
      <c r="AI104" s="122" t="str">
        <f>IFERROR(
$AN104 * INDEX('WFOM - Time_Base'!$A$4:$API$29, MATCH("CenHos", 'WFOM - Time_Base'!$B$4:$B$29,0), MATCH(CONCATENATE($G104,AI$2),'WFOM - Time_Base'!$A$8:$API$8,0)) *
INDEX('WFOM - Time_Base'!$A$4:$API$29, MATCH("CenHos_Per", 'WFOM - Time_Base'!$B$4:$B$29,0), MATCH(CONCATENATE($G104,AI$2),'WFOM - Time_Base'!$A$8:$API$8,0)),
IFERROR($AN104 * INDEX('Inputs from Uganda staff'!$E$61:$BM$80,MATCH('HRH Need estimation'!AI$2,'Inputs from Uganda staff'!$E$61:$E$80,0),MATCH('HRH Need estimation'!$D104,'Inputs from Uganda staff'!$E$6:$BM$6,0)),
""))</f>
        <v/>
      </c>
      <c r="AJ104" s="122" t="str">
        <f>IFERROR(
$AN104 * INDEX('WFOM - Time_Base'!$A$4:$API$29, MATCH("CenHos", 'WFOM - Time_Base'!$B$4:$B$29,0), MATCH(CONCATENATE($G104,AJ$2),'WFOM - Time_Base'!$A$8:$API$8,0)) *
INDEX('WFOM - Time_Base'!$A$4:$API$29, MATCH("CenHos_Per", 'WFOM - Time_Base'!$B$4:$B$29,0), MATCH(CONCATENATE($G104,AJ$2),'WFOM - Time_Base'!$A$8:$API$8,0)),
IFERROR($AN104 * INDEX('Inputs from Uganda staff'!$E$61:$BM$80,MATCH('HRH Need estimation'!AJ$2,'Inputs from Uganda staff'!$E$61:$E$80,0),MATCH('HRH Need estimation'!$D104,'Inputs from Uganda staff'!$E$6:$BM$6,0)),
""))</f>
        <v/>
      </c>
      <c r="AK104" s="122" t="str">
        <f>IFERROR(
$AN104 * INDEX('WFOM - Time_Base'!$A$4:$API$29, MATCH("CenHos", 'WFOM - Time_Base'!$B$4:$B$29,0), MATCH(CONCATENATE($G104,AK$2),'WFOM - Time_Base'!$A$8:$API$8,0)) *
INDEX('WFOM - Time_Base'!$A$4:$API$29, MATCH("CenHos_Per", 'WFOM - Time_Base'!$B$4:$B$29,0), MATCH(CONCATENATE($G104,AK$2),'WFOM - Time_Base'!$A$8:$API$8,0)),
IFERROR($AN104 * INDEX('Inputs from Uganda staff'!$E$61:$BM$80,MATCH('HRH Need estimation'!AK$2,'Inputs from Uganda staff'!$E$61:$E$80,0),MATCH('HRH Need estimation'!$D104,'Inputs from Uganda staff'!$E$6:$BM$6,0)),
""))</f>
        <v/>
      </c>
      <c r="AL104" s="122" t="str">
        <f>IFERROR(
$AN104 * INDEX('WFOM - Time_Base'!$A$4:$API$29, MATCH("CenHos", 'WFOM - Time_Base'!$B$4:$B$29,0), MATCH(CONCATENATE($G104,AL$2),'WFOM - Time_Base'!$A$8:$API$8,0)) *
INDEX('WFOM - Time_Base'!$A$4:$API$29, MATCH("CenHos_Per", 'WFOM - Time_Base'!$B$4:$B$29,0), MATCH(CONCATENATE($G104,AL$2),'WFOM - Time_Base'!$A$8:$API$8,0)),
IFERROR($AN104 * INDEX('Inputs from Uganda staff'!$E$61:$BM$80,MATCH('HRH Need estimation'!AL$2,'Inputs from Uganda staff'!$E$61:$E$80,0),MATCH('HRH Need estimation'!$D104,'Inputs from Uganda staff'!$E$6:$BM$6,0)),
""))</f>
        <v/>
      </c>
      <c r="AN104">
        <v>1</v>
      </c>
      <c r="AO104" t="e">
        <f t="shared" si="3"/>
        <v>#N/A</v>
      </c>
      <c r="AQ104" t="s">
        <v>641</v>
      </c>
    </row>
    <row r="105" spans="1:43" hidden="1">
      <c r="A105" s="106" t="s">
        <v>966</v>
      </c>
      <c r="B105" s="106" t="s">
        <v>292</v>
      </c>
      <c r="C105" s="107" t="s">
        <v>422</v>
      </c>
      <c r="D105" s="115" t="s">
        <v>423</v>
      </c>
      <c r="E105" s="252"/>
      <c r="F105" s="252"/>
      <c r="G105" s="122" t="str">
        <f>IF(F105&lt;&gt;"", VLOOKUP(F105,'WFOM - Cadre and Service List'!$E$4:$F$52,2,FALSE), "")</f>
        <v/>
      </c>
      <c r="H105" s="122"/>
      <c r="I105" s="207"/>
      <c r="J105" s="207"/>
      <c r="K105" s="207"/>
      <c r="L105" s="207"/>
      <c r="M105" s="207"/>
      <c r="N105" s="207"/>
      <c r="O105" s="207"/>
      <c r="P105" s="207">
        <f t="shared" si="2"/>
        <v>0</v>
      </c>
      <c r="Q105" s="122" t="s">
        <v>1947</v>
      </c>
      <c r="R105" s="122">
        <f>IFERROR(
$AN105 * INDEX('WFOM - Time_Base'!$A$4:$API$29, MATCH("CenHos", 'WFOM - Time_Base'!$B$4:$B$29,0), MATCH(CONCATENATE($G105,R$2),'WFOM - Time_Base'!$A$8:$API$8,0)) *
INDEX('WFOM - Time_Base'!$A$4:$API$29, MATCH("CenHos_Per", 'WFOM - Time_Base'!$B$4:$B$29,0), MATCH(CONCATENATE($G105,R$2),'WFOM - Time_Base'!$A$8:$API$8,0)),
IFERROR($AN105 * INDEX('Inputs from Uganda staff'!$E$61:$BM$80,MATCH('HRH Need estimation'!R$2,'Inputs from Uganda staff'!$E$61:$E$80,0),MATCH('HRH Need estimation'!$D105,'Inputs from Uganda staff'!$E$6:$BM$6,0)),
""))</f>
        <v>0.1</v>
      </c>
      <c r="S105" s="122">
        <f>IFERROR(
$AN105 * INDEX('WFOM - Time_Base'!$A$4:$API$29, MATCH("CenHos", 'WFOM - Time_Base'!$B$4:$B$29,0), MATCH(CONCATENATE($G105,S$2),'WFOM - Time_Base'!$A$8:$API$8,0)) *
INDEX('WFOM - Time_Base'!$A$4:$API$29, MATCH("CenHos_Per", 'WFOM - Time_Base'!$B$4:$B$29,0), MATCH(CONCATENATE($G105,S$2),'WFOM - Time_Base'!$A$8:$API$8,0)),
IFERROR($AN105 * INDEX('Inputs from Uganda staff'!$E$61:$BM$80,MATCH('HRH Need estimation'!S$2,'Inputs from Uganda staff'!$E$61:$E$80,0),MATCH('HRH Need estimation'!$D105,'Inputs from Uganda staff'!$E$6:$BM$6,0)),
""))</f>
        <v>0</v>
      </c>
      <c r="T105" s="122">
        <f>IFERROR(
$AN105 * INDEX('WFOM - Time_Base'!$A$4:$API$29, MATCH("CenHos", 'WFOM - Time_Base'!$B$4:$B$29,0), MATCH(CONCATENATE($G105,T$2),'WFOM - Time_Base'!$A$8:$API$8,0)) *
INDEX('WFOM - Time_Base'!$A$4:$API$29, MATCH("CenHos_Per", 'WFOM - Time_Base'!$B$4:$B$29,0), MATCH(CONCATENATE($G105,T$2),'WFOM - Time_Base'!$A$8:$API$8,0)),
IFERROR($AN105 * INDEX('Inputs from Uganda staff'!$E$61:$BM$80,MATCH('HRH Need estimation'!T$2,'Inputs from Uganda staff'!$E$61:$E$80,0),MATCH('HRH Need estimation'!$D105,'Inputs from Uganda staff'!$E$6:$BM$6,0)),
""))</f>
        <v>0</v>
      </c>
      <c r="U105" s="122">
        <f>IFERROR(
$AN105 * INDEX('WFOM - Time_Base'!$A$4:$API$29, MATCH("CenHos", 'WFOM - Time_Base'!$B$4:$B$29,0), MATCH(CONCATENATE($G105,U$2),'WFOM - Time_Base'!$A$8:$API$8,0)) *
INDEX('WFOM - Time_Base'!$A$4:$API$29, MATCH("CenHos_Per", 'WFOM - Time_Base'!$B$4:$B$29,0), MATCH(CONCATENATE($G105,U$2),'WFOM - Time_Base'!$A$8:$API$8,0)),
IFERROR($AN105 * INDEX('Inputs from Uganda staff'!$E$61:$BM$80,MATCH('HRH Need estimation'!U$2,'Inputs from Uganda staff'!$E$61:$E$80,0),MATCH('HRH Need estimation'!$D105,'Inputs from Uganda staff'!$E$6:$BM$6,0)),
""))</f>
        <v>0</v>
      </c>
      <c r="V105" s="122">
        <f>IFERROR(
$AN105 * INDEX('WFOM - Time_Base'!$A$4:$API$29, MATCH("CenHos", 'WFOM - Time_Base'!$B$4:$B$29,0), MATCH(CONCATENATE($G105,V$2),'WFOM - Time_Base'!$A$8:$API$8,0)) *
INDEX('WFOM - Time_Base'!$A$4:$API$29, MATCH("CenHos_Per", 'WFOM - Time_Base'!$B$4:$B$29,0), MATCH(CONCATENATE($G105,V$2),'WFOM - Time_Base'!$A$8:$API$8,0)),
IFERROR($AN105 * INDEX('Inputs from Uganda staff'!$E$61:$BM$80,MATCH('HRH Need estimation'!V$2,'Inputs from Uganda staff'!$E$61:$E$80,0),MATCH('HRH Need estimation'!$D105,'Inputs from Uganda staff'!$E$6:$BM$6,0)),
""))</f>
        <v>0</v>
      </c>
      <c r="W105" s="122">
        <f>IFERROR(
$AN105 * INDEX('WFOM - Time_Base'!$A$4:$API$29, MATCH("CenHos", 'WFOM - Time_Base'!$B$4:$B$29,0), MATCH(CONCATENATE($G105,W$2),'WFOM - Time_Base'!$A$8:$API$8,0)) *
INDEX('WFOM - Time_Base'!$A$4:$API$29, MATCH("CenHos_Per", 'WFOM - Time_Base'!$B$4:$B$29,0), MATCH(CONCATENATE($G105,W$2),'WFOM - Time_Base'!$A$8:$API$8,0)),
IFERROR($AN105 * INDEX('Inputs from Uganda staff'!$E$61:$BM$80,MATCH('HRH Need estimation'!W$2,'Inputs from Uganda staff'!$E$61:$E$80,0),MATCH('HRH Need estimation'!$D105,'Inputs from Uganda staff'!$E$6:$BM$6,0)),
""))</f>
        <v>0</v>
      </c>
      <c r="X105" s="122">
        <f>IFERROR(
$AN105 * INDEX('WFOM - Time_Base'!$A$4:$API$29, MATCH("CenHos", 'WFOM - Time_Base'!$B$4:$B$29,0), MATCH(CONCATENATE($G105,X$2),'WFOM - Time_Base'!$A$8:$API$8,0)) *
INDEX('WFOM - Time_Base'!$A$4:$API$29, MATCH("CenHos_Per", 'WFOM - Time_Base'!$B$4:$B$29,0), MATCH(CONCATENATE($G105,X$2),'WFOM - Time_Base'!$A$8:$API$8,0)),
IFERROR($AN105 * INDEX('Inputs from Uganda staff'!$E$61:$BM$80,MATCH('HRH Need estimation'!X$2,'Inputs from Uganda staff'!$E$61:$E$80,0),MATCH('HRH Need estimation'!$D105,'Inputs from Uganda staff'!$E$6:$BM$6,0)),
""))</f>
        <v>0</v>
      </c>
      <c r="Y105" s="122">
        <f>IFERROR(
$AN105 * INDEX('WFOM - Time_Base'!$A$4:$API$29, MATCH("CenHos", 'WFOM - Time_Base'!$B$4:$B$29,0), MATCH(CONCATENATE($G105,Y$2),'WFOM - Time_Base'!$A$8:$API$8,0)) *
INDEX('WFOM - Time_Base'!$A$4:$API$29, MATCH("CenHos_Per", 'WFOM - Time_Base'!$B$4:$B$29,0), MATCH(CONCATENATE($G105,Y$2),'WFOM - Time_Base'!$A$8:$API$8,0)),
IFERROR($AN105 * INDEX('Inputs from Uganda staff'!$E$61:$BM$80,MATCH('HRH Need estimation'!Y$2,'Inputs from Uganda staff'!$E$61:$E$80,0),MATCH('HRH Need estimation'!$D105,'Inputs from Uganda staff'!$E$6:$BM$6,0)),
""))</f>
        <v>0</v>
      </c>
      <c r="Z105" s="122">
        <f>IFERROR(
$AN105 * INDEX('WFOM - Time_Base'!$A$4:$API$29, MATCH("CenHos", 'WFOM - Time_Base'!$B$4:$B$29,0), MATCH(CONCATENATE($G105,Z$2),'WFOM - Time_Base'!$A$8:$API$8,0)) *
INDEX('WFOM - Time_Base'!$A$4:$API$29, MATCH("CenHos_Per", 'WFOM - Time_Base'!$B$4:$B$29,0), MATCH(CONCATENATE($G105,Z$2),'WFOM - Time_Base'!$A$8:$API$8,0)),
IFERROR($AN105 * INDEX('Inputs from Uganda staff'!$E$61:$BM$80,MATCH('HRH Need estimation'!Z$2,'Inputs from Uganda staff'!$E$61:$E$80,0),MATCH('HRH Need estimation'!$D105,'Inputs from Uganda staff'!$E$6:$BM$6,0)),
""))</f>
        <v>0.2</v>
      </c>
      <c r="AA105" s="122">
        <f>IFERROR(
$AN105 * INDEX('WFOM - Time_Base'!$A$4:$API$29, MATCH("CenHos", 'WFOM - Time_Base'!$B$4:$B$29,0), MATCH(CONCATENATE($G105,AA$2),'WFOM - Time_Base'!$A$8:$API$8,0)) *
INDEX('WFOM - Time_Base'!$A$4:$API$29, MATCH("CenHos_Per", 'WFOM - Time_Base'!$B$4:$B$29,0), MATCH(CONCATENATE($G105,AA$2),'WFOM - Time_Base'!$A$8:$API$8,0)),
IFERROR($AN105 * INDEX('Inputs from Uganda staff'!$E$61:$BM$80,MATCH('HRH Need estimation'!AA$2,'Inputs from Uganda staff'!$E$61:$E$80,0),MATCH('HRH Need estimation'!$D105,'Inputs from Uganda staff'!$E$6:$BM$6,0)),
""))</f>
        <v>0.8</v>
      </c>
      <c r="AB105" s="122">
        <f>IFERROR(
$AN105 * INDEX('WFOM - Time_Base'!$A$4:$API$29, MATCH("CenHos", 'WFOM - Time_Base'!$B$4:$B$29,0), MATCH(CONCATENATE($G105,AB$2),'WFOM - Time_Base'!$A$8:$API$8,0)) *
INDEX('WFOM - Time_Base'!$A$4:$API$29, MATCH("CenHos_Per", 'WFOM - Time_Base'!$B$4:$B$29,0), MATCH(CONCATENATE($G105,AB$2),'WFOM - Time_Base'!$A$8:$API$8,0)),
IFERROR($AN105 * INDEX('Inputs from Uganda staff'!$E$61:$BM$80,MATCH('HRH Need estimation'!AB$2,'Inputs from Uganda staff'!$E$61:$E$80,0),MATCH('HRH Need estimation'!$D105,'Inputs from Uganda staff'!$E$6:$BM$6,0)),
""))</f>
        <v>0.8</v>
      </c>
      <c r="AC105" s="122" t="str">
        <f>IFERROR(
$AN105 * INDEX('WFOM - Time_Base'!$A$4:$API$29, MATCH("CenHos", 'WFOM - Time_Base'!$B$4:$B$29,0), MATCH(CONCATENATE($G105,AC$2),'WFOM - Time_Base'!$A$8:$API$8,0)) *
INDEX('WFOM - Time_Base'!$A$4:$API$29, MATCH("CenHos_Per", 'WFOM - Time_Base'!$B$4:$B$29,0), MATCH(CONCATENATE($G105,AC$2),'WFOM - Time_Base'!$A$8:$API$8,0)),
IFERROR($AN105 * INDEX('Inputs from Uganda staff'!$E$61:$BM$80,MATCH('HRH Need estimation'!AC$2,'Inputs from Uganda staff'!$E$61:$E$80,0),MATCH('HRH Need estimation'!$D105,'Inputs from Uganda staff'!$E$6:$BM$6,0)),
""))</f>
        <v/>
      </c>
      <c r="AD105" s="122">
        <f>IFERROR(
$AN105 * INDEX('WFOM - Time_Base'!$A$4:$API$29, MATCH("CenHos", 'WFOM - Time_Base'!$B$4:$B$29,0), MATCH(CONCATENATE($G105,AD$2),'WFOM - Time_Base'!$A$8:$API$8,0)) *
INDEX('WFOM - Time_Base'!$A$4:$API$29, MATCH("CenHos_Per", 'WFOM - Time_Base'!$B$4:$B$29,0), MATCH(CONCATENATE($G105,AD$2),'WFOM - Time_Base'!$A$8:$API$8,0)),
IFERROR($AN105 * INDEX('Inputs from Uganda staff'!$E$61:$BM$80,MATCH('HRH Need estimation'!AD$2,'Inputs from Uganda staff'!$E$61:$E$80,0),MATCH('HRH Need estimation'!$D105,'Inputs from Uganda staff'!$E$6:$BM$6,0)),
""))</f>
        <v>0</v>
      </c>
      <c r="AE105" s="122">
        <f>IFERROR(
$AN105 * INDEX('WFOM - Time_Base'!$A$4:$API$29, MATCH("CenHos", 'WFOM - Time_Base'!$B$4:$B$29,0), MATCH(CONCATENATE($G105,AE$2),'WFOM - Time_Base'!$A$8:$API$8,0)) *
INDEX('WFOM - Time_Base'!$A$4:$API$29, MATCH("CenHos_Per", 'WFOM - Time_Base'!$B$4:$B$29,0), MATCH(CONCATENATE($G105,AE$2),'WFOM - Time_Base'!$A$8:$API$8,0)),
IFERROR($AN105 * INDEX('Inputs from Uganda staff'!$E$61:$BM$80,MATCH('HRH Need estimation'!AE$2,'Inputs from Uganda staff'!$E$61:$E$80,0),MATCH('HRH Need estimation'!$D105,'Inputs from Uganda staff'!$E$6:$BM$6,0)),
""))</f>
        <v>0</v>
      </c>
      <c r="AF105" s="122">
        <f>IFERROR(
$AN105 * INDEX('WFOM - Time_Base'!$A$4:$API$29, MATCH("CenHos", 'WFOM - Time_Base'!$B$4:$B$29,0), MATCH(CONCATENATE($G105,AF$2),'WFOM - Time_Base'!$A$8:$API$8,0)) *
INDEX('WFOM - Time_Base'!$A$4:$API$29, MATCH("CenHos_Per", 'WFOM - Time_Base'!$B$4:$B$29,0), MATCH(CONCATENATE($G105,AF$2),'WFOM - Time_Base'!$A$8:$API$8,0)),
IFERROR($AN105 * INDEX('Inputs from Uganda staff'!$E$61:$BM$80,MATCH('HRH Need estimation'!AF$2,'Inputs from Uganda staff'!$E$61:$E$80,0),MATCH('HRH Need estimation'!$D105,'Inputs from Uganda staff'!$E$6:$BM$6,0)),
""))</f>
        <v>0</v>
      </c>
      <c r="AG105" s="122">
        <f>IFERROR(
$AN105 * INDEX('WFOM - Time_Base'!$A$4:$API$29, MATCH("CenHos", 'WFOM - Time_Base'!$B$4:$B$29,0), MATCH(CONCATENATE($G105,AG$2),'WFOM - Time_Base'!$A$8:$API$8,0)) *
INDEX('WFOM - Time_Base'!$A$4:$API$29, MATCH("CenHos_Per", 'WFOM - Time_Base'!$B$4:$B$29,0), MATCH(CONCATENATE($G105,AG$2),'WFOM - Time_Base'!$A$8:$API$8,0)),
IFERROR($AN105 * INDEX('Inputs from Uganda staff'!$E$61:$BM$80,MATCH('HRH Need estimation'!AG$2,'Inputs from Uganda staff'!$E$61:$E$80,0),MATCH('HRH Need estimation'!$D105,'Inputs from Uganda staff'!$E$6:$BM$6,0)),
""))</f>
        <v>0</v>
      </c>
      <c r="AH105" s="122">
        <f>IFERROR(
$AN105 * INDEX('WFOM - Time_Base'!$A$4:$API$29, MATCH("CenHos", 'WFOM - Time_Base'!$B$4:$B$29,0), MATCH(CONCATENATE($G105,AH$2),'WFOM - Time_Base'!$A$8:$API$8,0)) *
INDEX('WFOM - Time_Base'!$A$4:$API$29, MATCH("CenHos_Per", 'WFOM - Time_Base'!$B$4:$B$29,0), MATCH(CONCATENATE($G105,AH$2),'WFOM - Time_Base'!$A$8:$API$8,0)),
IFERROR($AN105 * INDEX('Inputs from Uganda staff'!$E$61:$BM$80,MATCH('HRH Need estimation'!AH$2,'Inputs from Uganda staff'!$E$61:$E$80,0),MATCH('HRH Need estimation'!$D105,'Inputs from Uganda staff'!$E$6:$BM$6,0)),
""))</f>
        <v>0</v>
      </c>
      <c r="AI105" s="122">
        <f>IFERROR(
$AN105 * INDEX('WFOM - Time_Base'!$A$4:$API$29, MATCH("CenHos", 'WFOM - Time_Base'!$B$4:$B$29,0), MATCH(CONCATENATE($G105,AI$2),'WFOM - Time_Base'!$A$8:$API$8,0)) *
INDEX('WFOM - Time_Base'!$A$4:$API$29, MATCH("CenHos_Per", 'WFOM - Time_Base'!$B$4:$B$29,0), MATCH(CONCATENATE($G105,AI$2),'WFOM - Time_Base'!$A$8:$API$8,0)),
IFERROR($AN105 * INDEX('Inputs from Uganda staff'!$E$61:$BM$80,MATCH('HRH Need estimation'!AI$2,'Inputs from Uganda staff'!$E$61:$E$80,0),MATCH('HRH Need estimation'!$D105,'Inputs from Uganda staff'!$E$6:$BM$6,0)),
""))</f>
        <v>0</v>
      </c>
      <c r="AJ105" s="122">
        <f>IFERROR(
$AN105 * INDEX('WFOM - Time_Base'!$A$4:$API$29, MATCH("CenHos", 'WFOM - Time_Base'!$B$4:$B$29,0), MATCH(CONCATENATE($G105,AJ$2),'WFOM - Time_Base'!$A$8:$API$8,0)) *
INDEX('WFOM - Time_Base'!$A$4:$API$29, MATCH("CenHos_Per", 'WFOM - Time_Base'!$B$4:$B$29,0), MATCH(CONCATENATE($G105,AJ$2),'WFOM - Time_Base'!$A$8:$API$8,0)),
IFERROR($AN105 * INDEX('Inputs from Uganda staff'!$E$61:$BM$80,MATCH('HRH Need estimation'!AJ$2,'Inputs from Uganda staff'!$E$61:$E$80,0),MATCH('HRH Need estimation'!$D105,'Inputs from Uganda staff'!$E$6:$BM$6,0)),
""))</f>
        <v>0</v>
      </c>
      <c r="AK105" s="122">
        <f>IFERROR(
$AN105 * INDEX('WFOM - Time_Base'!$A$4:$API$29, MATCH("CenHos", 'WFOM - Time_Base'!$B$4:$B$29,0), MATCH(CONCATENATE($G105,AK$2),'WFOM - Time_Base'!$A$8:$API$8,0)) *
INDEX('WFOM - Time_Base'!$A$4:$API$29, MATCH("CenHos_Per", 'WFOM - Time_Base'!$B$4:$B$29,0), MATCH(CONCATENATE($G105,AK$2),'WFOM - Time_Base'!$A$8:$API$8,0)),
IFERROR($AN105 * INDEX('Inputs from Uganda staff'!$E$61:$BM$80,MATCH('HRH Need estimation'!AK$2,'Inputs from Uganda staff'!$E$61:$E$80,0),MATCH('HRH Need estimation'!$D105,'Inputs from Uganda staff'!$E$6:$BM$6,0)),
""))</f>
        <v>0</v>
      </c>
      <c r="AL105" s="122">
        <f>IFERROR(
$AN105 * INDEX('WFOM - Time_Base'!$A$4:$API$29, MATCH("CenHos", 'WFOM - Time_Base'!$B$4:$B$29,0), MATCH(CONCATENATE($G105,AL$2),'WFOM - Time_Base'!$A$8:$API$8,0)) *
INDEX('WFOM - Time_Base'!$A$4:$API$29, MATCH("CenHos_Per", 'WFOM - Time_Base'!$B$4:$B$29,0), MATCH(CONCATENATE($G105,AL$2),'WFOM - Time_Base'!$A$8:$API$8,0)),
IFERROR($AN105 * INDEX('Inputs from Uganda staff'!$E$61:$BM$80,MATCH('HRH Need estimation'!AL$2,'Inputs from Uganda staff'!$E$61:$E$80,0),MATCH('HRH Need estimation'!$D105,'Inputs from Uganda staff'!$E$6:$BM$6,0)),
""))</f>
        <v>0</v>
      </c>
      <c r="AN105">
        <v>1</v>
      </c>
      <c r="AO105" t="str">
        <f t="shared" si="3"/>
        <v>120</v>
      </c>
      <c r="AQ105" t="s">
        <v>643</v>
      </c>
    </row>
    <row r="106" spans="1:43" hidden="1">
      <c r="A106" s="106" t="s">
        <v>915</v>
      </c>
      <c r="B106" s="106" t="s">
        <v>292</v>
      </c>
      <c r="C106" s="107" t="s">
        <v>424</v>
      </c>
      <c r="D106" s="115" t="s">
        <v>425</v>
      </c>
      <c r="E106" s="122" t="s">
        <v>1056</v>
      </c>
      <c r="F106" s="253"/>
      <c r="G106" s="122" t="str">
        <f>IF(F106&lt;&gt;"", VLOOKUP(F106,'WFOM - Cadre and Service List'!$E$4:$F$52,2,FALSE), "")</f>
        <v/>
      </c>
      <c r="H106" s="122"/>
      <c r="I106" s="207"/>
      <c r="J106" s="207"/>
      <c r="K106" s="207"/>
      <c r="L106" s="207"/>
      <c r="M106" s="207"/>
      <c r="N106" s="207"/>
      <c r="O106" s="207"/>
      <c r="P106" s="207">
        <f t="shared" si="2"/>
        <v>0</v>
      </c>
      <c r="Q106" s="122" t="s">
        <v>1947</v>
      </c>
      <c r="R106" s="122" t="str">
        <f>IFERROR(
$AN106 * INDEX('WFOM - Time_Base'!$A$4:$API$29, MATCH("CenHos", 'WFOM - Time_Base'!$B$4:$B$29,0), MATCH(CONCATENATE($G106,R$2),'WFOM - Time_Base'!$A$8:$API$8,0)) *
INDEX('WFOM - Time_Base'!$A$4:$API$29, MATCH("CenHos_Per", 'WFOM - Time_Base'!$B$4:$B$29,0), MATCH(CONCATENATE($G106,R$2),'WFOM - Time_Base'!$A$8:$API$8,0)),
IFERROR($AN106 * INDEX('Inputs from Uganda staff'!$E$61:$BM$80,MATCH('HRH Need estimation'!R$2,'Inputs from Uganda staff'!$E$61:$E$80,0),MATCH('HRH Need estimation'!$D106,'Inputs from Uganda staff'!$E$6:$BM$6,0)),
""))</f>
        <v/>
      </c>
      <c r="S106" s="122" t="str">
        <f>IFERROR(
$AN106 * INDEX('WFOM - Time_Base'!$A$4:$API$29, MATCH("CenHos", 'WFOM - Time_Base'!$B$4:$B$29,0), MATCH(CONCATENATE($G106,S$2),'WFOM - Time_Base'!$A$8:$API$8,0)) *
INDEX('WFOM - Time_Base'!$A$4:$API$29, MATCH("CenHos_Per", 'WFOM - Time_Base'!$B$4:$B$29,0), MATCH(CONCATENATE($G106,S$2),'WFOM - Time_Base'!$A$8:$API$8,0)),
IFERROR($AN106 * INDEX('Inputs from Uganda staff'!$E$61:$BM$80,MATCH('HRH Need estimation'!S$2,'Inputs from Uganda staff'!$E$61:$E$80,0),MATCH('HRH Need estimation'!$D106,'Inputs from Uganda staff'!$E$6:$BM$6,0)),
""))</f>
        <v/>
      </c>
      <c r="T106" s="122" t="str">
        <f>IFERROR(
$AN106 * INDEX('WFOM - Time_Base'!$A$4:$API$29, MATCH("CenHos", 'WFOM - Time_Base'!$B$4:$B$29,0), MATCH(CONCATENATE($G106,T$2),'WFOM - Time_Base'!$A$8:$API$8,0)) *
INDEX('WFOM - Time_Base'!$A$4:$API$29, MATCH("CenHos_Per", 'WFOM - Time_Base'!$B$4:$B$29,0), MATCH(CONCATENATE($G106,T$2),'WFOM - Time_Base'!$A$8:$API$8,0)),
IFERROR($AN106 * INDEX('Inputs from Uganda staff'!$E$61:$BM$80,MATCH('HRH Need estimation'!T$2,'Inputs from Uganda staff'!$E$61:$E$80,0),MATCH('HRH Need estimation'!$D106,'Inputs from Uganda staff'!$E$6:$BM$6,0)),
""))</f>
        <v/>
      </c>
      <c r="U106" s="122" t="str">
        <f>IFERROR(
$AN106 * INDEX('WFOM - Time_Base'!$A$4:$API$29, MATCH("CenHos", 'WFOM - Time_Base'!$B$4:$B$29,0), MATCH(CONCATENATE($G106,U$2),'WFOM - Time_Base'!$A$8:$API$8,0)) *
INDEX('WFOM - Time_Base'!$A$4:$API$29, MATCH("CenHos_Per", 'WFOM - Time_Base'!$B$4:$B$29,0), MATCH(CONCATENATE($G106,U$2),'WFOM - Time_Base'!$A$8:$API$8,0)),
IFERROR($AN106 * INDEX('Inputs from Uganda staff'!$E$61:$BM$80,MATCH('HRH Need estimation'!U$2,'Inputs from Uganda staff'!$E$61:$E$80,0),MATCH('HRH Need estimation'!$D106,'Inputs from Uganda staff'!$E$6:$BM$6,0)),
""))</f>
        <v/>
      </c>
      <c r="V106" s="122" t="str">
        <f>IFERROR(
$AN106 * INDEX('WFOM - Time_Base'!$A$4:$API$29, MATCH("CenHos", 'WFOM - Time_Base'!$B$4:$B$29,0), MATCH(CONCATENATE($G106,V$2),'WFOM - Time_Base'!$A$8:$API$8,0)) *
INDEX('WFOM - Time_Base'!$A$4:$API$29, MATCH("CenHos_Per", 'WFOM - Time_Base'!$B$4:$B$29,0), MATCH(CONCATENATE($G106,V$2),'WFOM - Time_Base'!$A$8:$API$8,0)),
IFERROR($AN106 * INDEX('Inputs from Uganda staff'!$E$61:$BM$80,MATCH('HRH Need estimation'!V$2,'Inputs from Uganda staff'!$E$61:$E$80,0),MATCH('HRH Need estimation'!$D106,'Inputs from Uganda staff'!$E$6:$BM$6,0)),
""))</f>
        <v/>
      </c>
      <c r="W106" s="122" t="str">
        <f>IFERROR(
$AN106 * INDEX('WFOM - Time_Base'!$A$4:$API$29, MATCH("CenHos", 'WFOM - Time_Base'!$B$4:$B$29,0), MATCH(CONCATENATE($G106,W$2),'WFOM - Time_Base'!$A$8:$API$8,0)) *
INDEX('WFOM - Time_Base'!$A$4:$API$29, MATCH("CenHos_Per", 'WFOM - Time_Base'!$B$4:$B$29,0), MATCH(CONCATENATE($G106,W$2),'WFOM - Time_Base'!$A$8:$API$8,0)),
IFERROR($AN106 * INDEX('Inputs from Uganda staff'!$E$61:$BM$80,MATCH('HRH Need estimation'!W$2,'Inputs from Uganda staff'!$E$61:$E$80,0),MATCH('HRH Need estimation'!$D106,'Inputs from Uganda staff'!$E$6:$BM$6,0)),
""))</f>
        <v/>
      </c>
      <c r="X106" s="122" t="str">
        <f>IFERROR(
$AN106 * INDEX('WFOM - Time_Base'!$A$4:$API$29, MATCH("CenHos", 'WFOM - Time_Base'!$B$4:$B$29,0), MATCH(CONCATENATE($G106,X$2),'WFOM - Time_Base'!$A$8:$API$8,0)) *
INDEX('WFOM - Time_Base'!$A$4:$API$29, MATCH("CenHos_Per", 'WFOM - Time_Base'!$B$4:$B$29,0), MATCH(CONCATENATE($G106,X$2),'WFOM - Time_Base'!$A$8:$API$8,0)),
IFERROR($AN106 * INDEX('Inputs from Uganda staff'!$E$61:$BM$80,MATCH('HRH Need estimation'!X$2,'Inputs from Uganda staff'!$E$61:$E$80,0),MATCH('HRH Need estimation'!$D106,'Inputs from Uganda staff'!$E$6:$BM$6,0)),
""))</f>
        <v/>
      </c>
      <c r="Y106" s="122" t="str">
        <f>IFERROR(
$AN106 * INDEX('WFOM - Time_Base'!$A$4:$API$29, MATCH("CenHos", 'WFOM - Time_Base'!$B$4:$B$29,0), MATCH(CONCATENATE($G106,Y$2),'WFOM - Time_Base'!$A$8:$API$8,0)) *
INDEX('WFOM - Time_Base'!$A$4:$API$29, MATCH("CenHos_Per", 'WFOM - Time_Base'!$B$4:$B$29,0), MATCH(CONCATENATE($G106,Y$2),'WFOM - Time_Base'!$A$8:$API$8,0)),
IFERROR($AN106 * INDEX('Inputs from Uganda staff'!$E$61:$BM$80,MATCH('HRH Need estimation'!Y$2,'Inputs from Uganda staff'!$E$61:$E$80,0),MATCH('HRH Need estimation'!$D106,'Inputs from Uganda staff'!$E$6:$BM$6,0)),
""))</f>
        <v/>
      </c>
      <c r="Z106" s="122" t="str">
        <f>IFERROR(
$AN106 * INDEX('WFOM - Time_Base'!$A$4:$API$29, MATCH("CenHos", 'WFOM - Time_Base'!$B$4:$B$29,0), MATCH(CONCATENATE($G106,Z$2),'WFOM - Time_Base'!$A$8:$API$8,0)) *
INDEX('WFOM - Time_Base'!$A$4:$API$29, MATCH("CenHos_Per", 'WFOM - Time_Base'!$B$4:$B$29,0), MATCH(CONCATENATE($G106,Z$2),'WFOM - Time_Base'!$A$8:$API$8,0)),
IFERROR($AN106 * INDEX('Inputs from Uganda staff'!$E$61:$BM$80,MATCH('HRH Need estimation'!Z$2,'Inputs from Uganda staff'!$E$61:$E$80,0),MATCH('HRH Need estimation'!$D106,'Inputs from Uganda staff'!$E$6:$BM$6,0)),
""))</f>
        <v/>
      </c>
      <c r="AA106" s="122" t="str">
        <f>IFERROR(
$AN106 * INDEX('WFOM - Time_Base'!$A$4:$API$29, MATCH("CenHos", 'WFOM - Time_Base'!$B$4:$B$29,0), MATCH(CONCATENATE($G106,AA$2),'WFOM - Time_Base'!$A$8:$API$8,0)) *
INDEX('WFOM - Time_Base'!$A$4:$API$29, MATCH("CenHos_Per", 'WFOM - Time_Base'!$B$4:$B$29,0), MATCH(CONCATENATE($G106,AA$2),'WFOM - Time_Base'!$A$8:$API$8,0)),
IFERROR($AN106 * INDEX('Inputs from Uganda staff'!$E$61:$BM$80,MATCH('HRH Need estimation'!AA$2,'Inputs from Uganda staff'!$E$61:$E$80,0),MATCH('HRH Need estimation'!$D106,'Inputs from Uganda staff'!$E$6:$BM$6,0)),
""))</f>
        <v/>
      </c>
      <c r="AB106" s="122" t="str">
        <f>IFERROR(
$AN106 * INDEX('WFOM - Time_Base'!$A$4:$API$29, MATCH("CenHos", 'WFOM - Time_Base'!$B$4:$B$29,0), MATCH(CONCATENATE($G106,AB$2),'WFOM - Time_Base'!$A$8:$API$8,0)) *
INDEX('WFOM - Time_Base'!$A$4:$API$29, MATCH("CenHos_Per", 'WFOM - Time_Base'!$B$4:$B$29,0), MATCH(CONCATENATE($G106,AB$2),'WFOM - Time_Base'!$A$8:$API$8,0)),
IFERROR($AN106 * INDEX('Inputs from Uganda staff'!$E$61:$BM$80,MATCH('HRH Need estimation'!AB$2,'Inputs from Uganda staff'!$E$61:$E$80,0),MATCH('HRH Need estimation'!$D106,'Inputs from Uganda staff'!$E$6:$BM$6,0)),
""))</f>
        <v/>
      </c>
      <c r="AC106" s="122" t="str">
        <f>IFERROR(
$AN106 * INDEX('WFOM - Time_Base'!$A$4:$API$29, MATCH("CenHos", 'WFOM - Time_Base'!$B$4:$B$29,0), MATCH(CONCATENATE($G106,AC$2),'WFOM - Time_Base'!$A$8:$API$8,0)) *
INDEX('WFOM - Time_Base'!$A$4:$API$29, MATCH("CenHos_Per", 'WFOM - Time_Base'!$B$4:$B$29,0), MATCH(CONCATENATE($G106,AC$2),'WFOM - Time_Base'!$A$8:$API$8,0)),
IFERROR($AN106 * INDEX('Inputs from Uganda staff'!$E$61:$BM$80,MATCH('HRH Need estimation'!AC$2,'Inputs from Uganda staff'!$E$61:$E$80,0),MATCH('HRH Need estimation'!$D106,'Inputs from Uganda staff'!$E$6:$BM$6,0)),
""))</f>
        <v/>
      </c>
      <c r="AD106" s="122" t="str">
        <f>IFERROR(
$AN106 * INDEX('WFOM - Time_Base'!$A$4:$API$29, MATCH("CenHos", 'WFOM - Time_Base'!$B$4:$B$29,0), MATCH(CONCATENATE($G106,AD$2),'WFOM - Time_Base'!$A$8:$API$8,0)) *
INDEX('WFOM - Time_Base'!$A$4:$API$29, MATCH("CenHos_Per", 'WFOM - Time_Base'!$B$4:$B$29,0), MATCH(CONCATENATE($G106,AD$2),'WFOM - Time_Base'!$A$8:$API$8,0)),
IFERROR($AN106 * INDEX('Inputs from Uganda staff'!$E$61:$BM$80,MATCH('HRH Need estimation'!AD$2,'Inputs from Uganda staff'!$E$61:$E$80,0),MATCH('HRH Need estimation'!$D106,'Inputs from Uganda staff'!$E$6:$BM$6,0)),
""))</f>
        <v/>
      </c>
      <c r="AE106" s="122" t="str">
        <f>IFERROR(
$AN106 * INDEX('WFOM - Time_Base'!$A$4:$API$29, MATCH("CenHos", 'WFOM - Time_Base'!$B$4:$B$29,0), MATCH(CONCATENATE($G106,AE$2),'WFOM - Time_Base'!$A$8:$API$8,0)) *
INDEX('WFOM - Time_Base'!$A$4:$API$29, MATCH("CenHos_Per", 'WFOM - Time_Base'!$B$4:$B$29,0), MATCH(CONCATENATE($G106,AE$2),'WFOM - Time_Base'!$A$8:$API$8,0)),
IFERROR($AN106 * INDEX('Inputs from Uganda staff'!$E$61:$BM$80,MATCH('HRH Need estimation'!AE$2,'Inputs from Uganda staff'!$E$61:$E$80,0),MATCH('HRH Need estimation'!$D106,'Inputs from Uganda staff'!$E$6:$BM$6,0)),
""))</f>
        <v/>
      </c>
      <c r="AF106" s="122" t="str">
        <f>IFERROR(
$AN106 * INDEX('WFOM - Time_Base'!$A$4:$API$29, MATCH("CenHos", 'WFOM - Time_Base'!$B$4:$B$29,0), MATCH(CONCATENATE($G106,AF$2),'WFOM - Time_Base'!$A$8:$API$8,0)) *
INDEX('WFOM - Time_Base'!$A$4:$API$29, MATCH("CenHos_Per", 'WFOM - Time_Base'!$B$4:$B$29,0), MATCH(CONCATENATE($G106,AF$2),'WFOM - Time_Base'!$A$8:$API$8,0)),
IFERROR($AN106 * INDEX('Inputs from Uganda staff'!$E$61:$BM$80,MATCH('HRH Need estimation'!AF$2,'Inputs from Uganda staff'!$E$61:$E$80,0),MATCH('HRH Need estimation'!$D106,'Inputs from Uganda staff'!$E$6:$BM$6,0)),
""))</f>
        <v/>
      </c>
      <c r="AG106" s="122" t="str">
        <f>IFERROR(
$AN106 * INDEX('WFOM - Time_Base'!$A$4:$API$29, MATCH("CenHos", 'WFOM - Time_Base'!$B$4:$B$29,0), MATCH(CONCATENATE($G106,AG$2),'WFOM - Time_Base'!$A$8:$API$8,0)) *
INDEX('WFOM - Time_Base'!$A$4:$API$29, MATCH("CenHos_Per", 'WFOM - Time_Base'!$B$4:$B$29,0), MATCH(CONCATENATE($G106,AG$2),'WFOM - Time_Base'!$A$8:$API$8,0)),
IFERROR($AN106 * INDEX('Inputs from Uganda staff'!$E$61:$BM$80,MATCH('HRH Need estimation'!AG$2,'Inputs from Uganda staff'!$E$61:$E$80,0),MATCH('HRH Need estimation'!$D106,'Inputs from Uganda staff'!$E$6:$BM$6,0)),
""))</f>
        <v/>
      </c>
      <c r="AH106" s="122" t="str">
        <f>IFERROR(
$AN106 * INDEX('WFOM - Time_Base'!$A$4:$API$29, MATCH("CenHos", 'WFOM - Time_Base'!$B$4:$B$29,0), MATCH(CONCATENATE($G106,AH$2),'WFOM - Time_Base'!$A$8:$API$8,0)) *
INDEX('WFOM - Time_Base'!$A$4:$API$29, MATCH("CenHos_Per", 'WFOM - Time_Base'!$B$4:$B$29,0), MATCH(CONCATENATE($G106,AH$2),'WFOM - Time_Base'!$A$8:$API$8,0)),
IFERROR($AN106 * INDEX('Inputs from Uganda staff'!$E$61:$BM$80,MATCH('HRH Need estimation'!AH$2,'Inputs from Uganda staff'!$E$61:$E$80,0),MATCH('HRH Need estimation'!$D106,'Inputs from Uganda staff'!$E$6:$BM$6,0)),
""))</f>
        <v/>
      </c>
      <c r="AI106" s="122" t="str">
        <f>IFERROR(
$AN106 * INDEX('WFOM - Time_Base'!$A$4:$API$29, MATCH("CenHos", 'WFOM - Time_Base'!$B$4:$B$29,0), MATCH(CONCATENATE($G106,AI$2),'WFOM - Time_Base'!$A$8:$API$8,0)) *
INDEX('WFOM - Time_Base'!$A$4:$API$29, MATCH("CenHos_Per", 'WFOM - Time_Base'!$B$4:$B$29,0), MATCH(CONCATENATE($G106,AI$2),'WFOM - Time_Base'!$A$8:$API$8,0)),
IFERROR($AN106 * INDEX('Inputs from Uganda staff'!$E$61:$BM$80,MATCH('HRH Need estimation'!AI$2,'Inputs from Uganda staff'!$E$61:$E$80,0),MATCH('HRH Need estimation'!$D106,'Inputs from Uganda staff'!$E$6:$BM$6,0)),
""))</f>
        <v/>
      </c>
      <c r="AJ106" s="122" t="str">
        <f>IFERROR(
$AN106 * INDEX('WFOM - Time_Base'!$A$4:$API$29, MATCH("CenHos", 'WFOM - Time_Base'!$B$4:$B$29,0), MATCH(CONCATENATE($G106,AJ$2),'WFOM - Time_Base'!$A$8:$API$8,0)) *
INDEX('WFOM - Time_Base'!$A$4:$API$29, MATCH("CenHos_Per", 'WFOM - Time_Base'!$B$4:$B$29,0), MATCH(CONCATENATE($G106,AJ$2),'WFOM - Time_Base'!$A$8:$API$8,0)),
IFERROR($AN106 * INDEX('Inputs from Uganda staff'!$E$61:$BM$80,MATCH('HRH Need estimation'!AJ$2,'Inputs from Uganda staff'!$E$61:$E$80,0),MATCH('HRH Need estimation'!$D106,'Inputs from Uganda staff'!$E$6:$BM$6,0)),
""))</f>
        <v/>
      </c>
      <c r="AK106" s="122" t="str">
        <f>IFERROR(
$AN106 * INDEX('WFOM - Time_Base'!$A$4:$API$29, MATCH("CenHos", 'WFOM - Time_Base'!$B$4:$B$29,0), MATCH(CONCATENATE($G106,AK$2),'WFOM - Time_Base'!$A$8:$API$8,0)) *
INDEX('WFOM - Time_Base'!$A$4:$API$29, MATCH("CenHos_Per", 'WFOM - Time_Base'!$B$4:$B$29,0), MATCH(CONCATENATE($G106,AK$2),'WFOM - Time_Base'!$A$8:$API$8,0)),
IFERROR($AN106 * INDEX('Inputs from Uganda staff'!$E$61:$BM$80,MATCH('HRH Need estimation'!AK$2,'Inputs from Uganda staff'!$E$61:$E$80,0),MATCH('HRH Need estimation'!$D106,'Inputs from Uganda staff'!$E$6:$BM$6,0)),
""))</f>
        <v/>
      </c>
      <c r="AL106" s="122" t="str">
        <f>IFERROR(
$AN106 * INDEX('WFOM - Time_Base'!$A$4:$API$29, MATCH("CenHos", 'WFOM - Time_Base'!$B$4:$B$29,0), MATCH(CONCATENATE($G106,AL$2),'WFOM - Time_Base'!$A$8:$API$8,0)) *
INDEX('WFOM - Time_Base'!$A$4:$API$29, MATCH("CenHos_Per", 'WFOM - Time_Base'!$B$4:$B$29,0), MATCH(CONCATENATE($G106,AL$2),'WFOM - Time_Base'!$A$8:$API$8,0)),
IFERROR($AN106 * INDEX('Inputs from Uganda staff'!$E$61:$BM$80,MATCH('HRH Need estimation'!AL$2,'Inputs from Uganda staff'!$E$61:$E$80,0),MATCH('HRH Need estimation'!$D106,'Inputs from Uganda staff'!$E$6:$BM$6,0)),
""))</f>
        <v/>
      </c>
      <c r="AN106">
        <v>1</v>
      </c>
      <c r="AO106" t="e">
        <f t="shared" si="3"/>
        <v>#N/A</v>
      </c>
      <c r="AQ106" t="s">
        <v>658</v>
      </c>
    </row>
    <row r="107" spans="1:43" hidden="1">
      <c r="A107" s="106" t="s">
        <v>915</v>
      </c>
      <c r="B107" s="106" t="s">
        <v>292</v>
      </c>
      <c r="C107" s="107" t="s">
        <v>426</v>
      </c>
      <c r="D107" s="115" t="s">
        <v>427</v>
      </c>
      <c r="E107" s="122" t="s">
        <v>1056</v>
      </c>
      <c r="F107" s="253"/>
      <c r="G107" s="122" t="str">
        <f>IF(F107&lt;&gt;"", VLOOKUP(F107,'WFOM - Cadre and Service List'!$E$4:$F$52,2,FALSE), "")</f>
        <v/>
      </c>
      <c r="H107" s="122"/>
      <c r="I107" s="207"/>
      <c r="J107" s="207"/>
      <c r="K107" s="207"/>
      <c r="L107" s="207"/>
      <c r="M107" s="207"/>
      <c r="N107" s="207"/>
      <c r="O107" s="207"/>
      <c r="P107" s="207">
        <f t="shared" si="2"/>
        <v>0</v>
      </c>
      <c r="Q107" s="122" t="s">
        <v>1947</v>
      </c>
      <c r="R107" s="122" t="str">
        <f>IFERROR(
$AN107 * INDEX('WFOM - Time_Base'!$A$4:$API$29, MATCH("CenHos", 'WFOM - Time_Base'!$B$4:$B$29,0), MATCH(CONCATENATE($G107,R$2),'WFOM - Time_Base'!$A$8:$API$8,0)) *
INDEX('WFOM - Time_Base'!$A$4:$API$29, MATCH("CenHos_Per", 'WFOM - Time_Base'!$B$4:$B$29,0), MATCH(CONCATENATE($G107,R$2),'WFOM - Time_Base'!$A$8:$API$8,0)),
IFERROR($AN107 * INDEX('Inputs from Uganda staff'!$E$61:$BM$80,MATCH('HRH Need estimation'!R$2,'Inputs from Uganda staff'!$E$61:$E$80,0),MATCH('HRH Need estimation'!$D107,'Inputs from Uganda staff'!$E$6:$BM$6,0)),
""))</f>
        <v/>
      </c>
      <c r="S107" s="122" t="str">
        <f>IFERROR(
$AN107 * INDEX('WFOM - Time_Base'!$A$4:$API$29, MATCH("CenHos", 'WFOM - Time_Base'!$B$4:$B$29,0), MATCH(CONCATENATE($G107,S$2),'WFOM - Time_Base'!$A$8:$API$8,0)) *
INDEX('WFOM - Time_Base'!$A$4:$API$29, MATCH("CenHos_Per", 'WFOM - Time_Base'!$B$4:$B$29,0), MATCH(CONCATENATE($G107,S$2),'WFOM - Time_Base'!$A$8:$API$8,0)),
IFERROR($AN107 * INDEX('Inputs from Uganda staff'!$E$61:$BM$80,MATCH('HRH Need estimation'!S$2,'Inputs from Uganda staff'!$E$61:$E$80,0),MATCH('HRH Need estimation'!$D107,'Inputs from Uganda staff'!$E$6:$BM$6,0)),
""))</f>
        <v/>
      </c>
      <c r="T107" s="122" t="str">
        <f>IFERROR(
$AN107 * INDEX('WFOM - Time_Base'!$A$4:$API$29, MATCH("CenHos", 'WFOM - Time_Base'!$B$4:$B$29,0), MATCH(CONCATENATE($G107,T$2),'WFOM - Time_Base'!$A$8:$API$8,0)) *
INDEX('WFOM - Time_Base'!$A$4:$API$29, MATCH("CenHos_Per", 'WFOM - Time_Base'!$B$4:$B$29,0), MATCH(CONCATENATE($G107,T$2),'WFOM - Time_Base'!$A$8:$API$8,0)),
IFERROR($AN107 * INDEX('Inputs from Uganda staff'!$E$61:$BM$80,MATCH('HRH Need estimation'!T$2,'Inputs from Uganda staff'!$E$61:$E$80,0),MATCH('HRH Need estimation'!$D107,'Inputs from Uganda staff'!$E$6:$BM$6,0)),
""))</f>
        <v/>
      </c>
      <c r="U107" s="122" t="str">
        <f>IFERROR(
$AN107 * INDEX('WFOM - Time_Base'!$A$4:$API$29, MATCH("CenHos", 'WFOM - Time_Base'!$B$4:$B$29,0), MATCH(CONCATENATE($G107,U$2),'WFOM - Time_Base'!$A$8:$API$8,0)) *
INDEX('WFOM - Time_Base'!$A$4:$API$29, MATCH("CenHos_Per", 'WFOM - Time_Base'!$B$4:$B$29,0), MATCH(CONCATENATE($G107,U$2),'WFOM - Time_Base'!$A$8:$API$8,0)),
IFERROR($AN107 * INDEX('Inputs from Uganda staff'!$E$61:$BM$80,MATCH('HRH Need estimation'!U$2,'Inputs from Uganda staff'!$E$61:$E$80,0),MATCH('HRH Need estimation'!$D107,'Inputs from Uganda staff'!$E$6:$BM$6,0)),
""))</f>
        <v/>
      </c>
      <c r="V107" s="122" t="str">
        <f>IFERROR(
$AN107 * INDEX('WFOM - Time_Base'!$A$4:$API$29, MATCH("CenHos", 'WFOM - Time_Base'!$B$4:$B$29,0), MATCH(CONCATENATE($G107,V$2),'WFOM - Time_Base'!$A$8:$API$8,0)) *
INDEX('WFOM - Time_Base'!$A$4:$API$29, MATCH("CenHos_Per", 'WFOM - Time_Base'!$B$4:$B$29,0), MATCH(CONCATENATE($G107,V$2),'WFOM - Time_Base'!$A$8:$API$8,0)),
IFERROR($AN107 * INDEX('Inputs from Uganda staff'!$E$61:$BM$80,MATCH('HRH Need estimation'!V$2,'Inputs from Uganda staff'!$E$61:$E$80,0),MATCH('HRH Need estimation'!$D107,'Inputs from Uganda staff'!$E$6:$BM$6,0)),
""))</f>
        <v/>
      </c>
      <c r="W107" s="122" t="str">
        <f>IFERROR(
$AN107 * INDEX('WFOM - Time_Base'!$A$4:$API$29, MATCH("CenHos", 'WFOM - Time_Base'!$B$4:$B$29,0), MATCH(CONCATENATE($G107,W$2),'WFOM - Time_Base'!$A$8:$API$8,0)) *
INDEX('WFOM - Time_Base'!$A$4:$API$29, MATCH("CenHos_Per", 'WFOM - Time_Base'!$B$4:$B$29,0), MATCH(CONCATENATE($G107,W$2),'WFOM - Time_Base'!$A$8:$API$8,0)),
IFERROR($AN107 * INDEX('Inputs from Uganda staff'!$E$61:$BM$80,MATCH('HRH Need estimation'!W$2,'Inputs from Uganda staff'!$E$61:$E$80,0),MATCH('HRH Need estimation'!$D107,'Inputs from Uganda staff'!$E$6:$BM$6,0)),
""))</f>
        <v/>
      </c>
      <c r="X107" s="122" t="str">
        <f>IFERROR(
$AN107 * INDEX('WFOM - Time_Base'!$A$4:$API$29, MATCH("CenHos", 'WFOM - Time_Base'!$B$4:$B$29,0), MATCH(CONCATENATE($G107,X$2),'WFOM - Time_Base'!$A$8:$API$8,0)) *
INDEX('WFOM - Time_Base'!$A$4:$API$29, MATCH("CenHos_Per", 'WFOM - Time_Base'!$B$4:$B$29,0), MATCH(CONCATENATE($G107,X$2),'WFOM - Time_Base'!$A$8:$API$8,0)),
IFERROR($AN107 * INDEX('Inputs from Uganda staff'!$E$61:$BM$80,MATCH('HRH Need estimation'!X$2,'Inputs from Uganda staff'!$E$61:$E$80,0),MATCH('HRH Need estimation'!$D107,'Inputs from Uganda staff'!$E$6:$BM$6,0)),
""))</f>
        <v/>
      </c>
      <c r="Y107" s="122" t="str">
        <f>IFERROR(
$AN107 * INDEX('WFOM - Time_Base'!$A$4:$API$29, MATCH("CenHos", 'WFOM - Time_Base'!$B$4:$B$29,0), MATCH(CONCATENATE($G107,Y$2),'WFOM - Time_Base'!$A$8:$API$8,0)) *
INDEX('WFOM - Time_Base'!$A$4:$API$29, MATCH("CenHos_Per", 'WFOM - Time_Base'!$B$4:$B$29,0), MATCH(CONCATENATE($G107,Y$2),'WFOM - Time_Base'!$A$8:$API$8,0)),
IFERROR($AN107 * INDEX('Inputs from Uganda staff'!$E$61:$BM$80,MATCH('HRH Need estimation'!Y$2,'Inputs from Uganda staff'!$E$61:$E$80,0),MATCH('HRH Need estimation'!$D107,'Inputs from Uganda staff'!$E$6:$BM$6,0)),
""))</f>
        <v/>
      </c>
      <c r="Z107" s="122" t="str">
        <f>IFERROR(
$AN107 * INDEX('WFOM - Time_Base'!$A$4:$API$29, MATCH("CenHos", 'WFOM - Time_Base'!$B$4:$B$29,0), MATCH(CONCATENATE($G107,Z$2),'WFOM - Time_Base'!$A$8:$API$8,0)) *
INDEX('WFOM - Time_Base'!$A$4:$API$29, MATCH("CenHos_Per", 'WFOM - Time_Base'!$B$4:$B$29,0), MATCH(CONCATENATE($G107,Z$2),'WFOM - Time_Base'!$A$8:$API$8,0)),
IFERROR($AN107 * INDEX('Inputs from Uganda staff'!$E$61:$BM$80,MATCH('HRH Need estimation'!Z$2,'Inputs from Uganda staff'!$E$61:$E$80,0),MATCH('HRH Need estimation'!$D107,'Inputs from Uganda staff'!$E$6:$BM$6,0)),
""))</f>
        <v/>
      </c>
      <c r="AA107" s="122" t="str">
        <f>IFERROR(
$AN107 * INDEX('WFOM - Time_Base'!$A$4:$API$29, MATCH("CenHos", 'WFOM - Time_Base'!$B$4:$B$29,0), MATCH(CONCATENATE($G107,AA$2),'WFOM - Time_Base'!$A$8:$API$8,0)) *
INDEX('WFOM - Time_Base'!$A$4:$API$29, MATCH("CenHos_Per", 'WFOM - Time_Base'!$B$4:$B$29,0), MATCH(CONCATENATE($G107,AA$2),'WFOM - Time_Base'!$A$8:$API$8,0)),
IFERROR($AN107 * INDEX('Inputs from Uganda staff'!$E$61:$BM$80,MATCH('HRH Need estimation'!AA$2,'Inputs from Uganda staff'!$E$61:$E$80,0),MATCH('HRH Need estimation'!$D107,'Inputs from Uganda staff'!$E$6:$BM$6,0)),
""))</f>
        <v/>
      </c>
      <c r="AB107" s="122" t="str">
        <f>IFERROR(
$AN107 * INDEX('WFOM - Time_Base'!$A$4:$API$29, MATCH("CenHos", 'WFOM - Time_Base'!$B$4:$B$29,0), MATCH(CONCATENATE($G107,AB$2),'WFOM - Time_Base'!$A$8:$API$8,0)) *
INDEX('WFOM - Time_Base'!$A$4:$API$29, MATCH("CenHos_Per", 'WFOM - Time_Base'!$B$4:$B$29,0), MATCH(CONCATENATE($G107,AB$2),'WFOM - Time_Base'!$A$8:$API$8,0)),
IFERROR($AN107 * INDEX('Inputs from Uganda staff'!$E$61:$BM$80,MATCH('HRH Need estimation'!AB$2,'Inputs from Uganda staff'!$E$61:$E$80,0),MATCH('HRH Need estimation'!$D107,'Inputs from Uganda staff'!$E$6:$BM$6,0)),
""))</f>
        <v/>
      </c>
      <c r="AC107" s="122" t="str">
        <f>IFERROR(
$AN107 * INDEX('WFOM - Time_Base'!$A$4:$API$29, MATCH("CenHos", 'WFOM - Time_Base'!$B$4:$B$29,0), MATCH(CONCATENATE($G107,AC$2),'WFOM - Time_Base'!$A$8:$API$8,0)) *
INDEX('WFOM - Time_Base'!$A$4:$API$29, MATCH("CenHos_Per", 'WFOM - Time_Base'!$B$4:$B$29,0), MATCH(CONCATENATE($G107,AC$2),'WFOM - Time_Base'!$A$8:$API$8,0)),
IFERROR($AN107 * INDEX('Inputs from Uganda staff'!$E$61:$BM$80,MATCH('HRH Need estimation'!AC$2,'Inputs from Uganda staff'!$E$61:$E$80,0),MATCH('HRH Need estimation'!$D107,'Inputs from Uganda staff'!$E$6:$BM$6,0)),
""))</f>
        <v/>
      </c>
      <c r="AD107" s="122" t="str">
        <f>IFERROR(
$AN107 * INDEX('WFOM - Time_Base'!$A$4:$API$29, MATCH("CenHos", 'WFOM - Time_Base'!$B$4:$B$29,0), MATCH(CONCATENATE($G107,AD$2),'WFOM - Time_Base'!$A$8:$API$8,0)) *
INDEX('WFOM - Time_Base'!$A$4:$API$29, MATCH("CenHos_Per", 'WFOM - Time_Base'!$B$4:$B$29,0), MATCH(CONCATENATE($G107,AD$2),'WFOM - Time_Base'!$A$8:$API$8,0)),
IFERROR($AN107 * INDEX('Inputs from Uganda staff'!$E$61:$BM$80,MATCH('HRH Need estimation'!AD$2,'Inputs from Uganda staff'!$E$61:$E$80,0),MATCH('HRH Need estimation'!$D107,'Inputs from Uganda staff'!$E$6:$BM$6,0)),
""))</f>
        <v/>
      </c>
      <c r="AE107" s="122" t="str">
        <f>IFERROR(
$AN107 * INDEX('WFOM - Time_Base'!$A$4:$API$29, MATCH("CenHos", 'WFOM - Time_Base'!$B$4:$B$29,0), MATCH(CONCATENATE($G107,AE$2),'WFOM - Time_Base'!$A$8:$API$8,0)) *
INDEX('WFOM - Time_Base'!$A$4:$API$29, MATCH("CenHos_Per", 'WFOM - Time_Base'!$B$4:$B$29,0), MATCH(CONCATENATE($G107,AE$2),'WFOM - Time_Base'!$A$8:$API$8,0)),
IFERROR($AN107 * INDEX('Inputs from Uganda staff'!$E$61:$BM$80,MATCH('HRH Need estimation'!AE$2,'Inputs from Uganda staff'!$E$61:$E$80,0),MATCH('HRH Need estimation'!$D107,'Inputs from Uganda staff'!$E$6:$BM$6,0)),
""))</f>
        <v/>
      </c>
      <c r="AF107" s="122" t="str">
        <f>IFERROR(
$AN107 * INDEX('WFOM - Time_Base'!$A$4:$API$29, MATCH("CenHos", 'WFOM - Time_Base'!$B$4:$B$29,0), MATCH(CONCATENATE($G107,AF$2),'WFOM - Time_Base'!$A$8:$API$8,0)) *
INDEX('WFOM - Time_Base'!$A$4:$API$29, MATCH("CenHos_Per", 'WFOM - Time_Base'!$B$4:$B$29,0), MATCH(CONCATENATE($G107,AF$2),'WFOM - Time_Base'!$A$8:$API$8,0)),
IFERROR($AN107 * INDEX('Inputs from Uganda staff'!$E$61:$BM$80,MATCH('HRH Need estimation'!AF$2,'Inputs from Uganda staff'!$E$61:$E$80,0),MATCH('HRH Need estimation'!$D107,'Inputs from Uganda staff'!$E$6:$BM$6,0)),
""))</f>
        <v/>
      </c>
      <c r="AG107" s="122" t="str">
        <f>IFERROR(
$AN107 * INDEX('WFOM - Time_Base'!$A$4:$API$29, MATCH("CenHos", 'WFOM - Time_Base'!$B$4:$B$29,0), MATCH(CONCATENATE($G107,AG$2),'WFOM - Time_Base'!$A$8:$API$8,0)) *
INDEX('WFOM - Time_Base'!$A$4:$API$29, MATCH("CenHos_Per", 'WFOM - Time_Base'!$B$4:$B$29,0), MATCH(CONCATENATE($G107,AG$2),'WFOM - Time_Base'!$A$8:$API$8,0)),
IFERROR($AN107 * INDEX('Inputs from Uganda staff'!$E$61:$BM$80,MATCH('HRH Need estimation'!AG$2,'Inputs from Uganda staff'!$E$61:$E$80,0),MATCH('HRH Need estimation'!$D107,'Inputs from Uganda staff'!$E$6:$BM$6,0)),
""))</f>
        <v/>
      </c>
      <c r="AH107" s="122" t="str">
        <f>IFERROR(
$AN107 * INDEX('WFOM - Time_Base'!$A$4:$API$29, MATCH("CenHos", 'WFOM - Time_Base'!$B$4:$B$29,0), MATCH(CONCATENATE($G107,AH$2),'WFOM - Time_Base'!$A$8:$API$8,0)) *
INDEX('WFOM - Time_Base'!$A$4:$API$29, MATCH("CenHos_Per", 'WFOM - Time_Base'!$B$4:$B$29,0), MATCH(CONCATENATE($G107,AH$2),'WFOM - Time_Base'!$A$8:$API$8,0)),
IFERROR($AN107 * INDEX('Inputs from Uganda staff'!$E$61:$BM$80,MATCH('HRH Need estimation'!AH$2,'Inputs from Uganda staff'!$E$61:$E$80,0),MATCH('HRH Need estimation'!$D107,'Inputs from Uganda staff'!$E$6:$BM$6,0)),
""))</f>
        <v/>
      </c>
      <c r="AI107" s="122" t="str">
        <f>IFERROR(
$AN107 * INDEX('WFOM - Time_Base'!$A$4:$API$29, MATCH("CenHos", 'WFOM - Time_Base'!$B$4:$B$29,0), MATCH(CONCATENATE($G107,AI$2),'WFOM - Time_Base'!$A$8:$API$8,0)) *
INDEX('WFOM - Time_Base'!$A$4:$API$29, MATCH("CenHos_Per", 'WFOM - Time_Base'!$B$4:$B$29,0), MATCH(CONCATENATE($G107,AI$2),'WFOM - Time_Base'!$A$8:$API$8,0)),
IFERROR($AN107 * INDEX('Inputs from Uganda staff'!$E$61:$BM$80,MATCH('HRH Need estimation'!AI$2,'Inputs from Uganda staff'!$E$61:$E$80,0),MATCH('HRH Need estimation'!$D107,'Inputs from Uganda staff'!$E$6:$BM$6,0)),
""))</f>
        <v/>
      </c>
      <c r="AJ107" s="122" t="str">
        <f>IFERROR(
$AN107 * INDEX('WFOM - Time_Base'!$A$4:$API$29, MATCH("CenHos", 'WFOM - Time_Base'!$B$4:$B$29,0), MATCH(CONCATENATE($G107,AJ$2),'WFOM - Time_Base'!$A$8:$API$8,0)) *
INDEX('WFOM - Time_Base'!$A$4:$API$29, MATCH("CenHos_Per", 'WFOM - Time_Base'!$B$4:$B$29,0), MATCH(CONCATENATE($G107,AJ$2),'WFOM - Time_Base'!$A$8:$API$8,0)),
IFERROR($AN107 * INDEX('Inputs from Uganda staff'!$E$61:$BM$80,MATCH('HRH Need estimation'!AJ$2,'Inputs from Uganda staff'!$E$61:$E$80,0),MATCH('HRH Need estimation'!$D107,'Inputs from Uganda staff'!$E$6:$BM$6,0)),
""))</f>
        <v/>
      </c>
      <c r="AK107" s="122" t="str">
        <f>IFERROR(
$AN107 * INDEX('WFOM - Time_Base'!$A$4:$API$29, MATCH("CenHos", 'WFOM - Time_Base'!$B$4:$B$29,0), MATCH(CONCATENATE($G107,AK$2),'WFOM - Time_Base'!$A$8:$API$8,0)) *
INDEX('WFOM - Time_Base'!$A$4:$API$29, MATCH("CenHos_Per", 'WFOM - Time_Base'!$B$4:$B$29,0), MATCH(CONCATENATE($G107,AK$2),'WFOM - Time_Base'!$A$8:$API$8,0)),
IFERROR($AN107 * INDEX('Inputs from Uganda staff'!$E$61:$BM$80,MATCH('HRH Need estimation'!AK$2,'Inputs from Uganda staff'!$E$61:$E$80,0),MATCH('HRH Need estimation'!$D107,'Inputs from Uganda staff'!$E$6:$BM$6,0)),
""))</f>
        <v/>
      </c>
      <c r="AL107" s="122" t="str">
        <f>IFERROR(
$AN107 * INDEX('WFOM - Time_Base'!$A$4:$API$29, MATCH("CenHos", 'WFOM - Time_Base'!$B$4:$B$29,0), MATCH(CONCATENATE($G107,AL$2),'WFOM - Time_Base'!$A$8:$API$8,0)) *
INDEX('WFOM - Time_Base'!$A$4:$API$29, MATCH("CenHos_Per", 'WFOM - Time_Base'!$B$4:$B$29,0), MATCH(CONCATENATE($G107,AL$2),'WFOM - Time_Base'!$A$8:$API$8,0)),
IFERROR($AN107 * INDEX('Inputs from Uganda staff'!$E$61:$BM$80,MATCH('HRH Need estimation'!AL$2,'Inputs from Uganda staff'!$E$61:$E$80,0),MATCH('HRH Need estimation'!$D107,'Inputs from Uganda staff'!$E$6:$BM$6,0)),
""))</f>
        <v/>
      </c>
      <c r="AN107">
        <v>1</v>
      </c>
      <c r="AO107" t="e">
        <f t="shared" si="3"/>
        <v>#N/A</v>
      </c>
      <c r="AQ107" t="s">
        <v>664</v>
      </c>
    </row>
    <row r="108" spans="1:43" hidden="1">
      <c r="A108" s="106" t="s">
        <v>915</v>
      </c>
      <c r="B108" s="106" t="s">
        <v>292</v>
      </c>
      <c r="C108" s="107" t="s">
        <v>428</v>
      </c>
      <c r="D108" s="115" t="s">
        <v>429</v>
      </c>
      <c r="E108" s="252"/>
      <c r="F108" s="252"/>
      <c r="G108" s="122" t="str">
        <f>IF(F108&lt;&gt;"", VLOOKUP(F108,'WFOM - Cadre and Service List'!$E$4:$F$52,2,FALSE), "")</f>
        <v/>
      </c>
      <c r="H108" s="122"/>
      <c r="I108" s="207"/>
      <c r="J108" s="207"/>
      <c r="K108" s="207"/>
      <c r="L108" s="207"/>
      <c r="M108" s="207"/>
      <c r="N108" s="207"/>
      <c r="O108" s="207"/>
      <c r="P108" s="207">
        <f t="shared" si="2"/>
        <v>0</v>
      </c>
      <c r="Q108" s="122" t="s">
        <v>1947</v>
      </c>
      <c r="R108" s="122">
        <f>IFERROR(
$AN108 * INDEX('WFOM - Time_Base'!$A$4:$API$29, MATCH("CenHos", 'WFOM - Time_Base'!$B$4:$B$29,0), MATCH(CONCATENATE($G108,R$2),'WFOM - Time_Base'!$A$8:$API$8,0)) *
INDEX('WFOM - Time_Base'!$A$4:$API$29, MATCH("CenHos_Per", 'WFOM - Time_Base'!$B$4:$B$29,0), MATCH(CONCATENATE($G108,R$2),'WFOM - Time_Base'!$A$8:$API$8,0)),
IFERROR($AN108 * INDEX('Inputs from Uganda staff'!$E$61:$BM$80,MATCH('HRH Need estimation'!R$2,'Inputs from Uganda staff'!$E$61:$E$80,0),MATCH('HRH Need estimation'!$D108,'Inputs from Uganda staff'!$E$6:$BM$6,0)),
""))</f>
        <v>0.5</v>
      </c>
      <c r="S108" s="122">
        <f>IFERROR(
$AN108 * INDEX('WFOM - Time_Base'!$A$4:$API$29, MATCH("CenHos", 'WFOM - Time_Base'!$B$4:$B$29,0), MATCH(CONCATENATE($G108,S$2),'WFOM - Time_Base'!$A$8:$API$8,0)) *
INDEX('WFOM - Time_Base'!$A$4:$API$29, MATCH("CenHos_Per", 'WFOM - Time_Base'!$B$4:$B$29,0), MATCH(CONCATENATE($G108,S$2),'WFOM - Time_Base'!$A$8:$API$8,0)),
IFERROR($AN108 * INDEX('Inputs from Uganda staff'!$E$61:$BM$80,MATCH('HRH Need estimation'!S$2,'Inputs from Uganda staff'!$E$61:$E$80,0),MATCH('HRH Need estimation'!$D108,'Inputs from Uganda staff'!$E$6:$BM$6,0)),
""))</f>
        <v>0.5</v>
      </c>
      <c r="T108" s="122">
        <f>IFERROR(
$AN108 * INDEX('WFOM - Time_Base'!$A$4:$API$29, MATCH("CenHos", 'WFOM - Time_Base'!$B$4:$B$29,0), MATCH(CONCATENATE($G108,T$2),'WFOM - Time_Base'!$A$8:$API$8,0)) *
INDEX('WFOM - Time_Base'!$A$4:$API$29, MATCH("CenHos_Per", 'WFOM - Time_Base'!$B$4:$B$29,0), MATCH(CONCATENATE($G108,T$2),'WFOM - Time_Base'!$A$8:$API$8,0)),
IFERROR($AN108 * INDEX('Inputs from Uganda staff'!$E$61:$BM$80,MATCH('HRH Need estimation'!T$2,'Inputs from Uganda staff'!$E$61:$E$80,0),MATCH('HRH Need estimation'!$D108,'Inputs from Uganda staff'!$E$6:$BM$6,0)),
""))</f>
        <v>0.5</v>
      </c>
      <c r="U108" s="122">
        <f>IFERROR(
$AN108 * INDEX('WFOM - Time_Base'!$A$4:$API$29, MATCH("CenHos", 'WFOM - Time_Base'!$B$4:$B$29,0), MATCH(CONCATENATE($G108,U$2),'WFOM - Time_Base'!$A$8:$API$8,0)) *
INDEX('WFOM - Time_Base'!$A$4:$API$29, MATCH("CenHos_Per", 'WFOM - Time_Base'!$B$4:$B$29,0), MATCH(CONCATENATE($G108,U$2),'WFOM - Time_Base'!$A$8:$API$8,0)),
IFERROR($AN108 * INDEX('Inputs from Uganda staff'!$E$61:$BM$80,MATCH('HRH Need estimation'!U$2,'Inputs from Uganda staff'!$E$61:$E$80,0),MATCH('HRH Need estimation'!$D108,'Inputs from Uganda staff'!$E$6:$BM$6,0)),
""))</f>
        <v>0.5</v>
      </c>
      <c r="V108" s="122">
        <f>IFERROR(
$AN108 * INDEX('WFOM - Time_Base'!$A$4:$API$29, MATCH("CenHos", 'WFOM - Time_Base'!$B$4:$B$29,0), MATCH(CONCATENATE($G108,V$2),'WFOM - Time_Base'!$A$8:$API$8,0)) *
INDEX('WFOM - Time_Base'!$A$4:$API$29, MATCH("CenHos_Per", 'WFOM - Time_Base'!$B$4:$B$29,0), MATCH(CONCATENATE($G108,V$2),'WFOM - Time_Base'!$A$8:$API$8,0)),
IFERROR($AN108 * INDEX('Inputs from Uganda staff'!$E$61:$BM$80,MATCH('HRH Need estimation'!V$2,'Inputs from Uganda staff'!$E$61:$E$80,0),MATCH('HRH Need estimation'!$D108,'Inputs from Uganda staff'!$E$6:$BM$6,0)),
""))</f>
        <v>0.5</v>
      </c>
      <c r="W108" s="122">
        <f>IFERROR(
$AN108 * INDEX('WFOM - Time_Base'!$A$4:$API$29, MATCH("CenHos", 'WFOM - Time_Base'!$B$4:$B$29,0), MATCH(CONCATENATE($G108,W$2),'WFOM - Time_Base'!$A$8:$API$8,0)) *
INDEX('WFOM - Time_Base'!$A$4:$API$29, MATCH("CenHos_Per", 'WFOM - Time_Base'!$B$4:$B$29,0), MATCH(CONCATENATE($G108,W$2),'WFOM - Time_Base'!$A$8:$API$8,0)),
IFERROR($AN108 * INDEX('Inputs from Uganda staff'!$E$61:$BM$80,MATCH('HRH Need estimation'!W$2,'Inputs from Uganda staff'!$E$61:$E$80,0),MATCH('HRH Need estimation'!$D108,'Inputs from Uganda staff'!$E$6:$BM$6,0)),
""))</f>
        <v>0.5</v>
      </c>
      <c r="X108" s="122">
        <f>IFERROR(
$AN108 * INDEX('WFOM - Time_Base'!$A$4:$API$29, MATCH("CenHos", 'WFOM - Time_Base'!$B$4:$B$29,0), MATCH(CONCATENATE($G108,X$2),'WFOM - Time_Base'!$A$8:$API$8,0)) *
INDEX('WFOM - Time_Base'!$A$4:$API$29, MATCH("CenHos_Per", 'WFOM - Time_Base'!$B$4:$B$29,0), MATCH(CONCATENATE($G108,X$2),'WFOM - Time_Base'!$A$8:$API$8,0)),
IFERROR($AN108 * INDEX('Inputs from Uganda staff'!$E$61:$BM$80,MATCH('HRH Need estimation'!X$2,'Inputs from Uganda staff'!$E$61:$E$80,0),MATCH('HRH Need estimation'!$D108,'Inputs from Uganda staff'!$E$6:$BM$6,0)),
""))</f>
        <v>0.5</v>
      </c>
      <c r="Y108" s="122">
        <f>IFERROR(
$AN108 * INDEX('WFOM - Time_Base'!$A$4:$API$29, MATCH("CenHos", 'WFOM - Time_Base'!$B$4:$B$29,0), MATCH(CONCATENATE($G108,Y$2),'WFOM - Time_Base'!$A$8:$API$8,0)) *
INDEX('WFOM - Time_Base'!$A$4:$API$29, MATCH("CenHos_Per", 'WFOM - Time_Base'!$B$4:$B$29,0), MATCH(CONCATENATE($G108,Y$2),'WFOM - Time_Base'!$A$8:$API$8,0)),
IFERROR($AN108 * INDEX('Inputs from Uganda staff'!$E$61:$BM$80,MATCH('HRH Need estimation'!Y$2,'Inputs from Uganda staff'!$E$61:$E$80,0),MATCH('HRH Need estimation'!$D108,'Inputs from Uganda staff'!$E$6:$BM$6,0)),
""))</f>
        <v>0.5</v>
      </c>
      <c r="Z108" s="122">
        <f>IFERROR(
$AN108 * INDEX('WFOM - Time_Base'!$A$4:$API$29, MATCH("CenHos", 'WFOM - Time_Base'!$B$4:$B$29,0), MATCH(CONCATENATE($G108,Z$2),'WFOM - Time_Base'!$A$8:$API$8,0)) *
INDEX('WFOM - Time_Base'!$A$4:$API$29, MATCH("CenHos_Per", 'WFOM - Time_Base'!$B$4:$B$29,0), MATCH(CONCATENATE($G108,Z$2),'WFOM - Time_Base'!$A$8:$API$8,0)),
IFERROR($AN108 * INDEX('Inputs from Uganda staff'!$E$61:$BM$80,MATCH('HRH Need estimation'!Z$2,'Inputs from Uganda staff'!$E$61:$E$80,0),MATCH('HRH Need estimation'!$D108,'Inputs from Uganda staff'!$E$6:$BM$6,0)),
""))</f>
        <v>0.5</v>
      </c>
      <c r="AA108" s="122">
        <f>IFERROR(
$AN108 * INDEX('WFOM - Time_Base'!$A$4:$API$29, MATCH("CenHos", 'WFOM - Time_Base'!$B$4:$B$29,0), MATCH(CONCATENATE($G108,AA$2),'WFOM - Time_Base'!$A$8:$API$8,0)) *
INDEX('WFOM - Time_Base'!$A$4:$API$29, MATCH("CenHos_Per", 'WFOM - Time_Base'!$B$4:$B$29,0), MATCH(CONCATENATE($G108,AA$2),'WFOM - Time_Base'!$A$8:$API$8,0)),
IFERROR($AN108 * INDEX('Inputs from Uganda staff'!$E$61:$BM$80,MATCH('HRH Need estimation'!AA$2,'Inputs from Uganda staff'!$E$61:$E$80,0),MATCH('HRH Need estimation'!$D108,'Inputs from Uganda staff'!$E$6:$BM$6,0)),
""))</f>
        <v>0.5</v>
      </c>
      <c r="AB108" s="122">
        <f>IFERROR(
$AN108 * INDEX('WFOM - Time_Base'!$A$4:$API$29, MATCH("CenHos", 'WFOM - Time_Base'!$B$4:$B$29,0), MATCH(CONCATENATE($G108,AB$2),'WFOM - Time_Base'!$A$8:$API$8,0)) *
INDEX('WFOM - Time_Base'!$A$4:$API$29, MATCH("CenHos_Per", 'WFOM - Time_Base'!$B$4:$B$29,0), MATCH(CONCATENATE($G108,AB$2),'WFOM - Time_Base'!$A$8:$API$8,0)),
IFERROR($AN108 * INDEX('Inputs from Uganda staff'!$E$61:$BM$80,MATCH('HRH Need estimation'!AB$2,'Inputs from Uganda staff'!$E$61:$E$80,0),MATCH('HRH Need estimation'!$D108,'Inputs from Uganda staff'!$E$6:$BM$6,0)),
""))</f>
        <v>0.5</v>
      </c>
      <c r="AC108" s="122" t="str">
        <f>IFERROR(
$AN108 * INDEX('WFOM - Time_Base'!$A$4:$API$29, MATCH("CenHos", 'WFOM - Time_Base'!$B$4:$B$29,0), MATCH(CONCATENATE($G108,AC$2),'WFOM - Time_Base'!$A$8:$API$8,0)) *
INDEX('WFOM - Time_Base'!$A$4:$API$29, MATCH("CenHos_Per", 'WFOM - Time_Base'!$B$4:$B$29,0), MATCH(CONCATENATE($G108,AC$2),'WFOM - Time_Base'!$A$8:$API$8,0)),
IFERROR($AN108 * INDEX('Inputs from Uganda staff'!$E$61:$BM$80,MATCH('HRH Need estimation'!AC$2,'Inputs from Uganda staff'!$E$61:$E$80,0),MATCH('HRH Need estimation'!$D108,'Inputs from Uganda staff'!$E$6:$BM$6,0)),
""))</f>
        <v/>
      </c>
      <c r="AD108" s="122">
        <f>IFERROR(
$AN108 * INDEX('WFOM - Time_Base'!$A$4:$API$29, MATCH("CenHos", 'WFOM - Time_Base'!$B$4:$B$29,0), MATCH(CONCATENATE($G108,AD$2),'WFOM - Time_Base'!$A$8:$API$8,0)) *
INDEX('WFOM - Time_Base'!$A$4:$API$29, MATCH("CenHos_Per", 'WFOM - Time_Base'!$B$4:$B$29,0), MATCH(CONCATENATE($G108,AD$2),'WFOM - Time_Base'!$A$8:$API$8,0)),
IFERROR($AN108 * INDEX('Inputs from Uganda staff'!$E$61:$BM$80,MATCH('HRH Need estimation'!AD$2,'Inputs from Uganda staff'!$E$61:$E$80,0),MATCH('HRH Need estimation'!$D108,'Inputs from Uganda staff'!$E$6:$BM$6,0)),
""))</f>
        <v>0.5</v>
      </c>
      <c r="AE108" s="122">
        <f>IFERROR(
$AN108 * INDEX('WFOM - Time_Base'!$A$4:$API$29, MATCH("CenHos", 'WFOM - Time_Base'!$B$4:$B$29,0), MATCH(CONCATENATE($G108,AE$2),'WFOM - Time_Base'!$A$8:$API$8,0)) *
INDEX('WFOM - Time_Base'!$A$4:$API$29, MATCH("CenHos_Per", 'WFOM - Time_Base'!$B$4:$B$29,0), MATCH(CONCATENATE($G108,AE$2),'WFOM - Time_Base'!$A$8:$API$8,0)),
IFERROR($AN108 * INDEX('Inputs from Uganda staff'!$E$61:$BM$80,MATCH('HRH Need estimation'!AE$2,'Inputs from Uganda staff'!$E$61:$E$80,0),MATCH('HRH Need estimation'!$D108,'Inputs from Uganda staff'!$E$6:$BM$6,0)),
""))</f>
        <v>0.5</v>
      </c>
      <c r="AF108" s="122">
        <f>IFERROR(
$AN108 * INDEX('WFOM - Time_Base'!$A$4:$API$29, MATCH("CenHos", 'WFOM - Time_Base'!$B$4:$B$29,0), MATCH(CONCATENATE($G108,AF$2),'WFOM - Time_Base'!$A$8:$API$8,0)) *
INDEX('WFOM - Time_Base'!$A$4:$API$29, MATCH("CenHos_Per", 'WFOM - Time_Base'!$B$4:$B$29,0), MATCH(CONCATENATE($G108,AF$2),'WFOM - Time_Base'!$A$8:$API$8,0)),
IFERROR($AN108 * INDEX('Inputs from Uganda staff'!$E$61:$BM$80,MATCH('HRH Need estimation'!AF$2,'Inputs from Uganda staff'!$E$61:$E$80,0),MATCH('HRH Need estimation'!$D108,'Inputs from Uganda staff'!$E$6:$BM$6,0)),
""))</f>
        <v>0.5</v>
      </c>
      <c r="AG108" s="122">
        <f>IFERROR(
$AN108 * INDEX('WFOM - Time_Base'!$A$4:$API$29, MATCH("CenHos", 'WFOM - Time_Base'!$B$4:$B$29,0), MATCH(CONCATENATE($G108,AG$2),'WFOM - Time_Base'!$A$8:$API$8,0)) *
INDEX('WFOM - Time_Base'!$A$4:$API$29, MATCH("CenHos_Per", 'WFOM - Time_Base'!$B$4:$B$29,0), MATCH(CONCATENATE($G108,AG$2),'WFOM - Time_Base'!$A$8:$API$8,0)),
IFERROR($AN108 * INDEX('Inputs from Uganda staff'!$E$61:$BM$80,MATCH('HRH Need estimation'!AG$2,'Inputs from Uganda staff'!$E$61:$E$80,0),MATCH('HRH Need estimation'!$D108,'Inputs from Uganda staff'!$E$6:$BM$6,0)),
""))</f>
        <v>0.5</v>
      </c>
      <c r="AH108" s="122">
        <f>IFERROR(
$AN108 * INDEX('WFOM - Time_Base'!$A$4:$API$29, MATCH("CenHos", 'WFOM - Time_Base'!$B$4:$B$29,0), MATCH(CONCATENATE($G108,AH$2),'WFOM - Time_Base'!$A$8:$API$8,0)) *
INDEX('WFOM - Time_Base'!$A$4:$API$29, MATCH("CenHos_Per", 'WFOM - Time_Base'!$B$4:$B$29,0), MATCH(CONCATENATE($G108,AH$2),'WFOM - Time_Base'!$A$8:$API$8,0)),
IFERROR($AN108 * INDEX('Inputs from Uganda staff'!$E$61:$BM$80,MATCH('HRH Need estimation'!AH$2,'Inputs from Uganda staff'!$E$61:$E$80,0),MATCH('HRH Need estimation'!$D108,'Inputs from Uganda staff'!$E$6:$BM$6,0)),
""))</f>
        <v>0.5</v>
      </c>
      <c r="AI108" s="122">
        <f>IFERROR(
$AN108 * INDEX('WFOM - Time_Base'!$A$4:$API$29, MATCH("CenHos", 'WFOM - Time_Base'!$B$4:$B$29,0), MATCH(CONCATENATE($G108,AI$2),'WFOM - Time_Base'!$A$8:$API$8,0)) *
INDEX('WFOM - Time_Base'!$A$4:$API$29, MATCH("CenHos_Per", 'WFOM - Time_Base'!$B$4:$B$29,0), MATCH(CONCATENATE($G108,AI$2),'WFOM - Time_Base'!$A$8:$API$8,0)),
IFERROR($AN108 * INDEX('Inputs from Uganda staff'!$E$61:$BM$80,MATCH('HRH Need estimation'!AI$2,'Inputs from Uganda staff'!$E$61:$E$80,0),MATCH('HRH Need estimation'!$D108,'Inputs from Uganda staff'!$E$6:$BM$6,0)),
""))</f>
        <v>0.5</v>
      </c>
      <c r="AJ108" s="122">
        <f>IFERROR(
$AN108 * INDEX('WFOM - Time_Base'!$A$4:$API$29, MATCH("CenHos", 'WFOM - Time_Base'!$B$4:$B$29,0), MATCH(CONCATENATE($G108,AJ$2),'WFOM - Time_Base'!$A$8:$API$8,0)) *
INDEX('WFOM - Time_Base'!$A$4:$API$29, MATCH("CenHos_Per", 'WFOM - Time_Base'!$B$4:$B$29,0), MATCH(CONCATENATE($G108,AJ$2),'WFOM - Time_Base'!$A$8:$API$8,0)),
IFERROR($AN108 * INDEX('Inputs from Uganda staff'!$E$61:$BM$80,MATCH('HRH Need estimation'!AJ$2,'Inputs from Uganda staff'!$E$61:$E$80,0),MATCH('HRH Need estimation'!$D108,'Inputs from Uganda staff'!$E$6:$BM$6,0)),
""))</f>
        <v>0.5</v>
      </c>
      <c r="AK108" s="122">
        <f>IFERROR(
$AN108 * INDEX('WFOM - Time_Base'!$A$4:$API$29, MATCH("CenHos", 'WFOM - Time_Base'!$B$4:$B$29,0), MATCH(CONCATENATE($G108,AK$2),'WFOM - Time_Base'!$A$8:$API$8,0)) *
INDEX('WFOM - Time_Base'!$A$4:$API$29, MATCH("CenHos_Per", 'WFOM - Time_Base'!$B$4:$B$29,0), MATCH(CONCATENATE($G108,AK$2),'WFOM - Time_Base'!$A$8:$API$8,0)),
IFERROR($AN108 * INDEX('Inputs from Uganda staff'!$E$61:$BM$80,MATCH('HRH Need estimation'!AK$2,'Inputs from Uganda staff'!$E$61:$E$80,0),MATCH('HRH Need estimation'!$D108,'Inputs from Uganda staff'!$E$6:$BM$6,0)),
""))</f>
        <v>0.5</v>
      </c>
      <c r="AL108" s="122">
        <f>IFERROR(
$AN108 * INDEX('WFOM - Time_Base'!$A$4:$API$29, MATCH("CenHos", 'WFOM - Time_Base'!$B$4:$B$29,0), MATCH(CONCATENATE($G108,AL$2),'WFOM - Time_Base'!$A$8:$API$8,0)) *
INDEX('WFOM - Time_Base'!$A$4:$API$29, MATCH("CenHos_Per", 'WFOM - Time_Base'!$B$4:$B$29,0), MATCH(CONCATENATE($G108,AL$2),'WFOM - Time_Base'!$A$8:$API$8,0)),
IFERROR($AN108 * INDEX('Inputs from Uganda staff'!$E$61:$BM$80,MATCH('HRH Need estimation'!AL$2,'Inputs from Uganda staff'!$E$61:$E$80,0),MATCH('HRH Need estimation'!$D108,'Inputs from Uganda staff'!$E$6:$BM$6,0)),
""))</f>
        <v>0.5</v>
      </c>
      <c r="AN108">
        <v>1</v>
      </c>
      <c r="AO108" t="e">
        <f t="shared" si="3"/>
        <v>#N/A</v>
      </c>
      <c r="AQ108" t="s">
        <v>666</v>
      </c>
    </row>
    <row r="109" spans="1:43" hidden="1">
      <c r="A109" s="106" t="s">
        <v>915</v>
      </c>
      <c r="B109" s="106" t="s">
        <v>292</v>
      </c>
      <c r="C109" s="107" t="s">
        <v>430</v>
      </c>
      <c r="D109" s="115" t="s">
        <v>431</v>
      </c>
      <c r="E109" s="252"/>
      <c r="F109" s="252"/>
      <c r="G109" s="202" t="str">
        <f>IF(F109&lt;&gt;"", VLOOKUP(F109,'WFOM - Cadre and Service List'!$E$4:$F$52,2,FALSE), "")</f>
        <v/>
      </c>
      <c r="H109" s="202" t="s">
        <v>910</v>
      </c>
      <c r="I109" s="207"/>
      <c r="J109" s="207"/>
      <c r="K109" s="207"/>
      <c r="L109" s="207"/>
      <c r="M109" s="207"/>
      <c r="N109" s="207"/>
      <c r="O109" s="207"/>
      <c r="P109" s="207">
        <f t="shared" si="2"/>
        <v>0</v>
      </c>
      <c r="Q109" s="122" t="s">
        <v>1947</v>
      </c>
      <c r="R109" s="122" t="str">
        <f>IFERROR(
$AN109 * INDEX('WFOM - Time_Base'!$A$4:$API$29, MATCH("CenHos", 'WFOM - Time_Base'!$B$4:$B$29,0), MATCH(CONCATENATE($G109,R$2),'WFOM - Time_Base'!$A$8:$API$8,0)) *
INDEX('WFOM - Time_Base'!$A$4:$API$29, MATCH("CenHos_Per", 'WFOM - Time_Base'!$B$4:$B$29,0), MATCH(CONCATENATE($G109,R$2),'WFOM - Time_Base'!$A$8:$API$8,0)),
IFERROR($AN109 * INDEX('Inputs from Uganda staff'!$E$61:$BM$80,MATCH('HRH Need estimation'!R$2,'Inputs from Uganda staff'!$E$61:$E$80,0),MATCH('HRH Need estimation'!$D109,'Inputs from Uganda staff'!$E$6:$BM$6,0)),
""))</f>
        <v/>
      </c>
      <c r="S109" s="122" t="str">
        <f>IFERROR(
$AN109 * INDEX('WFOM - Time_Base'!$A$4:$API$29, MATCH("CenHos", 'WFOM - Time_Base'!$B$4:$B$29,0), MATCH(CONCATENATE($G109,S$2),'WFOM - Time_Base'!$A$8:$API$8,0)) *
INDEX('WFOM - Time_Base'!$A$4:$API$29, MATCH("CenHos_Per", 'WFOM - Time_Base'!$B$4:$B$29,0), MATCH(CONCATENATE($G109,S$2),'WFOM - Time_Base'!$A$8:$API$8,0)),
IFERROR($AN109 * INDEX('Inputs from Uganda staff'!$E$61:$BM$80,MATCH('HRH Need estimation'!S$2,'Inputs from Uganda staff'!$E$61:$E$80,0),MATCH('HRH Need estimation'!$D109,'Inputs from Uganda staff'!$E$6:$BM$6,0)),
""))</f>
        <v/>
      </c>
      <c r="T109" s="122" t="str">
        <f>IFERROR(
$AN109 * INDEX('WFOM - Time_Base'!$A$4:$API$29, MATCH("CenHos", 'WFOM - Time_Base'!$B$4:$B$29,0), MATCH(CONCATENATE($G109,T$2),'WFOM - Time_Base'!$A$8:$API$8,0)) *
INDEX('WFOM - Time_Base'!$A$4:$API$29, MATCH("CenHos_Per", 'WFOM - Time_Base'!$B$4:$B$29,0), MATCH(CONCATENATE($G109,T$2),'WFOM - Time_Base'!$A$8:$API$8,0)),
IFERROR($AN109 * INDEX('Inputs from Uganda staff'!$E$61:$BM$80,MATCH('HRH Need estimation'!T$2,'Inputs from Uganda staff'!$E$61:$E$80,0),MATCH('HRH Need estimation'!$D109,'Inputs from Uganda staff'!$E$6:$BM$6,0)),
""))</f>
        <v/>
      </c>
      <c r="U109" s="122" t="str">
        <f>IFERROR(
$AN109 * INDEX('WFOM - Time_Base'!$A$4:$API$29, MATCH("CenHos", 'WFOM - Time_Base'!$B$4:$B$29,0), MATCH(CONCATENATE($G109,U$2),'WFOM - Time_Base'!$A$8:$API$8,0)) *
INDEX('WFOM - Time_Base'!$A$4:$API$29, MATCH("CenHos_Per", 'WFOM - Time_Base'!$B$4:$B$29,0), MATCH(CONCATENATE($G109,U$2),'WFOM - Time_Base'!$A$8:$API$8,0)),
IFERROR($AN109 * INDEX('Inputs from Uganda staff'!$E$61:$BM$80,MATCH('HRH Need estimation'!U$2,'Inputs from Uganda staff'!$E$61:$E$80,0),MATCH('HRH Need estimation'!$D109,'Inputs from Uganda staff'!$E$6:$BM$6,0)),
""))</f>
        <v/>
      </c>
      <c r="V109" s="122" t="str">
        <f>IFERROR(
$AN109 * INDEX('WFOM - Time_Base'!$A$4:$API$29, MATCH("CenHos", 'WFOM - Time_Base'!$B$4:$B$29,0), MATCH(CONCATENATE($G109,V$2),'WFOM - Time_Base'!$A$8:$API$8,0)) *
INDEX('WFOM - Time_Base'!$A$4:$API$29, MATCH("CenHos_Per", 'WFOM - Time_Base'!$B$4:$B$29,0), MATCH(CONCATENATE($G109,V$2),'WFOM - Time_Base'!$A$8:$API$8,0)),
IFERROR($AN109 * INDEX('Inputs from Uganda staff'!$E$61:$BM$80,MATCH('HRH Need estimation'!V$2,'Inputs from Uganda staff'!$E$61:$E$80,0),MATCH('HRH Need estimation'!$D109,'Inputs from Uganda staff'!$E$6:$BM$6,0)),
""))</f>
        <v/>
      </c>
      <c r="W109" s="122" t="str">
        <f>IFERROR(
$AN109 * INDEX('WFOM - Time_Base'!$A$4:$API$29, MATCH("CenHos", 'WFOM - Time_Base'!$B$4:$B$29,0), MATCH(CONCATENATE($G109,W$2),'WFOM - Time_Base'!$A$8:$API$8,0)) *
INDEX('WFOM - Time_Base'!$A$4:$API$29, MATCH("CenHos_Per", 'WFOM - Time_Base'!$B$4:$B$29,0), MATCH(CONCATENATE($G109,W$2),'WFOM - Time_Base'!$A$8:$API$8,0)),
IFERROR($AN109 * INDEX('Inputs from Uganda staff'!$E$61:$BM$80,MATCH('HRH Need estimation'!W$2,'Inputs from Uganda staff'!$E$61:$E$80,0),MATCH('HRH Need estimation'!$D109,'Inputs from Uganda staff'!$E$6:$BM$6,0)),
""))</f>
        <v/>
      </c>
      <c r="X109" s="122" t="str">
        <f>IFERROR(
$AN109 * INDEX('WFOM - Time_Base'!$A$4:$API$29, MATCH("CenHos", 'WFOM - Time_Base'!$B$4:$B$29,0), MATCH(CONCATENATE($G109,X$2),'WFOM - Time_Base'!$A$8:$API$8,0)) *
INDEX('WFOM - Time_Base'!$A$4:$API$29, MATCH("CenHos_Per", 'WFOM - Time_Base'!$B$4:$B$29,0), MATCH(CONCATENATE($G109,X$2),'WFOM - Time_Base'!$A$8:$API$8,0)),
IFERROR($AN109 * INDEX('Inputs from Uganda staff'!$E$61:$BM$80,MATCH('HRH Need estimation'!X$2,'Inputs from Uganda staff'!$E$61:$E$80,0),MATCH('HRH Need estimation'!$D109,'Inputs from Uganda staff'!$E$6:$BM$6,0)),
""))</f>
        <v/>
      </c>
      <c r="Y109" s="122" t="str">
        <f>IFERROR(
$AN109 * INDEX('WFOM - Time_Base'!$A$4:$API$29, MATCH("CenHos", 'WFOM - Time_Base'!$B$4:$B$29,0), MATCH(CONCATENATE($G109,Y$2),'WFOM - Time_Base'!$A$8:$API$8,0)) *
INDEX('WFOM - Time_Base'!$A$4:$API$29, MATCH("CenHos_Per", 'WFOM - Time_Base'!$B$4:$B$29,0), MATCH(CONCATENATE($G109,Y$2),'WFOM - Time_Base'!$A$8:$API$8,0)),
IFERROR($AN109 * INDEX('Inputs from Uganda staff'!$E$61:$BM$80,MATCH('HRH Need estimation'!Y$2,'Inputs from Uganda staff'!$E$61:$E$80,0),MATCH('HRH Need estimation'!$D109,'Inputs from Uganda staff'!$E$6:$BM$6,0)),
""))</f>
        <v/>
      </c>
      <c r="Z109" s="122" t="str">
        <f>IFERROR(
$AN109 * INDEX('WFOM - Time_Base'!$A$4:$API$29, MATCH("CenHos", 'WFOM - Time_Base'!$B$4:$B$29,0), MATCH(CONCATENATE($G109,Z$2),'WFOM - Time_Base'!$A$8:$API$8,0)) *
INDEX('WFOM - Time_Base'!$A$4:$API$29, MATCH("CenHos_Per", 'WFOM - Time_Base'!$B$4:$B$29,0), MATCH(CONCATENATE($G109,Z$2),'WFOM - Time_Base'!$A$8:$API$8,0)),
IFERROR($AN109 * INDEX('Inputs from Uganda staff'!$E$61:$BM$80,MATCH('HRH Need estimation'!Z$2,'Inputs from Uganda staff'!$E$61:$E$80,0),MATCH('HRH Need estimation'!$D109,'Inputs from Uganda staff'!$E$6:$BM$6,0)),
""))</f>
        <v/>
      </c>
      <c r="AA109" s="122" t="str">
        <f>IFERROR(
$AN109 * INDEX('WFOM - Time_Base'!$A$4:$API$29, MATCH("CenHos", 'WFOM - Time_Base'!$B$4:$B$29,0), MATCH(CONCATENATE($G109,AA$2),'WFOM - Time_Base'!$A$8:$API$8,0)) *
INDEX('WFOM - Time_Base'!$A$4:$API$29, MATCH("CenHos_Per", 'WFOM - Time_Base'!$B$4:$B$29,0), MATCH(CONCATENATE($G109,AA$2),'WFOM - Time_Base'!$A$8:$API$8,0)),
IFERROR($AN109 * INDEX('Inputs from Uganda staff'!$E$61:$BM$80,MATCH('HRH Need estimation'!AA$2,'Inputs from Uganda staff'!$E$61:$E$80,0),MATCH('HRH Need estimation'!$D109,'Inputs from Uganda staff'!$E$6:$BM$6,0)),
""))</f>
        <v/>
      </c>
      <c r="AB109" s="122" t="str">
        <f>IFERROR(
$AN109 * INDEX('WFOM - Time_Base'!$A$4:$API$29, MATCH("CenHos", 'WFOM - Time_Base'!$B$4:$B$29,0), MATCH(CONCATENATE($G109,AB$2),'WFOM - Time_Base'!$A$8:$API$8,0)) *
INDEX('WFOM - Time_Base'!$A$4:$API$29, MATCH("CenHos_Per", 'WFOM - Time_Base'!$B$4:$B$29,0), MATCH(CONCATENATE($G109,AB$2),'WFOM - Time_Base'!$A$8:$API$8,0)),
IFERROR($AN109 * INDEX('Inputs from Uganda staff'!$E$61:$BM$80,MATCH('HRH Need estimation'!AB$2,'Inputs from Uganda staff'!$E$61:$E$80,0),MATCH('HRH Need estimation'!$D109,'Inputs from Uganda staff'!$E$6:$BM$6,0)),
""))</f>
        <v/>
      </c>
      <c r="AC109" s="122" t="str">
        <f>IFERROR(
$AN109 * INDEX('WFOM - Time_Base'!$A$4:$API$29, MATCH("CenHos", 'WFOM - Time_Base'!$B$4:$B$29,0), MATCH(CONCATENATE($G109,AC$2),'WFOM - Time_Base'!$A$8:$API$8,0)) *
INDEX('WFOM - Time_Base'!$A$4:$API$29, MATCH("CenHos_Per", 'WFOM - Time_Base'!$B$4:$B$29,0), MATCH(CONCATENATE($G109,AC$2),'WFOM - Time_Base'!$A$8:$API$8,0)),
IFERROR($AN109 * INDEX('Inputs from Uganda staff'!$E$61:$BM$80,MATCH('HRH Need estimation'!AC$2,'Inputs from Uganda staff'!$E$61:$E$80,0),MATCH('HRH Need estimation'!$D109,'Inputs from Uganda staff'!$E$6:$BM$6,0)),
""))</f>
        <v/>
      </c>
      <c r="AD109" s="122" t="str">
        <f>IFERROR(
$AN109 * INDEX('WFOM - Time_Base'!$A$4:$API$29, MATCH("CenHos", 'WFOM - Time_Base'!$B$4:$B$29,0), MATCH(CONCATENATE($G109,AD$2),'WFOM - Time_Base'!$A$8:$API$8,0)) *
INDEX('WFOM - Time_Base'!$A$4:$API$29, MATCH("CenHos_Per", 'WFOM - Time_Base'!$B$4:$B$29,0), MATCH(CONCATENATE($G109,AD$2),'WFOM - Time_Base'!$A$8:$API$8,0)),
IFERROR($AN109 * INDEX('Inputs from Uganda staff'!$E$61:$BM$80,MATCH('HRH Need estimation'!AD$2,'Inputs from Uganda staff'!$E$61:$E$80,0),MATCH('HRH Need estimation'!$D109,'Inputs from Uganda staff'!$E$6:$BM$6,0)),
""))</f>
        <v/>
      </c>
      <c r="AE109" s="122" t="str">
        <f>IFERROR(
$AN109 * INDEX('WFOM - Time_Base'!$A$4:$API$29, MATCH("CenHos", 'WFOM - Time_Base'!$B$4:$B$29,0), MATCH(CONCATENATE($G109,AE$2),'WFOM - Time_Base'!$A$8:$API$8,0)) *
INDEX('WFOM - Time_Base'!$A$4:$API$29, MATCH("CenHos_Per", 'WFOM - Time_Base'!$B$4:$B$29,0), MATCH(CONCATENATE($G109,AE$2),'WFOM - Time_Base'!$A$8:$API$8,0)),
IFERROR($AN109 * INDEX('Inputs from Uganda staff'!$E$61:$BM$80,MATCH('HRH Need estimation'!AE$2,'Inputs from Uganda staff'!$E$61:$E$80,0),MATCH('HRH Need estimation'!$D109,'Inputs from Uganda staff'!$E$6:$BM$6,0)),
""))</f>
        <v/>
      </c>
      <c r="AF109" s="122" t="str">
        <f>IFERROR(
$AN109 * INDEX('WFOM - Time_Base'!$A$4:$API$29, MATCH("CenHos", 'WFOM - Time_Base'!$B$4:$B$29,0), MATCH(CONCATENATE($G109,AF$2),'WFOM - Time_Base'!$A$8:$API$8,0)) *
INDEX('WFOM - Time_Base'!$A$4:$API$29, MATCH("CenHos_Per", 'WFOM - Time_Base'!$B$4:$B$29,0), MATCH(CONCATENATE($G109,AF$2),'WFOM - Time_Base'!$A$8:$API$8,0)),
IFERROR($AN109 * INDEX('Inputs from Uganda staff'!$E$61:$BM$80,MATCH('HRH Need estimation'!AF$2,'Inputs from Uganda staff'!$E$61:$E$80,0),MATCH('HRH Need estimation'!$D109,'Inputs from Uganda staff'!$E$6:$BM$6,0)),
""))</f>
        <v/>
      </c>
      <c r="AG109" s="122" t="str">
        <f>IFERROR(
$AN109 * INDEX('WFOM - Time_Base'!$A$4:$API$29, MATCH("CenHos", 'WFOM - Time_Base'!$B$4:$B$29,0), MATCH(CONCATENATE($G109,AG$2),'WFOM - Time_Base'!$A$8:$API$8,0)) *
INDEX('WFOM - Time_Base'!$A$4:$API$29, MATCH("CenHos_Per", 'WFOM - Time_Base'!$B$4:$B$29,0), MATCH(CONCATENATE($G109,AG$2),'WFOM - Time_Base'!$A$8:$API$8,0)),
IFERROR($AN109 * INDEX('Inputs from Uganda staff'!$E$61:$BM$80,MATCH('HRH Need estimation'!AG$2,'Inputs from Uganda staff'!$E$61:$E$80,0),MATCH('HRH Need estimation'!$D109,'Inputs from Uganda staff'!$E$6:$BM$6,0)),
""))</f>
        <v/>
      </c>
      <c r="AH109" s="122" t="str">
        <f>IFERROR(
$AN109 * INDEX('WFOM - Time_Base'!$A$4:$API$29, MATCH("CenHos", 'WFOM - Time_Base'!$B$4:$B$29,0), MATCH(CONCATENATE($G109,AH$2),'WFOM - Time_Base'!$A$8:$API$8,0)) *
INDEX('WFOM - Time_Base'!$A$4:$API$29, MATCH("CenHos_Per", 'WFOM - Time_Base'!$B$4:$B$29,0), MATCH(CONCATENATE($G109,AH$2),'WFOM - Time_Base'!$A$8:$API$8,0)),
IFERROR($AN109 * INDEX('Inputs from Uganda staff'!$E$61:$BM$80,MATCH('HRH Need estimation'!AH$2,'Inputs from Uganda staff'!$E$61:$E$80,0),MATCH('HRH Need estimation'!$D109,'Inputs from Uganda staff'!$E$6:$BM$6,0)),
""))</f>
        <v/>
      </c>
      <c r="AI109" s="122" t="str">
        <f>IFERROR(
$AN109 * INDEX('WFOM - Time_Base'!$A$4:$API$29, MATCH("CenHos", 'WFOM - Time_Base'!$B$4:$B$29,0), MATCH(CONCATENATE($G109,AI$2),'WFOM - Time_Base'!$A$8:$API$8,0)) *
INDEX('WFOM - Time_Base'!$A$4:$API$29, MATCH("CenHos_Per", 'WFOM - Time_Base'!$B$4:$B$29,0), MATCH(CONCATENATE($G109,AI$2),'WFOM - Time_Base'!$A$8:$API$8,0)),
IFERROR($AN109 * INDEX('Inputs from Uganda staff'!$E$61:$BM$80,MATCH('HRH Need estimation'!AI$2,'Inputs from Uganda staff'!$E$61:$E$80,0),MATCH('HRH Need estimation'!$D109,'Inputs from Uganda staff'!$E$6:$BM$6,0)),
""))</f>
        <v/>
      </c>
      <c r="AJ109" s="122" t="str">
        <f>IFERROR(
$AN109 * INDEX('WFOM - Time_Base'!$A$4:$API$29, MATCH("CenHos", 'WFOM - Time_Base'!$B$4:$B$29,0), MATCH(CONCATENATE($G109,AJ$2),'WFOM - Time_Base'!$A$8:$API$8,0)) *
INDEX('WFOM - Time_Base'!$A$4:$API$29, MATCH("CenHos_Per", 'WFOM - Time_Base'!$B$4:$B$29,0), MATCH(CONCATENATE($G109,AJ$2),'WFOM - Time_Base'!$A$8:$API$8,0)),
IFERROR($AN109 * INDEX('Inputs from Uganda staff'!$E$61:$BM$80,MATCH('HRH Need estimation'!AJ$2,'Inputs from Uganda staff'!$E$61:$E$80,0),MATCH('HRH Need estimation'!$D109,'Inputs from Uganda staff'!$E$6:$BM$6,0)),
""))</f>
        <v/>
      </c>
      <c r="AK109" s="122" t="str">
        <f>IFERROR(
$AN109 * INDEX('WFOM - Time_Base'!$A$4:$API$29, MATCH("CenHos", 'WFOM - Time_Base'!$B$4:$B$29,0), MATCH(CONCATENATE($G109,AK$2),'WFOM - Time_Base'!$A$8:$API$8,0)) *
INDEX('WFOM - Time_Base'!$A$4:$API$29, MATCH("CenHos_Per", 'WFOM - Time_Base'!$B$4:$B$29,0), MATCH(CONCATENATE($G109,AK$2),'WFOM - Time_Base'!$A$8:$API$8,0)),
IFERROR($AN109 * INDEX('Inputs from Uganda staff'!$E$61:$BM$80,MATCH('HRH Need estimation'!AK$2,'Inputs from Uganda staff'!$E$61:$E$80,0),MATCH('HRH Need estimation'!$D109,'Inputs from Uganda staff'!$E$6:$BM$6,0)),
""))</f>
        <v/>
      </c>
      <c r="AL109" s="122" t="str">
        <f>IFERROR(
$AN109 * INDEX('WFOM - Time_Base'!$A$4:$API$29, MATCH("CenHos", 'WFOM - Time_Base'!$B$4:$B$29,0), MATCH(CONCATENATE($G109,AL$2),'WFOM - Time_Base'!$A$8:$API$8,0)) *
INDEX('WFOM - Time_Base'!$A$4:$API$29, MATCH("CenHos_Per", 'WFOM - Time_Base'!$B$4:$B$29,0), MATCH(CONCATENATE($G109,AL$2),'WFOM - Time_Base'!$A$8:$API$8,0)),
IFERROR($AN109 * INDEX('Inputs from Uganda staff'!$E$61:$BM$80,MATCH('HRH Need estimation'!AL$2,'Inputs from Uganda staff'!$E$61:$E$80,0),MATCH('HRH Need estimation'!$D109,'Inputs from Uganda staff'!$E$6:$BM$6,0)),
""))</f>
        <v/>
      </c>
      <c r="AN109">
        <v>1</v>
      </c>
      <c r="AO109" t="e">
        <f t="shared" si="3"/>
        <v>#N/A</v>
      </c>
      <c r="AQ109" t="s">
        <v>671</v>
      </c>
    </row>
    <row r="110" spans="1:43" hidden="1">
      <c r="A110" s="106" t="s">
        <v>915</v>
      </c>
      <c r="B110" s="106" t="s">
        <v>292</v>
      </c>
      <c r="C110" s="107" t="s">
        <v>432</v>
      </c>
      <c r="D110" s="115" t="s">
        <v>433</v>
      </c>
      <c r="E110" s="252"/>
      <c r="F110" s="252"/>
      <c r="G110" s="202" t="str">
        <f>IF(F110&lt;&gt;"", VLOOKUP(F110,'WFOM - Cadre and Service List'!$E$4:$F$52,2,FALSE), "")</f>
        <v/>
      </c>
      <c r="H110" s="202" t="s">
        <v>910</v>
      </c>
      <c r="I110" s="207"/>
      <c r="J110" s="207"/>
      <c r="K110" s="207"/>
      <c r="L110" s="207"/>
      <c r="M110" s="207"/>
      <c r="N110" s="207"/>
      <c r="O110" s="207"/>
      <c r="P110" s="207">
        <f t="shared" si="2"/>
        <v>0</v>
      </c>
      <c r="Q110" s="122" t="s">
        <v>1947</v>
      </c>
      <c r="R110" s="122" t="str">
        <f>IFERROR(
$AN110 * INDEX('WFOM - Time_Base'!$A$4:$API$29, MATCH("CenHos", 'WFOM - Time_Base'!$B$4:$B$29,0), MATCH(CONCATENATE($G110,R$2),'WFOM - Time_Base'!$A$8:$API$8,0)) *
INDEX('WFOM - Time_Base'!$A$4:$API$29, MATCH("CenHos_Per", 'WFOM - Time_Base'!$B$4:$B$29,0), MATCH(CONCATENATE($G110,R$2),'WFOM - Time_Base'!$A$8:$API$8,0)),
IFERROR($AN110 * INDEX('Inputs from Uganda staff'!$E$61:$BM$80,MATCH('HRH Need estimation'!R$2,'Inputs from Uganda staff'!$E$61:$E$80,0),MATCH('HRH Need estimation'!$D110,'Inputs from Uganda staff'!$E$6:$BM$6,0)),
""))</f>
        <v/>
      </c>
      <c r="S110" s="122" t="str">
        <f>IFERROR(
$AN110 * INDEX('WFOM - Time_Base'!$A$4:$API$29, MATCH("CenHos", 'WFOM - Time_Base'!$B$4:$B$29,0), MATCH(CONCATENATE($G110,S$2),'WFOM - Time_Base'!$A$8:$API$8,0)) *
INDEX('WFOM - Time_Base'!$A$4:$API$29, MATCH("CenHos_Per", 'WFOM - Time_Base'!$B$4:$B$29,0), MATCH(CONCATENATE($G110,S$2),'WFOM - Time_Base'!$A$8:$API$8,0)),
IFERROR($AN110 * INDEX('Inputs from Uganda staff'!$E$61:$BM$80,MATCH('HRH Need estimation'!S$2,'Inputs from Uganda staff'!$E$61:$E$80,0),MATCH('HRH Need estimation'!$D110,'Inputs from Uganda staff'!$E$6:$BM$6,0)),
""))</f>
        <v/>
      </c>
      <c r="T110" s="122" t="str">
        <f>IFERROR(
$AN110 * INDEX('WFOM - Time_Base'!$A$4:$API$29, MATCH("CenHos", 'WFOM - Time_Base'!$B$4:$B$29,0), MATCH(CONCATENATE($G110,T$2),'WFOM - Time_Base'!$A$8:$API$8,0)) *
INDEX('WFOM - Time_Base'!$A$4:$API$29, MATCH("CenHos_Per", 'WFOM - Time_Base'!$B$4:$B$29,0), MATCH(CONCATENATE($G110,T$2),'WFOM - Time_Base'!$A$8:$API$8,0)),
IFERROR($AN110 * INDEX('Inputs from Uganda staff'!$E$61:$BM$80,MATCH('HRH Need estimation'!T$2,'Inputs from Uganda staff'!$E$61:$E$80,0),MATCH('HRH Need estimation'!$D110,'Inputs from Uganda staff'!$E$6:$BM$6,0)),
""))</f>
        <v/>
      </c>
      <c r="U110" s="122" t="str">
        <f>IFERROR(
$AN110 * INDEX('WFOM - Time_Base'!$A$4:$API$29, MATCH("CenHos", 'WFOM - Time_Base'!$B$4:$B$29,0), MATCH(CONCATENATE($G110,U$2),'WFOM - Time_Base'!$A$8:$API$8,0)) *
INDEX('WFOM - Time_Base'!$A$4:$API$29, MATCH("CenHos_Per", 'WFOM - Time_Base'!$B$4:$B$29,0), MATCH(CONCATENATE($G110,U$2),'WFOM - Time_Base'!$A$8:$API$8,0)),
IFERROR($AN110 * INDEX('Inputs from Uganda staff'!$E$61:$BM$80,MATCH('HRH Need estimation'!U$2,'Inputs from Uganda staff'!$E$61:$E$80,0),MATCH('HRH Need estimation'!$D110,'Inputs from Uganda staff'!$E$6:$BM$6,0)),
""))</f>
        <v/>
      </c>
      <c r="V110" s="122" t="str">
        <f>IFERROR(
$AN110 * INDEX('WFOM - Time_Base'!$A$4:$API$29, MATCH("CenHos", 'WFOM - Time_Base'!$B$4:$B$29,0), MATCH(CONCATENATE($G110,V$2),'WFOM - Time_Base'!$A$8:$API$8,0)) *
INDEX('WFOM - Time_Base'!$A$4:$API$29, MATCH("CenHos_Per", 'WFOM - Time_Base'!$B$4:$B$29,0), MATCH(CONCATENATE($G110,V$2),'WFOM - Time_Base'!$A$8:$API$8,0)),
IFERROR($AN110 * INDEX('Inputs from Uganda staff'!$E$61:$BM$80,MATCH('HRH Need estimation'!V$2,'Inputs from Uganda staff'!$E$61:$E$80,0),MATCH('HRH Need estimation'!$D110,'Inputs from Uganda staff'!$E$6:$BM$6,0)),
""))</f>
        <v/>
      </c>
      <c r="W110" s="122" t="str">
        <f>IFERROR(
$AN110 * INDEX('WFOM - Time_Base'!$A$4:$API$29, MATCH("CenHos", 'WFOM - Time_Base'!$B$4:$B$29,0), MATCH(CONCATENATE($G110,W$2),'WFOM - Time_Base'!$A$8:$API$8,0)) *
INDEX('WFOM - Time_Base'!$A$4:$API$29, MATCH("CenHos_Per", 'WFOM - Time_Base'!$B$4:$B$29,0), MATCH(CONCATENATE($G110,W$2),'WFOM - Time_Base'!$A$8:$API$8,0)),
IFERROR($AN110 * INDEX('Inputs from Uganda staff'!$E$61:$BM$80,MATCH('HRH Need estimation'!W$2,'Inputs from Uganda staff'!$E$61:$E$80,0),MATCH('HRH Need estimation'!$D110,'Inputs from Uganda staff'!$E$6:$BM$6,0)),
""))</f>
        <v/>
      </c>
      <c r="X110" s="122" t="str">
        <f>IFERROR(
$AN110 * INDEX('WFOM - Time_Base'!$A$4:$API$29, MATCH("CenHos", 'WFOM - Time_Base'!$B$4:$B$29,0), MATCH(CONCATENATE($G110,X$2),'WFOM - Time_Base'!$A$8:$API$8,0)) *
INDEX('WFOM - Time_Base'!$A$4:$API$29, MATCH("CenHos_Per", 'WFOM - Time_Base'!$B$4:$B$29,0), MATCH(CONCATENATE($G110,X$2),'WFOM - Time_Base'!$A$8:$API$8,0)),
IFERROR($AN110 * INDEX('Inputs from Uganda staff'!$E$61:$BM$80,MATCH('HRH Need estimation'!X$2,'Inputs from Uganda staff'!$E$61:$E$80,0),MATCH('HRH Need estimation'!$D110,'Inputs from Uganda staff'!$E$6:$BM$6,0)),
""))</f>
        <v/>
      </c>
      <c r="Y110" s="122" t="str">
        <f>IFERROR(
$AN110 * INDEX('WFOM - Time_Base'!$A$4:$API$29, MATCH("CenHos", 'WFOM - Time_Base'!$B$4:$B$29,0), MATCH(CONCATENATE($G110,Y$2),'WFOM - Time_Base'!$A$8:$API$8,0)) *
INDEX('WFOM - Time_Base'!$A$4:$API$29, MATCH("CenHos_Per", 'WFOM - Time_Base'!$B$4:$B$29,0), MATCH(CONCATENATE($G110,Y$2),'WFOM - Time_Base'!$A$8:$API$8,0)),
IFERROR($AN110 * INDEX('Inputs from Uganda staff'!$E$61:$BM$80,MATCH('HRH Need estimation'!Y$2,'Inputs from Uganda staff'!$E$61:$E$80,0),MATCH('HRH Need estimation'!$D110,'Inputs from Uganda staff'!$E$6:$BM$6,0)),
""))</f>
        <v/>
      </c>
      <c r="Z110" s="122" t="str">
        <f>IFERROR(
$AN110 * INDEX('WFOM - Time_Base'!$A$4:$API$29, MATCH("CenHos", 'WFOM - Time_Base'!$B$4:$B$29,0), MATCH(CONCATENATE($G110,Z$2),'WFOM - Time_Base'!$A$8:$API$8,0)) *
INDEX('WFOM - Time_Base'!$A$4:$API$29, MATCH("CenHos_Per", 'WFOM - Time_Base'!$B$4:$B$29,0), MATCH(CONCATENATE($G110,Z$2),'WFOM - Time_Base'!$A$8:$API$8,0)),
IFERROR($AN110 * INDEX('Inputs from Uganda staff'!$E$61:$BM$80,MATCH('HRH Need estimation'!Z$2,'Inputs from Uganda staff'!$E$61:$E$80,0),MATCH('HRH Need estimation'!$D110,'Inputs from Uganda staff'!$E$6:$BM$6,0)),
""))</f>
        <v/>
      </c>
      <c r="AA110" s="122" t="str">
        <f>IFERROR(
$AN110 * INDEX('WFOM - Time_Base'!$A$4:$API$29, MATCH("CenHos", 'WFOM - Time_Base'!$B$4:$B$29,0), MATCH(CONCATENATE($G110,AA$2),'WFOM - Time_Base'!$A$8:$API$8,0)) *
INDEX('WFOM - Time_Base'!$A$4:$API$29, MATCH("CenHos_Per", 'WFOM - Time_Base'!$B$4:$B$29,0), MATCH(CONCATENATE($G110,AA$2),'WFOM - Time_Base'!$A$8:$API$8,0)),
IFERROR($AN110 * INDEX('Inputs from Uganda staff'!$E$61:$BM$80,MATCH('HRH Need estimation'!AA$2,'Inputs from Uganda staff'!$E$61:$E$80,0),MATCH('HRH Need estimation'!$D110,'Inputs from Uganda staff'!$E$6:$BM$6,0)),
""))</f>
        <v/>
      </c>
      <c r="AB110" s="122" t="str">
        <f>IFERROR(
$AN110 * INDEX('WFOM - Time_Base'!$A$4:$API$29, MATCH("CenHos", 'WFOM - Time_Base'!$B$4:$B$29,0), MATCH(CONCATENATE($G110,AB$2),'WFOM - Time_Base'!$A$8:$API$8,0)) *
INDEX('WFOM - Time_Base'!$A$4:$API$29, MATCH("CenHos_Per", 'WFOM - Time_Base'!$B$4:$B$29,0), MATCH(CONCATENATE($G110,AB$2),'WFOM - Time_Base'!$A$8:$API$8,0)),
IFERROR($AN110 * INDEX('Inputs from Uganda staff'!$E$61:$BM$80,MATCH('HRH Need estimation'!AB$2,'Inputs from Uganda staff'!$E$61:$E$80,0),MATCH('HRH Need estimation'!$D110,'Inputs from Uganda staff'!$E$6:$BM$6,0)),
""))</f>
        <v/>
      </c>
      <c r="AC110" s="122" t="str">
        <f>IFERROR(
$AN110 * INDEX('WFOM - Time_Base'!$A$4:$API$29, MATCH("CenHos", 'WFOM - Time_Base'!$B$4:$B$29,0), MATCH(CONCATENATE($G110,AC$2),'WFOM - Time_Base'!$A$8:$API$8,0)) *
INDEX('WFOM - Time_Base'!$A$4:$API$29, MATCH("CenHos_Per", 'WFOM - Time_Base'!$B$4:$B$29,0), MATCH(CONCATENATE($G110,AC$2),'WFOM - Time_Base'!$A$8:$API$8,0)),
IFERROR($AN110 * INDEX('Inputs from Uganda staff'!$E$61:$BM$80,MATCH('HRH Need estimation'!AC$2,'Inputs from Uganda staff'!$E$61:$E$80,0),MATCH('HRH Need estimation'!$D110,'Inputs from Uganda staff'!$E$6:$BM$6,0)),
""))</f>
        <v/>
      </c>
      <c r="AD110" s="122" t="str">
        <f>IFERROR(
$AN110 * INDEX('WFOM - Time_Base'!$A$4:$API$29, MATCH("CenHos", 'WFOM - Time_Base'!$B$4:$B$29,0), MATCH(CONCATENATE($G110,AD$2),'WFOM - Time_Base'!$A$8:$API$8,0)) *
INDEX('WFOM - Time_Base'!$A$4:$API$29, MATCH("CenHos_Per", 'WFOM - Time_Base'!$B$4:$B$29,0), MATCH(CONCATENATE($G110,AD$2),'WFOM - Time_Base'!$A$8:$API$8,0)),
IFERROR($AN110 * INDEX('Inputs from Uganda staff'!$E$61:$BM$80,MATCH('HRH Need estimation'!AD$2,'Inputs from Uganda staff'!$E$61:$E$80,0),MATCH('HRH Need estimation'!$D110,'Inputs from Uganda staff'!$E$6:$BM$6,0)),
""))</f>
        <v/>
      </c>
      <c r="AE110" s="122" t="str">
        <f>IFERROR(
$AN110 * INDEX('WFOM - Time_Base'!$A$4:$API$29, MATCH("CenHos", 'WFOM - Time_Base'!$B$4:$B$29,0), MATCH(CONCATENATE($G110,AE$2),'WFOM - Time_Base'!$A$8:$API$8,0)) *
INDEX('WFOM - Time_Base'!$A$4:$API$29, MATCH("CenHos_Per", 'WFOM - Time_Base'!$B$4:$B$29,0), MATCH(CONCATENATE($G110,AE$2),'WFOM - Time_Base'!$A$8:$API$8,0)),
IFERROR($AN110 * INDEX('Inputs from Uganda staff'!$E$61:$BM$80,MATCH('HRH Need estimation'!AE$2,'Inputs from Uganda staff'!$E$61:$E$80,0),MATCH('HRH Need estimation'!$D110,'Inputs from Uganda staff'!$E$6:$BM$6,0)),
""))</f>
        <v/>
      </c>
      <c r="AF110" s="122" t="str">
        <f>IFERROR(
$AN110 * INDEX('WFOM - Time_Base'!$A$4:$API$29, MATCH("CenHos", 'WFOM - Time_Base'!$B$4:$B$29,0), MATCH(CONCATENATE($G110,AF$2),'WFOM - Time_Base'!$A$8:$API$8,0)) *
INDEX('WFOM - Time_Base'!$A$4:$API$29, MATCH("CenHos_Per", 'WFOM - Time_Base'!$B$4:$B$29,0), MATCH(CONCATENATE($G110,AF$2),'WFOM - Time_Base'!$A$8:$API$8,0)),
IFERROR($AN110 * INDEX('Inputs from Uganda staff'!$E$61:$BM$80,MATCH('HRH Need estimation'!AF$2,'Inputs from Uganda staff'!$E$61:$E$80,0),MATCH('HRH Need estimation'!$D110,'Inputs from Uganda staff'!$E$6:$BM$6,0)),
""))</f>
        <v/>
      </c>
      <c r="AG110" s="122" t="str">
        <f>IFERROR(
$AN110 * INDEX('WFOM - Time_Base'!$A$4:$API$29, MATCH("CenHos", 'WFOM - Time_Base'!$B$4:$B$29,0), MATCH(CONCATENATE($G110,AG$2),'WFOM - Time_Base'!$A$8:$API$8,0)) *
INDEX('WFOM - Time_Base'!$A$4:$API$29, MATCH("CenHos_Per", 'WFOM - Time_Base'!$B$4:$B$29,0), MATCH(CONCATENATE($G110,AG$2),'WFOM - Time_Base'!$A$8:$API$8,0)),
IFERROR($AN110 * INDEX('Inputs from Uganda staff'!$E$61:$BM$80,MATCH('HRH Need estimation'!AG$2,'Inputs from Uganda staff'!$E$61:$E$80,0),MATCH('HRH Need estimation'!$D110,'Inputs from Uganda staff'!$E$6:$BM$6,0)),
""))</f>
        <v/>
      </c>
      <c r="AH110" s="122" t="str">
        <f>IFERROR(
$AN110 * INDEX('WFOM - Time_Base'!$A$4:$API$29, MATCH("CenHos", 'WFOM - Time_Base'!$B$4:$B$29,0), MATCH(CONCATENATE($G110,AH$2),'WFOM - Time_Base'!$A$8:$API$8,0)) *
INDEX('WFOM - Time_Base'!$A$4:$API$29, MATCH("CenHos_Per", 'WFOM - Time_Base'!$B$4:$B$29,0), MATCH(CONCATENATE($G110,AH$2),'WFOM - Time_Base'!$A$8:$API$8,0)),
IFERROR($AN110 * INDEX('Inputs from Uganda staff'!$E$61:$BM$80,MATCH('HRH Need estimation'!AH$2,'Inputs from Uganda staff'!$E$61:$E$80,0),MATCH('HRH Need estimation'!$D110,'Inputs from Uganda staff'!$E$6:$BM$6,0)),
""))</f>
        <v/>
      </c>
      <c r="AI110" s="122" t="str">
        <f>IFERROR(
$AN110 * INDEX('WFOM - Time_Base'!$A$4:$API$29, MATCH("CenHos", 'WFOM - Time_Base'!$B$4:$B$29,0), MATCH(CONCATENATE($G110,AI$2),'WFOM - Time_Base'!$A$8:$API$8,0)) *
INDEX('WFOM - Time_Base'!$A$4:$API$29, MATCH("CenHos_Per", 'WFOM - Time_Base'!$B$4:$B$29,0), MATCH(CONCATENATE($G110,AI$2),'WFOM - Time_Base'!$A$8:$API$8,0)),
IFERROR($AN110 * INDEX('Inputs from Uganda staff'!$E$61:$BM$80,MATCH('HRH Need estimation'!AI$2,'Inputs from Uganda staff'!$E$61:$E$80,0),MATCH('HRH Need estimation'!$D110,'Inputs from Uganda staff'!$E$6:$BM$6,0)),
""))</f>
        <v/>
      </c>
      <c r="AJ110" s="122" t="str">
        <f>IFERROR(
$AN110 * INDEX('WFOM - Time_Base'!$A$4:$API$29, MATCH("CenHos", 'WFOM - Time_Base'!$B$4:$B$29,0), MATCH(CONCATENATE($G110,AJ$2),'WFOM - Time_Base'!$A$8:$API$8,0)) *
INDEX('WFOM - Time_Base'!$A$4:$API$29, MATCH("CenHos_Per", 'WFOM - Time_Base'!$B$4:$B$29,0), MATCH(CONCATENATE($G110,AJ$2),'WFOM - Time_Base'!$A$8:$API$8,0)),
IFERROR($AN110 * INDEX('Inputs from Uganda staff'!$E$61:$BM$80,MATCH('HRH Need estimation'!AJ$2,'Inputs from Uganda staff'!$E$61:$E$80,0),MATCH('HRH Need estimation'!$D110,'Inputs from Uganda staff'!$E$6:$BM$6,0)),
""))</f>
        <v/>
      </c>
      <c r="AK110" s="122" t="str">
        <f>IFERROR(
$AN110 * INDEX('WFOM - Time_Base'!$A$4:$API$29, MATCH("CenHos", 'WFOM - Time_Base'!$B$4:$B$29,0), MATCH(CONCATENATE($G110,AK$2),'WFOM - Time_Base'!$A$8:$API$8,0)) *
INDEX('WFOM - Time_Base'!$A$4:$API$29, MATCH("CenHos_Per", 'WFOM - Time_Base'!$B$4:$B$29,0), MATCH(CONCATENATE($G110,AK$2),'WFOM - Time_Base'!$A$8:$API$8,0)),
IFERROR($AN110 * INDEX('Inputs from Uganda staff'!$E$61:$BM$80,MATCH('HRH Need estimation'!AK$2,'Inputs from Uganda staff'!$E$61:$E$80,0),MATCH('HRH Need estimation'!$D110,'Inputs from Uganda staff'!$E$6:$BM$6,0)),
""))</f>
        <v/>
      </c>
      <c r="AL110" s="122" t="str">
        <f>IFERROR(
$AN110 * INDEX('WFOM - Time_Base'!$A$4:$API$29, MATCH("CenHos", 'WFOM - Time_Base'!$B$4:$B$29,0), MATCH(CONCATENATE($G110,AL$2),'WFOM - Time_Base'!$A$8:$API$8,0)) *
INDEX('WFOM - Time_Base'!$A$4:$API$29, MATCH("CenHos_Per", 'WFOM - Time_Base'!$B$4:$B$29,0), MATCH(CONCATENATE($G110,AL$2),'WFOM - Time_Base'!$A$8:$API$8,0)),
IFERROR($AN110 * INDEX('Inputs from Uganda staff'!$E$61:$BM$80,MATCH('HRH Need estimation'!AL$2,'Inputs from Uganda staff'!$E$61:$E$80,0),MATCH('HRH Need estimation'!$D110,'Inputs from Uganda staff'!$E$6:$BM$6,0)),
""))</f>
        <v/>
      </c>
      <c r="AN110">
        <v>1</v>
      </c>
      <c r="AO110" t="e">
        <f t="shared" si="3"/>
        <v>#N/A</v>
      </c>
      <c r="AQ110" t="s">
        <v>673</v>
      </c>
    </row>
    <row r="111" spans="1:43" hidden="1">
      <c r="A111" s="106" t="s">
        <v>915</v>
      </c>
      <c r="B111" s="106" t="s">
        <v>292</v>
      </c>
      <c r="C111" s="107" t="s">
        <v>434</v>
      </c>
      <c r="D111" s="115" t="s">
        <v>435</v>
      </c>
      <c r="E111" s="252"/>
      <c r="F111" s="252"/>
      <c r="G111" s="202" t="str">
        <f>IF(F111&lt;&gt;"", VLOOKUP(F111,'WFOM - Cadre and Service List'!$E$4:$F$52,2,FALSE), "")</f>
        <v/>
      </c>
      <c r="H111" s="202" t="s">
        <v>910</v>
      </c>
      <c r="I111" s="207"/>
      <c r="J111" s="207"/>
      <c r="K111" s="207"/>
      <c r="L111" s="207"/>
      <c r="M111" s="207"/>
      <c r="N111" s="207"/>
      <c r="O111" s="207"/>
      <c r="P111" s="207">
        <f t="shared" si="2"/>
        <v>0</v>
      </c>
      <c r="Q111" s="122" t="s">
        <v>1947</v>
      </c>
      <c r="R111" s="122" t="str">
        <f>IFERROR(
$AN111 * INDEX('WFOM - Time_Base'!$A$4:$API$29, MATCH("CenHos", 'WFOM - Time_Base'!$B$4:$B$29,0), MATCH(CONCATENATE($G111,R$2),'WFOM - Time_Base'!$A$8:$API$8,0)) *
INDEX('WFOM - Time_Base'!$A$4:$API$29, MATCH("CenHos_Per", 'WFOM - Time_Base'!$B$4:$B$29,0), MATCH(CONCATENATE($G111,R$2),'WFOM - Time_Base'!$A$8:$API$8,0)),
IFERROR($AN111 * INDEX('Inputs from Uganda staff'!$E$61:$BM$80,MATCH('HRH Need estimation'!R$2,'Inputs from Uganda staff'!$E$61:$E$80,0),MATCH('HRH Need estimation'!$D111,'Inputs from Uganda staff'!$E$6:$BM$6,0)),
""))</f>
        <v/>
      </c>
      <c r="S111" s="122" t="str">
        <f>IFERROR(
$AN111 * INDEX('WFOM - Time_Base'!$A$4:$API$29, MATCH("CenHos", 'WFOM - Time_Base'!$B$4:$B$29,0), MATCH(CONCATENATE($G111,S$2),'WFOM - Time_Base'!$A$8:$API$8,0)) *
INDEX('WFOM - Time_Base'!$A$4:$API$29, MATCH("CenHos_Per", 'WFOM - Time_Base'!$B$4:$B$29,0), MATCH(CONCATENATE($G111,S$2),'WFOM - Time_Base'!$A$8:$API$8,0)),
IFERROR($AN111 * INDEX('Inputs from Uganda staff'!$E$61:$BM$80,MATCH('HRH Need estimation'!S$2,'Inputs from Uganda staff'!$E$61:$E$80,0),MATCH('HRH Need estimation'!$D111,'Inputs from Uganda staff'!$E$6:$BM$6,0)),
""))</f>
        <v/>
      </c>
      <c r="T111" s="122" t="str">
        <f>IFERROR(
$AN111 * INDEX('WFOM - Time_Base'!$A$4:$API$29, MATCH("CenHos", 'WFOM - Time_Base'!$B$4:$B$29,0), MATCH(CONCATENATE($G111,T$2),'WFOM - Time_Base'!$A$8:$API$8,0)) *
INDEX('WFOM - Time_Base'!$A$4:$API$29, MATCH("CenHos_Per", 'WFOM - Time_Base'!$B$4:$B$29,0), MATCH(CONCATENATE($G111,T$2),'WFOM - Time_Base'!$A$8:$API$8,0)),
IFERROR($AN111 * INDEX('Inputs from Uganda staff'!$E$61:$BM$80,MATCH('HRH Need estimation'!T$2,'Inputs from Uganda staff'!$E$61:$E$80,0),MATCH('HRH Need estimation'!$D111,'Inputs from Uganda staff'!$E$6:$BM$6,0)),
""))</f>
        <v/>
      </c>
      <c r="U111" s="122" t="str">
        <f>IFERROR(
$AN111 * INDEX('WFOM - Time_Base'!$A$4:$API$29, MATCH("CenHos", 'WFOM - Time_Base'!$B$4:$B$29,0), MATCH(CONCATENATE($G111,U$2),'WFOM - Time_Base'!$A$8:$API$8,0)) *
INDEX('WFOM - Time_Base'!$A$4:$API$29, MATCH("CenHos_Per", 'WFOM - Time_Base'!$B$4:$B$29,0), MATCH(CONCATENATE($G111,U$2),'WFOM - Time_Base'!$A$8:$API$8,0)),
IFERROR($AN111 * INDEX('Inputs from Uganda staff'!$E$61:$BM$80,MATCH('HRH Need estimation'!U$2,'Inputs from Uganda staff'!$E$61:$E$80,0),MATCH('HRH Need estimation'!$D111,'Inputs from Uganda staff'!$E$6:$BM$6,0)),
""))</f>
        <v/>
      </c>
      <c r="V111" s="122" t="str">
        <f>IFERROR(
$AN111 * INDEX('WFOM - Time_Base'!$A$4:$API$29, MATCH("CenHos", 'WFOM - Time_Base'!$B$4:$B$29,0), MATCH(CONCATENATE($G111,V$2),'WFOM - Time_Base'!$A$8:$API$8,0)) *
INDEX('WFOM - Time_Base'!$A$4:$API$29, MATCH("CenHos_Per", 'WFOM - Time_Base'!$B$4:$B$29,0), MATCH(CONCATENATE($G111,V$2),'WFOM - Time_Base'!$A$8:$API$8,0)),
IFERROR($AN111 * INDEX('Inputs from Uganda staff'!$E$61:$BM$80,MATCH('HRH Need estimation'!V$2,'Inputs from Uganda staff'!$E$61:$E$80,0),MATCH('HRH Need estimation'!$D111,'Inputs from Uganda staff'!$E$6:$BM$6,0)),
""))</f>
        <v/>
      </c>
      <c r="W111" s="122" t="str">
        <f>IFERROR(
$AN111 * INDEX('WFOM - Time_Base'!$A$4:$API$29, MATCH("CenHos", 'WFOM - Time_Base'!$B$4:$B$29,0), MATCH(CONCATENATE($G111,W$2),'WFOM - Time_Base'!$A$8:$API$8,0)) *
INDEX('WFOM - Time_Base'!$A$4:$API$29, MATCH("CenHos_Per", 'WFOM - Time_Base'!$B$4:$B$29,0), MATCH(CONCATENATE($G111,W$2),'WFOM - Time_Base'!$A$8:$API$8,0)),
IFERROR($AN111 * INDEX('Inputs from Uganda staff'!$E$61:$BM$80,MATCH('HRH Need estimation'!W$2,'Inputs from Uganda staff'!$E$61:$E$80,0),MATCH('HRH Need estimation'!$D111,'Inputs from Uganda staff'!$E$6:$BM$6,0)),
""))</f>
        <v/>
      </c>
      <c r="X111" s="122" t="str">
        <f>IFERROR(
$AN111 * INDEX('WFOM - Time_Base'!$A$4:$API$29, MATCH("CenHos", 'WFOM - Time_Base'!$B$4:$B$29,0), MATCH(CONCATENATE($G111,X$2),'WFOM - Time_Base'!$A$8:$API$8,0)) *
INDEX('WFOM - Time_Base'!$A$4:$API$29, MATCH("CenHos_Per", 'WFOM - Time_Base'!$B$4:$B$29,0), MATCH(CONCATENATE($G111,X$2),'WFOM - Time_Base'!$A$8:$API$8,0)),
IFERROR($AN111 * INDEX('Inputs from Uganda staff'!$E$61:$BM$80,MATCH('HRH Need estimation'!X$2,'Inputs from Uganda staff'!$E$61:$E$80,0),MATCH('HRH Need estimation'!$D111,'Inputs from Uganda staff'!$E$6:$BM$6,0)),
""))</f>
        <v/>
      </c>
      <c r="Y111" s="122" t="str">
        <f>IFERROR(
$AN111 * INDEX('WFOM - Time_Base'!$A$4:$API$29, MATCH("CenHos", 'WFOM - Time_Base'!$B$4:$B$29,0), MATCH(CONCATENATE($G111,Y$2),'WFOM - Time_Base'!$A$8:$API$8,0)) *
INDEX('WFOM - Time_Base'!$A$4:$API$29, MATCH("CenHos_Per", 'WFOM - Time_Base'!$B$4:$B$29,0), MATCH(CONCATENATE($G111,Y$2),'WFOM - Time_Base'!$A$8:$API$8,0)),
IFERROR($AN111 * INDEX('Inputs from Uganda staff'!$E$61:$BM$80,MATCH('HRH Need estimation'!Y$2,'Inputs from Uganda staff'!$E$61:$E$80,0),MATCH('HRH Need estimation'!$D111,'Inputs from Uganda staff'!$E$6:$BM$6,0)),
""))</f>
        <v/>
      </c>
      <c r="Z111" s="122" t="str">
        <f>IFERROR(
$AN111 * INDEX('WFOM - Time_Base'!$A$4:$API$29, MATCH("CenHos", 'WFOM - Time_Base'!$B$4:$B$29,0), MATCH(CONCATENATE($G111,Z$2),'WFOM - Time_Base'!$A$8:$API$8,0)) *
INDEX('WFOM - Time_Base'!$A$4:$API$29, MATCH("CenHos_Per", 'WFOM - Time_Base'!$B$4:$B$29,0), MATCH(CONCATENATE($G111,Z$2),'WFOM - Time_Base'!$A$8:$API$8,0)),
IFERROR($AN111 * INDEX('Inputs from Uganda staff'!$E$61:$BM$80,MATCH('HRH Need estimation'!Z$2,'Inputs from Uganda staff'!$E$61:$E$80,0),MATCH('HRH Need estimation'!$D111,'Inputs from Uganda staff'!$E$6:$BM$6,0)),
""))</f>
        <v/>
      </c>
      <c r="AA111" s="122" t="str">
        <f>IFERROR(
$AN111 * INDEX('WFOM - Time_Base'!$A$4:$API$29, MATCH("CenHos", 'WFOM - Time_Base'!$B$4:$B$29,0), MATCH(CONCATENATE($G111,AA$2),'WFOM - Time_Base'!$A$8:$API$8,0)) *
INDEX('WFOM - Time_Base'!$A$4:$API$29, MATCH("CenHos_Per", 'WFOM - Time_Base'!$B$4:$B$29,0), MATCH(CONCATENATE($G111,AA$2),'WFOM - Time_Base'!$A$8:$API$8,0)),
IFERROR($AN111 * INDEX('Inputs from Uganda staff'!$E$61:$BM$80,MATCH('HRH Need estimation'!AA$2,'Inputs from Uganda staff'!$E$61:$E$80,0),MATCH('HRH Need estimation'!$D111,'Inputs from Uganda staff'!$E$6:$BM$6,0)),
""))</f>
        <v/>
      </c>
      <c r="AB111" s="122" t="str">
        <f>IFERROR(
$AN111 * INDEX('WFOM - Time_Base'!$A$4:$API$29, MATCH("CenHos", 'WFOM - Time_Base'!$B$4:$B$29,0), MATCH(CONCATENATE($G111,AB$2),'WFOM - Time_Base'!$A$8:$API$8,0)) *
INDEX('WFOM - Time_Base'!$A$4:$API$29, MATCH("CenHos_Per", 'WFOM - Time_Base'!$B$4:$B$29,0), MATCH(CONCATENATE($G111,AB$2),'WFOM - Time_Base'!$A$8:$API$8,0)),
IFERROR($AN111 * INDEX('Inputs from Uganda staff'!$E$61:$BM$80,MATCH('HRH Need estimation'!AB$2,'Inputs from Uganda staff'!$E$61:$E$80,0),MATCH('HRH Need estimation'!$D111,'Inputs from Uganda staff'!$E$6:$BM$6,0)),
""))</f>
        <v/>
      </c>
      <c r="AC111" s="122" t="str">
        <f>IFERROR(
$AN111 * INDEX('WFOM - Time_Base'!$A$4:$API$29, MATCH("CenHos", 'WFOM - Time_Base'!$B$4:$B$29,0), MATCH(CONCATENATE($G111,AC$2),'WFOM - Time_Base'!$A$8:$API$8,0)) *
INDEX('WFOM - Time_Base'!$A$4:$API$29, MATCH("CenHos_Per", 'WFOM - Time_Base'!$B$4:$B$29,0), MATCH(CONCATENATE($G111,AC$2),'WFOM - Time_Base'!$A$8:$API$8,0)),
IFERROR($AN111 * INDEX('Inputs from Uganda staff'!$E$61:$BM$80,MATCH('HRH Need estimation'!AC$2,'Inputs from Uganda staff'!$E$61:$E$80,0),MATCH('HRH Need estimation'!$D111,'Inputs from Uganda staff'!$E$6:$BM$6,0)),
""))</f>
        <v/>
      </c>
      <c r="AD111" s="122" t="str">
        <f>IFERROR(
$AN111 * INDEX('WFOM - Time_Base'!$A$4:$API$29, MATCH("CenHos", 'WFOM - Time_Base'!$B$4:$B$29,0), MATCH(CONCATENATE($G111,AD$2),'WFOM - Time_Base'!$A$8:$API$8,0)) *
INDEX('WFOM - Time_Base'!$A$4:$API$29, MATCH("CenHos_Per", 'WFOM - Time_Base'!$B$4:$B$29,0), MATCH(CONCATENATE($G111,AD$2),'WFOM - Time_Base'!$A$8:$API$8,0)),
IFERROR($AN111 * INDEX('Inputs from Uganda staff'!$E$61:$BM$80,MATCH('HRH Need estimation'!AD$2,'Inputs from Uganda staff'!$E$61:$E$80,0),MATCH('HRH Need estimation'!$D111,'Inputs from Uganda staff'!$E$6:$BM$6,0)),
""))</f>
        <v/>
      </c>
      <c r="AE111" s="122" t="str">
        <f>IFERROR(
$AN111 * INDEX('WFOM - Time_Base'!$A$4:$API$29, MATCH("CenHos", 'WFOM - Time_Base'!$B$4:$B$29,0), MATCH(CONCATENATE($G111,AE$2),'WFOM - Time_Base'!$A$8:$API$8,0)) *
INDEX('WFOM - Time_Base'!$A$4:$API$29, MATCH("CenHos_Per", 'WFOM - Time_Base'!$B$4:$B$29,0), MATCH(CONCATENATE($G111,AE$2),'WFOM - Time_Base'!$A$8:$API$8,0)),
IFERROR($AN111 * INDEX('Inputs from Uganda staff'!$E$61:$BM$80,MATCH('HRH Need estimation'!AE$2,'Inputs from Uganda staff'!$E$61:$E$80,0),MATCH('HRH Need estimation'!$D111,'Inputs from Uganda staff'!$E$6:$BM$6,0)),
""))</f>
        <v/>
      </c>
      <c r="AF111" s="122" t="str">
        <f>IFERROR(
$AN111 * INDEX('WFOM - Time_Base'!$A$4:$API$29, MATCH("CenHos", 'WFOM - Time_Base'!$B$4:$B$29,0), MATCH(CONCATENATE($G111,AF$2),'WFOM - Time_Base'!$A$8:$API$8,0)) *
INDEX('WFOM - Time_Base'!$A$4:$API$29, MATCH("CenHos_Per", 'WFOM - Time_Base'!$B$4:$B$29,0), MATCH(CONCATENATE($G111,AF$2),'WFOM - Time_Base'!$A$8:$API$8,0)),
IFERROR($AN111 * INDEX('Inputs from Uganda staff'!$E$61:$BM$80,MATCH('HRH Need estimation'!AF$2,'Inputs from Uganda staff'!$E$61:$E$80,0),MATCH('HRH Need estimation'!$D111,'Inputs from Uganda staff'!$E$6:$BM$6,0)),
""))</f>
        <v/>
      </c>
      <c r="AG111" s="122" t="str">
        <f>IFERROR(
$AN111 * INDEX('WFOM - Time_Base'!$A$4:$API$29, MATCH("CenHos", 'WFOM - Time_Base'!$B$4:$B$29,0), MATCH(CONCATENATE($G111,AG$2),'WFOM - Time_Base'!$A$8:$API$8,0)) *
INDEX('WFOM - Time_Base'!$A$4:$API$29, MATCH("CenHos_Per", 'WFOM - Time_Base'!$B$4:$B$29,0), MATCH(CONCATENATE($G111,AG$2),'WFOM - Time_Base'!$A$8:$API$8,0)),
IFERROR($AN111 * INDEX('Inputs from Uganda staff'!$E$61:$BM$80,MATCH('HRH Need estimation'!AG$2,'Inputs from Uganda staff'!$E$61:$E$80,0),MATCH('HRH Need estimation'!$D111,'Inputs from Uganda staff'!$E$6:$BM$6,0)),
""))</f>
        <v/>
      </c>
      <c r="AH111" s="122" t="str">
        <f>IFERROR(
$AN111 * INDEX('WFOM - Time_Base'!$A$4:$API$29, MATCH("CenHos", 'WFOM - Time_Base'!$B$4:$B$29,0), MATCH(CONCATENATE($G111,AH$2),'WFOM - Time_Base'!$A$8:$API$8,0)) *
INDEX('WFOM - Time_Base'!$A$4:$API$29, MATCH("CenHos_Per", 'WFOM - Time_Base'!$B$4:$B$29,0), MATCH(CONCATENATE($G111,AH$2),'WFOM - Time_Base'!$A$8:$API$8,0)),
IFERROR($AN111 * INDEX('Inputs from Uganda staff'!$E$61:$BM$80,MATCH('HRH Need estimation'!AH$2,'Inputs from Uganda staff'!$E$61:$E$80,0),MATCH('HRH Need estimation'!$D111,'Inputs from Uganda staff'!$E$6:$BM$6,0)),
""))</f>
        <v/>
      </c>
      <c r="AI111" s="122" t="str">
        <f>IFERROR(
$AN111 * INDEX('WFOM - Time_Base'!$A$4:$API$29, MATCH("CenHos", 'WFOM - Time_Base'!$B$4:$B$29,0), MATCH(CONCATENATE($G111,AI$2),'WFOM - Time_Base'!$A$8:$API$8,0)) *
INDEX('WFOM - Time_Base'!$A$4:$API$29, MATCH("CenHos_Per", 'WFOM - Time_Base'!$B$4:$B$29,0), MATCH(CONCATENATE($G111,AI$2),'WFOM - Time_Base'!$A$8:$API$8,0)),
IFERROR($AN111 * INDEX('Inputs from Uganda staff'!$E$61:$BM$80,MATCH('HRH Need estimation'!AI$2,'Inputs from Uganda staff'!$E$61:$E$80,0),MATCH('HRH Need estimation'!$D111,'Inputs from Uganda staff'!$E$6:$BM$6,0)),
""))</f>
        <v/>
      </c>
      <c r="AJ111" s="122" t="str">
        <f>IFERROR(
$AN111 * INDEX('WFOM - Time_Base'!$A$4:$API$29, MATCH("CenHos", 'WFOM - Time_Base'!$B$4:$B$29,0), MATCH(CONCATENATE($G111,AJ$2),'WFOM - Time_Base'!$A$8:$API$8,0)) *
INDEX('WFOM - Time_Base'!$A$4:$API$29, MATCH("CenHos_Per", 'WFOM - Time_Base'!$B$4:$B$29,0), MATCH(CONCATENATE($G111,AJ$2),'WFOM - Time_Base'!$A$8:$API$8,0)),
IFERROR($AN111 * INDEX('Inputs from Uganda staff'!$E$61:$BM$80,MATCH('HRH Need estimation'!AJ$2,'Inputs from Uganda staff'!$E$61:$E$80,0),MATCH('HRH Need estimation'!$D111,'Inputs from Uganda staff'!$E$6:$BM$6,0)),
""))</f>
        <v/>
      </c>
      <c r="AK111" s="122" t="str">
        <f>IFERROR(
$AN111 * INDEX('WFOM - Time_Base'!$A$4:$API$29, MATCH("CenHos", 'WFOM - Time_Base'!$B$4:$B$29,0), MATCH(CONCATENATE($G111,AK$2),'WFOM - Time_Base'!$A$8:$API$8,0)) *
INDEX('WFOM - Time_Base'!$A$4:$API$29, MATCH("CenHos_Per", 'WFOM - Time_Base'!$B$4:$B$29,0), MATCH(CONCATENATE($G111,AK$2),'WFOM - Time_Base'!$A$8:$API$8,0)),
IFERROR($AN111 * INDEX('Inputs from Uganda staff'!$E$61:$BM$80,MATCH('HRH Need estimation'!AK$2,'Inputs from Uganda staff'!$E$61:$E$80,0),MATCH('HRH Need estimation'!$D111,'Inputs from Uganda staff'!$E$6:$BM$6,0)),
""))</f>
        <v/>
      </c>
      <c r="AL111" s="122" t="str">
        <f>IFERROR(
$AN111 * INDEX('WFOM - Time_Base'!$A$4:$API$29, MATCH("CenHos", 'WFOM - Time_Base'!$B$4:$B$29,0), MATCH(CONCATENATE($G111,AL$2),'WFOM - Time_Base'!$A$8:$API$8,0)) *
INDEX('WFOM - Time_Base'!$A$4:$API$29, MATCH("CenHos_Per", 'WFOM - Time_Base'!$B$4:$B$29,0), MATCH(CONCATENATE($G111,AL$2),'WFOM - Time_Base'!$A$8:$API$8,0)),
IFERROR($AN111 * INDEX('Inputs from Uganda staff'!$E$61:$BM$80,MATCH('HRH Need estimation'!AL$2,'Inputs from Uganda staff'!$E$61:$E$80,0),MATCH('HRH Need estimation'!$D111,'Inputs from Uganda staff'!$E$6:$BM$6,0)),
""))</f>
        <v/>
      </c>
      <c r="AN111">
        <v>1</v>
      </c>
      <c r="AO111" t="e">
        <f t="shared" si="3"/>
        <v>#N/A</v>
      </c>
      <c r="AQ111" t="s">
        <v>676</v>
      </c>
    </row>
    <row r="112" spans="1:43" hidden="1">
      <c r="A112" s="106" t="s">
        <v>967</v>
      </c>
      <c r="B112" s="106" t="s">
        <v>292</v>
      </c>
      <c r="C112" s="107" t="s">
        <v>436</v>
      </c>
      <c r="D112" s="113" t="s">
        <v>437</v>
      </c>
      <c r="E112" s="252" t="s">
        <v>85</v>
      </c>
      <c r="F112" s="252" t="s">
        <v>88</v>
      </c>
      <c r="G112" s="202" t="str">
        <f>IF(F112&lt;&gt;"", VLOOKUP(F112,'WFOM - Cadre and Service List'!$E$4:$F$52,2,FALSE), "")</f>
        <v>VCTPositive</v>
      </c>
      <c r="H112" s="202" t="s">
        <v>910</v>
      </c>
      <c r="I112" s="207"/>
      <c r="J112" s="207"/>
      <c r="K112" s="207"/>
      <c r="L112" s="207"/>
      <c r="M112" s="207"/>
      <c r="N112" s="207"/>
      <c r="O112" s="207"/>
      <c r="P112" s="207">
        <f t="shared" si="2"/>
        <v>0</v>
      </c>
      <c r="Q112" s="122" t="s">
        <v>1947</v>
      </c>
      <c r="R112" s="122">
        <f>IFERROR(
$AN112 * INDEX('WFOM - Time_Base'!$A$4:$API$29, MATCH("CenHos", 'WFOM - Time_Base'!$B$4:$B$29,0), MATCH(CONCATENATE($G112,R$2),'WFOM - Time_Base'!$A$8:$API$8,0)) *
INDEX('WFOM - Time_Base'!$A$4:$API$29, MATCH("CenHos_Per", 'WFOM - Time_Base'!$B$4:$B$29,0), MATCH(CONCATENATE($G112,R$2),'WFOM - Time_Base'!$A$8:$API$8,0)),
IFERROR($AN112 * INDEX('Inputs from Uganda staff'!$E$61:$BM$80,MATCH('HRH Need estimation'!R$2,'Inputs from Uganda staff'!$E$61:$E$80,0),MATCH('HRH Need estimation'!$D112,'Inputs from Uganda staff'!$E$6:$BM$6,0)),
""))</f>
        <v>0</v>
      </c>
      <c r="S112" s="122">
        <f>IFERROR(
$AN112 * INDEX('WFOM - Time_Base'!$A$4:$API$29, MATCH("CenHos", 'WFOM - Time_Base'!$B$4:$B$29,0), MATCH(CONCATENATE($G112,S$2),'WFOM - Time_Base'!$A$8:$API$8,0)) *
INDEX('WFOM - Time_Base'!$A$4:$API$29, MATCH("CenHos_Per", 'WFOM - Time_Base'!$B$4:$B$29,0), MATCH(CONCATENATE($G112,S$2),'WFOM - Time_Base'!$A$8:$API$8,0)),
IFERROR($AN112 * INDEX('Inputs from Uganda staff'!$E$61:$BM$80,MATCH('HRH Need estimation'!S$2,'Inputs from Uganda staff'!$E$61:$E$80,0),MATCH('HRH Need estimation'!$D112,'Inputs from Uganda staff'!$E$6:$BM$6,0)),
""))</f>
        <v>0</v>
      </c>
      <c r="T112" s="122">
        <f>IFERROR(
$AN112 * INDEX('WFOM - Time_Base'!$A$4:$API$29, MATCH("CenHos", 'WFOM - Time_Base'!$B$4:$B$29,0), MATCH(CONCATENATE($G112,T$2),'WFOM - Time_Base'!$A$8:$API$8,0)) *
INDEX('WFOM - Time_Base'!$A$4:$API$29, MATCH("CenHos_Per", 'WFOM - Time_Base'!$B$4:$B$29,0), MATCH(CONCATENATE($G112,T$2),'WFOM - Time_Base'!$A$8:$API$8,0)),
IFERROR($AN112 * INDEX('Inputs from Uganda staff'!$E$61:$BM$80,MATCH('HRH Need estimation'!T$2,'Inputs from Uganda staff'!$E$61:$E$80,0),MATCH('HRH Need estimation'!$D112,'Inputs from Uganda staff'!$E$6:$BM$6,0)),
""))</f>
        <v>0</v>
      </c>
      <c r="U112" s="122">
        <f>IFERROR(
$AN112 * INDEX('WFOM - Time_Base'!$A$4:$API$29, MATCH("CenHos", 'WFOM - Time_Base'!$B$4:$B$29,0), MATCH(CONCATENATE($G112,U$2),'WFOM - Time_Base'!$A$8:$API$8,0)) *
INDEX('WFOM - Time_Base'!$A$4:$API$29, MATCH("CenHos_Per", 'WFOM - Time_Base'!$B$4:$B$29,0), MATCH(CONCATENATE($G112,U$2),'WFOM - Time_Base'!$A$8:$API$8,0)),
IFERROR($AN112 * INDEX('Inputs from Uganda staff'!$E$61:$BM$80,MATCH('HRH Need estimation'!U$2,'Inputs from Uganda staff'!$E$61:$E$80,0),MATCH('HRH Need estimation'!$D112,'Inputs from Uganda staff'!$E$6:$BM$6,0)),
""))</f>
        <v>0</v>
      </c>
      <c r="V112" s="122">
        <f>IFERROR(
$AN112 * INDEX('WFOM - Time_Base'!$A$4:$API$29, MATCH("CenHos", 'WFOM - Time_Base'!$B$4:$B$29,0), MATCH(CONCATENATE($G112,V$2),'WFOM - Time_Base'!$A$8:$API$8,0)) *
INDEX('WFOM - Time_Base'!$A$4:$API$29, MATCH("CenHos_Per", 'WFOM - Time_Base'!$B$4:$B$29,0), MATCH(CONCATENATE($G112,V$2),'WFOM - Time_Base'!$A$8:$API$8,0)),
IFERROR($AN112 * INDEX('Inputs from Uganda staff'!$E$61:$BM$80,MATCH('HRH Need estimation'!V$2,'Inputs from Uganda staff'!$E$61:$E$80,0),MATCH('HRH Need estimation'!$D112,'Inputs from Uganda staff'!$E$6:$BM$6,0)),
""))</f>
        <v>35</v>
      </c>
      <c r="W112" s="122">
        <f>IFERROR(
$AN112 * INDEX('WFOM - Time_Base'!$A$4:$API$29, MATCH("CenHos", 'WFOM - Time_Base'!$B$4:$B$29,0), MATCH(CONCATENATE($G112,W$2),'WFOM - Time_Base'!$A$8:$API$8,0)) *
INDEX('WFOM - Time_Base'!$A$4:$API$29, MATCH("CenHos_Per", 'WFOM - Time_Base'!$B$4:$B$29,0), MATCH(CONCATENATE($G112,W$2),'WFOM - Time_Base'!$A$8:$API$8,0)),
IFERROR($AN112 * INDEX('Inputs from Uganda staff'!$E$61:$BM$80,MATCH('HRH Need estimation'!W$2,'Inputs from Uganda staff'!$E$61:$E$80,0),MATCH('HRH Need estimation'!$D112,'Inputs from Uganda staff'!$E$6:$BM$6,0)),
""))</f>
        <v>0</v>
      </c>
      <c r="X112" s="122">
        <f>IFERROR(
$AN112 * INDEX('WFOM - Time_Base'!$A$4:$API$29, MATCH("CenHos", 'WFOM - Time_Base'!$B$4:$B$29,0), MATCH(CONCATENATE($G112,X$2),'WFOM - Time_Base'!$A$8:$API$8,0)) *
INDEX('WFOM - Time_Base'!$A$4:$API$29, MATCH("CenHos_Per", 'WFOM - Time_Base'!$B$4:$B$29,0), MATCH(CONCATENATE($G112,X$2),'WFOM - Time_Base'!$A$8:$API$8,0)),
IFERROR($AN112 * INDEX('Inputs from Uganda staff'!$E$61:$BM$80,MATCH('HRH Need estimation'!X$2,'Inputs from Uganda staff'!$E$61:$E$80,0),MATCH('HRH Need estimation'!$D112,'Inputs from Uganda staff'!$E$6:$BM$6,0)),
""))</f>
        <v>0</v>
      </c>
      <c r="Y112" s="122">
        <f>IFERROR(
$AN112 * INDEX('WFOM - Time_Base'!$A$4:$API$29, MATCH("CenHos", 'WFOM - Time_Base'!$B$4:$B$29,0), MATCH(CONCATENATE($G112,Y$2),'WFOM - Time_Base'!$A$8:$API$8,0)) *
INDEX('WFOM - Time_Base'!$A$4:$API$29, MATCH("CenHos_Per", 'WFOM - Time_Base'!$B$4:$B$29,0), MATCH(CONCATENATE($G112,Y$2),'WFOM - Time_Base'!$A$8:$API$8,0)),
IFERROR($AN112 * INDEX('Inputs from Uganda staff'!$E$61:$BM$80,MATCH('HRH Need estimation'!Y$2,'Inputs from Uganda staff'!$E$61:$E$80,0),MATCH('HRH Need estimation'!$D112,'Inputs from Uganda staff'!$E$6:$BM$6,0)),
""))</f>
        <v>0</v>
      </c>
      <c r="Z112" s="122">
        <f>IFERROR(
$AN112 * INDEX('WFOM - Time_Base'!$A$4:$API$29, MATCH("CenHos", 'WFOM - Time_Base'!$B$4:$B$29,0), MATCH(CONCATENATE($G112,Z$2),'WFOM - Time_Base'!$A$8:$API$8,0)) *
INDEX('WFOM - Time_Base'!$A$4:$API$29, MATCH("CenHos_Per", 'WFOM - Time_Base'!$B$4:$B$29,0), MATCH(CONCATENATE($G112,Z$2),'WFOM - Time_Base'!$A$8:$API$8,0)),
IFERROR($AN112 * INDEX('Inputs from Uganda staff'!$E$61:$BM$80,MATCH('HRH Need estimation'!Z$2,'Inputs from Uganda staff'!$E$61:$E$80,0),MATCH('HRH Need estimation'!$D112,'Inputs from Uganda staff'!$E$6:$BM$6,0)),
""))</f>
        <v>0</v>
      </c>
      <c r="AA112" s="122">
        <f>IFERROR(
$AN112 * INDEX('WFOM - Time_Base'!$A$4:$API$29, MATCH("CenHos", 'WFOM - Time_Base'!$B$4:$B$29,0), MATCH(CONCATENATE($G112,AA$2),'WFOM - Time_Base'!$A$8:$API$8,0)) *
INDEX('WFOM - Time_Base'!$A$4:$API$29, MATCH("CenHos_Per", 'WFOM - Time_Base'!$B$4:$B$29,0), MATCH(CONCATENATE($G112,AA$2),'WFOM - Time_Base'!$A$8:$API$8,0)),
IFERROR($AN112 * INDEX('Inputs from Uganda staff'!$E$61:$BM$80,MATCH('HRH Need estimation'!AA$2,'Inputs from Uganda staff'!$E$61:$E$80,0),MATCH('HRH Need estimation'!$D112,'Inputs from Uganda staff'!$E$6:$BM$6,0)),
""))</f>
        <v>0</v>
      </c>
      <c r="AB112" s="122">
        <f>IFERROR(
$AN112 * INDEX('WFOM - Time_Base'!$A$4:$API$29, MATCH("CenHos", 'WFOM - Time_Base'!$B$4:$B$29,0), MATCH(CONCATENATE($G112,AB$2),'WFOM - Time_Base'!$A$8:$API$8,0)) *
INDEX('WFOM - Time_Base'!$A$4:$API$29, MATCH("CenHos_Per", 'WFOM - Time_Base'!$B$4:$B$29,0), MATCH(CONCATENATE($G112,AB$2),'WFOM - Time_Base'!$A$8:$API$8,0)),
IFERROR($AN112 * INDEX('Inputs from Uganda staff'!$E$61:$BM$80,MATCH('HRH Need estimation'!AB$2,'Inputs from Uganda staff'!$E$61:$E$80,0),MATCH('HRH Need estimation'!$D112,'Inputs from Uganda staff'!$E$6:$BM$6,0)),
""))</f>
        <v>0</v>
      </c>
      <c r="AC112" s="122" t="str">
        <f>IFERROR(
$AN112 * INDEX('WFOM - Time_Base'!$A$4:$API$29, MATCH("CenHos", 'WFOM - Time_Base'!$B$4:$B$29,0), MATCH(CONCATENATE($G112,AC$2),'WFOM - Time_Base'!$A$8:$API$8,0)) *
INDEX('WFOM - Time_Base'!$A$4:$API$29, MATCH("CenHos_Per", 'WFOM - Time_Base'!$B$4:$B$29,0), MATCH(CONCATENATE($G112,AC$2),'WFOM - Time_Base'!$A$8:$API$8,0)),
IFERROR($AN112 * INDEX('Inputs from Uganda staff'!$E$61:$BM$80,MATCH('HRH Need estimation'!AC$2,'Inputs from Uganda staff'!$E$61:$E$80,0),MATCH('HRH Need estimation'!$D112,'Inputs from Uganda staff'!$E$6:$BM$6,0)),
""))</f>
        <v/>
      </c>
      <c r="AD112" s="122">
        <f>IFERROR(
$AN112 * INDEX('WFOM - Time_Base'!$A$4:$API$29, MATCH("CenHos", 'WFOM - Time_Base'!$B$4:$B$29,0), MATCH(CONCATENATE($G112,AD$2),'WFOM - Time_Base'!$A$8:$API$8,0)) *
INDEX('WFOM - Time_Base'!$A$4:$API$29, MATCH("CenHos_Per", 'WFOM - Time_Base'!$B$4:$B$29,0), MATCH(CONCATENATE($G112,AD$2),'WFOM - Time_Base'!$A$8:$API$8,0)),
IFERROR($AN112 * INDEX('Inputs from Uganda staff'!$E$61:$BM$80,MATCH('HRH Need estimation'!AD$2,'Inputs from Uganda staff'!$E$61:$E$80,0),MATCH('HRH Need estimation'!$D112,'Inputs from Uganda staff'!$E$6:$BM$6,0)),
""))</f>
        <v>0</v>
      </c>
      <c r="AE112" s="122">
        <f>IFERROR(
$AN112 * INDEX('WFOM - Time_Base'!$A$4:$API$29, MATCH("CenHos", 'WFOM - Time_Base'!$B$4:$B$29,0), MATCH(CONCATENATE($G112,AE$2),'WFOM - Time_Base'!$A$8:$API$8,0)) *
INDEX('WFOM - Time_Base'!$A$4:$API$29, MATCH("CenHos_Per", 'WFOM - Time_Base'!$B$4:$B$29,0), MATCH(CONCATENATE($G112,AE$2),'WFOM - Time_Base'!$A$8:$API$8,0)),
IFERROR($AN112 * INDEX('Inputs from Uganda staff'!$E$61:$BM$80,MATCH('HRH Need estimation'!AE$2,'Inputs from Uganda staff'!$E$61:$E$80,0),MATCH('HRH Need estimation'!$D112,'Inputs from Uganda staff'!$E$6:$BM$6,0)),
""))</f>
        <v>0</v>
      </c>
      <c r="AF112" s="122">
        <f>IFERROR(
$AN112 * INDEX('WFOM - Time_Base'!$A$4:$API$29, MATCH("CenHos", 'WFOM - Time_Base'!$B$4:$B$29,0), MATCH(CONCATENATE($G112,AF$2),'WFOM - Time_Base'!$A$8:$API$8,0)) *
INDEX('WFOM - Time_Base'!$A$4:$API$29, MATCH("CenHos_Per", 'WFOM - Time_Base'!$B$4:$B$29,0), MATCH(CONCATENATE($G112,AF$2),'WFOM - Time_Base'!$A$8:$API$8,0)),
IFERROR($AN112 * INDEX('Inputs from Uganda staff'!$E$61:$BM$80,MATCH('HRH Need estimation'!AF$2,'Inputs from Uganda staff'!$E$61:$E$80,0),MATCH('HRH Need estimation'!$D112,'Inputs from Uganda staff'!$E$6:$BM$6,0)),
""))</f>
        <v>0</v>
      </c>
      <c r="AG112" s="122">
        <f>IFERROR(
$AN112 * INDEX('WFOM - Time_Base'!$A$4:$API$29, MATCH("CenHos", 'WFOM - Time_Base'!$B$4:$B$29,0), MATCH(CONCATENATE($G112,AG$2),'WFOM - Time_Base'!$A$8:$API$8,0)) *
INDEX('WFOM - Time_Base'!$A$4:$API$29, MATCH("CenHos_Per", 'WFOM - Time_Base'!$B$4:$B$29,0), MATCH(CONCATENATE($G112,AG$2),'WFOM - Time_Base'!$A$8:$API$8,0)),
IFERROR($AN112 * INDEX('Inputs from Uganda staff'!$E$61:$BM$80,MATCH('HRH Need estimation'!AG$2,'Inputs from Uganda staff'!$E$61:$E$80,0),MATCH('HRH Need estimation'!$D112,'Inputs from Uganda staff'!$E$6:$BM$6,0)),
""))</f>
        <v>0</v>
      </c>
      <c r="AH112" s="122">
        <f>IFERROR(
$AN112 * INDEX('WFOM - Time_Base'!$A$4:$API$29, MATCH("CenHos", 'WFOM - Time_Base'!$B$4:$B$29,0), MATCH(CONCATENATE($G112,AH$2),'WFOM - Time_Base'!$A$8:$API$8,0)) *
INDEX('WFOM - Time_Base'!$A$4:$API$29, MATCH("CenHos_Per", 'WFOM - Time_Base'!$B$4:$B$29,0), MATCH(CONCATENATE($G112,AH$2),'WFOM - Time_Base'!$A$8:$API$8,0)),
IFERROR($AN112 * INDEX('Inputs from Uganda staff'!$E$61:$BM$80,MATCH('HRH Need estimation'!AH$2,'Inputs from Uganda staff'!$E$61:$E$80,0),MATCH('HRH Need estimation'!$D112,'Inputs from Uganda staff'!$E$6:$BM$6,0)),
""))</f>
        <v>0</v>
      </c>
      <c r="AI112" s="122">
        <f>IFERROR(
$AN112 * INDEX('WFOM - Time_Base'!$A$4:$API$29, MATCH("CenHos", 'WFOM - Time_Base'!$B$4:$B$29,0), MATCH(CONCATENATE($G112,AI$2),'WFOM - Time_Base'!$A$8:$API$8,0)) *
INDEX('WFOM - Time_Base'!$A$4:$API$29, MATCH("CenHos_Per", 'WFOM - Time_Base'!$B$4:$B$29,0), MATCH(CONCATENATE($G112,AI$2),'WFOM - Time_Base'!$A$8:$API$8,0)),
IFERROR($AN112 * INDEX('Inputs from Uganda staff'!$E$61:$BM$80,MATCH('HRH Need estimation'!AI$2,'Inputs from Uganda staff'!$E$61:$E$80,0),MATCH('HRH Need estimation'!$D112,'Inputs from Uganda staff'!$E$6:$BM$6,0)),
""))</f>
        <v>0</v>
      </c>
      <c r="AJ112" s="122">
        <f>IFERROR(
$AN112 * INDEX('WFOM - Time_Base'!$A$4:$API$29, MATCH("CenHos", 'WFOM - Time_Base'!$B$4:$B$29,0), MATCH(CONCATENATE($G112,AJ$2),'WFOM - Time_Base'!$A$8:$API$8,0)) *
INDEX('WFOM - Time_Base'!$A$4:$API$29, MATCH("CenHos_Per", 'WFOM - Time_Base'!$B$4:$B$29,0), MATCH(CONCATENATE($G112,AJ$2),'WFOM - Time_Base'!$A$8:$API$8,0)),
IFERROR($AN112 * INDEX('Inputs from Uganda staff'!$E$61:$BM$80,MATCH('HRH Need estimation'!AJ$2,'Inputs from Uganda staff'!$E$61:$E$80,0),MATCH('HRH Need estimation'!$D112,'Inputs from Uganda staff'!$E$6:$BM$6,0)),
""))</f>
        <v>0</v>
      </c>
      <c r="AK112" s="122">
        <f>IFERROR(
$AN112 * INDEX('WFOM - Time_Base'!$A$4:$API$29, MATCH("CenHos", 'WFOM - Time_Base'!$B$4:$B$29,0), MATCH(CONCATENATE($G112,AK$2),'WFOM - Time_Base'!$A$8:$API$8,0)) *
INDEX('WFOM - Time_Base'!$A$4:$API$29, MATCH("CenHos_Per", 'WFOM - Time_Base'!$B$4:$B$29,0), MATCH(CONCATENATE($G112,AK$2),'WFOM - Time_Base'!$A$8:$API$8,0)),
IFERROR($AN112 * INDEX('Inputs from Uganda staff'!$E$61:$BM$80,MATCH('HRH Need estimation'!AK$2,'Inputs from Uganda staff'!$E$61:$E$80,0),MATCH('HRH Need estimation'!$D112,'Inputs from Uganda staff'!$E$6:$BM$6,0)),
""))</f>
        <v>0</v>
      </c>
      <c r="AL112" s="122">
        <f>IFERROR(
$AN112 * INDEX('WFOM - Time_Base'!$A$4:$API$29, MATCH("CenHos", 'WFOM - Time_Base'!$B$4:$B$29,0), MATCH(CONCATENATE($G112,AL$2),'WFOM - Time_Base'!$A$8:$API$8,0)) *
INDEX('WFOM - Time_Base'!$A$4:$API$29, MATCH("CenHos_Per", 'WFOM - Time_Base'!$B$4:$B$29,0), MATCH(CONCATENATE($G112,AL$2),'WFOM - Time_Base'!$A$8:$API$8,0)),
IFERROR($AN112 * INDEX('Inputs from Uganda staff'!$E$61:$BM$80,MATCH('HRH Need estimation'!AL$2,'Inputs from Uganda staff'!$E$61:$E$80,0),MATCH('HRH Need estimation'!$D112,'Inputs from Uganda staff'!$E$6:$BM$6,0)),
""))</f>
        <v>0</v>
      </c>
      <c r="AN112">
        <v>1</v>
      </c>
      <c r="AO112" t="e">
        <f t="shared" si="3"/>
        <v>#N/A</v>
      </c>
      <c r="AQ112" t="s">
        <v>678</v>
      </c>
    </row>
    <row r="113" spans="1:43" hidden="1">
      <c r="A113" s="106" t="s">
        <v>968</v>
      </c>
      <c r="B113" s="106" t="s">
        <v>292</v>
      </c>
      <c r="C113" s="107" t="s">
        <v>438</v>
      </c>
      <c r="D113" s="113" t="s">
        <v>439</v>
      </c>
      <c r="E113" s="252" t="s">
        <v>85</v>
      </c>
      <c r="F113" s="252" t="s">
        <v>88</v>
      </c>
      <c r="G113" s="202" t="str">
        <f>IF(F113&lt;&gt;"", VLOOKUP(F113,'WFOM - Cadre and Service List'!$E$4:$F$52,2,FALSE), "")</f>
        <v>VCTPositive</v>
      </c>
      <c r="H113" s="202" t="s">
        <v>910</v>
      </c>
      <c r="I113" s="207"/>
      <c r="J113" s="207"/>
      <c r="K113" s="207"/>
      <c r="L113" s="207"/>
      <c r="M113" s="207"/>
      <c r="N113" s="207"/>
      <c r="O113" s="207"/>
      <c r="P113" s="207">
        <f t="shared" si="2"/>
        <v>0</v>
      </c>
      <c r="Q113" s="122" t="s">
        <v>1947</v>
      </c>
      <c r="R113" s="122">
        <f>IFERROR(
$AN113 * INDEX('WFOM - Time_Base'!$A$4:$API$29, MATCH("CenHos", 'WFOM - Time_Base'!$B$4:$B$29,0), MATCH(CONCATENATE($G113,R$2),'WFOM - Time_Base'!$A$8:$API$8,0)) *
INDEX('WFOM - Time_Base'!$A$4:$API$29, MATCH("CenHos_Per", 'WFOM - Time_Base'!$B$4:$B$29,0), MATCH(CONCATENATE($G113,R$2),'WFOM - Time_Base'!$A$8:$API$8,0)),
IFERROR($AN113 * INDEX('Inputs from Uganda staff'!$E$61:$BM$80,MATCH('HRH Need estimation'!R$2,'Inputs from Uganda staff'!$E$61:$E$80,0),MATCH('HRH Need estimation'!$D113,'Inputs from Uganda staff'!$E$6:$BM$6,0)),
""))</f>
        <v>0</v>
      </c>
      <c r="S113" s="122">
        <f>IFERROR(
$AN113 * INDEX('WFOM - Time_Base'!$A$4:$API$29, MATCH("CenHos", 'WFOM - Time_Base'!$B$4:$B$29,0), MATCH(CONCATENATE($G113,S$2),'WFOM - Time_Base'!$A$8:$API$8,0)) *
INDEX('WFOM - Time_Base'!$A$4:$API$29, MATCH("CenHos_Per", 'WFOM - Time_Base'!$B$4:$B$29,0), MATCH(CONCATENATE($G113,S$2),'WFOM - Time_Base'!$A$8:$API$8,0)),
IFERROR($AN113 * INDEX('Inputs from Uganda staff'!$E$61:$BM$80,MATCH('HRH Need estimation'!S$2,'Inputs from Uganda staff'!$E$61:$E$80,0),MATCH('HRH Need estimation'!$D113,'Inputs from Uganda staff'!$E$6:$BM$6,0)),
""))</f>
        <v>0</v>
      </c>
      <c r="T113" s="122">
        <f>IFERROR(
$AN113 * INDEX('WFOM - Time_Base'!$A$4:$API$29, MATCH("CenHos", 'WFOM - Time_Base'!$B$4:$B$29,0), MATCH(CONCATENATE($G113,T$2),'WFOM - Time_Base'!$A$8:$API$8,0)) *
INDEX('WFOM - Time_Base'!$A$4:$API$29, MATCH("CenHos_Per", 'WFOM - Time_Base'!$B$4:$B$29,0), MATCH(CONCATENATE($G113,T$2),'WFOM - Time_Base'!$A$8:$API$8,0)),
IFERROR($AN113 * INDEX('Inputs from Uganda staff'!$E$61:$BM$80,MATCH('HRH Need estimation'!T$2,'Inputs from Uganda staff'!$E$61:$E$80,0),MATCH('HRH Need estimation'!$D113,'Inputs from Uganda staff'!$E$6:$BM$6,0)),
""))</f>
        <v>0</v>
      </c>
      <c r="U113" s="122">
        <f>IFERROR(
$AN113 * INDEX('WFOM - Time_Base'!$A$4:$API$29, MATCH("CenHos", 'WFOM - Time_Base'!$B$4:$B$29,0), MATCH(CONCATENATE($G113,U$2),'WFOM - Time_Base'!$A$8:$API$8,0)) *
INDEX('WFOM - Time_Base'!$A$4:$API$29, MATCH("CenHos_Per", 'WFOM - Time_Base'!$B$4:$B$29,0), MATCH(CONCATENATE($G113,U$2),'WFOM - Time_Base'!$A$8:$API$8,0)),
IFERROR($AN113 * INDEX('Inputs from Uganda staff'!$E$61:$BM$80,MATCH('HRH Need estimation'!U$2,'Inputs from Uganda staff'!$E$61:$E$80,0),MATCH('HRH Need estimation'!$D113,'Inputs from Uganda staff'!$E$6:$BM$6,0)),
""))</f>
        <v>0</v>
      </c>
      <c r="V113" s="122">
        <f>IFERROR(
$AN113 * INDEX('WFOM - Time_Base'!$A$4:$API$29, MATCH("CenHos", 'WFOM - Time_Base'!$B$4:$B$29,0), MATCH(CONCATENATE($G113,V$2),'WFOM - Time_Base'!$A$8:$API$8,0)) *
INDEX('WFOM - Time_Base'!$A$4:$API$29, MATCH("CenHos_Per", 'WFOM - Time_Base'!$B$4:$B$29,0), MATCH(CONCATENATE($G113,V$2),'WFOM - Time_Base'!$A$8:$API$8,0)),
IFERROR($AN113 * INDEX('Inputs from Uganda staff'!$E$61:$BM$80,MATCH('HRH Need estimation'!V$2,'Inputs from Uganda staff'!$E$61:$E$80,0),MATCH('HRH Need estimation'!$D113,'Inputs from Uganda staff'!$E$6:$BM$6,0)),
""))</f>
        <v>35</v>
      </c>
      <c r="W113" s="122">
        <f>IFERROR(
$AN113 * INDEX('WFOM - Time_Base'!$A$4:$API$29, MATCH("CenHos", 'WFOM - Time_Base'!$B$4:$B$29,0), MATCH(CONCATENATE($G113,W$2),'WFOM - Time_Base'!$A$8:$API$8,0)) *
INDEX('WFOM - Time_Base'!$A$4:$API$29, MATCH("CenHos_Per", 'WFOM - Time_Base'!$B$4:$B$29,0), MATCH(CONCATENATE($G113,W$2),'WFOM - Time_Base'!$A$8:$API$8,0)),
IFERROR($AN113 * INDEX('Inputs from Uganda staff'!$E$61:$BM$80,MATCH('HRH Need estimation'!W$2,'Inputs from Uganda staff'!$E$61:$E$80,0),MATCH('HRH Need estimation'!$D113,'Inputs from Uganda staff'!$E$6:$BM$6,0)),
""))</f>
        <v>0</v>
      </c>
      <c r="X113" s="122">
        <f>IFERROR(
$AN113 * INDEX('WFOM - Time_Base'!$A$4:$API$29, MATCH("CenHos", 'WFOM - Time_Base'!$B$4:$B$29,0), MATCH(CONCATENATE($G113,X$2),'WFOM - Time_Base'!$A$8:$API$8,0)) *
INDEX('WFOM - Time_Base'!$A$4:$API$29, MATCH("CenHos_Per", 'WFOM - Time_Base'!$B$4:$B$29,0), MATCH(CONCATENATE($G113,X$2),'WFOM - Time_Base'!$A$8:$API$8,0)),
IFERROR($AN113 * INDEX('Inputs from Uganda staff'!$E$61:$BM$80,MATCH('HRH Need estimation'!X$2,'Inputs from Uganda staff'!$E$61:$E$80,0),MATCH('HRH Need estimation'!$D113,'Inputs from Uganda staff'!$E$6:$BM$6,0)),
""))</f>
        <v>0</v>
      </c>
      <c r="Y113" s="122">
        <f>IFERROR(
$AN113 * INDEX('WFOM - Time_Base'!$A$4:$API$29, MATCH("CenHos", 'WFOM - Time_Base'!$B$4:$B$29,0), MATCH(CONCATENATE($G113,Y$2),'WFOM - Time_Base'!$A$8:$API$8,0)) *
INDEX('WFOM - Time_Base'!$A$4:$API$29, MATCH("CenHos_Per", 'WFOM - Time_Base'!$B$4:$B$29,0), MATCH(CONCATENATE($G113,Y$2),'WFOM - Time_Base'!$A$8:$API$8,0)),
IFERROR($AN113 * INDEX('Inputs from Uganda staff'!$E$61:$BM$80,MATCH('HRH Need estimation'!Y$2,'Inputs from Uganda staff'!$E$61:$E$80,0),MATCH('HRH Need estimation'!$D113,'Inputs from Uganda staff'!$E$6:$BM$6,0)),
""))</f>
        <v>0</v>
      </c>
      <c r="Z113" s="122">
        <f>IFERROR(
$AN113 * INDEX('WFOM - Time_Base'!$A$4:$API$29, MATCH("CenHos", 'WFOM - Time_Base'!$B$4:$B$29,0), MATCH(CONCATENATE($G113,Z$2),'WFOM - Time_Base'!$A$8:$API$8,0)) *
INDEX('WFOM - Time_Base'!$A$4:$API$29, MATCH("CenHos_Per", 'WFOM - Time_Base'!$B$4:$B$29,0), MATCH(CONCATENATE($G113,Z$2),'WFOM - Time_Base'!$A$8:$API$8,0)),
IFERROR($AN113 * INDEX('Inputs from Uganda staff'!$E$61:$BM$80,MATCH('HRH Need estimation'!Z$2,'Inputs from Uganda staff'!$E$61:$E$80,0),MATCH('HRH Need estimation'!$D113,'Inputs from Uganda staff'!$E$6:$BM$6,0)),
""))</f>
        <v>0</v>
      </c>
      <c r="AA113" s="122">
        <f>IFERROR(
$AN113 * INDEX('WFOM - Time_Base'!$A$4:$API$29, MATCH("CenHos", 'WFOM - Time_Base'!$B$4:$B$29,0), MATCH(CONCATENATE($G113,AA$2),'WFOM - Time_Base'!$A$8:$API$8,0)) *
INDEX('WFOM - Time_Base'!$A$4:$API$29, MATCH("CenHos_Per", 'WFOM - Time_Base'!$B$4:$B$29,0), MATCH(CONCATENATE($G113,AA$2),'WFOM - Time_Base'!$A$8:$API$8,0)),
IFERROR($AN113 * INDEX('Inputs from Uganda staff'!$E$61:$BM$80,MATCH('HRH Need estimation'!AA$2,'Inputs from Uganda staff'!$E$61:$E$80,0),MATCH('HRH Need estimation'!$D113,'Inputs from Uganda staff'!$E$6:$BM$6,0)),
""))</f>
        <v>0</v>
      </c>
      <c r="AB113" s="122">
        <f>IFERROR(
$AN113 * INDEX('WFOM - Time_Base'!$A$4:$API$29, MATCH("CenHos", 'WFOM - Time_Base'!$B$4:$B$29,0), MATCH(CONCATENATE($G113,AB$2),'WFOM - Time_Base'!$A$8:$API$8,0)) *
INDEX('WFOM - Time_Base'!$A$4:$API$29, MATCH("CenHos_Per", 'WFOM - Time_Base'!$B$4:$B$29,0), MATCH(CONCATENATE($G113,AB$2),'WFOM - Time_Base'!$A$8:$API$8,0)),
IFERROR($AN113 * INDEX('Inputs from Uganda staff'!$E$61:$BM$80,MATCH('HRH Need estimation'!AB$2,'Inputs from Uganda staff'!$E$61:$E$80,0),MATCH('HRH Need estimation'!$D113,'Inputs from Uganda staff'!$E$6:$BM$6,0)),
""))</f>
        <v>0</v>
      </c>
      <c r="AC113" s="122" t="str">
        <f>IFERROR(
$AN113 * INDEX('WFOM - Time_Base'!$A$4:$API$29, MATCH("CenHos", 'WFOM - Time_Base'!$B$4:$B$29,0), MATCH(CONCATENATE($G113,AC$2),'WFOM - Time_Base'!$A$8:$API$8,0)) *
INDEX('WFOM - Time_Base'!$A$4:$API$29, MATCH("CenHos_Per", 'WFOM - Time_Base'!$B$4:$B$29,0), MATCH(CONCATENATE($G113,AC$2),'WFOM - Time_Base'!$A$8:$API$8,0)),
IFERROR($AN113 * INDEX('Inputs from Uganda staff'!$E$61:$BM$80,MATCH('HRH Need estimation'!AC$2,'Inputs from Uganda staff'!$E$61:$E$80,0),MATCH('HRH Need estimation'!$D113,'Inputs from Uganda staff'!$E$6:$BM$6,0)),
""))</f>
        <v/>
      </c>
      <c r="AD113" s="122">
        <f>IFERROR(
$AN113 * INDEX('WFOM - Time_Base'!$A$4:$API$29, MATCH("CenHos", 'WFOM - Time_Base'!$B$4:$B$29,0), MATCH(CONCATENATE($G113,AD$2),'WFOM - Time_Base'!$A$8:$API$8,0)) *
INDEX('WFOM - Time_Base'!$A$4:$API$29, MATCH("CenHos_Per", 'WFOM - Time_Base'!$B$4:$B$29,0), MATCH(CONCATENATE($G113,AD$2),'WFOM - Time_Base'!$A$8:$API$8,0)),
IFERROR($AN113 * INDEX('Inputs from Uganda staff'!$E$61:$BM$80,MATCH('HRH Need estimation'!AD$2,'Inputs from Uganda staff'!$E$61:$E$80,0),MATCH('HRH Need estimation'!$D113,'Inputs from Uganda staff'!$E$6:$BM$6,0)),
""))</f>
        <v>0</v>
      </c>
      <c r="AE113" s="122">
        <f>IFERROR(
$AN113 * INDEX('WFOM - Time_Base'!$A$4:$API$29, MATCH("CenHos", 'WFOM - Time_Base'!$B$4:$B$29,0), MATCH(CONCATENATE($G113,AE$2),'WFOM - Time_Base'!$A$8:$API$8,0)) *
INDEX('WFOM - Time_Base'!$A$4:$API$29, MATCH("CenHos_Per", 'WFOM - Time_Base'!$B$4:$B$29,0), MATCH(CONCATENATE($G113,AE$2),'WFOM - Time_Base'!$A$8:$API$8,0)),
IFERROR($AN113 * INDEX('Inputs from Uganda staff'!$E$61:$BM$80,MATCH('HRH Need estimation'!AE$2,'Inputs from Uganda staff'!$E$61:$E$80,0),MATCH('HRH Need estimation'!$D113,'Inputs from Uganda staff'!$E$6:$BM$6,0)),
""))</f>
        <v>0</v>
      </c>
      <c r="AF113" s="122">
        <f>IFERROR(
$AN113 * INDEX('WFOM - Time_Base'!$A$4:$API$29, MATCH("CenHos", 'WFOM - Time_Base'!$B$4:$B$29,0), MATCH(CONCATENATE($G113,AF$2),'WFOM - Time_Base'!$A$8:$API$8,0)) *
INDEX('WFOM - Time_Base'!$A$4:$API$29, MATCH("CenHos_Per", 'WFOM - Time_Base'!$B$4:$B$29,0), MATCH(CONCATENATE($G113,AF$2),'WFOM - Time_Base'!$A$8:$API$8,0)),
IFERROR($AN113 * INDEX('Inputs from Uganda staff'!$E$61:$BM$80,MATCH('HRH Need estimation'!AF$2,'Inputs from Uganda staff'!$E$61:$E$80,0),MATCH('HRH Need estimation'!$D113,'Inputs from Uganda staff'!$E$6:$BM$6,0)),
""))</f>
        <v>0</v>
      </c>
      <c r="AG113" s="122">
        <f>IFERROR(
$AN113 * INDEX('WFOM - Time_Base'!$A$4:$API$29, MATCH("CenHos", 'WFOM - Time_Base'!$B$4:$B$29,0), MATCH(CONCATENATE($G113,AG$2),'WFOM - Time_Base'!$A$8:$API$8,0)) *
INDEX('WFOM - Time_Base'!$A$4:$API$29, MATCH("CenHos_Per", 'WFOM - Time_Base'!$B$4:$B$29,0), MATCH(CONCATENATE($G113,AG$2),'WFOM - Time_Base'!$A$8:$API$8,0)),
IFERROR($AN113 * INDEX('Inputs from Uganda staff'!$E$61:$BM$80,MATCH('HRH Need estimation'!AG$2,'Inputs from Uganda staff'!$E$61:$E$80,0),MATCH('HRH Need estimation'!$D113,'Inputs from Uganda staff'!$E$6:$BM$6,0)),
""))</f>
        <v>0</v>
      </c>
      <c r="AH113" s="122">
        <f>IFERROR(
$AN113 * INDEX('WFOM - Time_Base'!$A$4:$API$29, MATCH("CenHos", 'WFOM - Time_Base'!$B$4:$B$29,0), MATCH(CONCATENATE($G113,AH$2),'WFOM - Time_Base'!$A$8:$API$8,0)) *
INDEX('WFOM - Time_Base'!$A$4:$API$29, MATCH("CenHos_Per", 'WFOM - Time_Base'!$B$4:$B$29,0), MATCH(CONCATENATE($G113,AH$2),'WFOM - Time_Base'!$A$8:$API$8,0)),
IFERROR($AN113 * INDEX('Inputs from Uganda staff'!$E$61:$BM$80,MATCH('HRH Need estimation'!AH$2,'Inputs from Uganda staff'!$E$61:$E$80,0),MATCH('HRH Need estimation'!$D113,'Inputs from Uganda staff'!$E$6:$BM$6,0)),
""))</f>
        <v>0</v>
      </c>
      <c r="AI113" s="122">
        <f>IFERROR(
$AN113 * INDEX('WFOM - Time_Base'!$A$4:$API$29, MATCH("CenHos", 'WFOM - Time_Base'!$B$4:$B$29,0), MATCH(CONCATENATE($G113,AI$2),'WFOM - Time_Base'!$A$8:$API$8,0)) *
INDEX('WFOM - Time_Base'!$A$4:$API$29, MATCH("CenHos_Per", 'WFOM - Time_Base'!$B$4:$B$29,0), MATCH(CONCATENATE($G113,AI$2),'WFOM - Time_Base'!$A$8:$API$8,0)),
IFERROR($AN113 * INDEX('Inputs from Uganda staff'!$E$61:$BM$80,MATCH('HRH Need estimation'!AI$2,'Inputs from Uganda staff'!$E$61:$E$80,0),MATCH('HRH Need estimation'!$D113,'Inputs from Uganda staff'!$E$6:$BM$6,0)),
""))</f>
        <v>0</v>
      </c>
      <c r="AJ113" s="122">
        <f>IFERROR(
$AN113 * INDEX('WFOM - Time_Base'!$A$4:$API$29, MATCH("CenHos", 'WFOM - Time_Base'!$B$4:$B$29,0), MATCH(CONCATENATE($G113,AJ$2),'WFOM - Time_Base'!$A$8:$API$8,0)) *
INDEX('WFOM - Time_Base'!$A$4:$API$29, MATCH("CenHos_Per", 'WFOM - Time_Base'!$B$4:$B$29,0), MATCH(CONCATENATE($G113,AJ$2),'WFOM - Time_Base'!$A$8:$API$8,0)),
IFERROR($AN113 * INDEX('Inputs from Uganda staff'!$E$61:$BM$80,MATCH('HRH Need estimation'!AJ$2,'Inputs from Uganda staff'!$E$61:$E$80,0),MATCH('HRH Need estimation'!$D113,'Inputs from Uganda staff'!$E$6:$BM$6,0)),
""))</f>
        <v>0</v>
      </c>
      <c r="AK113" s="122">
        <f>IFERROR(
$AN113 * INDEX('WFOM - Time_Base'!$A$4:$API$29, MATCH("CenHos", 'WFOM - Time_Base'!$B$4:$B$29,0), MATCH(CONCATENATE($G113,AK$2),'WFOM - Time_Base'!$A$8:$API$8,0)) *
INDEX('WFOM - Time_Base'!$A$4:$API$29, MATCH("CenHos_Per", 'WFOM - Time_Base'!$B$4:$B$29,0), MATCH(CONCATENATE($G113,AK$2),'WFOM - Time_Base'!$A$8:$API$8,0)),
IFERROR($AN113 * INDEX('Inputs from Uganda staff'!$E$61:$BM$80,MATCH('HRH Need estimation'!AK$2,'Inputs from Uganda staff'!$E$61:$E$80,0),MATCH('HRH Need estimation'!$D113,'Inputs from Uganda staff'!$E$6:$BM$6,0)),
""))</f>
        <v>0</v>
      </c>
      <c r="AL113" s="122">
        <f>IFERROR(
$AN113 * INDEX('WFOM - Time_Base'!$A$4:$API$29, MATCH("CenHos", 'WFOM - Time_Base'!$B$4:$B$29,0), MATCH(CONCATENATE($G113,AL$2),'WFOM - Time_Base'!$A$8:$API$8,0)) *
INDEX('WFOM - Time_Base'!$A$4:$API$29, MATCH("CenHos_Per", 'WFOM - Time_Base'!$B$4:$B$29,0), MATCH(CONCATENATE($G113,AL$2),'WFOM - Time_Base'!$A$8:$API$8,0)),
IFERROR($AN113 * INDEX('Inputs from Uganda staff'!$E$61:$BM$80,MATCH('HRH Need estimation'!AL$2,'Inputs from Uganda staff'!$E$61:$E$80,0),MATCH('HRH Need estimation'!$D113,'Inputs from Uganda staff'!$E$6:$BM$6,0)),
""))</f>
        <v>0</v>
      </c>
      <c r="AN113">
        <v>1</v>
      </c>
      <c r="AO113" t="str">
        <f t="shared" si="3"/>
        <v>128</v>
      </c>
      <c r="AQ113" t="s">
        <v>759</v>
      </c>
    </row>
    <row r="114" spans="1:43" hidden="1">
      <c r="A114" s="106" t="s">
        <v>968</v>
      </c>
      <c r="B114" s="106" t="s">
        <v>292</v>
      </c>
      <c r="C114" s="107" t="s">
        <v>440</v>
      </c>
      <c r="D114" s="113" t="s">
        <v>441</v>
      </c>
      <c r="E114" s="252" t="s">
        <v>85</v>
      </c>
      <c r="F114" s="252" t="s">
        <v>88</v>
      </c>
      <c r="G114" s="202" t="str">
        <f>IF(F114&lt;&gt;"", VLOOKUP(F114,'WFOM - Cadre and Service List'!$E$4:$F$52,2,FALSE), "")</f>
        <v>VCTPositive</v>
      </c>
      <c r="H114" s="202" t="s">
        <v>910</v>
      </c>
      <c r="I114" s="207"/>
      <c r="J114" s="207"/>
      <c r="K114" s="207"/>
      <c r="L114" s="207"/>
      <c r="M114" s="207"/>
      <c r="N114" s="207"/>
      <c r="O114" s="207"/>
      <c r="P114" s="207">
        <f t="shared" si="2"/>
        <v>0</v>
      </c>
      <c r="Q114" s="122" t="s">
        <v>1947</v>
      </c>
      <c r="R114" s="122">
        <f>IFERROR(
$AN114 * INDEX('WFOM - Time_Base'!$A$4:$API$29, MATCH("CenHos", 'WFOM - Time_Base'!$B$4:$B$29,0), MATCH(CONCATENATE($G114,R$2),'WFOM - Time_Base'!$A$8:$API$8,0)) *
INDEX('WFOM - Time_Base'!$A$4:$API$29, MATCH("CenHos_Per", 'WFOM - Time_Base'!$B$4:$B$29,0), MATCH(CONCATENATE($G114,R$2),'WFOM - Time_Base'!$A$8:$API$8,0)),
IFERROR($AN114 * INDEX('Inputs from Uganda staff'!$E$61:$BM$80,MATCH('HRH Need estimation'!R$2,'Inputs from Uganda staff'!$E$61:$E$80,0),MATCH('HRH Need estimation'!$D114,'Inputs from Uganda staff'!$E$6:$BM$6,0)),
""))</f>
        <v>0</v>
      </c>
      <c r="S114" s="122">
        <f>IFERROR(
$AN114 * INDEX('WFOM - Time_Base'!$A$4:$API$29, MATCH("CenHos", 'WFOM - Time_Base'!$B$4:$B$29,0), MATCH(CONCATENATE($G114,S$2),'WFOM - Time_Base'!$A$8:$API$8,0)) *
INDEX('WFOM - Time_Base'!$A$4:$API$29, MATCH("CenHos_Per", 'WFOM - Time_Base'!$B$4:$B$29,0), MATCH(CONCATENATE($G114,S$2),'WFOM - Time_Base'!$A$8:$API$8,0)),
IFERROR($AN114 * INDEX('Inputs from Uganda staff'!$E$61:$BM$80,MATCH('HRH Need estimation'!S$2,'Inputs from Uganda staff'!$E$61:$E$80,0),MATCH('HRH Need estimation'!$D114,'Inputs from Uganda staff'!$E$6:$BM$6,0)),
""))</f>
        <v>0</v>
      </c>
      <c r="T114" s="122">
        <f>IFERROR(
$AN114 * INDEX('WFOM - Time_Base'!$A$4:$API$29, MATCH("CenHos", 'WFOM - Time_Base'!$B$4:$B$29,0), MATCH(CONCATENATE($G114,T$2),'WFOM - Time_Base'!$A$8:$API$8,0)) *
INDEX('WFOM - Time_Base'!$A$4:$API$29, MATCH("CenHos_Per", 'WFOM - Time_Base'!$B$4:$B$29,0), MATCH(CONCATENATE($G114,T$2),'WFOM - Time_Base'!$A$8:$API$8,0)),
IFERROR($AN114 * INDEX('Inputs from Uganda staff'!$E$61:$BM$80,MATCH('HRH Need estimation'!T$2,'Inputs from Uganda staff'!$E$61:$E$80,0),MATCH('HRH Need estimation'!$D114,'Inputs from Uganda staff'!$E$6:$BM$6,0)),
""))</f>
        <v>0</v>
      </c>
      <c r="U114" s="122">
        <f>IFERROR(
$AN114 * INDEX('WFOM - Time_Base'!$A$4:$API$29, MATCH("CenHos", 'WFOM - Time_Base'!$B$4:$B$29,0), MATCH(CONCATENATE($G114,U$2),'WFOM - Time_Base'!$A$8:$API$8,0)) *
INDEX('WFOM - Time_Base'!$A$4:$API$29, MATCH("CenHos_Per", 'WFOM - Time_Base'!$B$4:$B$29,0), MATCH(CONCATENATE($G114,U$2),'WFOM - Time_Base'!$A$8:$API$8,0)),
IFERROR($AN114 * INDEX('Inputs from Uganda staff'!$E$61:$BM$80,MATCH('HRH Need estimation'!U$2,'Inputs from Uganda staff'!$E$61:$E$80,0),MATCH('HRH Need estimation'!$D114,'Inputs from Uganda staff'!$E$6:$BM$6,0)),
""))</f>
        <v>0</v>
      </c>
      <c r="V114" s="122">
        <f>IFERROR(
$AN114 * INDEX('WFOM - Time_Base'!$A$4:$API$29, MATCH("CenHos", 'WFOM - Time_Base'!$B$4:$B$29,0), MATCH(CONCATENATE($G114,V$2),'WFOM - Time_Base'!$A$8:$API$8,0)) *
INDEX('WFOM - Time_Base'!$A$4:$API$29, MATCH("CenHos_Per", 'WFOM - Time_Base'!$B$4:$B$29,0), MATCH(CONCATENATE($G114,V$2),'WFOM - Time_Base'!$A$8:$API$8,0)),
IFERROR($AN114 * INDEX('Inputs from Uganda staff'!$E$61:$BM$80,MATCH('HRH Need estimation'!V$2,'Inputs from Uganda staff'!$E$61:$E$80,0),MATCH('HRH Need estimation'!$D114,'Inputs from Uganda staff'!$E$6:$BM$6,0)),
""))</f>
        <v>35</v>
      </c>
      <c r="W114" s="122">
        <f>IFERROR(
$AN114 * INDEX('WFOM - Time_Base'!$A$4:$API$29, MATCH("CenHos", 'WFOM - Time_Base'!$B$4:$B$29,0), MATCH(CONCATENATE($G114,W$2),'WFOM - Time_Base'!$A$8:$API$8,0)) *
INDEX('WFOM - Time_Base'!$A$4:$API$29, MATCH("CenHos_Per", 'WFOM - Time_Base'!$B$4:$B$29,0), MATCH(CONCATENATE($G114,W$2),'WFOM - Time_Base'!$A$8:$API$8,0)),
IFERROR($AN114 * INDEX('Inputs from Uganda staff'!$E$61:$BM$80,MATCH('HRH Need estimation'!W$2,'Inputs from Uganda staff'!$E$61:$E$80,0),MATCH('HRH Need estimation'!$D114,'Inputs from Uganda staff'!$E$6:$BM$6,0)),
""))</f>
        <v>0</v>
      </c>
      <c r="X114" s="122">
        <f>IFERROR(
$AN114 * INDEX('WFOM - Time_Base'!$A$4:$API$29, MATCH("CenHos", 'WFOM - Time_Base'!$B$4:$B$29,0), MATCH(CONCATENATE($G114,X$2),'WFOM - Time_Base'!$A$8:$API$8,0)) *
INDEX('WFOM - Time_Base'!$A$4:$API$29, MATCH("CenHos_Per", 'WFOM - Time_Base'!$B$4:$B$29,0), MATCH(CONCATENATE($G114,X$2),'WFOM - Time_Base'!$A$8:$API$8,0)),
IFERROR($AN114 * INDEX('Inputs from Uganda staff'!$E$61:$BM$80,MATCH('HRH Need estimation'!X$2,'Inputs from Uganda staff'!$E$61:$E$80,0),MATCH('HRH Need estimation'!$D114,'Inputs from Uganda staff'!$E$6:$BM$6,0)),
""))</f>
        <v>0</v>
      </c>
      <c r="Y114" s="122">
        <f>IFERROR(
$AN114 * INDEX('WFOM - Time_Base'!$A$4:$API$29, MATCH("CenHos", 'WFOM - Time_Base'!$B$4:$B$29,0), MATCH(CONCATENATE($G114,Y$2),'WFOM - Time_Base'!$A$8:$API$8,0)) *
INDEX('WFOM - Time_Base'!$A$4:$API$29, MATCH("CenHos_Per", 'WFOM - Time_Base'!$B$4:$B$29,0), MATCH(CONCATENATE($G114,Y$2),'WFOM - Time_Base'!$A$8:$API$8,0)),
IFERROR($AN114 * INDEX('Inputs from Uganda staff'!$E$61:$BM$80,MATCH('HRH Need estimation'!Y$2,'Inputs from Uganda staff'!$E$61:$E$80,0),MATCH('HRH Need estimation'!$D114,'Inputs from Uganda staff'!$E$6:$BM$6,0)),
""))</f>
        <v>0</v>
      </c>
      <c r="Z114" s="122">
        <f>IFERROR(
$AN114 * INDEX('WFOM - Time_Base'!$A$4:$API$29, MATCH("CenHos", 'WFOM - Time_Base'!$B$4:$B$29,0), MATCH(CONCATENATE($G114,Z$2),'WFOM - Time_Base'!$A$8:$API$8,0)) *
INDEX('WFOM - Time_Base'!$A$4:$API$29, MATCH("CenHos_Per", 'WFOM - Time_Base'!$B$4:$B$29,0), MATCH(CONCATENATE($G114,Z$2),'WFOM - Time_Base'!$A$8:$API$8,0)),
IFERROR($AN114 * INDEX('Inputs from Uganda staff'!$E$61:$BM$80,MATCH('HRH Need estimation'!Z$2,'Inputs from Uganda staff'!$E$61:$E$80,0),MATCH('HRH Need estimation'!$D114,'Inputs from Uganda staff'!$E$6:$BM$6,0)),
""))</f>
        <v>0</v>
      </c>
      <c r="AA114" s="122">
        <f>IFERROR(
$AN114 * INDEX('WFOM - Time_Base'!$A$4:$API$29, MATCH("CenHos", 'WFOM - Time_Base'!$B$4:$B$29,0), MATCH(CONCATENATE($G114,AA$2),'WFOM - Time_Base'!$A$8:$API$8,0)) *
INDEX('WFOM - Time_Base'!$A$4:$API$29, MATCH("CenHos_Per", 'WFOM - Time_Base'!$B$4:$B$29,0), MATCH(CONCATENATE($G114,AA$2),'WFOM - Time_Base'!$A$8:$API$8,0)),
IFERROR($AN114 * INDEX('Inputs from Uganda staff'!$E$61:$BM$80,MATCH('HRH Need estimation'!AA$2,'Inputs from Uganda staff'!$E$61:$E$80,0),MATCH('HRH Need estimation'!$D114,'Inputs from Uganda staff'!$E$6:$BM$6,0)),
""))</f>
        <v>0</v>
      </c>
      <c r="AB114" s="122">
        <f>IFERROR(
$AN114 * INDEX('WFOM - Time_Base'!$A$4:$API$29, MATCH("CenHos", 'WFOM - Time_Base'!$B$4:$B$29,0), MATCH(CONCATENATE($G114,AB$2),'WFOM - Time_Base'!$A$8:$API$8,0)) *
INDEX('WFOM - Time_Base'!$A$4:$API$29, MATCH("CenHos_Per", 'WFOM - Time_Base'!$B$4:$B$29,0), MATCH(CONCATENATE($G114,AB$2),'WFOM - Time_Base'!$A$8:$API$8,0)),
IFERROR($AN114 * INDEX('Inputs from Uganda staff'!$E$61:$BM$80,MATCH('HRH Need estimation'!AB$2,'Inputs from Uganda staff'!$E$61:$E$80,0),MATCH('HRH Need estimation'!$D114,'Inputs from Uganda staff'!$E$6:$BM$6,0)),
""))</f>
        <v>0</v>
      </c>
      <c r="AC114" s="122" t="str">
        <f>IFERROR(
$AN114 * INDEX('WFOM - Time_Base'!$A$4:$API$29, MATCH("CenHos", 'WFOM - Time_Base'!$B$4:$B$29,0), MATCH(CONCATENATE($G114,AC$2),'WFOM - Time_Base'!$A$8:$API$8,0)) *
INDEX('WFOM - Time_Base'!$A$4:$API$29, MATCH("CenHos_Per", 'WFOM - Time_Base'!$B$4:$B$29,0), MATCH(CONCATENATE($G114,AC$2),'WFOM - Time_Base'!$A$8:$API$8,0)),
IFERROR($AN114 * INDEX('Inputs from Uganda staff'!$E$61:$BM$80,MATCH('HRH Need estimation'!AC$2,'Inputs from Uganda staff'!$E$61:$E$80,0),MATCH('HRH Need estimation'!$D114,'Inputs from Uganda staff'!$E$6:$BM$6,0)),
""))</f>
        <v/>
      </c>
      <c r="AD114" s="122">
        <f>IFERROR(
$AN114 * INDEX('WFOM - Time_Base'!$A$4:$API$29, MATCH("CenHos", 'WFOM - Time_Base'!$B$4:$B$29,0), MATCH(CONCATENATE($G114,AD$2),'WFOM - Time_Base'!$A$8:$API$8,0)) *
INDEX('WFOM - Time_Base'!$A$4:$API$29, MATCH("CenHos_Per", 'WFOM - Time_Base'!$B$4:$B$29,0), MATCH(CONCATENATE($G114,AD$2),'WFOM - Time_Base'!$A$8:$API$8,0)),
IFERROR($AN114 * INDEX('Inputs from Uganda staff'!$E$61:$BM$80,MATCH('HRH Need estimation'!AD$2,'Inputs from Uganda staff'!$E$61:$E$80,0),MATCH('HRH Need estimation'!$D114,'Inputs from Uganda staff'!$E$6:$BM$6,0)),
""))</f>
        <v>0</v>
      </c>
      <c r="AE114" s="122">
        <f>IFERROR(
$AN114 * INDEX('WFOM - Time_Base'!$A$4:$API$29, MATCH("CenHos", 'WFOM - Time_Base'!$B$4:$B$29,0), MATCH(CONCATENATE($G114,AE$2),'WFOM - Time_Base'!$A$8:$API$8,0)) *
INDEX('WFOM - Time_Base'!$A$4:$API$29, MATCH("CenHos_Per", 'WFOM - Time_Base'!$B$4:$B$29,0), MATCH(CONCATENATE($G114,AE$2),'WFOM - Time_Base'!$A$8:$API$8,0)),
IFERROR($AN114 * INDEX('Inputs from Uganda staff'!$E$61:$BM$80,MATCH('HRH Need estimation'!AE$2,'Inputs from Uganda staff'!$E$61:$E$80,0),MATCH('HRH Need estimation'!$D114,'Inputs from Uganda staff'!$E$6:$BM$6,0)),
""))</f>
        <v>0</v>
      </c>
      <c r="AF114" s="122">
        <f>IFERROR(
$AN114 * INDEX('WFOM - Time_Base'!$A$4:$API$29, MATCH("CenHos", 'WFOM - Time_Base'!$B$4:$B$29,0), MATCH(CONCATENATE($G114,AF$2),'WFOM - Time_Base'!$A$8:$API$8,0)) *
INDEX('WFOM - Time_Base'!$A$4:$API$29, MATCH("CenHos_Per", 'WFOM - Time_Base'!$B$4:$B$29,0), MATCH(CONCATENATE($G114,AF$2),'WFOM - Time_Base'!$A$8:$API$8,0)),
IFERROR($AN114 * INDEX('Inputs from Uganda staff'!$E$61:$BM$80,MATCH('HRH Need estimation'!AF$2,'Inputs from Uganda staff'!$E$61:$E$80,0),MATCH('HRH Need estimation'!$D114,'Inputs from Uganda staff'!$E$6:$BM$6,0)),
""))</f>
        <v>0</v>
      </c>
      <c r="AG114" s="122">
        <f>IFERROR(
$AN114 * INDEX('WFOM - Time_Base'!$A$4:$API$29, MATCH("CenHos", 'WFOM - Time_Base'!$B$4:$B$29,0), MATCH(CONCATENATE($G114,AG$2),'WFOM - Time_Base'!$A$8:$API$8,0)) *
INDEX('WFOM - Time_Base'!$A$4:$API$29, MATCH("CenHos_Per", 'WFOM - Time_Base'!$B$4:$B$29,0), MATCH(CONCATENATE($G114,AG$2),'WFOM - Time_Base'!$A$8:$API$8,0)),
IFERROR($AN114 * INDEX('Inputs from Uganda staff'!$E$61:$BM$80,MATCH('HRH Need estimation'!AG$2,'Inputs from Uganda staff'!$E$61:$E$80,0),MATCH('HRH Need estimation'!$D114,'Inputs from Uganda staff'!$E$6:$BM$6,0)),
""))</f>
        <v>0</v>
      </c>
      <c r="AH114" s="122">
        <f>IFERROR(
$AN114 * INDEX('WFOM - Time_Base'!$A$4:$API$29, MATCH("CenHos", 'WFOM - Time_Base'!$B$4:$B$29,0), MATCH(CONCATENATE($G114,AH$2),'WFOM - Time_Base'!$A$8:$API$8,0)) *
INDEX('WFOM - Time_Base'!$A$4:$API$29, MATCH("CenHos_Per", 'WFOM - Time_Base'!$B$4:$B$29,0), MATCH(CONCATENATE($G114,AH$2),'WFOM - Time_Base'!$A$8:$API$8,0)),
IFERROR($AN114 * INDEX('Inputs from Uganda staff'!$E$61:$BM$80,MATCH('HRH Need estimation'!AH$2,'Inputs from Uganda staff'!$E$61:$E$80,0),MATCH('HRH Need estimation'!$D114,'Inputs from Uganda staff'!$E$6:$BM$6,0)),
""))</f>
        <v>0</v>
      </c>
      <c r="AI114" s="122">
        <f>IFERROR(
$AN114 * INDEX('WFOM - Time_Base'!$A$4:$API$29, MATCH("CenHos", 'WFOM - Time_Base'!$B$4:$B$29,0), MATCH(CONCATENATE($G114,AI$2),'WFOM - Time_Base'!$A$8:$API$8,0)) *
INDEX('WFOM - Time_Base'!$A$4:$API$29, MATCH("CenHos_Per", 'WFOM - Time_Base'!$B$4:$B$29,0), MATCH(CONCATENATE($G114,AI$2),'WFOM - Time_Base'!$A$8:$API$8,0)),
IFERROR($AN114 * INDEX('Inputs from Uganda staff'!$E$61:$BM$80,MATCH('HRH Need estimation'!AI$2,'Inputs from Uganda staff'!$E$61:$E$80,0),MATCH('HRH Need estimation'!$D114,'Inputs from Uganda staff'!$E$6:$BM$6,0)),
""))</f>
        <v>0</v>
      </c>
      <c r="AJ114" s="122">
        <f>IFERROR(
$AN114 * INDEX('WFOM - Time_Base'!$A$4:$API$29, MATCH("CenHos", 'WFOM - Time_Base'!$B$4:$B$29,0), MATCH(CONCATENATE($G114,AJ$2),'WFOM - Time_Base'!$A$8:$API$8,0)) *
INDEX('WFOM - Time_Base'!$A$4:$API$29, MATCH("CenHos_Per", 'WFOM - Time_Base'!$B$4:$B$29,0), MATCH(CONCATENATE($G114,AJ$2),'WFOM - Time_Base'!$A$8:$API$8,0)),
IFERROR($AN114 * INDEX('Inputs from Uganda staff'!$E$61:$BM$80,MATCH('HRH Need estimation'!AJ$2,'Inputs from Uganda staff'!$E$61:$E$80,0),MATCH('HRH Need estimation'!$D114,'Inputs from Uganda staff'!$E$6:$BM$6,0)),
""))</f>
        <v>0</v>
      </c>
      <c r="AK114" s="122">
        <f>IFERROR(
$AN114 * INDEX('WFOM - Time_Base'!$A$4:$API$29, MATCH("CenHos", 'WFOM - Time_Base'!$B$4:$B$29,0), MATCH(CONCATENATE($G114,AK$2),'WFOM - Time_Base'!$A$8:$API$8,0)) *
INDEX('WFOM - Time_Base'!$A$4:$API$29, MATCH("CenHos_Per", 'WFOM - Time_Base'!$B$4:$B$29,0), MATCH(CONCATENATE($G114,AK$2),'WFOM - Time_Base'!$A$8:$API$8,0)),
IFERROR($AN114 * INDEX('Inputs from Uganda staff'!$E$61:$BM$80,MATCH('HRH Need estimation'!AK$2,'Inputs from Uganda staff'!$E$61:$E$80,0),MATCH('HRH Need estimation'!$D114,'Inputs from Uganda staff'!$E$6:$BM$6,0)),
""))</f>
        <v>0</v>
      </c>
      <c r="AL114" s="122">
        <f>IFERROR(
$AN114 * INDEX('WFOM - Time_Base'!$A$4:$API$29, MATCH("CenHos", 'WFOM - Time_Base'!$B$4:$B$29,0), MATCH(CONCATENATE($G114,AL$2),'WFOM - Time_Base'!$A$8:$API$8,0)) *
INDEX('WFOM - Time_Base'!$A$4:$API$29, MATCH("CenHos_Per", 'WFOM - Time_Base'!$B$4:$B$29,0), MATCH(CONCATENATE($G114,AL$2),'WFOM - Time_Base'!$A$8:$API$8,0)),
IFERROR($AN114 * INDEX('Inputs from Uganda staff'!$E$61:$BM$80,MATCH('HRH Need estimation'!AL$2,'Inputs from Uganda staff'!$E$61:$E$80,0),MATCH('HRH Need estimation'!$D114,'Inputs from Uganda staff'!$E$6:$BM$6,0)),
""))</f>
        <v>0</v>
      </c>
      <c r="AN114">
        <v>1</v>
      </c>
      <c r="AO114" t="str">
        <f t="shared" si="3"/>
        <v>129</v>
      </c>
      <c r="AQ114" t="s">
        <v>761</v>
      </c>
    </row>
    <row r="115" spans="1:43" hidden="1">
      <c r="A115" s="106" t="s">
        <v>915</v>
      </c>
      <c r="B115" s="106" t="s">
        <v>292</v>
      </c>
      <c r="C115" s="107" t="s">
        <v>442</v>
      </c>
      <c r="D115" s="115" t="s">
        <v>443</v>
      </c>
      <c r="E115" s="252"/>
      <c r="F115" s="252"/>
      <c r="G115" s="202" t="str">
        <f>IF(F115&lt;&gt;"", VLOOKUP(F115,'WFOM - Cadre and Service List'!$E$4:$F$52,2,FALSE), "")</f>
        <v/>
      </c>
      <c r="H115" s="202" t="s">
        <v>910</v>
      </c>
      <c r="I115" s="207"/>
      <c r="J115" s="207"/>
      <c r="K115" s="207"/>
      <c r="L115" s="207"/>
      <c r="M115" s="207"/>
      <c r="N115" s="207"/>
      <c r="O115" s="207"/>
      <c r="P115" s="207">
        <f t="shared" si="2"/>
        <v>0</v>
      </c>
      <c r="Q115" s="122" t="s">
        <v>1947</v>
      </c>
      <c r="R115" s="122" t="str">
        <f>IFERROR(
$AN115 * INDEX('WFOM - Time_Base'!$A$4:$API$29, MATCH("CenHos", 'WFOM - Time_Base'!$B$4:$B$29,0), MATCH(CONCATENATE($G115,R$2),'WFOM - Time_Base'!$A$8:$API$8,0)) *
INDEX('WFOM - Time_Base'!$A$4:$API$29, MATCH("CenHos_Per", 'WFOM - Time_Base'!$B$4:$B$29,0), MATCH(CONCATENATE($G115,R$2),'WFOM - Time_Base'!$A$8:$API$8,0)),
IFERROR($AN115 * INDEX('Inputs from Uganda staff'!$E$61:$BM$80,MATCH('HRH Need estimation'!R$2,'Inputs from Uganda staff'!$E$61:$E$80,0),MATCH('HRH Need estimation'!$D115,'Inputs from Uganda staff'!$E$6:$BM$6,0)),
""))</f>
        <v/>
      </c>
      <c r="S115" s="122" t="str">
        <f>IFERROR(
$AN115 * INDEX('WFOM - Time_Base'!$A$4:$API$29, MATCH("CenHos", 'WFOM - Time_Base'!$B$4:$B$29,0), MATCH(CONCATENATE($G115,S$2),'WFOM - Time_Base'!$A$8:$API$8,0)) *
INDEX('WFOM - Time_Base'!$A$4:$API$29, MATCH("CenHos_Per", 'WFOM - Time_Base'!$B$4:$B$29,0), MATCH(CONCATENATE($G115,S$2),'WFOM - Time_Base'!$A$8:$API$8,0)),
IFERROR($AN115 * INDEX('Inputs from Uganda staff'!$E$61:$BM$80,MATCH('HRH Need estimation'!S$2,'Inputs from Uganda staff'!$E$61:$E$80,0),MATCH('HRH Need estimation'!$D115,'Inputs from Uganda staff'!$E$6:$BM$6,0)),
""))</f>
        <v/>
      </c>
      <c r="T115" s="122" t="str">
        <f>IFERROR(
$AN115 * INDEX('WFOM - Time_Base'!$A$4:$API$29, MATCH("CenHos", 'WFOM - Time_Base'!$B$4:$B$29,0), MATCH(CONCATENATE($G115,T$2),'WFOM - Time_Base'!$A$8:$API$8,0)) *
INDEX('WFOM - Time_Base'!$A$4:$API$29, MATCH("CenHos_Per", 'WFOM - Time_Base'!$B$4:$B$29,0), MATCH(CONCATENATE($G115,T$2),'WFOM - Time_Base'!$A$8:$API$8,0)),
IFERROR($AN115 * INDEX('Inputs from Uganda staff'!$E$61:$BM$80,MATCH('HRH Need estimation'!T$2,'Inputs from Uganda staff'!$E$61:$E$80,0),MATCH('HRH Need estimation'!$D115,'Inputs from Uganda staff'!$E$6:$BM$6,0)),
""))</f>
        <v/>
      </c>
      <c r="U115" s="122" t="str">
        <f>IFERROR(
$AN115 * INDEX('WFOM - Time_Base'!$A$4:$API$29, MATCH("CenHos", 'WFOM - Time_Base'!$B$4:$B$29,0), MATCH(CONCATENATE($G115,U$2),'WFOM - Time_Base'!$A$8:$API$8,0)) *
INDEX('WFOM - Time_Base'!$A$4:$API$29, MATCH("CenHos_Per", 'WFOM - Time_Base'!$B$4:$B$29,0), MATCH(CONCATENATE($G115,U$2),'WFOM - Time_Base'!$A$8:$API$8,0)),
IFERROR($AN115 * INDEX('Inputs from Uganda staff'!$E$61:$BM$80,MATCH('HRH Need estimation'!U$2,'Inputs from Uganda staff'!$E$61:$E$80,0),MATCH('HRH Need estimation'!$D115,'Inputs from Uganda staff'!$E$6:$BM$6,0)),
""))</f>
        <v/>
      </c>
      <c r="V115" s="122" t="str">
        <f>IFERROR(
$AN115 * INDEX('WFOM - Time_Base'!$A$4:$API$29, MATCH("CenHos", 'WFOM - Time_Base'!$B$4:$B$29,0), MATCH(CONCATENATE($G115,V$2),'WFOM - Time_Base'!$A$8:$API$8,0)) *
INDEX('WFOM - Time_Base'!$A$4:$API$29, MATCH("CenHos_Per", 'WFOM - Time_Base'!$B$4:$B$29,0), MATCH(CONCATENATE($G115,V$2),'WFOM - Time_Base'!$A$8:$API$8,0)),
IFERROR($AN115 * INDEX('Inputs from Uganda staff'!$E$61:$BM$80,MATCH('HRH Need estimation'!V$2,'Inputs from Uganda staff'!$E$61:$E$80,0),MATCH('HRH Need estimation'!$D115,'Inputs from Uganda staff'!$E$6:$BM$6,0)),
""))</f>
        <v/>
      </c>
      <c r="W115" s="122" t="str">
        <f>IFERROR(
$AN115 * INDEX('WFOM - Time_Base'!$A$4:$API$29, MATCH("CenHos", 'WFOM - Time_Base'!$B$4:$B$29,0), MATCH(CONCATENATE($G115,W$2),'WFOM - Time_Base'!$A$8:$API$8,0)) *
INDEX('WFOM - Time_Base'!$A$4:$API$29, MATCH("CenHos_Per", 'WFOM - Time_Base'!$B$4:$B$29,0), MATCH(CONCATENATE($G115,W$2),'WFOM - Time_Base'!$A$8:$API$8,0)),
IFERROR($AN115 * INDEX('Inputs from Uganda staff'!$E$61:$BM$80,MATCH('HRH Need estimation'!W$2,'Inputs from Uganda staff'!$E$61:$E$80,0),MATCH('HRH Need estimation'!$D115,'Inputs from Uganda staff'!$E$6:$BM$6,0)),
""))</f>
        <v/>
      </c>
      <c r="X115" s="122" t="str">
        <f>IFERROR(
$AN115 * INDEX('WFOM - Time_Base'!$A$4:$API$29, MATCH("CenHos", 'WFOM - Time_Base'!$B$4:$B$29,0), MATCH(CONCATENATE($G115,X$2),'WFOM - Time_Base'!$A$8:$API$8,0)) *
INDEX('WFOM - Time_Base'!$A$4:$API$29, MATCH("CenHos_Per", 'WFOM - Time_Base'!$B$4:$B$29,0), MATCH(CONCATENATE($G115,X$2),'WFOM - Time_Base'!$A$8:$API$8,0)),
IFERROR($AN115 * INDEX('Inputs from Uganda staff'!$E$61:$BM$80,MATCH('HRH Need estimation'!X$2,'Inputs from Uganda staff'!$E$61:$E$80,0),MATCH('HRH Need estimation'!$D115,'Inputs from Uganda staff'!$E$6:$BM$6,0)),
""))</f>
        <v/>
      </c>
      <c r="Y115" s="122" t="str">
        <f>IFERROR(
$AN115 * INDEX('WFOM - Time_Base'!$A$4:$API$29, MATCH("CenHos", 'WFOM - Time_Base'!$B$4:$B$29,0), MATCH(CONCATENATE($G115,Y$2),'WFOM - Time_Base'!$A$8:$API$8,0)) *
INDEX('WFOM - Time_Base'!$A$4:$API$29, MATCH("CenHos_Per", 'WFOM - Time_Base'!$B$4:$B$29,0), MATCH(CONCATENATE($G115,Y$2),'WFOM - Time_Base'!$A$8:$API$8,0)),
IFERROR($AN115 * INDEX('Inputs from Uganda staff'!$E$61:$BM$80,MATCH('HRH Need estimation'!Y$2,'Inputs from Uganda staff'!$E$61:$E$80,0),MATCH('HRH Need estimation'!$D115,'Inputs from Uganda staff'!$E$6:$BM$6,0)),
""))</f>
        <v/>
      </c>
      <c r="Z115" s="122" t="str">
        <f>IFERROR(
$AN115 * INDEX('WFOM - Time_Base'!$A$4:$API$29, MATCH("CenHos", 'WFOM - Time_Base'!$B$4:$B$29,0), MATCH(CONCATENATE($G115,Z$2),'WFOM - Time_Base'!$A$8:$API$8,0)) *
INDEX('WFOM - Time_Base'!$A$4:$API$29, MATCH("CenHos_Per", 'WFOM - Time_Base'!$B$4:$B$29,0), MATCH(CONCATENATE($G115,Z$2),'WFOM - Time_Base'!$A$8:$API$8,0)),
IFERROR($AN115 * INDEX('Inputs from Uganda staff'!$E$61:$BM$80,MATCH('HRH Need estimation'!Z$2,'Inputs from Uganda staff'!$E$61:$E$80,0),MATCH('HRH Need estimation'!$D115,'Inputs from Uganda staff'!$E$6:$BM$6,0)),
""))</f>
        <v/>
      </c>
      <c r="AA115" s="122" t="str">
        <f>IFERROR(
$AN115 * INDEX('WFOM - Time_Base'!$A$4:$API$29, MATCH("CenHos", 'WFOM - Time_Base'!$B$4:$B$29,0), MATCH(CONCATENATE($G115,AA$2),'WFOM - Time_Base'!$A$8:$API$8,0)) *
INDEX('WFOM - Time_Base'!$A$4:$API$29, MATCH("CenHos_Per", 'WFOM - Time_Base'!$B$4:$B$29,0), MATCH(CONCATENATE($G115,AA$2),'WFOM - Time_Base'!$A$8:$API$8,0)),
IFERROR($AN115 * INDEX('Inputs from Uganda staff'!$E$61:$BM$80,MATCH('HRH Need estimation'!AA$2,'Inputs from Uganda staff'!$E$61:$E$80,0),MATCH('HRH Need estimation'!$D115,'Inputs from Uganda staff'!$E$6:$BM$6,0)),
""))</f>
        <v/>
      </c>
      <c r="AB115" s="122" t="str">
        <f>IFERROR(
$AN115 * INDEX('WFOM - Time_Base'!$A$4:$API$29, MATCH("CenHos", 'WFOM - Time_Base'!$B$4:$B$29,0), MATCH(CONCATENATE($G115,AB$2),'WFOM - Time_Base'!$A$8:$API$8,0)) *
INDEX('WFOM - Time_Base'!$A$4:$API$29, MATCH("CenHos_Per", 'WFOM - Time_Base'!$B$4:$B$29,0), MATCH(CONCATENATE($G115,AB$2),'WFOM - Time_Base'!$A$8:$API$8,0)),
IFERROR($AN115 * INDEX('Inputs from Uganda staff'!$E$61:$BM$80,MATCH('HRH Need estimation'!AB$2,'Inputs from Uganda staff'!$E$61:$E$80,0),MATCH('HRH Need estimation'!$D115,'Inputs from Uganda staff'!$E$6:$BM$6,0)),
""))</f>
        <v/>
      </c>
      <c r="AC115" s="122" t="str">
        <f>IFERROR(
$AN115 * INDEX('WFOM - Time_Base'!$A$4:$API$29, MATCH("CenHos", 'WFOM - Time_Base'!$B$4:$B$29,0), MATCH(CONCATENATE($G115,AC$2),'WFOM - Time_Base'!$A$8:$API$8,0)) *
INDEX('WFOM - Time_Base'!$A$4:$API$29, MATCH("CenHos_Per", 'WFOM - Time_Base'!$B$4:$B$29,0), MATCH(CONCATENATE($G115,AC$2),'WFOM - Time_Base'!$A$8:$API$8,0)),
IFERROR($AN115 * INDEX('Inputs from Uganda staff'!$E$61:$BM$80,MATCH('HRH Need estimation'!AC$2,'Inputs from Uganda staff'!$E$61:$E$80,0),MATCH('HRH Need estimation'!$D115,'Inputs from Uganda staff'!$E$6:$BM$6,0)),
""))</f>
        <v/>
      </c>
      <c r="AD115" s="122" t="str">
        <f>IFERROR(
$AN115 * INDEX('WFOM - Time_Base'!$A$4:$API$29, MATCH("CenHos", 'WFOM - Time_Base'!$B$4:$B$29,0), MATCH(CONCATENATE($G115,AD$2),'WFOM - Time_Base'!$A$8:$API$8,0)) *
INDEX('WFOM - Time_Base'!$A$4:$API$29, MATCH("CenHos_Per", 'WFOM - Time_Base'!$B$4:$B$29,0), MATCH(CONCATENATE($G115,AD$2),'WFOM - Time_Base'!$A$8:$API$8,0)),
IFERROR($AN115 * INDEX('Inputs from Uganda staff'!$E$61:$BM$80,MATCH('HRH Need estimation'!AD$2,'Inputs from Uganda staff'!$E$61:$E$80,0),MATCH('HRH Need estimation'!$D115,'Inputs from Uganda staff'!$E$6:$BM$6,0)),
""))</f>
        <v/>
      </c>
      <c r="AE115" s="122" t="str">
        <f>IFERROR(
$AN115 * INDEX('WFOM - Time_Base'!$A$4:$API$29, MATCH("CenHos", 'WFOM - Time_Base'!$B$4:$B$29,0), MATCH(CONCATENATE($G115,AE$2),'WFOM - Time_Base'!$A$8:$API$8,0)) *
INDEX('WFOM - Time_Base'!$A$4:$API$29, MATCH("CenHos_Per", 'WFOM - Time_Base'!$B$4:$B$29,0), MATCH(CONCATENATE($G115,AE$2),'WFOM - Time_Base'!$A$8:$API$8,0)),
IFERROR($AN115 * INDEX('Inputs from Uganda staff'!$E$61:$BM$80,MATCH('HRH Need estimation'!AE$2,'Inputs from Uganda staff'!$E$61:$E$80,0),MATCH('HRH Need estimation'!$D115,'Inputs from Uganda staff'!$E$6:$BM$6,0)),
""))</f>
        <v/>
      </c>
      <c r="AF115" s="122" t="str">
        <f>IFERROR(
$AN115 * INDEX('WFOM - Time_Base'!$A$4:$API$29, MATCH("CenHos", 'WFOM - Time_Base'!$B$4:$B$29,0), MATCH(CONCATENATE($G115,AF$2),'WFOM - Time_Base'!$A$8:$API$8,0)) *
INDEX('WFOM - Time_Base'!$A$4:$API$29, MATCH("CenHos_Per", 'WFOM - Time_Base'!$B$4:$B$29,0), MATCH(CONCATENATE($G115,AF$2),'WFOM - Time_Base'!$A$8:$API$8,0)),
IFERROR($AN115 * INDEX('Inputs from Uganda staff'!$E$61:$BM$80,MATCH('HRH Need estimation'!AF$2,'Inputs from Uganda staff'!$E$61:$E$80,0),MATCH('HRH Need estimation'!$D115,'Inputs from Uganda staff'!$E$6:$BM$6,0)),
""))</f>
        <v/>
      </c>
      <c r="AG115" s="122" t="str">
        <f>IFERROR(
$AN115 * INDEX('WFOM - Time_Base'!$A$4:$API$29, MATCH("CenHos", 'WFOM - Time_Base'!$B$4:$B$29,0), MATCH(CONCATENATE($G115,AG$2),'WFOM - Time_Base'!$A$8:$API$8,0)) *
INDEX('WFOM - Time_Base'!$A$4:$API$29, MATCH("CenHos_Per", 'WFOM - Time_Base'!$B$4:$B$29,0), MATCH(CONCATENATE($G115,AG$2),'WFOM - Time_Base'!$A$8:$API$8,0)),
IFERROR($AN115 * INDEX('Inputs from Uganda staff'!$E$61:$BM$80,MATCH('HRH Need estimation'!AG$2,'Inputs from Uganda staff'!$E$61:$E$80,0),MATCH('HRH Need estimation'!$D115,'Inputs from Uganda staff'!$E$6:$BM$6,0)),
""))</f>
        <v/>
      </c>
      <c r="AH115" s="122" t="str">
        <f>IFERROR(
$AN115 * INDEX('WFOM - Time_Base'!$A$4:$API$29, MATCH("CenHos", 'WFOM - Time_Base'!$B$4:$B$29,0), MATCH(CONCATENATE($G115,AH$2),'WFOM - Time_Base'!$A$8:$API$8,0)) *
INDEX('WFOM - Time_Base'!$A$4:$API$29, MATCH("CenHos_Per", 'WFOM - Time_Base'!$B$4:$B$29,0), MATCH(CONCATENATE($G115,AH$2),'WFOM - Time_Base'!$A$8:$API$8,0)),
IFERROR($AN115 * INDEX('Inputs from Uganda staff'!$E$61:$BM$80,MATCH('HRH Need estimation'!AH$2,'Inputs from Uganda staff'!$E$61:$E$80,0),MATCH('HRH Need estimation'!$D115,'Inputs from Uganda staff'!$E$6:$BM$6,0)),
""))</f>
        <v/>
      </c>
      <c r="AI115" s="122" t="str">
        <f>IFERROR(
$AN115 * INDEX('WFOM - Time_Base'!$A$4:$API$29, MATCH("CenHos", 'WFOM - Time_Base'!$B$4:$B$29,0), MATCH(CONCATENATE($G115,AI$2),'WFOM - Time_Base'!$A$8:$API$8,0)) *
INDEX('WFOM - Time_Base'!$A$4:$API$29, MATCH("CenHos_Per", 'WFOM - Time_Base'!$B$4:$B$29,0), MATCH(CONCATENATE($G115,AI$2),'WFOM - Time_Base'!$A$8:$API$8,0)),
IFERROR($AN115 * INDEX('Inputs from Uganda staff'!$E$61:$BM$80,MATCH('HRH Need estimation'!AI$2,'Inputs from Uganda staff'!$E$61:$E$80,0),MATCH('HRH Need estimation'!$D115,'Inputs from Uganda staff'!$E$6:$BM$6,0)),
""))</f>
        <v/>
      </c>
      <c r="AJ115" s="122" t="str">
        <f>IFERROR(
$AN115 * INDEX('WFOM - Time_Base'!$A$4:$API$29, MATCH("CenHos", 'WFOM - Time_Base'!$B$4:$B$29,0), MATCH(CONCATENATE($G115,AJ$2),'WFOM - Time_Base'!$A$8:$API$8,0)) *
INDEX('WFOM - Time_Base'!$A$4:$API$29, MATCH("CenHos_Per", 'WFOM - Time_Base'!$B$4:$B$29,0), MATCH(CONCATENATE($G115,AJ$2),'WFOM - Time_Base'!$A$8:$API$8,0)),
IFERROR($AN115 * INDEX('Inputs from Uganda staff'!$E$61:$BM$80,MATCH('HRH Need estimation'!AJ$2,'Inputs from Uganda staff'!$E$61:$E$80,0),MATCH('HRH Need estimation'!$D115,'Inputs from Uganda staff'!$E$6:$BM$6,0)),
""))</f>
        <v/>
      </c>
      <c r="AK115" s="122" t="str">
        <f>IFERROR(
$AN115 * INDEX('WFOM - Time_Base'!$A$4:$API$29, MATCH("CenHos", 'WFOM - Time_Base'!$B$4:$B$29,0), MATCH(CONCATENATE($G115,AK$2),'WFOM - Time_Base'!$A$8:$API$8,0)) *
INDEX('WFOM - Time_Base'!$A$4:$API$29, MATCH("CenHos_Per", 'WFOM - Time_Base'!$B$4:$B$29,0), MATCH(CONCATENATE($G115,AK$2),'WFOM - Time_Base'!$A$8:$API$8,0)),
IFERROR($AN115 * INDEX('Inputs from Uganda staff'!$E$61:$BM$80,MATCH('HRH Need estimation'!AK$2,'Inputs from Uganda staff'!$E$61:$E$80,0),MATCH('HRH Need estimation'!$D115,'Inputs from Uganda staff'!$E$6:$BM$6,0)),
""))</f>
        <v/>
      </c>
      <c r="AL115" s="122" t="str">
        <f>IFERROR(
$AN115 * INDEX('WFOM - Time_Base'!$A$4:$API$29, MATCH("CenHos", 'WFOM - Time_Base'!$B$4:$B$29,0), MATCH(CONCATENATE($G115,AL$2),'WFOM - Time_Base'!$A$8:$API$8,0)) *
INDEX('WFOM - Time_Base'!$A$4:$API$29, MATCH("CenHos_Per", 'WFOM - Time_Base'!$B$4:$B$29,0), MATCH(CONCATENATE($G115,AL$2),'WFOM - Time_Base'!$A$8:$API$8,0)),
IFERROR($AN115 * INDEX('Inputs from Uganda staff'!$E$61:$BM$80,MATCH('HRH Need estimation'!AL$2,'Inputs from Uganda staff'!$E$61:$E$80,0),MATCH('HRH Need estimation'!$D115,'Inputs from Uganda staff'!$E$6:$BM$6,0)),
""))</f>
        <v/>
      </c>
      <c r="AN115">
        <v>1</v>
      </c>
      <c r="AO115" t="e">
        <f t="shared" si="3"/>
        <v>#N/A</v>
      </c>
      <c r="AQ115" t="s">
        <v>769</v>
      </c>
    </row>
    <row r="116" spans="1:43" hidden="1">
      <c r="A116" s="106" t="s">
        <v>969</v>
      </c>
      <c r="B116" s="106" t="s">
        <v>292</v>
      </c>
      <c r="C116" s="107" t="s">
        <v>444</v>
      </c>
      <c r="D116" s="115" t="s">
        <v>445</v>
      </c>
      <c r="E116" s="252" t="s">
        <v>1056</v>
      </c>
      <c r="F116" s="252"/>
      <c r="G116" s="202" t="str">
        <f>IF(F116&lt;&gt;"", VLOOKUP(F116,'WFOM - Cadre and Service List'!$E$4:$F$52,2,FALSE), "")</f>
        <v/>
      </c>
      <c r="H116" s="199" t="s">
        <v>1058</v>
      </c>
      <c r="I116" s="207"/>
      <c r="J116" s="207"/>
      <c r="K116" s="207"/>
      <c r="L116" s="207"/>
      <c r="M116" s="207"/>
      <c r="N116" s="207"/>
      <c r="O116" s="207"/>
      <c r="P116" s="207">
        <f t="shared" si="2"/>
        <v>0</v>
      </c>
      <c r="Q116" s="122" t="s">
        <v>1947</v>
      </c>
      <c r="R116" s="252">
        <v>0</v>
      </c>
      <c r="S116" s="252">
        <v>0</v>
      </c>
      <c r="T116" s="252">
        <v>0</v>
      </c>
      <c r="U116" s="252">
        <v>0</v>
      </c>
      <c r="V116" s="252">
        <v>0</v>
      </c>
      <c r="W116" s="252">
        <v>0</v>
      </c>
      <c r="X116" s="252">
        <v>0</v>
      </c>
      <c r="Y116" s="252">
        <v>0</v>
      </c>
      <c r="Z116" s="252">
        <v>0</v>
      </c>
      <c r="AA116" s="252">
        <v>0</v>
      </c>
      <c r="AB116" s="252">
        <v>0</v>
      </c>
      <c r="AC116" s="252">
        <v>0</v>
      </c>
      <c r="AD116" s="252">
        <v>0</v>
      </c>
      <c r="AE116" s="252">
        <v>0</v>
      </c>
      <c r="AF116" s="252">
        <v>0</v>
      </c>
      <c r="AG116" s="252">
        <v>0</v>
      </c>
      <c r="AH116" s="252">
        <v>0</v>
      </c>
      <c r="AI116" s="252">
        <v>0</v>
      </c>
      <c r="AJ116" s="252">
        <v>0</v>
      </c>
      <c r="AK116" s="252">
        <v>0</v>
      </c>
      <c r="AL116" s="252">
        <v>0</v>
      </c>
      <c r="AN116">
        <v>1</v>
      </c>
      <c r="AO116" t="str">
        <f t="shared" si="3"/>
        <v>131</v>
      </c>
      <c r="AQ116" t="s">
        <v>773</v>
      </c>
    </row>
    <row r="117" spans="1:43" hidden="1">
      <c r="A117" s="106" t="s">
        <v>970</v>
      </c>
      <c r="B117" s="106" t="s">
        <v>292</v>
      </c>
      <c r="C117" s="107" t="s">
        <v>446</v>
      </c>
      <c r="D117" s="113" t="s">
        <v>447</v>
      </c>
      <c r="E117" s="199" t="s">
        <v>85</v>
      </c>
      <c r="F117" s="199" t="s">
        <v>86</v>
      </c>
      <c r="G117" s="199" t="str">
        <f>IF(F117&lt;&gt;"", VLOOKUP(F117,'WFOM - Cadre and Service List'!$E$4:$F$52,2,FALSE), "")</f>
        <v>VCTNegative</v>
      </c>
      <c r="H117" s="199" t="s">
        <v>1055</v>
      </c>
      <c r="I117" s="208"/>
      <c r="J117" s="208"/>
      <c r="K117" s="208"/>
      <c r="L117" s="208"/>
      <c r="M117" s="208"/>
      <c r="N117" s="208"/>
      <c r="O117" s="208"/>
      <c r="P117" s="207">
        <f t="shared" si="2"/>
        <v>0</v>
      </c>
      <c r="Q117" s="122" t="s">
        <v>1947</v>
      </c>
      <c r="R117" s="122">
        <f>IFERROR(
$AN117 * INDEX('WFOM - Time_Base'!$A$4:$API$29, MATCH("CenHos", 'WFOM - Time_Base'!$B$4:$B$29,0), MATCH(CONCATENATE($G117,R$2),'WFOM - Time_Base'!$A$8:$API$8,0)) *
INDEX('WFOM - Time_Base'!$A$4:$API$29, MATCH("CenHos_Per", 'WFOM - Time_Base'!$B$4:$B$29,0), MATCH(CONCATENATE($G117,R$2),'WFOM - Time_Base'!$A$8:$API$8,0)),
IFERROR($AN117 * INDEX('Inputs from Uganda staff'!$E$61:$BM$80,MATCH('HRH Need estimation'!R$2,'Inputs from Uganda staff'!$E$61:$E$80,0),MATCH('HRH Need estimation'!$D117,'Inputs from Uganda staff'!$E$6:$BM$6,0)),
""))</f>
        <v>0</v>
      </c>
      <c r="S117" s="122">
        <f>IFERROR(
$AN117 * INDEX('WFOM - Time_Base'!$A$4:$API$29, MATCH("CenHos", 'WFOM - Time_Base'!$B$4:$B$29,0), MATCH(CONCATENATE($G117,S$2),'WFOM - Time_Base'!$A$8:$API$8,0)) *
INDEX('WFOM - Time_Base'!$A$4:$API$29, MATCH("CenHos_Per", 'WFOM - Time_Base'!$B$4:$B$29,0), MATCH(CONCATENATE($G117,S$2),'WFOM - Time_Base'!$A$8:$API$8,0)),
IFERROR($AN117 * INDEX('Inputs from Uganda staff'!$E$61:$BM$80,MATCH('HRH Need estimation'!S$2,'Inputs from Uganda staff'!$E$61:$E$80,0),MATCH('HRH Need estimation'!$D117,'Inputs from Uganda staff'!$E$6:$BM$6,0)),
""))</f>
        <v>0</v>
      </c>
      <c r="T117" s="122">
        <f>IFERROR(
$AN117 * INDEX('WFOM - Time_Base'!$A$4:$API$29, MATCH("CenHos", 'WFOM - Time_Base'!$B$4:$B$29,0), MATCH(CONCATENATE($G117,T$2),'WFOM - Time_Base'!$A$8:$API$8,0)) *
INDEX('WFOM - Time_Base'!$A$4:$API$29, MATCH("CenHos_Per", 'WFOM - Time_Base'!$B$4:$B$29,0), MATCH(CONCATENATE($G117,T$2),'WFOM - Time_Base'!$A$8:$API$8,0)),
IFERROR($AN117 * INDEX('Inputs from Uganda staff'!$E$61:$BM$80,MATCH('HRH Need estimation'!T$2,'Inputs from Uganda staff'!$E$61:$E$80,0),MATCH('HRH Need estimation'!$D117,'Inputs from Uganda staff'!$E$6:$BM$6,0)),
""))</f>
        <v>0</v>
      </c>
      <c r="U117" s="122">
        <f>IFERROR(
$AN117 * INDEX('WFOM - Time_Base'!$A$4:$API$29, MATCH("CenHos", 'WFOM - Time_Base'!$B$4:$B$29,0), MATCH(CONCATENATE($G117,U$2),'WFOM - Time_Base'!$A$8:$API$8,0)) *
INDEX('WFOM - Time_Base'!$A$4:$API$29, MATCH("CenHos_Per", 'WFOM - Time_Base'!$B$4:$B$29,0), MATCH(CONCATENATE($G117,U$2),'WFOM - Time_Base'!$A$8:$API$8,0)),
IFERROR($AN117 * INDEX('Inputs from Uganda staff'!$E$61:$BM$80,MATCH('HRH Need estimation'!U$2,'Inputs from Uganda staff'!$E$61:$E$80,0),MATCH('HRH Need estimation'!$D117,'Inputs from Uganda staff'!$E$6:$BM$6,0)),
""))</f>
        <v>0</v>
      </c>
      <c r="V117" s="122">
        <f>IFERROR(
$AN117 * INDEX('WFOM - Time_Base'!$A$4:$API$29, MATCH("CenHos", 'WFOM - Time_Base'!$B$4:$B$29,0), MATCH(CONCATENATE($G117,V$2),'WFOM - Time_Base'!$A$8:$API$8,0)) *
INDEX('WFOM - Time_Base'!$A$4:$API$29, MATCH("CenHos_Per", 'WFOM - Time_Base'!$B$4:$B$29,0), MATCH(CONCATENATE($G117,V$2),'WFOM - Time_Base'!$A$8:$API$8,0)),
IFERROR($AN117 * INDEX('Inputs from Uganda staff'!$E$61:$BM$80,MATCH('HRH Need estimation'!V$2,'Inputs from Uganda staff'!$E$61:$E$80,0),MATCH('HRH Need estimation'!$D117,'Inputs from Uganda staff'!$E$6:$BM$6,0)),
""))</f>
        <v>20</v>
      </c>
      <c r="W117" s="122">
        <f>IFERROR(
$AN117 * INDEX('WFOM - Time_Base'!$A$4:$API$29, MATCH("CenHos", 'WFOM - Time_Base'!$B$4:$B$29,0), MATCH(CONCATENATE($G117,W$2),'WFOM - Time_Base'!$A$8:$API$8,0)) *
INDEX('WFOM - Time_Base'!$A$4:$API$29, MATCH("CenHos_Per", 'WFOM - Time_Base'!$B$4:$B$29,0), MATCH(CONCATENATE($G117,W$2),'WFOM - Time_Base'!$A$8:$API$8,0)),
IFERROR($AN117 * INDEX('Inputs from Uganda staff'!$E$61:$BM$80,MATCH('HRH Need estimation'!W$2,'Inputs from Uganda staff'!$E$61:$E$80,0),MATCH('HRH Need estimation'!$D117,'Inputs from Uganda staff'!$E$6:$BM$6,0)),
""))</f>
        <v>0</v>
      </c>
      <c r="X117" s="122">
        <f>IFERROR(
$AN117 * INDEX('WFOM - Time_Base'!$A$4:$API$29, MATCH("CenHos", 'WFOM - Time_Base'!$B$4:$B$29,0), MATCH(CONCATENATE($G117,X$2),'WFOM - Time_Base'!$A$8:$API$8,0)) *
INDEX('WFOM - Time_Base'!$A$4:$API$29, MATCH("CenHos_Per", 'WFOM - Time_Base'!$B$4:$B$29,0), MATCH(CONCATENATE($G117,X$2),'WFOM - Time_Base'!$A$8:$API$8,0)),
IFERROR($AN117 * INDEX('Inputs from Uganda staff'!$E$61:$BM$80,MATCH('HRH Need estimation'!X$2,'Inputs from Uganda staff'!$E$61:$E$80,0),MATCH('HRH Need estimation'!$D117,'Inputs from Uganda staff'!$E$6:$BM$6,0)),
""))</f>
        <v>0</v>
      </c>
      <c r="Y117" s="122">
        <f>IFERROR(
$AN117 * INDEX('WFOM - Time_Base'!$A$4:$API$29, MATCH("CenHos", 'WFOM - Time_Base'!$B$4:$B$29,0), MATCH(CONCATENATE($G117,Y$2),'WFOM - Time_Base'!$A$8:$API$8,0)) *
INDEX('WFOM - Time_Base'!$A$4:$API$29, MATCH("CenHos_Per", 'WFOM - Time_Base'!$B$4:$B$29,0), MATCH(CONCATENATE($G117,Y$2),'WFOM - Time_Base'!$A$8:$API$8,0)),
IFERROR($AN117 * INDEX('Inputs from Uganda staff'!$E$61:$BM$80,MATCH('HRH Need estimation'!Y$2,'Inputs from Uganda staff'!$E$61:$E$80,0),MATCH('HRH Need estimation'!$D117,'Inputs from Uganda staff'!$E$6:$BM$6,0)),
""))</f>
        <v>0</v>
      </c>
      <c r="Z117" s="122">
        <f>IFERROR(
$AN117 * INDEX('WFOM - Time_Base'!$A$4:$API$29, MATCH("CenHos", 'WFOM - Time_Base'!$B$4:$B$29,0), MATCH(CONCATENATE($G117,Z$2),'WFOM - Time_Base'!$A$8:$API$8,0)) *
INDEX('WFOM - Time_Base'!$A$4:$API$29, MATCH("CenHos_Per", 'WFOM - Time_Base'!$B$4:$B$29,0), MATCH(CONCATENATE($G117,Z$2),'WFOM - Time_Base'!$A$8:$API$8,0)),
IFERROR($AN117 * INDEX('Inputs from Uganda staff'!$E$61:$BM$80,MATCH('HRH Need estimation'!Z$2,'Inputs from Uganda staff'!$E$61:$E$80,0),MATCH('HRH Need estimation'!$D117,'Inputs from Uganda staff'!$E$6:$BM$6,0)),
""))</f>
        <v>0</v>
      </c>
      <c r="AA117" s="122">
        <f>IFERROR(
$AN117 * INDEX('WFOM - Time_Base'!$A$4:$API$29, MATCH("CenHos", 'WFOM - Time_Base'!$B$4:$B$29,0), MATCH(CONCATENATE($G117,AA$2),'WFOM - Time_Base'!$A$8:$API$8,0)) *
INDEX('WFOM - Time_Base'!$A$4:$API$29, MATCH("CenHos_Per", 'WFOM - Time_Base'!$B$4:$B$29,0), MATCH(CONCATENATE($G117,AA$2),'WFOM - Time_Base'!$A$8:$API$8,0)),
IFERROR($AN117 * INDEX('Inputs from Uganda staff'!$E$61:$BM$80,MATCH('HRH Need estimation'!AA$2,'Inputs from Uganda staff'!$E$61:$E$80,0),MATCH('HRH Need estimation'!$D117,'Inputs from Uganda staff'!$E$6:$BM$6,0)),
""))</f>
        <v>0</v>
      </c>
      <c r="AB117" s="122">
        <f>IFERROR(
$AN117 * INDEX('WFOM - Time_Base'!$A$4:$API$29, MATCH("CenHos", 'WFOM - Time_Base'!$B$4:$B$29,0), MATCH(CONCATENATE($G117,AB$2),'WFOM - Time_Base'!$A$8:$API$8,0)) *
INDEX('WFOM - Time_Base'!$A$4:$API$29, MATCH("CenHos_Per", 'WFOM - Time_Base'!$B$4:$B$29,0), MATCH(CONCATENATE($G117,AB$2),'WFOM - Time_Base'!$A$8:$API$8,0)),
IFERROR($AN117 * INDEX('Inputs from Uganda staff'!$E$61:$BM$80,MATCH('HRH Need estimation'!AB$2,'Inputs from Uganda staff'!$E$61:$E$80,0),MATCH('HRH Need estimation'!$D117,'Inputs from Uganda staff'!$E$6:$BM$6,0)),
""))</f>
        <v>0</v>
      </c>
      <c r="AC117" s="122" t="str">
        <f>IFERROR(
$AN117 * INDEX('WFOM - Time_Base'!$A$4:$API$29, MATCH("CenHos", 'WFOM - Time_Base'!$B$4:$B$29,0), MATCH(CONCATENATE($G117,AC$2),'WFOM - Time_Base'!$A$8:$API$8,0)) *
INDEX('WFOM - Time_Base'!$A$4:$API$29, MATCH("CenHos_Per", 'WFOM - Time_Base'!$B$4:$B$29,0), MATCH(CONCATENATE($G117,AC$2),'WFOM - Time_Base'!$A$8:$API$8,0)),
IFERROR($AN117 * INDEX('Inputs from Uganda staff'!$E$61:$BM$80,MATCH('HRH Need estimation'!AC$2,'Inputs from Uganda staff'!$E$61:$E$80,0),MATCH('HRH Need estimation'!$D117,'Inputs from Uganda staff'!$E$6:$BM$6,0)),
""))</f>
        <v/>
      </c>
      <c r="AD117" s="122">
        <f>IFERROR(
$AN117 * INDEX('WFOM - Time_Base'!$A$4:$API$29, MATCH("CenHos", 'WFOM - Time_Base'!$B$4:$B$29,0), MATCH(CONCATENATE($G117,AD$2),'WFOM - Time_Base'!$A$8:$API$8,0)) *
INDEX('WFOM - Time_Base'!$A$4:$API$29, MATCH("CenHos_Per", 'WFOM - Time_Base'!$B$4:$B$29,0), MATCH(CONCATENATE($G117,AD$2),'WFOM - Time_Base'!$A$8:$API$8,0)),
IFERROR($AN117 * INDEX('Inputs from Uganda staff'!$E$61:$BM$80,MATCH('HRH Need estimation'!AD$2,'Inputs from Uganda staff'!$E$61:$E$80,0),MATCH('HRH Need estimation'!$D117,'Inputs from Uganda staff'!$E$6:$BM$6,0)),
""))</f>
        <v>0</v>
      </c>
      <c r="AE117" s="122">
        <f>IFERROR(
$AN117 * INDEX('WFOM - Time_Base'!$A$4:$API$29, MATCH("CenHos", 'WFOM - Time_Base'!$B$4:$B$29,0), MATCH(CONCATENATE($G117,AE$2),'WFOM - Time_Base'!$A$8:$API$8,0)) *
INDEX('WFOM - Time_Base'!$A$4:$API$29, MATCH("CenHos_Per", 'WFOM - Time_Base'!$B$4:$B$29,0), MATCH(CONCATENATE($G117,AE$2),'WFOM - Time_Base'!$A$8:$API$8,0)),
IFERROR($AN117 * INDEX('Inputs from Uganda staff'!$E$61:$BM$80,MATCH('HRH Need estimation'!AE$2,'Inputs from Uganda staff'!$E$61:$E$80,0),MATCH('HRH Need estimation'!$D117,'Inputs from Uganda staff'!$E$6:$BM$6,0)),
""))</f>
        <v>0</v>
      </c>
      <c r="AF117" s="122">
        <f>IFERROR(
$AN117 * INDEX('WFOM - Time_Base'!$A$4:$API$29, MATCH("CenHos", 'WFOM - Time_Base'!$B$4:$B$29,0), MATCH(CONCATENATE($G117,AF$2),'WFOM - Time_Base'!$A$8:$API$8,0)) *
INDEX('WFOM - Time_Base'!$A$4:$API$29, MATCH("CenHos_Per", 'WFOM - Time_Base'!$B$4:$B$29,0), MATCH(CONCATENATE($G117,AF$2),'WFOM - Time_Base'!$A$8:$API$8,0)),
IFERROR($AN117 * INDEX('Inputs from Uganda staff'!$E$61:$BM$80,MATCH('HRH Need estimation'!AF$2,'Inputs from Uganda staff'!$E$61:$E$80,0),MATCH('HRH Need estimation'!$D117,'Inputs from Uganda staff'!$E$6:$BM$6,0)),
""))</f>
        <v>0</v>
      </c>
      <c r="AG117" s="122">
        <f>IFERROR(
$AN117 * INDEX('WFOM - Time_Base'!$A$4:$API$29, MATCH("CenHos", 'WFOM - Time_Base'!$B$4:$B$29,0), MATCH(CONCATENATE($G117,AG$2),'WFOM - Time_Base'!$A$8:$API$8,0)) *
INDEX('WFOM - Time_Base'!$A$4:$API$29, MATCH("CenHos_Per", 'WFOM - Time_Base'!$B$4:$B$29,0), MATCH(CONCATENATE($G117,AG$2),'WFOM - Time_Base'!$A$8:$API$8,0)),
IFERROR($AN117 * INDEX('Inputs from Uganda staff'!$E$61:$BM$80,MATCH('HRH Need estimation'!AG$2,'Inputs from Uganda staff'!$E$61:$E$80,0),MATCH('HRH Need estimation'!$D117,'Inputs from Uganda staff'!$E$6:$BM$6,0)),
""))</f>
        <v>0</v>
      </c>
      <c r="AH117" s="122">
        <f>IFERROR(
$AN117 * INDEX('WFOM - Time_Base'!$A$4:$API$29, MATCH("CenHos", 'WFOM - Time_Base'!$B$4:$B$29,0), MATCH(CONCATENATE($G117,AH$2),'WFOM - Time_Base'!$A$8:$API$8,0)) *
INDEX('WFOM - Time_Base'!$A$4:$API$29, MATCH("CenHos_Per", 'WFOM - Time_Base'!$B$4:$B$29,0), MATCH(CONCATENATE($G117,AH$2),'WFOM - Time_Base'!$A$8:$API$8,0)),
IFERROR($AN117 * INDEX('Inputs from Uganda staff'!$E$61:$BM$80,MATCH('HRH Need estimation'!AH$2,'Inputs from Uganda staff'!$E$61:$E$80,0),MATCH('HRH Need estimation'!$D117,'Inputs from Uganda staff'!$E$6:$BM$6,0)),
""))</f>
        <v>0</v>
      </c>
      <c r="AI117" s="122">
        <f>IFERROR(
$AN117 * INDEX('WFOM - Time_Base'!$A$4:$API$29, MATCH("CenHos", 'WFOM - Time_Base'!$B$4:$B$29,0), MATCH(CONCATENATE($G117,AI$2),'WFOM - Time_Base'!$A$8:$API$8,0)) *
INDEX('WFOM - Time_Base'!$A$4:$API$29, MATCH("CenHos_Per", 'WFOM - Time_Base'!$B$4:$B$29,0), MATCH(CONCATENATE($G117,AI$2),'WFOM - Time_Base'!$A$8:$API$8,0)),
IFERROR($AN117 * INDEX('Inputs from Uganda staff'!$E$61:$BM$80,MATCH('HRH Need estimation'!AI$2,'Inputs from Uganda staff'!$E$61:$E$80,0),MATCH('HRH Need estimation'!$D117,'Inputs from Uganda staff'!$E$6:$BM$6,0)),
""))</f>
        <v>0</v>
      </c>
      <c r="AJ117" s="122">
        <f>IFERROR(
$AN117 * INDEX('WFOM - Time_Base'!$A$4:$API$29, MATCH("CenHos", 'WFOM - Time_Base'!$B$4:$B$29,0), MATCH(CONCATENATE($G117,AJ$2),'WFOM - Time_Base'!$A$8:$API$8,0)) *
INDEX('WFOM - Time_Base'!$A$4:$API$29, MATCH("CenHos_Per", 'WFOM - Time_Base'!$B$4:$B$29,0), MATCH(CONCATENATE($G117,AJ$2),'WFOM - Time_Base'!$A$8:$API$8,0)),
IFERROR($AN117 * INDEX('Inputs from Uganda staff'!$E$61:$BM$80,MATCH('HRH Need estimation'!AJ$2,'Inputs from Uganda staff'!$E$61:$E$80,0),MATCH('HRH Need estimation'!$D117,'Inputs from Uganda staff'!$E$6:$BM$6,0)),
""))</f>
        <v>0</v>
      </c>
      <c r="AK117" s="122">
        <f>IFERROR(
$AN117 * INDEX('WFOM - Time_Base'!$A$4:$API$29, MATCH("CenHos", 'WFOM - Time_Base'!$B$4:$B$29,0), MATCH(CONCATENATE($G117,AK$2),'WFOM - Time_Base'!$A$8:$API$8,0)) *
INDEX('WFOM - Time_Base'!$A$4:$API$29, MATCH("CenHos_Per", 'WFOM - Time_Base'!$B$4:$B$29,0), MATCH(CONCATENATE($G117,AK$2),'WFOM - Time_Base'!$A$8:$API$8,0)),
IFERROR($AN117 * INDEX('Inputs from Uganda staff'!$E$61:$BM$80,MATCH('HRH Need estimation'!AK$2,'Inputs from Uganda staff'!$E$61:$E$80,0),MATCH('HRH Need estimation'!$D117,'Inputs from Uganda staff'!$E$6:$BM$6,0)),
""))</f>
        <v>0</v>
      </c>
      <c r="AL117" s="122">
        <f>IFERROR(
$AN117 * INDEX('WFOM - Time_Base'!$A$4:$API$29, MATCH("CenHos", 'WFOM - Time_Base'!$B$4:$B$29,0), MATCH(CONCATENATE($G117,AL$2),'WFOM - Time_Base'!$A$8:$API$8,0)) *
INDEX('WFOM - Time_Base'!$A$4:$API$29, MATCH("CenHos_Per", 'WFOM - Time_Base'!$B$4:$B$29,0), MATCH(CONCATENATE($G117,AL$2),'WFOM - Time_Base'!$A$8:$API$8,0)),
IFERROR($AN117 * INDEX('Inputs from Uganda staff'!$E$61:$BM$80,MATCH('HRH Need estimation'!AL$2,'Inputs from Uganda staff'!$E$61:$E$80,0),MATCH('HRH Need estimation'!$D117,'Inputs from Uganda staff'!$E$6:$BM$6,0)),
""))</f>
        <v>0</v>
      </c>
      <c r="AN117">
        <v>1</v>
      </c>
      <c r="AO117" t="str">
        <f t="shared" si="3"/>
        <v>132</v>
      </c>
      <c r="AQ117" t="s">
        <v>775</v>
      </c>
    </row>
    <row r="118" spans="1:43" hidden="1">
      <c r="A118" s="106" t="s">
        <v>971</v>
      </c>
      <c r="B118" s="106" t="s">
        <v>292</v>
      </c>
      <c r="C118" s="107" t="s">
        <v>448</v>
      </c>
      <c r="D118" s="113" t="s">
        <v>449</v>
      </c>
      <c r="E118" s="122" t="s">
        <v>25</v>
      </c>
      <c r="F118" s="122" t="s">
        <v>49</v>
      </c>
      <c r="G118" s="122" t="str">
        <f>IF(F118&lt;&gt;"", VLOOKUP(F118,'WFOM - Cadre and Service List'!$E$4:$F$52,2,FALSE), "")</f>
        <v>EPI</v>
      </c>
      <c r="H118" s="122"/>
      <c r="I118" s="207"/>
      <c r="J118" s="207"/>
      <c r="K118" s="207"/>
      <c r="L118" s="207"/>
      <c r="M118" s="207"/>
      <c r="N118" s="207"/>
      <c r="O118" s="207"/>
      <c r="P118" s="207">
        <f t="shared" si="2"/>
        <v>0</v>
      </c>
      <c r="Q118" s="122" t="s">
        <v>1947</v>
      </c>
      <c r="R118" s="122">
        <f>IFERROR(
$AN118 * INDEX('WFOM - Time_Base'!$A$4:$API$29, MATCH("CenHos", 'WFOM - Time_Base'!$B$4:$B$29,0), MATCH(CONCATENATE($G118,R$2),'WFOM - Time_Base'!$A$8:$API$8,0)) *
INDEX('WFOM - Time_Base'!$A$4:$API$29, MATCH("CenHos_Per", 'WFOM - Time_Base'!$B$4:$B$29,0), MATCH(CONCATENATE($G118,R$2),'WFOM - Time_Base'!$A$8:$API$8,0)),
IFERROR($AN118 * INDEX('Inputs from Uganda staff'!$E$61:$BM$80,MATCH('HRH Need estimation'!R$2,'Inputs from Uganda staff'!$E$61:$E$80,0),MATCH('HRH Need estimation'!$D118,'Inputs from Uganda staff'!$E$6:$BM$6,0)),
""))</f>
        <v>0</v>
      </c>
      <c r="S118" s="122">
        <f>IFERROR(
$AN118 * INDEX('WFOM - Time_Base'!$A$4:$API$29, MATCH("CenHos", 'WFOM - Time_Base'!$B$4:$B$29,0), MATCH(CONCATENATE($G118,S$2),'WFOM - Time_Base'!$A$8:$API$8,0)) *
INDEX('WFOM - Time_Base'!$A$4:$API$29, MATCH("CenHos_Per", 'WFOM - Time_Base'!$B$4:$B$29,0), MATCH(CONCATENATE($G118,S$2),'WFOM - Time_Base'!$A$8:$API$8,0)),
IFERROR($AN118 * INDEX('Inputs from Uganda staff'!$E$61:$BM$80,MATCH('HRH Need estimation'!S$2,'Inputs from Uganda staff'!$E$61:$E$80,0),MATCH('HRH Need estimation'!$D118,'Inputs from Uganda staff'!$E$6:$BM$6,0)),
""))</f>
        <v>0</v>
      </c>
      <c r="T118" s="122">
        <f>IFERROR(
$AN118 * INDEX('WFOM - Time_Base'!$A$4:$API$29, MATCH("CenHos", 'WFOM - Time_Base'!$B$4:$B$29,0), MATCH(CONCATENATE($G118,T$2),'WFOM - Time_Base'!$A$8:$API$8,0)) *
INDEX('WFOM - Time_Base'!$A$4:$API$29, MATCH("CenHos_Per", 'WFOM - Time_Base'!$B$4:$B$29,0), MATCH(CONCATENATE($G118,T$2),'WFOM - Time_Base'!$A$8:$API$8,0)),
IFERROR($AN118 * INDEX('Inputs from Uganda staff'!$E$61:$BM$80,MATCH('HRH Need estimation'!T$2,'Inputs from Uganda staff'!$E$61:$E$80,0),MATCH('HRH Need estimation'!$D118,'Inputs from Uganda staff'!$E$6:$BM$6,0)),
""))</f>
        <v>0</v>
      </c>
      <c r="U118" s="122">
        <f>IFERROR(
$AN118 * INDEX('WFOM - Time_Base'!$A$4:$API$29, MATCH("CenHos", 'WFOM - Time_Base'!$B$4:$B$29,0), MATCH(CONCATENATE($G118,U$2),'WFOM - Time_Base'!$A$8:$API$8,0)) *
INDEX('WFOM - Time_Base'!$A$4:$API$29, MATCH("CenHos_Per", 'WFOM - Time_Base'!$B$4:$B$29,0), MATCH(CONCATENATE($G118,U$2),'WFOM - Time_Base'!$A$8:$API$8,0)),
IFERROR($AN118 * INDEX('Inputs from Uganda staff'!$E$61:$BM$80,MATCH('HRH Need estimation'!U$2,'Inputs from Uganda staff'!$E$61:$E$80,0),MATCH('HRH Need estimation'!$D118,'Inputs from Uganda staff'!$E$6:$BM$6,0)),
""))</f>
        <v>0</v>
      </c>
      <c r="V118" s="122">
        <f>IFERROR(
$AN118 * INDEX('WFOM - Time_Base'!$A$4:$API$29, MATCH("CenHos", 'WFOM - Time_Base'!$B$4:$B$29,0), MATCH(CONCATENATE($G118,V$2),'WFOM - Time_Base'!$A$8:$API$8,0)) *
INDEX('WFOM - Time_Base'!$A$4:$API$29, MATCH("CenHos_Per", 'WFOM - Time_Base'!$B$4:$B$29,0), MATCH(CONCATENATE($G118,V$2),'WFOM - Time_Base'!$A$8:$API$8,0)),
IFERROR($AN118 * INDEX('Inputs from Uganda staff'!$E$61:$BM$80,MATCH('HRH Need estimation'!V$2,'Inputs from Uganda staff'!$E$61:$E$80,0),MATCH('HRH Need estimation'!$D118,'Inputs from Uganda staff'!$E$6:$BM$6,0)),
""))</f>
        <v>1</v>
      </c>
      <c r="W118" s="122">
        <f>IFERROR(
$AN118 * INDEX('WFOM - Time_Base'!$A$4:$API$29, MATCH("CenHos", 'WFOM - Time_Base'!$B$4:$B$29,0), MATCH(CONCATENATE($G118,W$2),'WFOM - Time_Base'!$A$8:$API$8,0)) *
INDEX('WFOM - Time_Base'!$A$4:$API$29, MATCH("CenHos_Per", 'WFOM - Time_Base'!$B$4:$B$29,0), MATCH(CONCATENATE($G118,W$2),'WFOM - Time_Base'!$A$8:$API$8,0)),
IFERROR($AN118 * INDEX('Inputs from Uganda staff'!$E$61:$BM$80,MATCH('HRH Need estimation'!W$2,'Inputs from Uganda staff'!$E$61:$E$80,0),MATCH('HRH Need estimation'!$D118,'Inputs from Uganda staff'!$E$6:$BM$6,0)),
""))</f>
        <v>0</v>
      </c>
      <c r="X118" s="122">
        <f>IFERROR(
$AN118 * INDEX('WFOM - Time_Base'!$A$4:$API$29, MATCH("CenHos", 'WFOM - Time_Base'!$B$4:$B$29,0), MATCH(CONCATENATE($G118,X$2),'WFOM - Time_Base'!$A$8:$API$8,0)) *
INDEX('WFOM - Time_Base'!$A$4:$API$29, MATCH("CenHos_Per", 'WFOM - Time_Base'!$B$4:$B$29,0), MATCH(CONCATENATE($G118,X$2),'WFOM - Time_Base'!$A$8:$API$8,0)),
IFERROR($AN118 * INDEX('Inputs from Uganda staff'!$E$61:$BM$80,MATCH('HRH Need estimation'!X$2,'Inputs from Uganda staff'!$E$61:$E$80,0),MATCH('HRH Need estimation'!$D118,'Inputs from Uganda staff'!$E$6:$BM$6,0)),
""))</f>
        <v>0</v>
      </c>
      <c r="Y118" s="122">
        <f>IFERROR(
$AN118 * INDEX('WFOM - Time_Base'!$A$4:$API$29, MATCH("CenHos", 'WFOM - Time_Base'!$B$4:$B$29,0), MATCH(CONCATENATE($G118,Y$2),'WFOM - Time_Base'!$A$8:$API$8,0)) *
INDEX('WFOM - Time_Base'!$A$4:$API$29, MATCH("CenHos_Per", 'WFOM - Time_Base'!$B$4:$B$29,0), MATCH(CONCATENATE($G118,Y$2),'WFOM - Time_Base'!$A$8:$API$8,0)),
IFERROR($AN118 * INDEX('Inputs from Uganda staff'!$E$61:$BM$80,MATCH('HRH Need estimation'!Y$2,'Inputs from Uganda staff'!$E$61:$E$80,0),MATCH('HRH Need estimation'!$D118,'Inputs from Uganda staff'!$E$6:$BM$6,0)),
""))</f>
        <v>1</v>
      </c>
      <c r="Z118" s="122">
        <f>IFERROR(
$AN118 * INDEX('WFOM - Time_Base'!$A$4:$API$29, MATCH("CenHos", 'WFOM - Time_Base'!$B$4:$B$29,0), MATCH(CONCATENATE($G118,Z$2),'WFOM - Time_Base'!$A$8:$API$8,0)) *
INDEX('WFOM - Time_Base'!$A$4:$API$29, MATCH("CenHos_Per", 'WFOM - Time_Base'!$B$4:$B$29,0), MATCH(CONCATENATE($G118,Z$2),'WFOM - Time_Base'!$A$8:$API$8,0)),
IFERROR($AN118 * INDEX('Inputs from Uganda staff'!$E$61:$BM$80,MATCH('HRH Need estimation'!Z$2,'Inputs from Uganda staff'!$E$61:$E$80,0),MATCH('HRH Need estimation'!$D118,'Inputs from Uganda staff'!$E$6:$BM$6,0)),
""))</f>
        <v>0</v>
      </c>
      <c r="AA118" s="122">
        <f>IFERROR(
$AN118 * INDEX('WFOM - Time_Base'!$A$4:$API$29, MATCH("CenHos", 'WFOM - Time_Base'!$B$4:$B$29,0), MATCH(CONCATENATE($G118,AA$2),'WFOM - Time_Base'!$A$8:$API$8,0)) *
INDEX('WFOM - Time_Base'!$A$4:$API$29, MATCH("CenHos_Per", 'WFOM - Time_Base'!$B$4:$B$29,0), MATCH(CONCATENATE($G118,AA$2),'WFOM - Time_Base'!$A$8:$API$8,0)),
IFERROR($AN118 * INDEX('Inputs from Uganda staff'!$E$61:$BM$80,MATCH('HRH Need estimation'!AA$2,'Inputs from Uganda staff'!$E$61:$E$80,0),MATCH('HRH Need estimation'!$D118,'Inputs from Uganda staff'!$E$6:$BM$6,0)),
""))</f>
        <v>0</v>
      </c>
      <c r="AB118" s="122">
        <f>IFERROR(
$AN118 * INDEX('WFOM - Time_Base'!$A$4:$API$29, MATCH("CenHos", 'WFOM - Time_Base'!$B$4:$B$29,0), MATCH(CONCATENATE($G118,AB$2),'WFOM - Time_Base'!$A$8:$API$8,0)) *
INDEX('WFOM - Time_Base'!$A$4:$API$29, MATCH("CenHos_Per", 'WFOM - Time_Base'!$B$4:$B$29,0), MATCH(CONCATENATE($G118,AB$2),'WFOM - Time_Base'!$A$8:$API$8,0)),
IFERROR($AN118 * INDEX('Inputs from Uganda staff'!$E$61:$BM$80,MATCH('HRH Need estimation'!AB$2,'Inputs from Uganda staff'!$E$61:$E$80,0),MATCH('HRH Need estimation'!$D118,'Inputs from Uganda staff'!$E$6:$BM$6,0)),
""))</f>
        <v>0</v>
      </c>
      <c r="AC118" s="122" t="str">
        <f>IFERROR(
$AN118 * INDEX('WFOM - Time_Base'!$A$4:$API$29, MATCH("CenHos", 'WFOM - Time_Base'!$B$4:$B$29,0), MATCH(CONCATENATE($G118,AC$2),'WFOM - Time_Base'!$A$8:$API$8,0)) *
INDEX('WFOM - Time_Base'!$A$4:$API$29, MATCH("CenHos_Per", 'WFOM - Time_Base'!$B$4:$B$29,0), MATCH(CONCATENATE($G118,AC$2),'WFOM - Time_Base'!$A$8:$API$8,0)),
IFERROR($AN118 * INDEX('Inputs from Uganda staff'!$E$61:$BM$80,MATCH('HRH Need estimation'!AC$2,'Inputs from Uganda staff'!$E$61:$E$80,0),MATCH('HRH Need estimation'!$D118,'Inputs from Uganda staff'!$E$6:$BM$6,0)),
""))</f>
        <v/>
      </c>
      <c r="AD118" s="122">
        <f>IFERROR(
$AN118 * INDEX('WFOM - Time_Base'!$A$4:$API$29, MATCH("CenHos", 'WFOM - Time_Base'!$B$4:$B$29,0), MATCH(CONCATENATE($G118,AD$2),'WFOM - Time_Base'!$A$8:$API$8,0)) *
INDEX('WFOM - Time_Base'!$A$4:$API$29, MATCH("CenHos_Per", 'WFOM - Time_Base'!$B$4:$B$29,0), MATCH(CONCATENATE($G118,AD$2),'WFOM - Time_Base'!$A$8:$API$8,0)),
IFERROR($AN118 * INDEX('Inputs from Uganda staff'!$E$61:$BM$80,MATCH('HRH Need estimation'!AD$2,'Inputs from Uganda staff'!$E$61:$E$80,0),MATCH('HRH Need estimation'!$D118,'Inputs from Uganda staff'!$E$6:$BM$6,0)),
""))</f>
        <v>0</v>
      </c>
      <c r="AE118" s="122">
        <f>IFERROR(
$AN118 * INDEX('WFOM - Time_Base'!$A$4:$API$29, MATCH("CenHos", 'WFOM - Time_Base'!$B$4:$B$29,0), MATCH(CONCATENATE($G118,AE$2),'WFOM - Time_Base'!$A$8:$API$8,0)) *
INDEX('WFOM - Time_Base'!$A$4:$API$29, MATCH("CenHos_Per", 'WFOM - Time_Base'!$B$4:$B$29,0), MATCH(CONCATENATE($G118,AE$2),'WFOM - Time_Base'!$A$8:$API$8,0)),
IFERROR($AN118 * INDEX('Inputs from Uganda staff'!$E$61:$BM$80,MATCH('HRH Need estimation'!AE$2,'Inputs from Uganda staff'!$E$61:$E$80,0),MATCH('HRH Need estimation'!$D118,'Inputs from Uganda staff'!$E$6:$BM$6,0)),
""))</f>
        <v>0</v>
      </c>
      <c r="AF118" s="122">
        <f>IFERROR(
$AN118 * INDEX('WFOM - Time_Base'!$A$4:$API$29, MATCH("CenHos", 'WFOM - Time_Base'!$B$4:$B$29,0), MATCH(CONCATENATE($G118,AF$2),'WFOM - Time_Base'!$A$8:$API$8,0)) *
INDEX('WFOM - Time_Base'!$A$4:$API$29, MATCH("CenHos_Per", 'WFOM - Time_Base'!$B$4:$B$29,0), MATCH(CONCATENATE($G118,AF$2),'WFOM - Time_Base'!$A$8:$API$8,0)),
IFERROR($AN118 * INDEX('Inputs from Uganda staff'!$E$61:$BM$80,MATCH('HRH Need estimation'!AF$2,'Inputs from Uganda staff'!$E$61:$E$80,0),MATCH('HRH Need estimation'!$D118,'Inputs from Uganda staff'!$E$6:$BM$6,0)),
""))</f>
        <v>0</v>
      </c>
      <c r="AG118" s="122">
        <f>IFERROR(
$AN118 * INDEX('WFOM - Time_Base'!$A$4:$API$29, MATCH("CenHos", 'WFOM - Time_Base'!$B$4:$B$29,0), MATCH(CONCATENATE($G118,AG$2),'WFOM - Time_Base'!$A$8:$API$8,0)) *
INDEX('WFOM - Time_Base'!$A$4:$API$29, MATCH("CenHos_Per", 'WFOM - Time_Base'!$B$4:$B$29,0), MATCH(CONCATENATE($G118,AG$2),'WFOM - Time_Base'!$A$8:$API$8,0)),
IFERROR($AN118 * INDEX('Inputs from Uganda staff'!$E$61:$BM$80,MATCH('HRH Need estimation'!AG$2,'Inputs from Uganda staff'!$E$61:$E$80,0),MATCH('HRH Need estimation'!$D118,'Inputs from Uganda staff'!$E$6:$BM$6,0)),
""))</f>
        <v>0</v>
      </c>
      <c r="AH118" s="122">
        <f>IFERROR(
$AN118 * INDEX('WFOM - Time_Base'!$A$4:$API$29, MATCH("CenHos", 'WFOM - Time_Base'!$B$4:$B$29,0), MATCH(CONCATENATE($G118,AH$2),'WFOM - Time_Base'!$A$8:$API$8,0)) *
INDEX('WFOM - Time_Base'!$A$4:$API$29, MATCH("CenHos_Per", 'WFOM - Time_Base'!$B$4:$B$29,0), MATCH(CONCATENATE($G118,AH$2),'WFOM - Time_Base'!$A$8:$API$8,0)),
IFERROR($AN118 * INDEX('Inputs from Uganda staff'!$E$61:$BM$80,MATCH('HRH Need estimation'!AH$2,'Inputs from Uganda staff'!$E$61:$E$80,0),MATCH('HRH Need estimation'!$D118,'Inputs from Uganda staff'!$E$6:$BM$6,0)),
""))</f>
        <v>0</v>
      </c>
      <c r="AI118" s="122">
        <f>IFERROR(
$AN118 * INDEX('WFOM - Time_Base'!$A$4:$API$29, MATCH("CenHos", 'WFOM - Time_Base'!$B$4:$B$29,0), MATCH(CONCATENATE($G118,AI$2),'WFOM - Time_Base'!$A$8:$API$8,0)) *
INDEX('WFOM - Time_Base'!$A$4:$API$29, MATCH("CenHos_Per", 'WFOM - Time_Base'!$B$4:$B$29,0), MATCH(CONCATENATE($G118,AI$2),'WFOM - Time_Base'!$A$8:$API$8,0)),
IFERROR($AN118 * INDEX('Inputs from Uganda staff'!$E$61:$BM$80,MATCH('HRH Need estimation'!AI$2,'Inputs from Uganda staff'!$E$61:$E$80,0),MATCH('HRH Need estimation'!$D118,'Inputs from Uganda staff'!$E$6:$BM$6,0)),
""))</f>
        <v>0</v>
      </c>
      <c r="AJ118" s="122">
        <f>IFERROR(
$AN118 * INDEX('WFOM - Time_Base'!$A$4:$API$29, MATCH("CenHos", 'WFOM - Time_Base'!$B$4:$B$29,0), MATCH(CONCATENATE($G118,AJ$2),'WFOM - Time_Base'!$A$8:$API$8,0)) *
INDEX('WFOM - Time_Base'!$A$4:$API$29, MATCH("CenHos_Per", 'WFOM - Time_Base'!$B$4:$B$29,0), MATCH(CONCATENATE($G118,AJ$2),'WFOM - Time_Base'!$A$8:$API$8,0)),
IFERROR($AN118 * INDEX('Inputs from Uganda staff'!$E$61:$BM$80,MATCH('HRH Need estimation'!AJ$2,'Inputs from Uganda staff'!$E$61:$E$80,0),MATCH('HRH Need estimation'!$D118,'Inputs from Uganda staff'!$E$6:$BM$6,0)),
""))</f>
        <v>0</v>
      </c>
      <c r="AK118" s="122">
        <f>IFERROR(
$AN118 * INDEX('WFOM - Time_Base'!$A$4:$API$29, MATCH("CenHos", 'WFOM - Time_Base'!$B$4:$B$29,0), MATCH(CONCATENATE($G118,AK$2),'WFOM - Time_Base'!$A$8:$API$8,0)) *
INDEX('WFOM - Time_Base'!$A$4:$API$29, MATCH("CenHos_Per", 'WFOM - Time_Base'!$B$4:$B$29,0), MATCH(CONCATENATE($G118,AK$2),'WFOM - Time_Base'!$A$8:$API$8,0)),
IFERROR($AN118 * INDEX('Inputs from Uganda staff'!$E$61:$BM$80,MATCH('HRH Need estimation'!AK$2,'Inputs from Uganda staff'!$E$61:$E$80,0),MATCH('HRH Need estimation'!$D118,'Inputs from Uganda staff'!$E$6:$BM$6,0)),
""))</f>
        <v>0</v>
      </c>
      <c r="AL118" s="122">
        <f>IFERROR(
$AN118 * INDEX('WFOM - Time_Base'!$A$4:$API$29, MATCH("CenHos", 'WFOM - Time_Base'!$B$4:$B$29,0), MATCH(CONCATENATE($G118,AL$2),'WFOM - Time_Base'!$A$8:$API$8,0)) *
INDEX('WFOM - Time_Base'!$A$4:$API$29, MATCH("CenHos_Per", 'WFOM - Time_Base'!$B$4:$B$29,0), MATCH(CONCATENATE($G118,AL$2),'WFOM - Time_Base'!$A$8:$API$8,0)),
IFERROR($AN118 * INDEX('Inputs from Uganda staff'!$E$61:$BM$80,MATCH('HRH Need estimation'!AL$2,'Inputs from Uganda staff'!$E$61:$E$80,0),MATCH('HRH Need estimation'!$D118,'Inputs from Uganda staff'!$E$6:$BM$6,0)),
""))</f>
        <v>0</v>
      </c>
      <c r="AM118" t="s">
        <v>2034</v>
      </c>
      <c r="AN118">
        <v>1</v>
      </c>
      <c r="AO118" t="e">
        <f t="shared" si="3"/>
        <v>#N/A</v>
      </c>
      <c r="AQ118" t="s">
        <v>777</v>
      </c>
    </row>
    <row r="119" spans="1:43" hidden="1">
      <c r="A119" s="106" t="s">
        <v>972</v>
      </c>
      <c r="B119" s="106" t="s">
        <v>292</v>
      </c>
      <c r="C119" s="107" t="s">
        <v>450</v>
      </c>
      <c r="D119" s="113" t="s">
        <v>451</v>
      </c>
      <c r="E119" s="122" t="s">
        <v>85</v>
      </c>
      <c r="F119" s="122" t="s">
        <v>90</v>
      </c>
      <c r="G119" s="122" t="str">
        <f>IF(F119&lt;&gt;"", VLOOKUP(F119,'WFOM - Cadre and Service List'!$E$4:$F$52,2,FALSE), "")</f>
        <v>MaleCirc</v>
      </c>
      <c r="H119" s="122"/>
      <c r="I119" s="207"/>
      <c r="J119" s="207"/>
      <c r="K119" s="207"/>
      <c r="L119" s="207"/>
      <c r="M119" s="207"/>
      <c r="N119" s="207"/>
      <c r="O119" s="207"/>
      <c r="P119" s="207">
        <f t="shared" si="2"/>
        <v>0</v>
      </c>
      <c r="Q119" s="122" t="s">
        <v>1947</v>
      </c>
      <c r="R119" s="122">
        <f>IFERROR(
$AN119 * INDEX('WFOM - Time_Base'!$A$4:$API$29, MATCH("CenHos", 'WFOM - Time_Base'!$B$4:$B$29,0), MATCH(CONCATENATE($G119,R$2),'WFOM - Time_Base'!$A$8:$API$8,0)) *
INDEX('WFOM - Time_Base'!$A$4:$API$29, MATCH("CenHos_Per", 'WFOM - Time_Base'!$B$4:$B$29,0), MATCH(CONCATENATE($G119,R$2),'WFOM - Time_Base'!$A$8:$API$8,0)),
IFERROR($AN119 * INDEX('Inputs from Uganda staff'!$E$61:$BM$80,MATCH('HRH Need estimation'!R$2,'Inputs from Uganda staff'!$E$61:$E$80,0),MATCH('HRH Need estimation'!$D119,'Inputs from Uganda staff'!$E$6:$BM$6,0)),
""))</f>
        <v>10</v>
      </c>
      <c r="S119" s="122">
        <f>IFERROR(
$AN119 * INDEX('WFOM - Time_Base'!$A$4:$API$29, MATCH("CenHos", 'WFOM - Time_Base'!$B$4:$B$29,0), MATCH(CONCATENATE($G119,S$2),'WFOM - Time_Base'!$A$8:$API$8,0)) *
INDEX('WFOM - Time_Base'!$A$4:$API$29, MATCH("CenHos_Per", 'WFOM - Time_Base'!$B$4:$B$29,0), MATCH(CONCATENATE($G119,S$2),'WFOM - Time_Base'!$A$8:$API$8,0)),
IFERROR($AN119 * INDEX('Inputs from Uganda staff'!$E$61:$BM$80,MATCH('HRH Need estimation'!S$2,'Inputs from Uganda staff'!$E$61:$E$80,0),MATCH('HRH Need estimation'!$D119,'Inputs from Uganda staff'!$E$6:$BM$6,0)),
""))</f>
        <v>10</v>
      </c>
      <c r="T119" s="122">
        <f>IFERROR(
$AN119 * INDEX('WFOM - Time_Base'!$A$4:$API$29, MATCH("CenHos", 'WFOM - Time_Base'!$B$4:$B$29,0), MATCH(CONCATENATE($G119,T$2),'WFOM - Time_Base'!$A$8:$API$8,0)) *
INDEX('WFOM - Time_Base'!$A$4:$API$29, MATCH("CenHos_Per", 'WFOM - Time_Base'!$B$4:$B$29,0), MATCH(CONCATENATE($G119,T$2),'WFOM - Time_Base'!$A$8:$API$8,0)),
IFERROR($AN119 * INDEX('Inputs from Uganda staff'!$E$61:$BM$80,MATCH('HRH Need estimation'!T$2,'Inputs from Uganda staff'!$E$61:$E$80,0),MATCH('HRH Need estimation'!$D119,'Inputs from Uganda staff'!$E$6:$BM$6,0)),
""))</f>
        <v>0</v>
      </c>
      <c r="U119" s="122">
        <f>IFERROR(
$AN119 * INDEX('WFOM - Time_Base'!$A$4:$API$29, MATCH("CenHos", 'WFOM - Time_Base'!$B$4:$B$29,0), MATCH(CONCATENATE($G119,U$2),'WFOM - Time_Base'!$A$8:$API$8,0)) *
INDEX('WFOM - Time_Base'!$A$4:$API$29, MATCH("CenHos_Per", 'WFOM - Time_Base'!$B$4:$B$29,0), MATCH(CONCATENATE($G119,U$2),'WFOM - Time_Base'!$A$8:$API$8,0)),
IFERROR($AN119 * INDEX('Inputs from Uganda staff'!$E$61:$BM$80,MATCH('HRH Need estimation'!U$2,'Inputs from Uganda staff'!$E$61:$E$80,0),MATCH('HRH Need estimation'!$D119,'Inputs from Uganda staff'!$E$6:$BM$6,0)),
""))</f>
        <v>0</v>
      </c>
      <c r="V119" s="122">
        <f>IFERROR(
$AN119 * INDEX('WFOM - Time_Base'!$A$4:$API$29, MATCH("CenHos", 'WFOM - Time_Base'!$B$4:$B$29,0), MATCH(CONCATENATE($G119,V$2),'WFOM - Time_Base'!$A$8:$API$8,0)) *
INDEX('WFOM - Time_Base'!$A$4:$API$29, MATCH("CenHos_Per", 'WFOM - Time_Base'!$B$4:$B$29,0), MATCH(CONCATENATE($G119,V$2),'WFOM - Time_Base'!$A$8:$API$8,0)),
IFERROR($AN119 * INDEX('Inputs from Uganda staff'!$E$61:$BM$80,MATCH('HRH Need estimation'!V$2,'Inputs from Uganda staff'!$E$61:$E$80,0),MATCH('HRH Need estimation'!$D119,'Inputs from Uganda staff'!$E$6:$BM$6,0)),
""))</f>
        <v>20</v>
      </c>
      <c r="W119" s="122">
        <f>IFERROR(
$AN119 * INDEX('WFOM - Time_Base'!$A$4:$API$29, MATCH("CenHos", 'WFOM - Time_Base'!$B$4:$B$29,0), MATCH(CONCATENATE($G119,W$2),'WFOM - Time_Base'!$A$8:$API$8,0)) *
INDEX('WFOM - Time_Base'!$A$4:$API$29, MATCH("CenHos_Per", 'WFOM - Time_Base'!$B$4:$B$29,0), MATCH(CONCATENATE($G119,W$2),'WFOM - Time_Base'!$A$8:$API$8,0)),
IFERROR($AN119 * INDEX('Inputs from Uganda staff'!$E$61:$BM$80,MATCH('HRH Need estimation'!W$2,'Inputs from Uganda staff'!$E$61:$E$80,0),MATCH('HRH Need estimation'!$D119,'Inputs from Uganda staff'!$E$6:$BM$6,0)),
""))</f>
        <v>0</v>
      </c>
      <c r="X119" s="122">
        <f>IFERROR(
$AN119 * INDEX('WFOM - Time_Base'!$A$4:$API$29, MATCH("CenHos", 'WFOM - Time_Base'!$B$4:$B$29,0), MATCH(CONCATENATE($G119,X$2),'WFOM - Time_Base'!$A$8:$API$8,0)) *
INDEX('WFOM - Time_Base'!$A$4:$API$29, MATCH("CenHos_Per", 'WFOM - Time_Base'!$B$4:$B$29,0), MATCH(CONCATENATE($G119,X$2),'WFOM - Time_Base'!$A$8:$API$8,0)),
IFERROR($AN119 * INDEX('Inputs from Uganda staff'!$E$61:$BM$80,MATCH('HRH Need estimation'!X$2,'Inputs from Uganda staff'!$E$61:$E$80,0),MATCH('HRH Need estimation'!$D119,'Inputs from Uganda staff'!$E$6:$BM$6,0)),
""))</f>
        <v>0</v>
      </c>
      <c r="Y119" s="122">
        <f>IFERROR(
$AN119 * INDEX('WFOM - Time_Base'!$A$4:$API$29, MATCH("CenHos", 'WFOM - Time_Base'!$B$4:$B$29,0), MATCH(CONCATENATE($G119,Y$2),'WFOM - Time_Base'!$A$8:$API$8,0)) *
INDEX('WFOM - Time_Base'!$A$4:$API$29, MATCH("CenHos_Per", 'WFOM - Time_Base'!$B$4:$B$29,0), MATCH(CONCATENATE($G119,Y$2),'WFOM - Time_Base'!$A$8:$API$8,0)),
IFERROR($AN119 * INDEX('Inputs from Uganda staff'!$E$61:$BM$80,MATCH('HRH Need estimation'!Y$2,'Inputs from Uganda staff'!$E$61:$E$80,0),MATCH('HRH Need estimation'!$D119,'Inputs from Uganda staff'!$E$6:$BM$6,0)),
""))</f>
        <v>0</v>
      </c>
      <c r="Z119" s="122">
        <f>IFERROR(
$AN119 * INDEX('WFOM - Time_Base'!$A$4:$API$29, MATCH("CenHos", 'WFOM - Time_Base'!$B$4:$B$29,0), MATCH(CONCATENATE($G119,Z$2),'WFOM - Time_Base'!$A$8:$API$8,0)) *
INDEX('WFOM - Time_Base'!$A$4:$API$29, MATCH("CenHos_Per", 'WFOM - Time_Base'!$B$4:$B$29,0), MATCH(CONCATENATE($G119,Z$2),'WFOM - Time_Base'!$A$8:$API$8,0)),
IFERROR($AN119 * INDEX('Inputs from Uganda staff'!$E$61:$BM$80,MATCH('HRH Need estimation'!Z$2,'Inputs from Uganda staff'!$E$61:$E$80,0),MATCH('HRH Need estimation'!$D119,'Inputs from Uganda staff'!$E$6:$BM$6,0)),
""))</f>
        <v>0</v>
      </c>
      <c r="AA119" s="122">
        <f>IFERROR(
$AN119 * INDEX('WFOM - Time_Base'!$A$4:$API$29, MATCH("CenHos", 'WFOM - Time_Base'!$B$4:$B$29,0), MATCH(CONCATENATE($G119,AA$2),'WFOM - Time_Base'!$A$8:$API$8,0)) *
INDEX('WFOM - Time_Base'!$A$4:$API$29, MATCH("CenHos_Per", 'WFOM - Time_Base'!$B$4:$B$29,0), MATCH(CONCATENATE($G119,AA$2),'WFOM - Time_Base'!$A$8:$API$8,0)),
IFERROR($AN119 * INDEX('Inputs from Uganda staff'!$E$61:$BM$80,MATCH('HRH Need estimation'!AA$2,'Inputs from Uganda staff'!$E$61:$E$80,0),MATCH('HRH Need estimation'!$D119,'Inputs from Uganda staff'!$E$6:$BM$6,0)),
""))</f>
        <v>0</v>
      </c>
      <c r="AB119" s="122">
        <f>IFERROR(
$AN119 * INDEX('WFOM - Time_Base'!$A$4:$API$29, MATCH("CenHos", 'WFOM - Time_Base'!$B$4:$B$29,0), MATCH(CONCATENATE($G119,AB$2),'WFOM - Time_Base'!$A$8:$API$8,0)) *
INDEX('WFOM - Time_Base'!$A$4:$API$29, MATCH("CenHos_Per", 'WFOM - Time_Base'!$B$4:$B$29,0), MATCH(CONCATENATE($G119,AB$2),'WFOM - Time_Base'!$A$8:$API$8,0)),
IFERROR($AN119 * INDEX('Inputs from Uganda staff'!$E$61:$BM$80,MATCH('HRH Need estimation'!AB$2,'Inputs from Uganda staff'!$E$61:$E$80,0),MATCH('HRH Need estimation'!$D119,'Inputs from Uganda staff'!$E$6:$BM$6,0)),
""))</f>
        <v>0</v>
      </c>
      <c r="AC119" s="122" t="str">
        <f>IFERROR(
$AN119 * INDEX('WFOM - Time_Base'!$A$4:$API$29, MATCH("CenHos", 'WFOM - Time_Base'!$B$4:$B$29,0), MATCH(CONCATENATE($G119,AC$2),'WFOM - Time_Base'!$A$8:$API$8,0)) *
INDEX('WFOM - Time_Base'!$A$4:$API$29, MATCH("CenHos_Per", 'WFOM - Time_Base'!$B$4:$B$29,0), MATCH(CONCATENATE($G119,AC$2),'WFOM - Time_Base'!$A$8:$API$8,0)),
IFERROR($AN119 * INDEX('Inputs from Uganda staff'!$E$61:$BM$80,MATCH('HRH Need estimation'!AC$2,'Inputs from Uganda staff'!$E$61:$E$80,0),MATCH('HRH Need estimation'!$D119,'Inputs from Uganda staff'!$E$6:$BM$6,0)),
""))</f>
        <v/>
      </c>
      <c r="AD119" s="122">
        <f>IFERROR(
$AN119 * INDEX('WFOM - Time_Base'!$A$4:$API$29, MATCH("CenHos", 'WFOM - Time_Base'!$B$4:$B$29,0), MATCH(CONCATENATE($G119,AD$2),'WFOM - Time_Base'!$A$8:$API$8,0)) *
INDEX('WFOM - Time_Base'!$A$4:$API$29, MATCH("CenHos_Per", 'WFOM - Time_Base'!$B$4:$B$29,0), MATCH(CONCATENATE($G119,AD$2),'WFOM - Time_Base'!$A$8:$API$8,0)),
IFERROR($AN119 * INDEX('Inputs from Uganda staff'!$E$61:$BM$80,MATCH('HRH Need estimation'!AD$2,'Inputs from Uganda staff'!$E$61:$E$80,0),MATCH('HRH Need estimation'!$D119,'Inputs from Uganda staff'!$E$6:$BM$6,0)),
""))</f>
        <v>0</v>
      </c>
      <c r="AE119" s="122">
        <f>IFERROR(
$AN119 * INDEX('WFOM - Time_Base'!$A$4:$API$29, MATCH("CenHos", 'WFOM - Time_Base'!$B$4:$B$29,0), MATCH(CONCATENATE($G119,AE$2),'WFOM - Time_Base'!$A$8:$API$8,0)) *
INDEX('WFOM - Time_Base'!$A$4:$API$29, MATCH("CenHos_Per", 'WFOM - Time_Base'!$B$4:$B$29,0), MATCH(CONCATENATE($G119,AE$2),'WFOM - Time_Base'!$A$8:$API$8,0)),
IFERROR($AN119 * INDEX('Inputs from Uganda staff'!$E$61:$BM$80,MATCH('HRH Need estimation'!AE$2,'Inputs from Uganda staff'!$E$61:$E$80,0),MATCH('HRH Need estimation'!$D119,'Inputs from Uganda staff'!$E$6:$BM$6,0)),
""))</f>
        <v>0</v>
      </c>
      <c r="AF119" s="122">
        <f>IFERROR(
$AN119 * INDEX('WFOM - Time_Base'!$A$4:$API$29, MATCH("CenHos", 'WFOM - Time_Base'!$B$4:$B$29,0), MATCH(CONCATENATE($G119,AF$2),'WFOM - Time_Base'!$A$8:$API$8,0)) *
INDEX('WFOM - Time_Base'!$A$4:$API$29, MATCH("CenHos_Per", 'WFOM - Time_Base'!$B$4:$B$29,0), MATCH(CONCATENATE($G119,AF$2),'WFOM - Time_Base'!$A$8:$API$8,0)),
IFERROR($AN119 * INDEX('Inputs from Uganda staff'!$E$61:$BM$80,MATCH('HRH Need estimation'!AF$2,'Inputs from Uganda staff'!$E$61:$E$80,0),MATCH('HRH Need estimation'!$D119,'Inputs from Uganda staff'!$E$6:$BM$6,0)),
""))</f>
        <v>0</v>
      </c>
      <c r="AG119" s="122">
        <f>IFERROR(
$AN119 * INDEX('WFOM - Time_Base'!$A$4:$API$29, MATCH("CenHos", 'WFOM - Time_Base'!$B$4:$B$29,0), MATCH(CONCATENATE($G119,AG$2),'WFOM - Time_Base'!$A$8:$API$8,0)) *
INDEX('WFOM - Time_Base'!$A$4:$API$29, MATCH("CenHos_Per", 'WFOM - Time_Base'!$B$4:$B$29,0), MATCH(CONCATENATE($G119,AG$2),'WFOM - Time_Base'!$A$8:$API$8,0)),
IFERROR($AN119 * INDEX('Inputs from Uganda staff'!$E$61:$BM$80,MATCH('HRH Need estimation'!AG$2,'Inputs from Uganda staff'!$E$61:$E$80,0),MATCH('HRH Need estimation'!$D119,'Inputs from Uganda staff'!$E$6:$BM$6,0)),
""))</f>
        <v>0</v>
      </c>
      <c r="AH119" s="122">
        <f>IFERROR(
$AN119 * INDEX('WFOM - Time_Base'!$A$4:$API$29, MATCH("CenHos", 'WFOM - Time_Base'!$B$4:$B$29,0), MATCH(CONCATENATE($G119,AH$2),'WFOM - Time_Base'!$A$8:$API$8,0)) *
INDEX('WFOM - Time_Base'!$A$4:$API$29, MATCH("CenHos_Per", 'WFOM - Time_Base'!$B$4:$B$29,0), MATCH(CONCATENATE($G119,AH$2),'WFOM - Time_Base'!$A$8:$API$8,0)),
IFERROR($AN119 * INDEX('Inputs from Uganda staff'!$E$61:$BM$80,MATCH('HRH Need estimation'!AH$2,'Inputs from Uganda staff'!$E$61:$E$80,0),MATCH('HRH Need estimation'!$D119,'Inputs from Uganda staff'!$E$6:$BM$6,0)),
""))</f>
        <v>0</v>
      </c>
      <c r="AI119" s="122">
        <f>IFERROR(
$AN119 * INDEX('WFOM - Time_Base'!$A$4:$API$29, MATCH("CenHos", 'WFOM - Time_Base'!$B$4:$B$29,0), MATCH(CONCATENATE($G119,AI$2),'WFOM - Time_Base'!$A$8:$API$8,0)) *
INDEX('WFOM - Time_Base'!$A$4:$API$29, MATCH("CenHos_Per", 'WFOM - Time_Base'!$B$4:$B$29,0), MATCH(CONCATENATE($G119,AI$2),'WFOM - Time_Base'!$A$8:$API$8,0)),
IFERROR($AN119 * INDEX('Inputs from Uganda staff'!$E$61:$BM$80,MATCH('HRH Need estimation'!AI$2,'Inputs from Uganda staff'!$E$61:$E$80,0),MATCH('HRH Need estimation'!$D119,'Inputs from Uganda staff'!$E$6:$BM$6,0)),
""))</f>
        <v>0</v>
      </c>
      <c r="AJ119" s="122">
        <f>IFERROR(
$AN119 * INDEX('WFOM - Time_Base'!$A$4:$API$29, MATCH("CenHos", 'WFOM - Time_Base'!$B$4:$B$29,0), MATCH(CONCATENATE($G119,AJ$2),'WFOM - Time_Base'!$A$8:$API$8,0)) *
INDEX('WFOM - Time_Base'!$A$4:$API$29, MATCH("CenHos_Per", 'WFOM - Time_Base'!$B$4:$B$29,0), MATCH(CONCATENATE($G119,AJ$2),'WFOM - Time_Base'!$A$8:$API$8,0)),
IFERROR($AN119 * INDEX('Inputs from Uganda staff'!$E$61:$BM$80,MATCH('HRH Need estimation'!AJ$2,'Inputs from Uganda staff'!$E$61:$E$80,0),MATCH('HRH Need estimation'!$D119,'Inputs from Uganda staff'!$E$6:$BM$6,0)),
""))</f>
        <v>0</v>
      </c>
      <c r="AK119" s="122">
        <f>IFERROR(
$AN119 * INDEX('WFOM - Time_Base'!$A$4:$API$29, MATCH("CenHos", 'WFOM - Time_Base'!$B$4:$B$29,0), MATCH(CONCATENATE($G119,AK$2),'WFOM - Time_Base'!$A$8:$API$8,0)) *
INDEX('WFOM - Time_Base'!$A$4:$API$29, MATCH("CenHos_Per", 'WFOM - Time_Base'!$B$4:$B$29,0), MATCH(CONCATENATE($G119,AK$2),'WFOM - Time_Base'!$A$8:$API$8,0)),
IFERROR($AN119 * INDEX('Inputs from Uganda staff'!$E$61:$BM$80,MATCH('HRH Need estimation'!AK$2,'Inputs from Uganda staff'!$E$61:$E$80,0),MATCH('HRH Need estimation'!$D119,'Inputs from Uganda staff'!$E$6:$BM$6,0)),
""))</f>
        <v>0</v>
      </c>
      <c r="AL119" s="122">
        <f>IFERROR(
$AN119 * INDEX('WFOM - Time_Base'!$A$4:$API$29, MATCH("CenHos", 'WFOM - Time_Base'!$B$4:$B$29,0), MATCH(CONCATENATE($G119,AL$2),'WFOM - Time_Base'!$A$8:$API$8,0)) *
INDEX('WFOM - Time_Base'!$A$4:$API$29, MATCH("CenHos_Per", 'WFOM - Time_Base'!$B$4:$B$29,0), MATCH(CONCATENATE($G119,AL$2),'WFOM - Time_Base'!$A$8:$API$8,0)),
IFERROR($AN119 * INDEX('Inputs from Uganda staff'!$E$61:$BM$80,MATCH('HRH Need estimation'!AL$2,'Inputs from Uganda staff'!$E$61:$E$80,0),MATCH('HRH Need estimation'!$D119,'Inputs from Uganda staff'!$E$6:$BM$6,0)),
""))</f>
        <v>0</v>
      </c>
      <c r="AN119">
        <v>1</v>
      </c>
      <c r="AO119" t="str">
        <f t="shared" si="3"/>
        <v>134</v>
      </c>
      <c r="AQ119" t="s">
        <v>779</v>
      </c>
    </row>
    <row r="120" spans="1:43" hidden="1">
      <c r="A120" s="106" t="s">
        <v>973</v>
      </c>
      <c r="B120" s="106" t="s">
        <v>292</v>
      </c>
      <c r="C120" s="107" t="s">
        <v>452</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2"/>
        <v>0</v>
      </c>
      <c r="Q120" s="122" t="s">
        <v>1947</v>
      </c>
      <c r="R120" s="122">
        <f>IFERROR(
$AN120 * INDEX('WFOM - Time_Base'!$A$4:$API$29, MATCH("CenHos", 'WFOM - Time_Base'!$B$4:$B$29,0), MATCH(CONCATENATE($G120,R$2),'WFOM - Time_Base'!$A$8:$API$8,0)) *
INDEX('WFOM - Time_Base'!$A$4:$API$29, MATCH("CenHos_Per", 'WFOM - Time_Base'!$B$4:$B$29,0), MATCH(CONCATENATE($G120,R$2),'WFOM - Time_Base'!$A$8:$API$8,0)),
IFERROR($AN120 * INDEX('Inputs from Uganda staff'!$E$61:$BM$80,MATCH('HRH Need estimation'!R$2,'Inputs from Uganda staff'!$E$61:$E$80,0),MATCH('HRH Need estimation'!$D120,'Inputs from Uganda staff'!$E$6:$BM$6,0)),
""))</f>
        <v>3</v>
      </c>
      <c r="S120" s="122">
        <f>IFERROR(
$AN120 * INDEX('WFOM - Time_Base'!$A$4:$API$29, MATCH("CenHos", 'WFOM - Time_Base'!$B$4:$B$29,0), MATCH(CONCATENATE($G120,S$2),'WFOM - Time_Base'!$A$8:$API$8,0)) *
INDEX('WFOM - Time_Base'!$A$4:$API$29, MATCH("CenHos_Per", 'WFOM - Time_Base'!$B$4:$B$29,0), MATCH(CONCATENATE($G120,S$2),'WFOM - Time_Base'!$A$8:$API$8,0)),
IFERROR($AN120 * INDEX('Inputs from Uganda staff'!$E$61:$BM$80,MATCH('HRH Need estimation'!S$2,'Inputs from Uganda staff'!$E$61:$E$80,0),MATCH('HRH Need estimation'!$D120,'Inputs from Uganda staff'!$E$6:$BM$6,0)),
""))</f>
        <v>3</v>
      </c>
      <c r="T120" s="122">
        <f>IFERROR(
$AN120 * INDEX('WFOM - Time_Base'!$A$4:$API$29, MATCH("CenHos", 'WFOM - Time_Base'!$B$4:$B$29,0), MATCH(CONCATENATE($G120,T$2),'WFOM - Time_Base'!$A$8:$API$8,0)) *
INDEX('WFOM - Time_Base'!$A$4:$API$29, MATCH("CenHos_Per", 'WFOM - Time_Base'!$B$4:$B$29,0), MATCH(CONCATENATE($G120,T$2),'WFOM - Time_Base'!$A$8:$API$8,0)),
IFERROR($AN120 * INDEX('Inputs from Uganda staff'!$E$61:$BM$80,MATCH('HRH Need estimation'!T$2,'Inputs from Uganda staff'!$E$61:$E$80,0),MATCH('HRH Need estimation'!$D120,'Inputs from Uganda staff'!$E$6:$BM$6,0)),
""))</f>
        <v>0</v>
      </c>
      <c r="U120" s="122">
        <f>IFERROR(
$AN120 * INDEX('WFOM - Time_Base'!$A$4:$API$29, MATCH("CenHos", 'WFOM - Time_Base'!$B$4:$B$29,0), MATCH(CONCATENATE($G120,U$2),'WFOM - Time_Base'!$A$8:$API$8,0)) *
INDEX('WFOM - Time_Base'!$A$4:$API$29, MATCH("CenHos_Per", 'WFOM - Time_Base'!$B$4:$B$29,0), MATCH(CONCATENATE($G120,U$2),'WFOM - Time_Base'!$A$8:$API$8,0)),
IFERROR($AN120 * INDEX('Inputs from Uganda staff'!$E$61:$BM$80,MATCH('HRH Need estimation'!U$2,'Inputs from Uganda staff'!$E$61:$E$80,0),MATCH('HRH Need estimation'!$D120,'Inputs from Uganda staff'!$E$6:$BM$6,0)),
""))</f>
        <v>10</v>
      </c>
      <c r="V120" s="122">
        <f>IFERROR(
$AN120 * INDEX('WFOM - Time_Base'!$A$4:$API$29, MATCH("CenHos", 'WFOM - Time_Base'!$B$4:$B$29,0), MATCH(CONCATENATE($G120,V$2),'WFOM - Time_Base'!$A$8:$API$8,0)) *
INDEX('WFOM - Time_Base'!$A$4:$API$29, MATCH("CenHos_Per", 'WFOM - Time_Base'!$B$4:$B$29,0), MATCH(CONCATENATE($G120,V$2),'WFOM - Time_Base'!$A$8:$API$8,0)),
IFERROR($AN120 * INDEX('Inputs from Uganda staff'!$E$61:$BM$80,MATCH('HRH Need estimation'!V$2,'Inputs from Uganda staff'!$E$61:$E$80,0),MATCH('HRH Need estimation'!$D120,'Inputs from Uganda staff'!$E$6:$BM$6,0)),
""))</f>
        <v>10</v>
      </c>
      <c r="W120" s="122">
        <f>IFERROR(
$AN120 * INDEX('WFOM - Time_Base'!$A$4:$API$29, MATCH("CenHos", 'WFOM - Time_Base'!$B$4:$B$29,0), MATCH(CONCATENATE($G120,W$2),'WFOM - Time_Base'!$A$8:$API$8,0)) *
INDEX('WFOM - Time_Base'!$A$4:$API$29, MATCH("CenHos_Per", 'WFOM - Time_Base'!$B$4:$B$29,0), MATCH(CONCATENATE($G120,W$2),'WFOM - Time_Base'!$A$8:$API$8,0)),
IFERROR($AN120 * INDEX('Inputs from Uganda staff'!$E$61:$BM$80,MATCH('HRH Need estimation'!W$2,'Inputs from Uganda staff'!$E$61:$E$80,0),MATCH('HRH Need estimation'!$D120,'Inputs from Uganda staff'!$E$6:$BM$6,0)),
""))</f>
        <v>0.44999999999999996</v>
      </c>
      <c r="X120" s="122">
        <f>IFERROR(
$AN120 * INDEX('WFOM - Time_Base'!$A$4:$API$29, MATCH("CenHos", 'WFOM - Time_Base'!$B$4:$B$29,0), MATCH(CONCATENATE($G120,X$2),'WFOM - Time_Base'!$A$8:$API$8,0)) *
INDEX('WFOM - Time_Base'!$A$4:$API$29, MATCH("CenHos_Per", 'WFOM - Time_Base'!$B$4:$B$29,0), MATCH(CONCATENATE($G120,X$2),'WFOM - Time_Base'!$A$8:$API$8,0)),
IFERROR($AN120 * INDEX('Inputs from Uganda staff'!$E$61:$BM$80,MATCH('HRH Need estimation'!X$2,'Inputs from Uganda staff'!$E$61:$E$80,0),MATCH('HRH Need estimation'!$D120,'Inputs from Uganda staff'!$E$6:$BM$6,0)),
""))</f>
        <v>1</v>
      </c>
      <c r="Y120" s="122">
        <f>IFERROR(
$AN120 * INDEX('WFOM - Time_Base'!$A$4:$API$29, MATCH("CenHos", 'WFOM - Time_Base'!$B$4:$B$29,0), MATCH(CONCATENATE($G120,Y$2),'WFOM - Time_Base'!$A$8:$API$8,0)) *
INDEX('WFOM - Time_Base'!$A$4:$API$29, MATCH("CenHos_Per", 'WFOM - Time_Base'!$B$4:$B$29,0), MATCH(CONCATENATE($G120,Y$2),'WFOM - Time_Base'!$A$8:$API$8,0)),
IFERROR($AN120 * INDEX('Inputs from Uganda staff'!$E$61:$BM$80,MATCH('HRH Need estimation'!Y$2,'Inputs from Uganda staff'!$E$61:$E$80,0),MATCH('HRH Need estimation'!$D120,'Inputs from Uganda staff'!$E$6:$BM$6,0)),
""))</f>
        <v>1</v>
      </c>
      <c r="Z120" s="122">
        <f>IFERROR(
$AN120 * INDEX('WFOM - Time_Base'!$A$4:$API$29, MATCH("CenHos", 'WFOM - Time_Base'!$B$4:$B$29,0), MATCH(CONCATENATE($G120,Z$2),'WFOM - Time_Base'!$A$8:$API$8,0)) *
INDEX('WFOM - Time_Base'!$A$4:$API$29, MATCH("CenHos_Per", 'WFOM - Time_Base'!$B$4:$B$29,0), MATCH(CONCATENATE($G120,Z$2),'WFOM - Time_Base'!$A$8:$API$8,0)),
IFERROR($AN120 * INDEX('Inputs from Uganda staff'!$E$61:$BM$80,MATCH('HRH Need estimation'!Z$2,'Inputs from Uganda staff'!$E$61:$E$80,0),MATCH('HRH Need estimation'!$D120,'Inputs from Uganda staff'!$E$6:$BM$6,0)),
""))</f>
        <v>0</v>
      </c>
      <c r="AA120" s="122">
        <f>IFERROR(
$AN120 * INDEX('WFOM - Time_Base'!$A$4:$API$29, MATCH("CenHos", 'WFOM - Time_Base'!$B$4:$B$29,0), MATCH(CONCATENATE($G120,AA$2),'WFOM - Time_Base'!$A$8:$API$8,0)) *
INDEX('WFOM - Time_Base'!$A$4:$API$29, MATCH("CenHos_Per", 'WFOM - Time_Base'!$B$4:$B$29,0), MATCH(CONCATENATE($G120,AA$2),'WFOM - Time_Base'!$A$8:$API$8,0)),
IFERROR($AN120 * INDEX('Inputs from Uganda staff'!$E$61:$BM$80,MATCH('HRH Need estimation'!AA$2,'Inputs from Uganda staff'!$E$61:$E$80,0),MATCH('HRH Need estimation'!$D120,'Inputs from Uganda staff'!$E$6:$BM$6,0)),
""))</f>
        <v>0</v>
      </c>
      <c r="AB120" s="122">
        <f>IFERROR(
$AN120 * INDEX('WFOM - Time_Base'!$A$4:$API$29, MATCH("CenHos", 'WFOM - Time_Base'!$B$4:$B$29,0), MATCH(CONCATENATE($G120,AB$2),'WFOM - Time_Base'!$A$8:$API$8,0)) *
INDEX('WFOM - Time_Base'!$A$4:$API$29, MATCH("CenHos_Per", 'WFOM - Time_Base'!$B$4:$B$29,0), MATCH(CONCATENATE($G120,AB$2),'WFOM - Time_Base'!$A$8:$API$8,0)),
IFERROR($AN120 * INDEX('Inputs from Uganda staff'!$E$61:$BM$80,MATCH('HRH Need estimation'!AB$2,'Inputs from Uganda staff'!$E$61:$E$80,0),MATCH('HRH Need estimation'!$D120,'Inputs from Uganda staff'!$E$6:$BM$6,0)),
""))</f>
        <v>0</v>
      </c>
      <c r="AC120" s="122" t="str">
        <f>IFERROR(
$AN120 * INDEX('WFOM - Time_Base'!$A$4:$API$29, MATCH("CenHos", 'WFOM - Time_Base'!$B$4:$B$29,0), MATCH(CONCATENATE($G120,AC$2),'WFOM - Time_Base'!$A$8:$API$8,0)) *
INDEX('WFOM - Time_Base'!$A$4:$API$29, MATCH("CenHos_Per", 'WFOM - Time_Base'!$B$4:$B$29,0), MATCH(CONCATENATE($G120,AC$2),'WFOM - Time_Base'!$A$8:$API$8,0)),
IFERROR($AN120 * INDEX('Inputs from Uganda staff'!$E$61:$BM$80,MATCH('HRH Need estimation'!AC$2,'Inputs from Uganda staff'!$E$61:$E$80,0),MATCH('HRH Need estimation'!$D120,'Inputs from Uganda staff'!$E$6:$BM$6,0)),
""))</f>
        <v/>
      </c>
      <c r="AD120" s="122">
        <f>IFERROR(
$AN120 * INDEX('WFOM - Time_Base'!$A$4:$API$29, MATCH("CenHos", 'WFOM - Time_Base'!$B$4:$B$29,0), MATCH(CONCATENATE($G120,AD$2),'WFOM - Time_Base'!$A$8:$API$8,0)) *
INDEX('WFOM - Time_Base'!$A$4:$API$29, MATCH("CenHos_Per", 'WFOM - Time_Base'!$B$4:$B$29,0), MATCH(CONCATENATE($G120,AD$2),'WFOM - Time_Base'!$A$8:$API$8,0)),
IFERROR($AN120 * INDEX('Inputs from Uganda staff'!$E$61:$BM$80,MATCH('HRH Need estimation'!AD$2,'Inputs from Uganda staff'!$E$61:$E$80,0),MATCH('HRH Need estimation'!$D120,'Inputs from Uganda staff'!$E$6:$BM$6,0)),
""))</f>
        <v>0</v>
      </c>
      <c r="AE120" s="122">
        <f>IFERROR(
$AN120 * INDEX('WFOM - Time_Base'!$A$4:$API$29, MATCH("CenHos", 'WFOM - Time_Base'!$B$4:$B$29,0), MATCH(CONCATENATE($G120,AE$2),'WFOM - Time_Base'!$A$8:$API$8,0)) *
INDEX('WFOM - Time_Base'!$A$4:$API$29, MATCH("CenHos_Per", 'WFOM - Time_Base'!$B$4:$B$29,0), MATCH(CONCATENATE($G120,AE$2),'WFOM - Time_Base'!$A$8:$API$8,0)),
IFERROR($AN120 * INDEX('Inputs from Uganda staff'!$E$61:$BM$80,MATCH('HRH Need estimation'!AE$2,'Inputs from Uganda staff'!$E$61:$E$80,0),MATCH('HRH Need estimation'!$D120,'Inputs from Uganda staff'!$E$6:$BM$6,0)),
""))</f>
        <v>0</v>
      </c>
      <c r="AF120" s="122">
        <f>IFERROR(
$AN120 * INDEX('WFOM - Time_Base'!$A$4:$API$29, MATCH("CenHos", 'WFOM - Time_Base'!$B$4:$B$29,0), MATCH(CONCATENATE($G120,AF$2),'WFOM - Time_Base'!$A$8:$API$8,0)) *
INDEX('WFOM - Time_Base'!$A$4:$API$29, MATCH("CenHos_Per", 'WFOM - Time_Base'!$B$4:$B$29,0), MATCH(CONCATENATE($G120,AF$2),'WFOM - Time_Base'!$A$8:$API$8,0)),
IFERROR($AN120 * INDEX('Inputs from Uganda staff'!$E$61:$BM$80,MATCH('HRH Need estimation'!AF$2,'Inputs from Uganda staff'!$E$61:$E$80,0),MATCH('HRH Need estimation'!$D120,'Inputs from Uganda staff'!$E$6:$BM$6,0)),
""))</f>
        <v>0</v>
      </c>
      <c r="AG120" s="122">
        <f>IFERROR(
$AN120 * INDEX('WFOM - Time_Base'!$A$4:$API$29, MATCH("CenHos", 'WFOM - Time_Base'!$B$4:$B$29,0), MATCH(CONCATENATE($G120,AG$2),'WFOM - Time_Base'!$A$8:$API$8,0)) *
INDEX('WFOM - Time_Base'!$A$4:$API$29, MATCH("CenHos_Per", 'WFOM - Time_Base'!$B$4:$B$29,0), MATCH(CONCATENATE($G120,AG$2),'WFOM - Time_Base'!$A$8:$API$8,0)),
IFERROR($AN120 * INDEX('Inputs from Uganda staff'!$E$61:$BM$80,MATCH('HRH Need estimation'!AG$2,'Inputs from Uganda staff'!$E$61:$E$80,0),MATCH('HRH Need estimation'!$D120,'Inputs from Uganda staff'!$E$6:$BM$6,0)),
""))</f>
        <v>0</v>
      </c>
      <c r="AH120" s="122">
        <f>IFERROR(
$AN120 * INDEX('WFOM - Time_Base'!$A$4:$API$29, MATCH("CenHos", 'WFOM - Time_Base'!$B$4:$B$29,0), MATCH(CONCATENATE($G120,AH$2),'WFOM - Time_Base'!$A$8:$API$8,0)) *
INDEX('WFOM - Time_Base'!$A$4:$API$29, MATCH("CenHos_Per", 'WFOM - Time_Base'!$B$4:$B$29,0), MATCH(CONCATENATE($G120,AH$2),'WFOM - Time_Base'!$A$8:$API$8,0)),
IFERROR($AN120 * INDEX('Inputs from Uganda staff'!$E$61:$BM$80,MATCH('HRH Need estimation'!AH$2,'Inputs from Uganda staff'!$E$61:$E$80,0),MATCH('HRH Need estimation'!$D120,'Inputs from Uganda staff'!$E$6:$BM$6,0)),
""))</f>
        <v>0</v>
      </c>
      <c r="AI120" s="122">
        <f>IFERROR(
$AN120 * INDEX('WFOM - Time_Base'!$A$4:$API$29, MATCH("CenHos", 'WFOM - Time_Base'!$B$4:$B$29,0), MATCH(CONCATENATE($G120,AI$2),'WFOM - Time_Base'!$A$8:$API$8,0)) *
INDEX('WFOM - Time_Base'!$A$4:$API$29, MATCH("CenHos_Per", 'WFOM - Time_Base'!$B$4:$B$29,0), MATCH(CONCATENATE($G120,AI$2),'WFOM - Time_Base'!$A$8:$API$8,0)),
IFERROR($AN120 * INDEX('Inputs from Uganda staff'!$E$61:$BM$80,MATCH('HRH Need estimation'!AI$2,'Inputs from Uganda staff'!$E$61:$E$80,0),MATCH('HRH Need estimation'!$D120,'Inputs from Uganda staff'!$E$6:$BM$6,0)),
""))</f>
        <v>0</v>
      </c>
      <c r="AJ120" s="122">
        <f>IFERROR(
$AN120 * INDEX('WFOM - Time_Base'!$A$4:$API$29, MATCH("CenHos", 'WFOM - Time_Base'!$B$4:$B$29,0), MATCH(CONCATENATE($G120,AJ$2),'WFOM - Time_Base'!$A$8:$API$8,0)) *
INDEX('WFOM - Time_Base'!$A$4:$API$29, MATCH("CenHos_Per", 'WFOM - Time_Base'!$B$4:$B$29,0), MATCH(CONCATENATE($G120,AJ$2),'WFOM - Time_Base'!$A$8:$API$8,0)),
IFERROR($AN120 * INDEX('Inputs from Uganda staff'!$E$61:$BM$80,MATCH('HRH Need estimation'!AJ$2,'Inputs from Uganda staff'!$E$61:$E$80,0),MATCH('HRH Need estimation'!$D120,'Inputs from Uganda staff'!$E$6:$BM$6,0)),
""))</f>
        <v>0</v>
      </c>
      <c r="AK120" s="122">
        <f>IFERROR(
$AN120 * INDEX('WFOM - Time_Base'!$A$4:$API$29, MATCH("CenHos", 'WFOM - Time_Base'!$B$4:$B$29,0), MATCH(CONCATENATE($G120,AK$2),'WFOM - Time_Base'!$A$8:$API$8,0)) *
INDEX('WFOM - Time_Base'!$A$4:$API$29, MATCH("CenHos_Per", 'WFOM - Time_Base'!$B$4:$B$29,0), MATCH(CONCATENATE($G120,AK$2),'WFOM - Time_Base'!$A$8:$API$8,0)),
IFERROR($AN120 * INDEX('Inputs from Uganda staff'!$E$61:$BM$80,MATCH('HRH Need estimation'!AK$2,'Inputs from Uganda staff'!$E$61:$E$80,0),MATCH('HRH Need estimation'!$D120,'Inputs from Uganda staff'!$E$6:$BM$6,0)),
""))</f>
        <v>0</v>
      </c>
      <c r="AL120" s="122">
        <f>IFERROR(
$AN120 * INDEX('WFOM - Time_Base'!$A$4:$API$29, MATCH("CenHos", 'WFOM - Time_Base'!$B$4:$B$29,0), MATCH(CONCATENATE($G120,AL$2),'WFOM - Time_Base'!$A$8:$API$8,0)) *
INDEX('WFOM - Time_Base'!$A$4:$API$29, MATCH("CenHos_Per", 'WFOM - Time_Base'!$B$4:$B$29,0), MATCH(CONCATENATE($G120,AL$2),'WFOM - Time_Base'!$A$8:$API$8,0)),
IFERROR($AN120 * INDEX('Inputs from Uganda staff'!$E$61:$BM$80,MATCH('HRH Need estimation'!AL$2,'Inputs from Uganda staff'!$E$61:$E$80,0),MATCH('HRH Need estimation'!$D120,'Inputs from Uganda staff'!$E$6:$BM$6,0)),
""))</f>
        <v>0</v>
      </c>
      <c r="AN120">
        <v>1</v>
      </c>
      <c r="AO120" t="str">
        <f t="shared" si="3"/>
        <v>135</v>
      </c>
      <c r="AQ120" t="s">
        <v>781</v>
      </c>
    </row>
    <row r="121" spans="1:43" hidden="1">
      <c r="A121" s="106" t="s">
        <v>915</v>
      </c>
      <c r="B121" s="106" t="s">
        <v>292</v>
      </c>
      <c r="C121" s="107" t="s">
        <v>453</v>
      </c>
      <c r="D121" s="115" t="s">
        <v>454</v>
      </c>
      <c r="E121" s="122" t="s">
        <v>85</v>
      </c>
      <c r="F121" s="200" t="s">
        <v>88</v>
      </c>
      <c r="G121" s="122" t="str">
        <f>IF(F121&lt;&gt;"", VLOOKUP(F121,'WFOM - Cadre and Service List'!$E$4:$F$52,2,FALSE), "")</f>
        <v>VCTPositive</v>
      </c>
      <c r="H121" s="122"/>
      <c r="I121" s="207"/>
      <c r="J121" s="207"/>
      <c r="K121" s="207"/>
      <c r="L121" s="207"/>
      <c r="M121" s="207"/>
      <c r="N121" s="207"/>
      <c r="O121" s="207"/>
      <c r="P121" s="207">
        <f t="shared" si="2"/>
        <v>0</v>
      </c>
      <c r="Q121" s="122" t="s">
        <v>1947</v>
      </c>
      <c r="R121" s="122">
        <f>IFERROR(
$AN121 * INDEX('WFOM - Time_Base'!$A$4:$API$29, MATCH("CenHos", 'WFOM - Time_Base'!$B$4:$B$29,0), MATCH(CONCATENATE($G121,R$2),'WFOM - Time_Base'!$A$8:$API$8,0)) *
INDEX('WFOM - Time_Base'!$A$4:$API$29, MATCH("CenHos_Per", 'WFOM - Time_Base'!$B$4:$B$29,0), MATCH(CONCATENATE($G121,R$2),'WFOM - Time_Base'!$A$8:$API$8,0)),
IFERROR($AN121 * INDEX('Inputs from Uganda staff'!$E$61:$BM$80,MATCH('HRH Need estimation'!R$2,'Inputs from Uganda staff'!$E$61:$E$80,0),MATCH('HRH Need estimation'!$D121,'Inputs from Uganda staff'!$E$6:$BM$6,0)),
""))</f>
        <v>0</v>
      </c>
      <c r="S121" s="122">
        <f>IFERROR(
$AN121 * INDEX('WFOM - Time_Base'!$A$4:$API$29, MATCH("CenHos", 'WFOM - Time_Base'!$B$4:$B$29,0), MATCH(CONCATENATE($G121,S$2),'WFOM - Time_Base'!$A$8:$API$8,0)) *
INDEX('WFOM - Time_Base'!$A$4:$API$29, MATCH("CenHos_Per", 'WFOM - Time_Base'!$B$4:$B$29,0), MATCH(CONCATENATE($G121,S$2),'WFOM - Time_Base'!$A$8:$API$8,0)),
IFERROR($AN121 * INDEX('Inputs from Uganda staff'!$E$61:$BM$80,MATCH('HRH Need estimation'!S$2,'Inputs from Uganda staff'!$E$61:$E$80,0),MATCH('HRH Need estimation'!$D121,'Inputs from Uganda staff'!$E$6:$BM$6,0)),
""))</f>
        <v>0</v>
      </c>
      <c r="T121" s="122">
        <f>IFERROR(
$AN121 * INDEX('WFOM - Time_Base'!$A$4:$API$29, MATCH("CenHos", 'WFOM - Time_Base'!$B$4:$B$29,0), MATCH(CONCATENATE($G121,T$2),'WFOM - Time_Base'!$A$8:$API$8,0)) *
INDEX('WFOM - Time_Base'!$A$4:$API$29, MATCH("CenHos_Per", 'WFOM - Time_Base'!$B$4:$B$29,0), MATCH(CONCATENATE($G121,T$2),'WFOM - Time_Base'!$A$8:$API$8,0)),
IFERROR($AN121 * INDEX('Inputs from Uganda staff'!$E$61:$BM$80,MATCH('HRH Need estimation'!T$2,'Inputs from Uganda staff'!$E$61:$E$80,0),MATCH('HRH Need estimation'!$D121,'Inputs from Uganda staff'!$E$6:$BM$6,0)),
""))</f>
        <v>0</v>
      </c>
      <c r="U121" s="122">
        <f>IFERROR(
$AN121 * INDEX('WFOM - Time_Base'!$A$4:$API$29, MATCH("CenHos", 'WFOM - Time_Base'!$B$4:$B$29,0), MATCH(CONCATENATE($G121,U$2),'WFOM - Time_Base'!$A$8:$API$8,0)) *
INDEX('WFOM - Time_Base'!$A$4:$API$29, MATCH("CenHos_Per", 'WFOM - Time_Base'!$B$4:$B$29,0), MATCH(CONCATENATE($G121,U$2),'WFOM - Time_Base'!$A$8:$API$8,0)),
IFERROR($AN121 * INDEX('Inputs from Uganda staff'!$E$61:$BM$80,MATCH('HRH Need estimation'!U$2,'Inputs from Uganda staff'!$E$61:$E$80,0),MATCH('HRH Need estimation'!$D121,'Inputs from Uganda staff'!$E$6:$BM$6,0)),
""))</f>
        <v>0</v>
      </c>
      <c r="V121" s="122">
        <f>IFERROR(
$AN121 * INDEX('WFOM - Time_Base'!$A$4:$API$29, MATCH("CenHos", 'WFOM - Time_Base'!$B$4:$B$29,0), MATCH(CONCATENATE($G121,V$2),'WFOM - Time_Base'!$A$8:$API$8,0)) *
INDEX('WFOM - Time_Base'!$A$4:$API$29, MATCH("CenHos_Per", 'WFOM - Time_Base'!$B$4:$B$29,0), MATCH(CONCATENATE($G121,V$2),'WFOM - Time_Base'!$A$8:$API$8,0)),
IFERROR($AN121 * INDEX('Inputs from Uganda staff'!$E$61:$BM$80,MATCH('HRH Need estimation'!V$2,'Inputs from Uganda staff'!$E$61:$E$80,0),MATCH('HRH Need estimation'!$D121,'Inputs from Uganda staff'!$E$6:$BM$6,0)),
""))</f>
        <v>35</v>
      </c>
      <c r="W121" s="122">
        <f>IFERROR(
$AN121 * INDEX('WFOM - Time_Base'!$A$4:$API$29, MATCH("CenHos", 'WFOM - Time_Base'!$B$4:$B$29,0), MATCH(CONCATENATE($G121,W$2),'WFOM - Time_Base'!$A$8:$API$8,0)) *
INDEX('WFOM - Time_Base'!$A$4:$API$29, MATCH("CenHos_Per", 'WFOM - Time_Base'!$B$4:$B$29,0), MATCH(CONCATENATE($G121,W$2),'WFOM - Time_Base'!$A$8:$API$8,0)),
IFERROR($AN121 * INDEX('Inputs from Uganda staff'!$E$61:$BM$80,MATCH('HRH Need estimation'!W$2,'Inputs from Uganda staff'!$E$61:$E$80,0),MATCH('HRH Need estimation'!$D121,'Inputs from Uganda staff'!$E$6:$BM$6,0)),
""))</f>
        <v>0</v>
      </c>
      <c r="X121" s="122">
        <f>IFERROR(
$AN121 * INDEX('WFOM - Time_Base'!$A$4:$API$29, MATCH("CenHos", 'WFOM - Time_Base'!$B$4:$B$29,0), MATCH(CONCATENATE($G121,X$2),'WFOM - Time_Base'!$A$8:$API$8,0)) *
INDEX('WFOM - Time_Base'!$A$4:$API$29, MATCH("CenHos_Per", 'WFOM - Time_Base'!$B$4:$B$29,0), MATCH(CONCATENATE($G121,X$2),'WFOM - Time_Base'!$A$8:$API$8,0)),
IFERROR($AN121 * INDEX('Inputs from Uganda staff'!$E$61:$BM$80,MATCH('HRH Need estimation'!X$2,'Inputs from Uganda staff'!$E$61:$E$80,0),MATCH('HRH Need estimation'!$D121,'Inputs from Uganda staff'!$E$6:$BM$6,0)),
""))</f>
        <v>0</v>
      </c>
      <c r="Y121" s="122">
        <f>IFERROR(
$AN121 * INDEX('WFOM - Time_Base'!$A$4:$API$29, MATCH("CenHos", 'WFOM - Time_Base'!$B$4:$B$29,0), MATCH(CONCATENATE($G121,Y$2),'WFOM - Time_Base'!$A$8:$API$8,0)) *
INDEX('WFOM - Time_Base'!$A$4:$API$29, MATCH("CenHos_Per", 'WFOM - Time_Base'!$B$4:$B$29,0), MATCH(CONCATENATE($G121,Y$2),'WFOM - Time_Base'!$A$8:$API$8,0)),
IFERROR($AN121 * INDEX('Inputs from Uganda staff'!$E$61:$BM$80,MATCH('HRH Need estimation'!Y$2,'Inputs from Uganda staff'!$E$61:$E$80,0),MATCH('HRH Need estimation'!$D121,'Inputs from Uganda staff'!$E$6:$BM$6,0)),
""))</f>
        <v>0</v>
      </c>
      <c r="Z121" s="122">
        <f>IFERROR(
$AN121 * INDEX('WFOM - Time_Base'!$A$4:$API$29, MATCH("CenHos", 'WFOM - Time_Base'!$B$4:$B$29,0), MATCH(CONCATENATE($G121,Z$2),'WFOM - Time_Base'!$A$8:$API$8,0)) *
INDEX('WFOM - Time_Base'!$A$4:$API$29, MATCH("CenHos_Per", 'WFOM - Time_Base'!$B$4:$B$29,0), MATCH(CONCATENATE($G121,Z$2),'WFOM - Time_Base'!$A$8:$API$8,0)),
IFERROR($AN121 * INDEX('Inputs from Uganda staff'!$E$61:$BM$80,MATCH('HRH Need estimation'!Z$2,'Inputs from Uganda staff'!$E$61:$E$80,0),MATCH('HRH Need estimation'!$D121,'Inputs from Uganda staff'!$E$6:$BM$6,0)),
""))</f>
        <v>0</v>
      </c>
      <c r="AA121" s="122">
        <f>IFERROR(
$AN121 * INDEX('WFOM - Time_Base'!$A$4:$API$29, MATCH("CenHos", 'WFOM - Time_Base'!$B$4:$B$29,0), MATCH(CONCATENATE($G121,AA$2),'WFOM - Time_Base'!$A$8:$API$8,0)) *
INDEX('WFOM - Time_Base'!$A$4:$API$29, MATCH("CenHos_Per", 'WFOM - Time_Base'!$B$4:$B$29,0), MATCH(CONCATENATE($G121,AA$2),'WFOM - Time_Base'!$A$8:$API$8,0)),
IFERROR($AN121 * INDEX('Inputs from Uganda staff'!$E$61:$BM$80,MATCH('HRH Need estimation'!AA$2,'Inputs from Uganda staff'!$E$61:$E$80,0),MATCH('HRH Need estimation'!$D121,'Inputs from Uganda staff'!$E$6:$BM$6,0)),
""))</f>
        <v>0</v>
      </c>
      <c r="AB121" s="122">
        <f>IFERROR(
$AN121 * INDEX('WFOM - Time_Base'!$A$4:$API$29, MATCH("CenHos", 'WFOM - Time_Base'!$B$4:$B$29,0), MATCH(CONCATENATE($G121,AB$2),'WFOM - Time_Base'!$A$8:$API$8,0)) *
INDEX('WFOM - Time_Base'!$A$4:$API$29, MATCH("CenHos_Per", 'WFOM - Time_Base'!$B$4:$B$29,0), MATCH(CONCATENATE($G121,AB$2),'WFOM - Time_Base'!$A$8:$API$8,0)),
IFERROR($AN121 * INDEX('Inputs from Uganda staff'!$E$61:$BM$80,MATCH('HRH Need estimation'!AB$2,'Inputs from Uganda staff'!$E$61:$E$80,0),MATCH('HRH Need estimation'!$D121,'Inputs from Uganda staff'!$E$6:$BM$6,0)),
""))</f>
        <v>0</v>
      </c>
      <c r="AC121" s="122" t="str">
        <f>IFERROR(
$AN121 * INDEX('WFOM - Time_Base'!$A$4:$API$29, MATCH("CenHos", 'WFOM - Time_Base'!$B$4:$B$29,0), MATCH(CONCATENATE($G121,AC$2),'WFOM - Time_Base'!$A$8:$API$8,0)) *
INDEX('WFOM - Time_Base'!$A$4:$API$29, MATCH("CenHos_Per", 'WFOM - Time_Base'!$B$4:$B$29,0), MATCH(CONCATENATE($G121,AC$2),'WFOM - Time_Base'!$A$8:$API$8,0)),
IFERROR($AN121 * INDEX('Inputs from Uganda staff'!$E$61:$BM$80,MATCH('HRH Need estimation'!AC$2,'Inputs from Uganda staff'!$E$61:$E$80,0),MATCH('HRH Need estimation'!$D121,'Inputs from Uganda staff'!$E$6:$BM$6,0)),
""))</f>
        <v/>
      </c>
      <c r="AD121" s="122">
        <f>IFERROR(
$AN121 * INDEX('WFOM - Time_Base'!$A$4:$API$29, MATCH("CenHos", 'WFOM - Time_Base'!$B$4:$B$29,0), MATCH(CONCATENATE($G121,AD$2),'WFOM - Time_Base'!$A$8:$API$8,0)) *
INDEX('WFOM - Time_Base'!$A$4:$API$29, MATCH("CenHos_Per", 'WFOM - Time_Base'!$B$4:$B$29,0), MATCH(CONCATENATE($G121,AD$2),'WFOM - Time_Base'!$A$8:$API$8,0)),
IFERROR($AN121 * INDEX('Inputs from Uganda staff'!$E$61:$BM$80,MATCH('HRH Need estimation'!AD$2,'Inputs from Uganda staff'!$E$61:$E$80,0),MATCH('HRH Need estimation'!$D121,'Inputs from Uganda staff'!$E$6:$BM$6,0)),
""))</f>
        <v>0</v>
      </c>
      <c r="AE121" s="122">
        <f>IFERROR(
$AN121 * INDEX('WFOM - Time_Base'!$A$4:$API$29, MATCH("CenHos", 'WFOM - Time_Base'!$B$4:$B$29,0), MATCH(CONCATENATE($G121,AE$2),'WFOM - Time_Base'!$A$8:$API$8,0)) *
INDEX('WFOM - Time_Base'!$A$4:$API$29, MATCH("CenHos_Per", 'WFOM - Time_Base'!$B$4:$B$29,0), MATCH(CONCATENATE($G121,AE$2),'WFOM - Time_Base'!$A$8:$API$8,0)),
IFERROR($AN121 * INDEX('Inputs from Uganda staff'!$E$61:$BM$80,MATCH('HRH Need estimation'!AE$2,'Inputs from Uganda staff'!$E$61:$E$80,0),MATCH('HRH Need estimation'!$D121,'Inputs from Uganda staff'!$E$6:$BM$6,0)),
""))</f>
        <v>0</v>
      </c>
      <c r="AF121" s="122">
        <f>IFERROR(
$AN121 * INDEX('WFOM - Time_Base'!$A$4:$API$29, MATCH("CenHos", 'WFOM - Time_Base'!$B$4:$B$29,0), MATCH(CONCATENATE($G121,AF$2),'WFOM - Time_Base'!$A$8:$API$8,0)) *
INDEX('WFOM - Time_Base'!$A$4:$API$29, MATCH("CenHos_Per", 'WFOM - Time_Base'!$B$4:$B$29,0), MATCH(CONCATENATE($G121,AF$2),'WFOM - Time_Base'!$A$8:$API$8,0)),
IFERROR($AN121 * INDEX('Inputs from Uganda staff'!$E$61:$BM$80,MATCH('HRH Need estimation'!AF$2,'Inputs from Uganda staff'!$E$61:$E$80,0),MATCH('HRH Need estimation'!$D121,'Inputs from Uganda staff'!$E$6:$BM$6,0)),
""))</f>
        <v>0</v>
      </c>
      <c r="AG121" s="122">
        <f>IFERROR(
$AN121 * INDEX('WFOM - Time_Base'!$A$4:$API$29, MATCH("CenHos", 'WFOM - Time_Base'!$B$4:$B$29,0), MATCH(CONCATENATE($G121,AG$2),'WFOM - Time_Base'!$A$8:$API$8,0)) *
INDEX('WFOM - Time_Base'!$A$4:$API$29, MATCH("CenHos_Per", 'WFOM - Time_Base'!$B$4:$B$29,0), MATCH(CONCATENATE($G121,AG$2),'WFOM - Time_Base'!$A$8:$API$8,0)),
IFERROR($AN121 * INDEX('Inputs from Uganda staff'!$E$61:$BM$80,MATCH('HRH Need estimation'!AG$2,'Inputs from Uganda staff'!$E$61:$E$80,0),MATCH('HRH Need estimation'!$D121,'Inputs from Uganda staff'!$E$6:$BM$6,0)),
""))</f>
        <v>0</v>
      </c>
      <c r="AH121" s="122">
        <f>IFERROR(
$AN121 * INDEX('WFOM - Time_Base'!$A$4:$API$29, MATCH("CenHos", 'WFOM - Time_Base'!$B$4:$B$29,0), MATCH(CONCATENATE($G121,AH$2),'WFOM - Time_Base'!$A$8:$API$8,0)) *
INDEX('WFOM - Time_Base'!$A$4:$API$29, MATCH("CenHos_Per", 'WFOM - Time_Base'!$B$4:$B$29,0), MATCH(CONCATENATE($G121,AH$2),'WFOM - Time_Base'!$A$8:$API$8,0)),
IFERROR($AN121 * INDEX('Inputs from Uganda staff'!$E$61:$BM$80,MATCH('HRH Need estimation'!AH$2,'Inputs from Uganda staff'!$E$61:$E$80,0),MATCH('HRH Need estimation'!$D121,'Inputs from Uganda staff'!$E$6:$BM$6,0)),
""))</f>
        <v>0</v>
      </c>
      <c r="AI121" s="122">
        <f>IFERROR(
$AN121 * INDEX('WFOM - Time_Base'!$A$4:$API$29, MATCH("CenHos", 'WFOM - Time_Base'!$B$4:$B$29,0), MATCH(CONCATENATE($G121,AI$2),'WFOM - Time_Base'!$A$8:$API$8,0)) *
INDEX('WFOM - Time_Base'!$A$4:$API$29, MATCH("CenHos_Per", 'WFOM - Time_Base'!$B$4:$B$29,0), MATCH(CONCATENATE($G121,AI$2),'WFOM - Time_Base'!$A$8:$API$8,0)),
IFERROR($AN121 * INDEX('Inputs from Uganda staff'!$E$61:$BM$80,MATCH('HRH Need estimation'!AI$2,'Inputs from Uganda staff'!$E$61:$E$80,0),MATCH('HRH Need estimation'!$D121,'Inputs from Uganda staff'!$E$6:$BM$6,0)),
""))</f>
        <v>0</v>
      </c>
      <c r="AJ121" s="122">
        <f>IFERROR(
$AN121 * INDEX('WFOM - Time_Base'!$A$4:$API$29, MATCH("CenHos", 'WFOM - Time_Base'!$B$4:$B$29,0), MATCH(CONCATENATE($G121,AJ$2),'WFOM - Time_Base'!$A$8:$API$8,0)) *
INDEX('WFOM - Time_Base'!$A$4:$API$29, MATCH("CenHos_Per", 'WFOM - Time_Base'!$B$4:$B$29,0), MATCH(CONCATENATE($G121,AJ$2),'WFOM - Time_Base'!$A$8:$API$8,0)),
IFERROR($AN121 * INDEX('Inputs from Uganda staff'!$E$61:$BM$80,MATCH('HRH Need estimation'!AJ$2,'Inputs from Uganda staff'!$E$61:$E$80,0),MATCH('HRH Need estimation'!$D121,'Inputs from Uganda staff'!$E$6:$BM$6,0)),
""))</f>
        <v>0</v>
      </c>
      <c r="AK121" s="122">
        <f>IFERROR(
$AN121 * INDEX('WFOM - Time_Base'!$A$4:$API$29, MATCH("CenHos", 'WFOM - Time_Base'!$B$4:$B$29,0), MATCH(CONCATENATE($G121,AK$2),'WFOM - Time_Base'!$A$8:$API$8,0)) *
INDEX('WFOM - Time_Base'!$A$4:$API$29, MATCH("CenHos_Per", 'WFOM - Time_Base'!$B$4:$B$29,0), MATCH(CONCATENATE($G121,AK$2),'WFOM - Time_Base'!$A$8:$API$8,0)),
IFERROR($AN121 * INDEX('Inputs from Uganda staff'!$E$61:$BM$80,MATCH('HRH Need estimation'!AK$2,'Inputs from Uganda staff'!$E$61:$E$80,0),MATCH('HRH Need estimation'!$D121,'Inputs from Uganda staff'!$E$6:$BM$6,0)),
""))</f>
        <v>0</v>
      </c>
      <c r="AL121" s="122">
        <f>IFERROR(
$AN121 * INDEX('WFOM - Time_Base'!$A$4:$API$29, MATCH("CenHos", 'WFOM - Time_Base'!$B$4:$B$29,0), MATCH(CONCATENATE($G121,AL$2),'WFOM - Time_Base'!$A$8:$API$8,0)) *
INDEX('WFOM - Time_Base'!$A$4:$API$29, MATCH("CenHos_Per", 'WFOM - Time_Base'!$B$4:$B$29,0), MATCH(CONCATENATE($G121,AL$2),'WFOM - Time_Base'!$A$8:$API$8,0)),
IFERROR($AN121 * INDEX('Inputs from Uganda staff'!$E$61:$BM$80,MATCH('HRH Need estimation'!AL$2,'Inputs from Uganda staff'!$E$61:$E$80,0),MATCH('HRH Need estimation'!$D121,'Inputs from Uganda staff'!$E$6:$BM$6,0)),
""))</f>
        <v>0</v>
      </c>
      <c r="AN121">
        <v>1</v>
      </c>
      <c r="AO121" t="e">
        <f t="shared" si="3"/>
        <v>#N/A</v>
      </c>
      <c r="AQ121" t="s">
        <v>783</v>
      </c>
    </row>
    <row r="122" spans="1:43" hidden="1">
      <c r="A122" s="106" t="s">
        <v>974</v>
      </c>
      <c r="B122" s="106" t="s">
        <v>292</v>
      </c>
      <c r="C122" s="107" t="s">
        <v>455</v>
      </c>
      <c r="D122" s="123" t="s">
        <v>456</v>
      </c>
      <c r="E122" s="122" t="s">
        <v>85</v>
      </c>
      <c r="F122" s="200" t="s">
        <v>96</v>
      </c>
      <c r="G122" s="122" t="str">
        <f>IF(F122&lt;&gt;"", VLOOKUP(F122,'WFOM - Cadre and Service List'!$E$4:$F$52,2,FALSE), "")</f>
        <v>EstNonCom</v>
      </c>
      <c r="H122" s="122"/>
      <c r="I122" s="207"/>
      <c r="J122" s="207"/>
      <c r="K122" s="207"/>
      <c r="L122" s="207"/>
      <c r="M122" s="207"/>
      <c r="N122" s="207"/>
      <c r="O122" s="207"/>
      <c r="P122" s="207">
        <f t="shared" si="2"/>
        <v>0</v>
      </c>
      <c r="Q122" s="122" t="s">
        <v>1947</v>
      </c>
      <c r="R122" s="122">
        <f>IFERROR(
$AN122 * INDEX('WFOM - Time_Base'!$A$4:$API$29, MATCH("CenHos", 'WFOM - Time_Base'!$B$4:$B$29,0), MATCH(CONCATENATE($G122,R$2),'WFOM - Time_Base'!$A$8:$API$8,0)) *
INDEX('WFOM - Time_Base'!$A$4:$API$29, MATCH("CenHos_Per", 'WFOM - Time_Base'!$B$4:$B$29,0), MATCH(CONCATENATE($G122,R$2),'WFOM - Time_Base'!$A$8:$API$8,0)),
IFERROR($AN122 * INDEX('Inputs from Uganda staff'!$E$61:$BM$80,MATCH('HRH Need estimation'!R$2,'Inputs from Uganda staff'!$E$61:$E$80,0),MATCH('HRH Need estimation'!$D122,'Inputs from Uganda staff'!$E$6:$BM$6,0)),
""))</f>
        <v>0</v>
      </c>
      <c r="S122" s="122">
        <f>IFERROR(
$AN122 * INDEX('WFOM - Time_Base'!$A$4:$API$29, MATCH("CenHos", 'WFOM - Time_Base'!$B$4:$B$29,0), MATCH(CONCATENATE($G122,S$2),'WFOM - Time_Base'!$A$8:$API$8,0)) *
INDEX('WFOM - Time_Base'!$A$4:$API$29, MATCH("CenHos_Per", 'WFOM - Time_Base'!$B$4:$B$29,0), MATCH(CONCATENATE($G122,S$2),'WFOM - Time_Base'!$A$8:$API$8,0)),
IFERROR($AN122 * INDEX('Inputs from Uganda staff'!$E$61:$BM$80,MATCH('HRH Need estimation'!S$2,'Inputs from Uganda staff'!$E$61:$E$80,0),MATCH('HRH Need estimation'!$D122,'Inputs from Uganda staff'!$E$6:$BM$6,0)),
""))</f>
        <v>70</v>
      </c>
      <c r="T122" s="122">
        <f>IFERROR(
$AN122 * INDEX('WFOM - Time_Base'!$A$4:$API$29, MATCH("CenHos", 'WFOM - Time_Base'!$B$4:$B$29,0), MATCH(CONCATENATE($G122,T$2),'WFOM - Time_Base'!$A$8:$API$8,0)) *
INDEX('WFOM - Time_Base'!$A$4:$API$29, MATCH("CenHos_Per", 'WFOM - Time_Base'!$B$4:$B$29,0), MATCH(CONCATENATE($G122,T$2),'WFOM - Time_Base'!$A$8:$API$8,0)),
IFERROR($AN122 * INDEX('Inputs from Uganda staff'!$E$61:$BM$80,MATCH('HRH Need estimation'!T$2,'Inputs from Uganda staff'!$E$61:$E$80,0),MATCH('HRH Need estimation'!$D122,'Inputs from Uganda staff'!$E$6:$BM$6,0)),
""))</f>
        <v>0</v>
      </c>
      <c r="U122" s="122">
        <f>IFERROR(
$AN122 * INDEX('WFOM - Time_Base'!$A$4:$API$29, MATCH("CenHos", 'WFOM - Time_Base'!$B$4:$B$29,0), MATCH(CONCATENATE($G122,U$2),'WFOM - Time_Base'!$A$8:$API$8,0)) *
INDEX('WFOM - Time_Base'!$A$4:$API$29, MATCH("CenHos_Per", 'WFOM - Time_Base'!$B$4:$B$29,0), MATCH(CONCATENATE($G122,U$2),'WFOM - Time_Base'!$A$8:$API$8,0)),
IFERROR($AN122 * INDEX('Inputs from Uganda staff'!$E$61:$BM$80,MATCH('HRH Need estimation'!U$2,'Inputs from Uganda staff'!$E$61:$E$80,0),MATCH('HRH Need estimation'!$D122,'Inputs from Uganda staff'!$E$6:$BM$6,0)),
""))</f>
        <v>0</v>
      </c>
      <c r="V122" s="122">
        <f>IFERROR(
$AN122 * INDEX('WFOM - Time_Base'!$A$4:$API$29, MATCH("CenHos", 'WFOM - Time_Base'!$B$4:$B$29,0), MATCH(CONCATENATE($G122,V$2),'WFOM - Time_Base'!$A$8:$API$8,0)) *
INDEX('WFOM - Time_Base'!$A$4:$API$29, MATCH("CenHos_Per", 'WFOM - Time_Base'!$B$4:$B$29,0), MATCH(CONCATENATE($G122,V$2),'WFOM - Time_Base'!$A$8:$API$8,0)),
IFERROR($AN122 * INDEX('Inputs from Uganda staff'!$E$61:$BM$80,MATCH('HRH Need estimation'!V$2,'Inputs from Uganda staff'!$E$61:$E$80,0),MATCH('HRH Need estimation'!$D122,'Inputs from Uganda staff'!$E$6:$BM$6,0)),
""))</f>
        <v>30</v>
      </c>
      <c r="W122" s="122">
        <f>IFERROR(
$AN122 * INDEX('WFOM - Time_Base'!$A$4:$API$29, MATCH("CenHos", 'WFOM - Time_Base'!$B$4:$B$29,0), MATCH(CONCATENATE($G122,W$2),'WFOM - Time_Base'!$A$8:$API$8,0)) *
INDEX('WFOM - Time_Base'!$A$4:$API$29, MATCH("CenHos_Per", 'WFOM - Time_Base'!$B$4:$B$29,0), MATCH(CONCATENATE($G122,W$2),'WFOM - Time_Base'!$A$8:$API$8,0)),
IFERROR($AN122 * INDEX('Inputs from Uganda staff'!$E$61:$BM$80,MATCH('HRH Need estimation'!W$2,'Inputs from Uganda staff'!$E$61:$E$80,0),MATCH('HRH Need estimation'!$D122,'Inputs from Uganda staff'!$E$6:$BM$6,0)),
""))</f>
        <v>0</v>
      </c>
      <c r="X122" s="122">
        <f>IFERROR(
$AN122 * INDEX('WFOM - Time_Base'!$A$4:$API$29, MATCH("CenHos", 'WFOM - Time_Base'!$B$4:$B$29,0), MATCH(CONCATENATE($G122,X$2),'WFOM - Time_Base'!$A$8:$API$8,0)) *
INDEX('WFOM - Time_Base'!$A$4:$API$29, MATCH("CenHos_Per", 'WFOM - Time_Base'!$B$4:$B$29,0), MATCH(CONCATENATE($G122,X$2),'WFOM - Time_Base'!$A$8:$API$8,0)),
IFERROR($AN122 * INDEX('Inputs from Uganda staff'!$E$61:$BM$80,MATCH('HRH Need estimation'!X$2,'Inputs from Uganda staff'!$E$61:$E$80,0),MATCH('HRH Need estimation'!$D122,'Inputs from Uganda staff'!$E$6:$BM$6,0)),
""))</f>
        <v>7.5</v>
      </c>
      <c r="Y122" s="122">
        <f>IFERROR(
$AN122 * INDEX('WFOM - Time_Base'!$A$4:$API$29, MATCH("CenHos", 'WFOM - Time_Base'!$B$4:$B$29,0), MATCH(CONCATENATE($G122,Y$2),'WFOM - Time_Base'!$A$8:$API$8,0)) *
INDEX('WFOM - Time_Base'!$A$4:$API$29, MATCH("CenHos_Per", 'WFOM - Time_Base'!$B$4:$B$29,0), MATCH(CONCATENATE($G122,Y$2),'WFOM - Time_Base'!$A$8:$API$8,0)),
IFERROR($AN122 * INDEX('Inputs from Uganda staff'!$E$61:$BM$80,MATCH('HRH Need estimation'!Y$2,'Inputs from Uganda staff'!$E$61:$E$80,0),MATCH('HRH Need estimation'!$D122,'Inputs from Uganda staff'!$E$6:$BM$6,0)),
""))</f>
        <v>7.5</v>
      </c>
      <c r="Z122" s="122">
        <f>IFERROR(
$AN122 * INDEX('WFOM - Time_Base'!$A$4:$API$29, MATCH("CenHos", 'WFOM - Time_Base'!$B$4:$B$29,0), MATCH(CONCATENATE($G122,Z$2),'WFOM - Time_Base'!$A$8:$API$8,0)) *
INDEX('WFOM - Time_Base'!$A$4:$API$29, MATCH("CenHos_Per", 'WFOM - Time_Base'!$B$4:$B$29,0), MATCH(CONCATENATE($G122,Z$2),'WFOM - Time_Base'!$A$8:$API$8,0)),
IFERROR($AN122 * INDEX('Inputs from Uganda staff'!$E$61:$BM$80,MATCH('HRH Need estimation'!Z$2,'Inputs from Uganda staff'!$E$61:$E$80,0),MATCH('HRH Need estimation'!$D122,'Inputs from Uganda staff'!$E$6:$BM$6,0)),
""))</f>
        <v>0</v>
      </c>
      <c r="AA122" s="122">
        <f>IFERROR(
$AN122 * INDEX('WFOM - Time_Base'!$A$4:$API$29, MATCH("CenHos", 'WFOM - Time_Base'!$B$4:$B$29,0), MATCH(CONCATENATE($G122,AA$2),'WFOM - Time_Base'!$A$8:$API$8,0)) *
INDEX('WFOM - Time_Base'!$A$4:$API$29, MATCH("CenHos_Per", 'WFOM - Time_Base'!$B$4:$B$29,0), MATCH(CONCATENATE($G122,AA$2),'WFOM - Time_Base'!$A$8:$API$8,0)),
IFERROR($AN122 * INDEX('Inputs from Uganda staff'!$E$61:$BM$80,MATCH('HRH Need estimation'!AA$2,'Inputs from Uganda staff'!$E$61:$E$80,0),MATCH('HRH Need estimation'!$D122,'Inputs from Uganda staff'!$E$6:$BM$6,0)),
""))</f>
        <v>0</v>
      </c>
      <c r="AB122" s="122">
        <f>IFERROR(
$AN122 * INDEX('WFOM - Time_Base'!$A$4:$API$29, MATCH("CenHos", 'WFOM - Time_Base'!$B$4:$B$29,0), MATCH(CONCATENATE($G122,AB$2),'WFOM - Time_Base'!$A$8:$API$8,0)) *
INDEX('WFOM - Time_Base'!$A$4:$API$29, MATCH("CenHos_Per", 'WFOM - Time_Base'!$B$4:$B$29,0), MATCH(CONCATENATE($G122,AB$2),'WFOM - Time_Base'!$A$8:$API$8,0)),
IFERROR($AN122 * INDEX('Inputs from Uganda staff'!$E$61:$BM$80,MATCH('HRH Need estimation'!AB$2,'Inputs from Uganda staff'!$E$61:$E$80,0),MATCH('HRH Need estimation'!$D122,'Inputs from Uganda staff'!$E$6:$BM$6,0)),
""))</f>
        <v>0</v>
      </c>
      <c r="AC122" s="122" t="str">
        <f>IFERROR(
$AN122 * INDEX('WFOM - Time_Base'!$A$4:$API$29, MATCH("CenHos", 'WFOM - Time_Base'!$B$4:$B$29,0), MATCH(CONCATENATE($G122,AC$2),'WFOM - Time_Base'!$A$8:$API$8,0)) *
INDEX('WFOM - Time_Base'!$A$4:$API$29, MATCH("CenHos_Per", 'WFOM - Time_Base'!$B$4:$B$29,0), MATCH(CONCATENATE($G122,AC$2),'WFOM - Time_Base'!$A$8:$API$8,0)),
IFERROR($AN122 * INDEX('Inputs from Uganda staff'!$E$61:$BM$80,MATCH('HRH Need estimation'!AC$2,'Inputs from Uganda staff'!$E$61:$E$80,0),MATCH('HRH Need estimation'!$D122,'Inputs from Uganda staff'!$E$6:$BM$6,0)),
""))</f>
        <v/>
      </c>
      <c r="AD122" s="122">
        <f>IFERROR(
$AN122 * INDEX('WFOM - Time_Base'!$A$4:$API$29, MATCH("CenHos", 'WFOM - Time_Base'!$B$4:$B$29,0), MATCH(CONCATENATE($G122,AD$2),'WFOM - Time_Base'!$A$8:$API$8,0)) *
INDEX('WFOM - Time_Base'!$A$4:$API$29, MATCH("CenHos_Per", 'WFOM - Time_Base'!$B$4:$B$29,0), MATCH(CONCATENATE($G122,AD$2),'WFOM - Time_Base'!$A$8:$API$8,0)),
IFERROR($AN122 * INDEX('Inputs from Uganda staff'!$E$61:$BM$80,MATCH('HRH Need estimation'!AD$2,'Inputs from Uganda staff'!$E$61:$E$80,0),MATCH('HRH Need estimation'!$D122,'Inputs from Uganda staff'!$E$6:$BM$6,0)),
""))</f>
        <v>0</v>
      </c>
      <c r="AE122" s="122">
        <f>IFERROR(
$AN122 * INDEX('WFOM - Time_Base'!$A$4:$API$29, MATCH("CenHos", 'WFOM - Time_Base'!$B$4:$B$29,0), MATCH(CONCATENATE($G122,AE$2),'WFOM - Time_Base'!$A$8:$API$8,0)) *
INDEX('WFOM - Time_Base'!$A$4:$API$29, MATCH("CenHos_Per", 'WFOM - Time_Base'!$B$4:$B$29,0), MATCH(CONCATENATE($G122,AE$2),'WFOM - Time_Base'!$A$8:$API$8,0)),
IFERROR($AN122 * INDEX('Inputs from Uganda staff'!$E$61:$BM$80,MATCH('HRH Need estimation'!AE$2,'Inputs from Uganda staff'!$E$61:$E$80,0),MATCH('HRH Need estimation'!$D122,'Inputs from Uganda staff'!$E$6:$BM$6,0)),
""))</f>
        <v>0</v>
      </c>
      <c r="AF122" s="122">
        <f>IFERROR(
$AN122 * INDEX('WFOM - Time_Base'!$A$4:$API$29, MATCH("CenHos", 'WFOM - Time_Base'!$B$4:$B$29,0), MATCH(CONCATENATE($G122,AF$2),'WFOM - Time_Base'!$A$8:$API$8,0)) *
INDEX('WFOM - Time_Base'!$A$4:$API$29, MATCH("CenHos_Per", 'WFOM - Time_Base'!$B$4:$B$29,0), MATCH(CONCATENATE($G122,AF$2),'WFOM - Time_Base'!$A$8:$API$8,0)),
IFERROR($AN122 * INDEX('Inputs from Uganda staff'!$E$61:$BM$80,MATCH('HRH Need estimation'!AF$2,'Inputs from Uganda staff'!$E$61:$E$80,0),MATCH('HRH Need estimation'!$D122,'Inputs from Uganda staff'!$E$6:$BM$6,0)),
""))</f>
        <v>0</v>
      </c>
      <c r="AG122" s="122">
        <f>IFERROR(
$AN122 * INDEX('WFOM - Time_Base'!$A$4:$API$29, MATCH("CenHos", 'WFOM - Time_Base'!$B$4:$B$29,0), MATCH(CONCATENATE($G122,AG$2),'WFOM - Time_Base'!$A$8:$API$8,0)) *
INDEX('WFOM - Time_Base'!$A$4:$API$29, MATCH("CenHos_Per", 'WFOM - Time_Base'!$B$4:$B$29,0), MATCH(CONCATENATE($G122,AG$2),'WFOM - Time_Base'!$A$8:$API$8,0)),
IFERROR($AN122 * INDEX('Inputs from Uganda staff'!$E$61:$BM$80,MATCH('HRH Need estimation'!AG$2,'Inputs from Uganda staff'!$E$61:$E$80,0),MATCH('HRH Need estimation'!$D122,'Inputs from Uganda staff'!$E$6:$BM$6,0)),
""))</f>
        <v>0</v>
      </c>
      <c r="AH122" s="122">
        <f>IFERROR(
$AN122 * INDEX('WFOM - Time_Base'!$A$4:$API$29, MATCH("CenHos", 'WFOM - Time_Base'!$B$4:$B$29,0), MATCH(CONCATENATE($G122,AH$2),'WFOM - Time_Base'!$A$8:$API$8,0)) *
INDEX('WFOM - Time_Base'!$A$4:$API$29, MATCH("CenHos_Per", 'WFOM - Time_Base'!$B$4:$B$29,0), MATCH(CONCATENATE($G122,AH$2),'WFOM - Time_Base'!$A$8:$API$8,0)),
IFERROR($AN122 * INDEX('Inputs from Uganda staff'!$E$61:$BM$80,MATCH('HRH Need estimation'!AH$2,'Inputs from Uganda staff'!$E$61:$E$80,0),MATCH('HRH Need estimation'!$D122,'Inputs from Uganda staff'!$E$6:$BM$6,0)),
""))</f>
        <v>0</v>
      </c>
      <c r="AI122" s="122">
        <f>IFERROR(
$AN122 * INDEX('WFOM - Time_Base'!$A$4:$API$29, MATCH("CenHos", 'WFOM - Time_Base'!$B$4:$B$29,0), MATCH(CONCATENATE($G122,AI$2),'WFOM - Time_Base'!$A$8:$API$8,0)) *
INDEX('WFOM - Time_Base'!$A$4:$API$29, MATCH("CenHos_Per", 'WFOM - Time_Base'!$B$4:$B$29,0), MATCH(CONCATENATE($G122,AI$2),'WFOM - Time_Base'!$A$8:$API$8,0)),
IFERROR($AN122 * INDEX('Inputs from Uganda staff'!$E$61:$BM$80,MATCH('HRH Need estimation'!AI$2,'Inputs from Uganda staff'!$E$61:$E$80,0),MATCH('HRH Need estimation'!$D122,'Inputs from Uganda staff'!$E$6:$BM$6,0)),
""))</f>
        <v>0</v>
      </c>
      <c r="AJ122" s="122">
        <f>IFERROR(
$AN122 * INDEX('WFOM - Time_Base'!$A$4:$API$29, MATCH("CenHos", 'WFOM - Time_Base'!$B$4:$B$29,0), MATCH(CONCATENATE($G122,AJ$2),'WFOM - Time_Base'!$A$8:$API$8,0)) *
INDEX('WFOM - Time_Base'!$A$4:$API$29, MATCH("CenHos_Per", 'WFOM - Time_Base'!$B$4:$B$29,0), MATCH(CONCATENATE($G122,AJ$2),'WFOM - Time_Base'!$A$8:$API$8,0)),
IFERROR($AN122 * INDEX('Inputs from Uganda staff'!$E$61:$BM$80,MATCH('HRH Need estimation'!AJ$2,'Inputs from Uganda staff'!$E$61:$E$80,0),MATCH('HRH Need estimation'!$D122,'Inputs from Uganda staff'!$E$6:$BM$6,0)),
""))</f>
        <v>0</v>
      </c>
      <c r="AK122" s="122">
        <f>IFERROR(
$AN122 * INDEX('WFOM - Time_Base'!$A$4:$API$29, MATCH("CenHos", 'WFOM - Time_Base'!$B$4:$B$29,0), MATCH(CONCATENATE($G122,AK$2),'WFOM - Time_Base'!$A$8:$API$8,0)) *
INDEX('WFOM - Time_Base'!$A$4:$API$29, MATCH("CenHos_Per", 'WFOM - Time_Base'!$B$4:$B$29,0), MATCH(CONCATENATE($G122,AK$2),'WFOM - Time_Base'!$A$8:$API$8,0)),
IFERROR($AN122 * INDEX('Inputs from Uganda staff'!$E$61:$BM$80,MATCH('HRH Need estimation'!AK$2,'Inputs from Uganda staff'!$E$61:$E$80,0),MATCH('HRH Need estimation'!$D122,'Inputs from Uganda staff'!$E$6:$BM$6,0)),
""))</f>
        <v>0</v>
      </c>
      <c r="AL122" s="122">
        <f>IFERROR(
$AN122 * INDEX('WFOM - Time_Base'!$A$4:$API$29, MATCH("CenHos", 'WFOM - Time_Base'!$B$4:$B$29,0), MATCH(CONCATENATE($G122,AL$2),'WFOM - Time_Base'!$A$8:$API$8,0)) *
INDEX('WFOM - Time_Base'!$A$4:$API$29, MATCH("CenHos_Per", 'WFOM - Time_Base'!$B$4:$B$29,0), MATCH(CONCATENATE($G122,AL$2),'WFOM - Time_Base'!$A$8:$API$8,0)),
IFERROR($AN122 * INDEX('Inputs from Uganda staff'!$E$61:$BM$80,MATCH('HRH Need estimation'!AL$2,'Inputs from Uganda staff'!$E$61:$E$80,0),MATCH('HRH Need estimation'!$D122,'Inputs from Uganda staff'!$E$6:$BM$6,0)),
""))</f>
        <v>0</v>
      </c>
      <c r="AM122" t="s">
        <v>2078</v>
      </c>
      <c r="AN122">
        <v>10</v>
      </c>
      <c r="AO122" t="str">
        <f t="shared" si="3"/>
        <v>137</v>
      </c>
      <c r="AQ122" t="s">
        <v>789</v>
      </c>
    </row>
    <row r="123" spans="1:43" hidden="1">
      <c r="A123" s="106" t="s">
        <v>975</v>
      </c>
      <c r="B123" s="106" t="s">
        <v>292</v>
      </c>
      <c r="C123" s="107" t="s">
        <v>457</v>
      </c>
      <c r="D123" s="123" t="s">
        <v>458</v>
      </c>
      <c r="E123" s="122" t="s">
        <v>85</v>
      </c>
      <c r="F123" s="200" t="s">
        <v>96</v>
      </c>
      <c r="G123" s="122" t="str">
        <f>IF(F123&lt;&gt;"", VLOOKUP(F123,'WFOM - Cadre and Service List'!$E$4:$F$52,2,FALSE), "")</f>
        <v>EstNonCom</v>
      </c>
      <c r="H123" s="122"/>
      <c r="I123" s="207"/>
      <c r="J123" s="207"/>
      <c r="K123" s="207"/>
      <c r="L123" s="207"/>
      <c r="M123" s="207"/>
      <c r="N123" s="207"/>
      <c r="O123" s="207"/>
      <c r="P123" s="207">
        <f t="shared" si="2"/>
        <v>0</v>
      </c>
      <c r="Q123" s="122" t="s">
        <v>1947</v>
      </c>
      <c r="R123" s="122">
        <f>IFERROR(
$AN123 * INDEX('WFOM - Time_Base'!$A$4:$API$29, MATCH("CenHos", 'WFOM - Time_Base'!$B$4:$B$29,0), MATCH(CONCATENATE($G123,R$2),'WFOM - Time_Base'!$A$8:$API$8,0)) *
INDEX('WFOM - Time_Base'!$A$4:$API$29, MATCH("CenHos_Per", 'WFOM - Time_Base'!$B$4:$B$29,0), MATCH(CONCATENATE($G123,R$2),'WFOM - Time_Base'!$A$8:$API$8,0)),
IFERROR($AN123 * INDEX('Inputs from Uganda staff'!$E$61:$BM$80,MATCH('HRH Need estimation'!R$2,'Inputs from Uganda staff'!$E$61:$E$80,0),MATCH('HRH Need estimation'!$D123,'Inputs from Uganda staff'!$E$6:$BM$6,0)),
""))</f>
        <v>0</v>
      </c>
      <c r="S123" s="122">
        <f>IFERROR(
$AN123 * INDEX('WFOM - Time_Base'!$A$4:$API$29, MATCH("CenHos", 'WFOM - Time_Base'!$B$4:$B$29,0), MATCH(CONCATENATE($G123,S$2),'WFOM - Time_Base'!$A$8:$API$8,0)) *
INDEX('WFOM - Time_Base'!$A$4:$API$29, MATCH("CenHos_Per", 'WFOM - Time_Base'!$B$4:$B$29,0), MATCH(CONCATENATE($G123,S$2),'WFOM - Time_Base'!$A$8:$API$8,0)),
IFERROR($AN123 * INDEX('Inputs from Uganda staff'!$E$61:$BM$80,MATCH('HRH Need estimation'!S$2,'Inputs from Uganda staff'!$E$61:$E$80,0),MATCH('HRH Need estimation'!$D123,'Inputs from Uganda staff'!$E$6:$BM$6,0)),
""))</f>
        <v>70</v>
      </c>
      <c r="T123" s="122">
        <f>IFERROR(
$AN123 * INDEX('WFOM - Time_Base'!$A$4:$API$29, MATCH("CenHos", 'WFOM - Time_Base'!$B$4:$B$29,0), MATCH(CONCATENATE($G123,T$2),'WFOM - Time_Base'!$A$8:$API$8,0)) *
INDEX('WFOM - Time_Base'!$A$4:$API$29, MATCH("CenHos_Per", 'WFOM - Time_Base'!$B$4:$B$29,0), MATCH(CONCATENATE($G123,T$2),'WFOM - Time_Base'!$A$8:$API$8,0)),
IFERROR($AN123 * INDEX('Inputs from Uganda staff'!$E$61:$BM$80,MATCH('HRH Need estimation'!T$2,'Inputs from Uganda staff'!$E$61:$E$80,0),MATCH('HRH Need estimation'!$D123,'Inputs from Uganda staff'!$E$6:$BM$6,0)),
""))</f>
        <v>0</v>
      </c>
      <c r="U123" s="122">
        <f>IFERROR(
$AN123 * INDEX('WFOM - Time_Base'!$A$4:$API$29, MATCH("CenHos", 'WFOM - Time_Base'!$B$4:$B$29,0), MATCH(CONCATENATE($G123,U$2),'WFOM - Time_Base'!$A$8:$API$8,0)) *
INDEX('WFOM - Time_Base'!$A$4:$API$29, MATCH("CenHos_Per", 'WFOM - Time_Base'!$B$4:$B$29,0), MATCH(CONCATENATE($G123,U$2),'WFOM - Time_Base'!$A$8:$API$8,0)),
IFERROR($AN123 * INDEX('Inputs from Uganda staff'!$E$61:$BM$80,MATCH('HRH Need estimation'!U$2,'Inputs from Uganda staff'!$E$61:$E$80,0),MATCH('HRH Need estimation'!$D123,'Inputs from Uganda staff'!$E$6:$BM$6,0)),
""))</f>
        <v>0</v>
      </c>
      <c r="V123" s="122">
        <f>IFERROR(
$AN123 * INDEX('WFOM - Time_Base'!$A$4:$API$29, MATCH("CenHos", 'WFOM - Time_Base'!$B$4:$B$29,0), MATCH(CONCATENATE($G123,V$2),'WFOM - Time_Base'!$A$8:$API$8,0)) *
INDEX('WFOM - Time_Base'!$A$4:$API$29, MATCH("CenHos_Per", 'WFOM - Time_Base'!$B$4:$B$29,0), MATCH(CONCATENATE($G123,V$2),'WFOM - Time_Base'!$A$8:$API$8,0)),
IFERROR($AN123 * INDEX('Inputs from Uganda staff'!$E$61:$BM$80,MATCH('HRH Need estimation'!V$2,'Inputs from Uganda staff'!$E$61:$E$80,0),MATCH('HRH Need estimation'!$D123,'Inputs from Uganda staff'!$E$6:$BM$6,0)),
""))</f>
        <v>30</v>
      </c>
      <c r="W123" s="122">
        <f>IFERROR(
$AN123 * INDEX('WFOM - Time_Base'!$A$4:$API$29, MATCH("CenHos", 'WFOM - Time_Base'!$B$4:$B$29,0), MATCH(CONCATENATE($G123,W$2),'WFOM - Time_Base'!$A$8:$API$8,0)) *
INDEX('WFOM - Time_Base'!$A$4:$API$29, MATCH("CenHos_Per", 'WFOM - Time_Base'!$B$4:$B$29,0), MATCH(CONCATENATE($G123,W$2),'WFOM - Time_Base'!$A$8:$API$8,0)),
IFERROR($AN123 * INDEX('Inputs from Uganda staff'!$E$61:$BM$80,MATCH('HRH Need estimation'!W$2,'Inputs from Uganda staff'!$E$61:$E$80,0),MATCH('HRH Need estimation'!$D123,'Inputs from Uganda staff'!$E$6:$BM$6,0)),
""))</f>
        <v>0</v>
      </c>
      <c r="X123" s="122">
        <f>IFERROR(
$AN123 * INDEX('WFOM - Time_Base'!$A$4:$API$29, MATCH("CenHos", 'WFOM - Time_Base'!$B$4:$B$29,0), MATCH(CONCATENATE($G123,X$2),'WFOM - Time_Base'!$A$8:$API$8,0)) *
INDEX('WFOM - Time_Base'!$A$4:$API$29, MATCH("CenHos_Per", 'WFOM - Time_Base'!$B$4:$B$29,0), MATCH(CONCATENATE($G123,X$2),'WFOM - Time_Base'!$A$8:$API$8,0)),
IFERROR($AN123 * INDEX('Inputs from Uganda staff'!$E$61:$BM$80,MATCH('HRH Need estimation'!X$2,'Inputs from Uganda staff'!$E$61:$E$80,0),MATCH('HRH Need estimation'!$D123,'Inputs from Uganda staff'!$E$6:$BM$6,0)),
""))</f>
        <v>7.5</v>
      </c>
      <c r="Y123" s="122">
        <f>IFERROR(
$AN123 * INDEX('WFOM - Time_Base'!$A$4:$API$29, MATCH("CenHos", 'WFOM - Time_Base'!$B$4:$B$29,0), MATCH(CONCATENATE($G123,Y$2),'WFOM - Time_Base'!$A$8:$API$8,0)) *
INDEX('WFOM - Time_Base'!$A$4:$API$29, MATCH("CenHos_Per", 'WFOM - Time_Base'!$B$4:$B$29,0), MATCH(CONCATENATE($G123,Y$2),'WFOM - Time_Base'!$A$8:$API$8,0)),
IFERROR($AN123 * INDEX('Inputs from Uganda staff'!$E$61:$BM$80,MATCH('HRH Need estimation'!Y$2,'Inputs from Uganda staff'!$E$61:$E$80,0),MATCH('HRH Need estimation'!$D123,'Inputs from Uganda staff'!$E$6:$BM$6,0)),
""))</f>
        <v>7.5</v>
      </c>
      <c r="Z123" s="122">
        <f>IFERROR(
$AN123 * INDEX('WFOM - Time_Base'!$A$4:$API$29, MATCH("CenHos", 'WFOM - Time_Base'!$B$4:$B$29,0), MATCH(CONCATENATE($G123,Z$2),'WFOM - Time_Base'!$A$8:$API$8,0)) *
INDEX('WFOM - Time_Base'!$A$4:$API$29, MATCH("CenHos_Per", 'WFOM - Time_Base'!$B$4:$B$29,0), MATCH(CONCATENATE($G123,Z$2),'WFOM - Time_Base'!$A$8:$API$8,0)),
IFERROR($AN123 * INDEX('Inputs from Uganda staff'!$E$61:$BM$80,MATCH('HRH Need estimation'!Z$2,'Inputs from Uganda staff'!$E$61:$E$80,0),MATCH('HRH Need estimation'!$D123,'Inputs from Uganda staff'!$E$6:$BM$6,0)),
""))</f>
        <v>0</v>
      </c>
      <c r="AA123" s="122">
        <f>IFERROR(
$AN123 * INDEX('WFOM - Time_Base'!$A$4:$API$29, MATCH("CenHos", 'WFOM - Time_Base'!$B$4:$B$29,0), MATCH(CONCATENATE($G123,AA$2),'WFOM - Time_Base'!$A$8:$API$8,0)) *
INDEX('WFOM - Time_Base'!$A$4:$API$29, MATCH("CenHos_Per", 'WFOM - Time_Base'!$B$4:$B$29,0), MATCH(CONCATENATE($G123,AA$2),'WFOM - Time_Base'!$A$8:$API$8,0)),
IFERROR($AN123 * INDEX('Inputs from Uganda staff'!$E$61:$BM$80,MATCH('HRH Need estimation'!AA$2,'Inputs from Uganda staff'!$E$61:$E$80,0),MATCH('HRH Need estimation'!$D123,'Inputs from Uganda staff'!$E$6:$BM$6,0)),
""))</f>
        <v>0</v>
      </c>
      <c r="AB123" s="122">
        <f>IFERROR(
$AN123 * INDEX('WFOM - Time_Base'!$A$4:$API$29, MATCH("CenHos", 'WFOM - Time_Base'!$B$4:$B$29,0), MATCH(CONCATENATE($G123,AB$2),'WFOM - Time_Base'!$A$8:$API$8,0)) *
INDEX('WFOM - Time_Base'!$A$4:$API$29, MATCH("CenHos_Per", 'WFOM - Time_Base'!$B$4:$B$29,0), MATCH(CONCATENATE($G123,AB$2),'WFOM - Time_Base'!$A$8:$API$8,0)),
IFERROR($AN123 * INDEX('Inputs from Uganda staff'!$E$61:$BM$80,MATCH('HRH Need estimation'!AB$2,'Inputs from Uganda staff'!$E$61:$E$80,0),MATCH('HRH Need estimation'!$D123,'Inputs from Uganda staff'!$E$6:$BM$6,0)),
""))</f>
        <v>0</v>
      </c>
      <c r="AC123" s="122" t="str">
        <f>IFERROR(
$AN123 * INDEX('WFOM - Time_Base'!$A$4:$API$29, MATCH("CenHos", 'WFOM - Time_Base'!$B$4:$B$29,0), MATCH(CONCATENATE($G123,AC$2),'WFOM - Time_Base'!$A$8:$API$8,0)) *
INDEX('WFOM - Time_Base'!$A$4:$API$29, MATCH("CenHos_Per", 'WFOM - Time_Base'!$B$4:$B$29,0), MATCH(CONCATENATE($G123,AC$2),'WFOM - Time_Base'!$A$8:$API$8,0)),
IFERROR($AN123 * INDEX('Inputs from Uganda staff'!$E$61:$BM$80,MATCH('HRH Need estimation'!AC$2,'Inputs from Uganda staff'!$E$61:$E$80,0),MATCH('HRH Need estimation'!$D123,'Inputs from Uganda staff'!$E$6:$BM$6,0)),
""))</f>
        <v/>
      </c>
      <c r="AD123" s="122">
        <f>IFERROR(
$AN123 * INDEX('WFOM - Time_Base'!$A$4:$API$29, MATCH("CenHos", 'WFOM - Time_Base'!$B$4:$B$29,0), MATCH(CONCATENATE($G123,AD$2),'WFOM - Time_Base'!$A$8:$API$8,0)) *
INDEX('WFOM - Time_Base'!$A$4:$API$29, MATCH("CenHos_Per", 'WFOM - Time_Base'!$B$4:$B$29,0), MATCH(CONCATENATE($G123,AD$2),'WFOM - Time_Base'!$A$8:$API$8,0)),
IFERROR($AN123 * INDEX('Inputs from Uganda staff'!$E$61:$BM$80,MATCH('HRH Need estimation'!AD$2,'Inputs from Uganda staff'!$E$61:$E$80,0),MATCH('HRH Need estimation'!$D123,'Inputs from Uganda staff'!$E$6:$BM$6,0)),
""))</f>
        <v>0</v>
      </c>
      <c r="AE123" s="122">
        <f>IFERROR(
$AN123 * INDEX('WFOM - Time_Base'!$A$4:$API$29, MATCH("CenHos", 'WFOM - Time_Base'!$B$4:$B$29,0), MATCH(CONCATENATE($G123,AE$2),'WFOM - Time_Base'!$A$8:$API$8,0)) *
INDEX('WFOM - Time_Base'!$A$4:$API$29, MATCH("CenHos_Per", 'WFOM - Time_Base'!$B$4:$B$29,0), MATCH(CONCATENATE($G123,AE$2),'WFOM - Time_Base'!$A$8:$API$8,0)),
IFERROR($AN123 * INDEX('Inputs from Uganda staff'!$E$61:$BM$80,MATCH('HRH Need estimation'!AE$2,'Inputs from Uganda staff'!$E$61:$E$80,0),MATCH('HRH Need estimation'!$D123,'Inputs from Uganda staff'!$E$6:$BM$6,0)),
""))</f>
        <v>0</v>
      </c>
      <c r="AF123" s="122">
        <f>IFERROR(
$AN123 * INDEX('WFOM - Time_Base'!$A$4:$API$29, MATCH("CenHos", 'WFOM - Time_Base'!$B$4:$B$29,0), MATCH(CONCATENATE($G123,AF$2),'WFOM - Time_Base'!$A$8:$API$8,0)) *
INDEX('WFOM - Time_Base'!$A$4:$API$29, MATCH("CenHos_Per", 'WFOM - Time_Base'!$B$4:$B$29,0), MATCH(CONCATENATE($G123,AF$2),'WFOM - Time_Base'!$A$8:$API$8,0)),
IFERROR($AN123 * INDEX('Inputs from Uganda staff'!$E$61:$BM$80,MATCH('HRH Need estimation'!AF$2,'Inputs from Uganda staff'!$E$61:$E$80,0),MATCH('HRH Need estimation'!$D123,'Inputs from Uganda staff'!$E$6:$BM$6,0)),
""))</f>
        <v>0</v>
      </c>
      <c r="AG123" s="122">
        <f>IFERROR(
$AN123 * INDEX('WFOM - Time_Base'!$A$4:$API$29, MATCH("CenHos", 'WFOM - Time_Base'!$B$4:$B$29,0), MATCH(CONCATENATE($G123,AG$2),'WFOM - Time_Base'!$A$8:$API$8,0)) *
INDEX('WFOM - Time_Base'!$A$4:$API$29, MATCH("CenHos_Per", 'WFOM - Time_Base'!$B$4:$B$29,0), MATCH(CONCATENATE($G123,AG$2),'WFOM - Time_Base'!$A$8:$API$8,0)),
IFERROR($AN123 * INDEX('Inputs from Uganda staff'!$E$61:$BM$80,MATCH('HRH Need estimation'!AG$2,'Inputs from Uganda staff'!$E$61:$E$80,0),MATCH('HRH Need estimation'!$D123,'Inputs from Uganda staff'!$E$6:$BM$6,0)),
""))</f>
        <v>0</v>
      </c>
      <c r="AH123" s="122">
        <f>IFERROR(
$AN123 * INDEX('WFOM - Time_Base'!$A$4:$API$29, MATCH("CenHos", 'WFOM - Time_Base'!$B$4:$B$29,0), MATCH(CONCATENATE($G123,AH$2),'WFOM - Time_Base'!$A$8:$API$8,0)) *
INDEX('WFOM - Time_Base'!$A$4:$API$29, MATCH("CenHos_Per", 'WFOM - Time_Base'!$B$4:$B$29,0), MATCH(CONCATENATE($G123,AH$2),'WFOM - Time_Base'!$A$8:$API$8,0)),
IFERROR($AN123 * INDEX('Inputs from Uganda staff'!$E$61:$BM$80,MATCH('HRH Need estimation'!AH$2,'Inputs from Uganda staff'!$E$61:$E$80,0),MATCH('HRH Need estimation'!$D123,'Inputs from Uganda staff'!$E$6:$BM$6,0)),
""))</f>
        <v>0</v>
      </c>
      <c r="AI123" s="122">
        <f>IFERROR(
$AN123 * INDEX('WFOM - Time_Base'!$A$4:$API$29, MATCH("CenHos", 'WFOM - Time_Base'!$B$4:$B$29,0), MATCH(CONCATENATE($G123,AI$2),'WFOM - Time_Base'!$A$8:$API$8,0)) *
INDEX('WFOM - Time_Base'!$A$4:$API$29, MATCH("CenHos_Per", 'WFOM - Time_Base'!$B$4:$B$29,0), MATCH(CONCATENATE($G123,AI$2),'WFOM - Time_Base'!$A$8:$API$8,0)),
IFERROR($AN123 * INDEX('Inputs from Uganda staff'!$E$61:$BM$80,MATCH('HRH Need estimation'!AI$2,'Inputs from Uganda staff'!$E$61:$E$80,0),MATCH('HRH Need estimation'!$D123,'Inputs from Uganda staff'!$E$6:$BM$6,0)),
""))</f>
        <v>0</v>
      </c>
      <c r="AJ123" s="122">
        <f>IFERROR(
$AN123 * INDEX('WFOM - Time_Base'!$A$4:$API$29, MATCH("CenHos", 'WFOM - Time_Base'!$B$4:$B$29,0), MATCH(CONCATENATE($G123,AJ$2),'WFOM - Time_Base'!$A$8:$API$8,0)) *
INDEX('WFOM - Time_Base'!$A$4:$API$29, MATCH("CenHos_Per", 'WFOM - Time_Base'!$B$4:$B$29,0), MATCH(CONCATENATE($G123,AJ$2),'WFOM - Time_Base'!$A$8:$API$8,0)),
IFERROR($AN123 * INDEX('Inputs from Uganda staff'!$E$61:$BM$80,MATCH('HRH Need estimation'!AJ$2,'Inputs from Uganda staff'!$E$61:$E$80,0),MATCH('HRH Need estimation'!$D123,'Inputs from Uganda staff'!$E$6:$BM$6,0)),
""))</f>
        <v>0</v>
      </c>
      <c r="AK123" s="122">
        <f>IFERROR(
$AN123 * INDEX('WFOM - Time_Base'!$A$4:$API$29, MATCH("CenHos", 'WFOM - Time_Base'!$B$4:$B$29,0), MATCH(CONCATENATE($G123,AK$2),'WFOM - Time_Base'!$A$8:$API$8,0)) *
INDEX('WFOM - Time_Base'!$A$4:$API$29, MATCH("CenHos_Per", 'WFOM - Time_Base'!$B$4:$B$29,0), MATCH(CONCATENATE($G123,AK$2),'WFOM - Time_Base'!$A$8:$API$8,0)),
IFERROR($AN123 * INDEX('Inputs from Uganda staff'!$E$61:$BM$80,MATCH('HRH Need estimation'!AK$2,'Inputs from Uganda staff'!$E$61:$E$80,0),MATCH('HRH Need estimation'!$D123,'Inputs from Uganda staff'!$E$6:$BM$6,0)),
""))</f>
        <v>0</v>
      </c>
      <c r="AL123" s="122">
        <f>IFERROR(
$AN123 * INDEX('WFOM - Time_Base'!$A$4:$API$29, MATCH("CenHos", 'WFOM - Time_Base'!$B$4:$B$29,0), MATCH(CONCATENATE($G123,AL$2),'WFOM - Time_Base'!$A$8:$API$8,0)) *
INDEX('WFOM - Time_Base'!$A$4:$API$29, MATCH("CenHos_Per", 'WFOM - Time_Base'!$B$4:$B$29,0), MATCH(CONCATENATE($G123,AL$2),'WFOM - Time_Base'!$A$8:$API$8,0)),
IFERROR($AN123 * INDEX('Inputs from Uganda staff'!$E$61:$BM$80,MATCH('HRH Need estimation'!AL$2,'Inputs from Uganda staff'!$E$61:$E$80,0),MATCH('HRH Need estimation'!$D123,'Inputs from Uganda staff'!$E$6:$BM$6,0)),
""))</f>
        <v>0</v>
      </c>
      <c r="AM123" t="s">
        <v>2079</v>
      </c>
      <c r="AN123">
        <v>10</v>
      </c>
      <c r="AO123" t="str">
        <f t="shared" si="3"/>
        <v>138</v>
      </c>
      <c r="AQ123" t="s">
        <v>809</v>
      </c>
    </row>
    <row r="124" spans="1:43" hidden="1">
      <c r="A124" s="106" t="s">
        <v>976</v>
      </c>
      <c r="B124" s="106" t="s">
        <v>292</v>
      </c>
      <c r="C124" s="107" t="s">
        <v>459</v>
      </c>
      <c r="D124" s="115" t="s">
        <v>460</v>
      </c>
      <c r="E124" s="122" t="s">
        <v>85</v>
      </c>
      <c r="F124" s="122" t="s">
        <v>92</v>
      </c>
      <c r="G124" s="122" t="str">
        <f>IF(F124&lt;&gt;"", VLOOKUP(F124,'WFOM - Cadre and Service List'!$E$4:$F$52,2,FALSE), "")</f>
        <v>NewAdult</v>
      </c>
      <c r="H124" s="122"/>
      <c r="I124" s="207"/>
      <c r="J124" s="207"/>
      <c r="K124" s="207"/>
      <c r="L124" s="207"/>
      <c r="M124" s="207"/>
      <c r="N124" s="207"/>
      <c r="O124" s="207"/>
      <c r="P124" s="207">
        <f t="shared" si="2"/>
        <v>0</v>
      </c>
      <c r="Q124" s="122" t="s">
        <v>1947</v>
      </c>
      <c r="R124" s="122">
        <f>IFERROR(
$AN124 * INDEX('WFOM - Time_Base'!$A$4:$API$29, MATCH("CenHos", 'WFOM - Time_Base'!$B$4:$B$29,0), MATCH(CONCATENATE($G124,R$2),'WFOM - Time_Base'!$A$8:$API$8,0)) *
INDEX('WFOM - Time_Base'!$A$4:$API$29, MATCH("CenHos_Per", 'WFOM - Time_Base'!$B$4:$B$29,0), MATCH(CONCATENATE($G124,R$2),'WFOM - Time_Base'!$A$8:$API$8,0)),
IFERROR($AN124 * INDEX('Inputs from Uganda staff'!$E$61:$BM$80,MATCH('HRH Need estimation'!R$2,'Inputs from Uganda staff'!$E$61:$E$80,0),MATCH('HRH Need estimation'!$D124,'Inputs from Uganda staff'!$E$6:$BM$6,0)),
""))</f>
        <v>24</v>
      </c>
      <c r="S124" s="122">
        <f>IFERROR(
$AN124 * INDEX('WFOM - Time_Base'!$A$4:$API$29, MATCH("CenHos", 'WFOM - Time_Base'!$B$4:$B$29,0), MATCH(CONCATENATE($G124,S$2),'WFOM - Time_Base'!$A$8:$API$8,0)) *
INDEX('WFOM - Time_Base'!$A$4:$API$29, MATCH("CenHos_Per", 'WFOM - Time_Base'!$B$4:$B$29,0), MATCH(CONCATENATE($G124,S$2),'WFOM - Time_Base'!$A$8:$API$8,0)),
IFERROR($AN124 * INDEX('Inputs from Uganda staff'!$E$61:$BM$80,MATCH('HRH Need estimation'!S$2,'Inputs from Uganda staff'!$E$61:$E$80,0),MATCH('HRH Need estimation'!$D124,'Inputs from Uganda staff'!$E$6:$BM$6,0)),
""))</f>
        <v>24</v>
      </c>
      <c r="T124" s="122">
        <f>IFERROR(
$AN124 * INDEX('WFOM - Time_Base'!$A$4:$API$29, MATCH("CenHos", 'WFOM - Time_Base'!$B$4:$B$29,0), MATCH(CONCATENATE($G124,T$2),'WFOM - Time_Base'!$A$8:$API$8,0)) *
INDEX('WFOM - Time_Base'!$A$4:$API$29, MATCH("CenHos_Per", 'WFOM - Time_Base'!$B$4:$B$29,0), MATCH(CONCATENATE($G124,T$2),'WFOM - Time_Base'!$A$8:$API$8,0)),
IFERROR($AN124 * INDEX('Inputs from Uganda staff'!$E$61:$BM$80,MATCH('HRH Need estimation'!T$2,'Inputs from Uganda staff'!$E$61:$E$80,0),MATCH('HRH Need estimation'!$D124,'Inputs from Uganda staff'!$E$6:$BM$6,0)),
""))</f>
        <v>0</v>
      </c>
      <c r="U124" s="122">
        <f>IFERROR(
$AN124 * INDEX('WFOM - Time_Base'!$A$4:$API$29, MATCH("CenHos", 'WFOM - Time_Base'!$B$4:$B$29,0), MATCH(CONCATENATE($G124,U$2),'WFOM - Time_Base'!$A$8:$API$8,0)) *
INDEX('WFOM - Time_Base'!$A$4:$API$29, MATCH("CenHos_Per", 'WFOM - Time_Base'!$B$4:$B$29,0), MATCH(CONCATENATE($G124,U$2),'WFOM - Time_Base'!$A$8:$API$8,0)),
IFERROR($AN124 * INDEX('Inputs from Uganda staff'!$E$61:$BM$80,MATCH('HRH Need estimation'!U$2,'Inputs from Uganda staff'!$E$61:$E$80,0),MATCH('HRH Need estimation'!$D124,'Inputs from Uganda staff'!$E$6:$BM$6,0)),
""))</f>
        <v>16</v>
      </c>
      <c r="V124" s="122">
        <f>IFERROR(
$AN124 * INDEX('WFOM - Time_Base'!$A$4:$API$29, MATCH("CenHos", 'WFOM - Time_Base'!$B$4:$B$29,0), MATCH(CONCATENATE($G124,V$2),'WFOM - Time_Base'!$A$8:$API$8,0)) *
INDEX('WFOM - Time_Base'!$A$4:$API$29, MATCH("CenHos_Per", 'WFOM - Time_Base'!$B$4:$B$29,0), MATCH(CONCATENATE($G124,V$2),'WFOM - Time_Base'!$A$8:$API$8,0)),
IFERROR($AN124 * INDEX('Inputs from Uganda staff'!$E$61:$BM$80,MATCH('HRH Need estimation'!V$2,'Inputs from Uganda staff'!$E$61:$E$80,0),MATCH('HRH Need estimation'!$D124,'Inputs from Uganda staff'!$E$6:$BM$6,0)),
""))</f>
        <v>16</v>
      </c>
      <c r="W124" s="122">
        <f>IFERROR(
$AN124 * INDEX('WFOM - Time_Base'!$A$4:$API$29, MATCH("CenHos", 'WFOM - Time_Base'!$B$4:$B$29,0), MATCH(CONCATENATE($G124,W$2),'WFOM - Time_Base'!$A$8:$API$8,0)) *
INDEX('WFOM - Time_Base'!$A$4:$API$29, MATCH("CenHos_Per", 'WFOM - Time_Base'!$B$4:$B$29,0), MATCH(CONCATENATE($G124,W$2),'WFOM - Time_Base'!$A$8:$API$8,0)),
IFERROR($AN124 * INDEX('Inputs from Uganda staff'!$E$61:$BM$80,MATCH('HRH Need estimation'!W$2,'Inputs from Uganda staff'!$E$61:$E$80,0),MATCH('HRH Need estimation'!$D124,'Inputs from Uganda staff'!$E$6:$BM$6,0)),
""))</f>
        <v>1.7999999999999998</v>
      </c>
      <c r="X124" s="122">
        <f>IFERROR(
$AN124 * INDEX('WFOM - Time_Base'!$A$4:$API$29, MATCH("CenHos", 'WFOM - Time_Base'!$B$4:$B$29,0), MATCH(CONCATENATE($G124,X$2),'WFOM - Time_Base'!$A$8:$API$8,0)) *
INDEX('WFOM - Time_Base'!$A$4:$API$29, MATCH("CenHos_Per", 'WFOM - Time_Base'!$B$4:$B$29,0), MATCH(CONCATENATE($G124,X$2),'WFOM - Time_Base'!$A$8:$API$8,0)),
IFERROR($AN124 * INDEX('Inputs from Uganda staff'!$E$61:$BM$80,MATCH('HRH Need estimation'!X$2,'Inputs from Uganda staff'!$E$61:$E$80,0),MATCH('HRH Need estimation'!$D124,'Inputs from Uganda staff'!$E$6:$BM$6,0)),
""))</f>
        <v>4</v>
      </c>
      <c r="Y124" s="122">
        <f>IFERROR(
$AN124 * INDEX('WFOM - Time_Base'!$A$4:$API$29, MATCH("CenHos", 'WFOM - Time_Base'!$B$4:$B$29,0), MATCH(CONCATENATE($G124,Y$2),'WFOM - Time_Base'!$A$8:$API$8,0)) *
INDEX('WFOM - Time_Base'!$A$4:$API$29, MATCH("CenHos_Per", 'WFOM - Time_Base'!$B$4:$B$29,0), MATCH(CONCATENATE($G124,Y$2),'WFOM - Time_Base'!$A$8:$API$8,0)),
IFERROR($AN124 * INDEX('Inputs from Uganda staff'!$E$61:$BM$80,MATCH('HRH Need estimation'!Y$2,'Inputs from Uganda staff'!$E$61:$E$80,0),MATCH('HRH Need estimation'!$D124,'Inputs from Uganda staff'!$E$6:$BM$6,0)),
""))</f>
        <v>4</v>
      </c>
      <c r="Z124" s="122">
        <f>IFERROR(
$AN124 * INDEX('WFOM - Time_Base'!$A$4:$API$29, MATCH("CenHos", 'WFOM - Time_Base'!$B$4:$B$29,0), MATCH(CONCATENATE($G124,Z$2),'WFOM - Time_Base'!$A$8:$API$8,0)) *
INDEX('WFOM - Time_Base'!$A$4:$API$29, MATCH("CenHos_Per", 'WFOM - Time_Base'!$B$4:$B$29,0), MATCH(CONCATENATE($G124,Z$2),'WFOM - Time_Base'!$A$8:$API$8,0)),
IFERROR($AN124 * INDEX('Inputs from Uganda staff'!$E$61:$BM$80,MATCH('HRH Need estimation'!Z$2,'Inputs from Uganda staff'!$E$61:$E$80,0),MATCH('HRH Need estimation'!$D124,'Inputs from Uganda staff'!$E$6:$BM$6,0)),
""))</f>
        <v>0</v>
      </c>
      <c r="AA124" s="122">
        <f>IFERROR(
$AN124 * INDEX('WFOM - Time_Base'!$A$4:$API$29, MATCH("CenHos", 'WFOM - Time_Base'!$B$4:$B$29,0), MATCH(CONCATENATE($G124,AA$2),'WFOM - Time_Base'!$A$8:$API$8,0)) *
INDEX('WFOM - Time_Base'!$A$4:$API$29, MATCH("CenHos_Per", 'WFOM - Time_Base'!$B$4:$B$29,0), MATCH(CONCATENATE($G124,AA$2),'WFOM - Time_Base'!$A$8:$API$8,0)),
IFERROR($AN124 * INDEX('Inputs from Uganda staff'!$E$61:$BM$80,MATCH('HRH Need estimation'!AA$2,'Inputs from Uganda staff'!$E$61:$E$80,0),MATCH('HRH Need estimation'!$D124,'Inputs from Uganda staff'!$E$6:$BM$6,0)),
""))</f>
        <v>0</v>
      </c>
      <c r="AB124" s="122">
        <f>IFERROR(
$AN124 * INDEX('WFOM - Time_Base'!$A$4:$API$29, MATCH("CenHos", 'WFOM - Time_Base'!$B$4:$B$29,0), MATCH(CONCATENATE($G124,AB$2),'WFOM - Time_Base'!$A$8:$API$8,0)) *
INDEX('WFOM - Time_Base'!$A$4:$API$29, MATCH("CenHos_Per", 'WFOM - Time_Base'!$B$4:$B$29,0), MATCH(CONCATENATE($G124,AB$2),'WFOM - Time_Base'!$A$8:$API$8,0)),
IFERROR($AN124 * INDEX('Inputs from Uganda staff'!$E$61:$BM$80,MATCH('HRH Need estimation'!AB$2,'Inputs from Uganda staff'!$E$61:$E$80,0),MATCH('HRH Need estimation'!$D124,'Inputs from Uganda staff'!$E$6:$BM$6,0)),
""))</f>
        <v>0</v>
      </c>
      <c r="AC124" s="122" t="str">
        <f>IFERROR(
$AN124 * INDEX('WFOM - Time_Base'!$A$4:$API$29, MATCH("CenHos", 'WFOM - Time_Base'!$B$4:$B$29,0), MATCH(CONCATENATE($G124,AC$2),'WFOM - Time_Base'!$A$8:$API$8,0)) *
INDEX('WFOM - Time_Base'!$A$4:$API$29, MATCH("CenHos_Per", 'WFOM - Time_Base'!$B$4:$B$29,0), MATCH(CONCATENATE($G124,AC$2),'WFOM - Time_Base'!$A$8:$API$8,0)),
IFERROR($AN124 * INDEX('Inputs from Uganda staff'!$E$61:$BM$80,MATCH('HRH Need estimation'!AC$2,'Inputs from Uganda staff'!$E$61:$E$80,0),MATCH('HRH Need estimation'!$D124,'Inputs from Uganda staff'!$E$6:$BM$6,0)),
""))</f>
        <v/>
      </c>
      <c r="AD124" s="122">
        <f>IFERROR(
$AN124 * INDEX('WFOM - Time_Base'!$A$4:$API$29, MATCH("CenHos", 'WFOM - Time_Base'!$B$4:$B$29,0), MATCH(CONCATENATE($G124,AD$2),'WFOM - Time_Base'!$A$8:$API$8,0)) *
INDEX('WFOM - Time_Base'!$A$4:$API$29, MATCH("CenHos_Per", 'WFOM - Time_Base'!$B$4:$B$29,0), MATCH(CONCATENATE($G124,AD$2),'WFOM - Time_Base'!$A$8:$API$8,0)),
IFERROR($AN124 * INDEX('Inputs from Uganda staff'!$E$61:$BM$80,MATCH('HRH Need estimation'!AD$2,'Inputs from Uganda staff'!$E$61:$E$80,0),MATCH('HRH Need estimation'!$D124,'Inputs from Uganda staff'!$E$6:$BM$6,0)),
""))</f>
        <v>0</v>
      </c>
      <c r="AE124" s="122">
        <f>IFERROR(
$AN124 * INDEX('WFOM - Time_Base'!$A$4:$API$29, MATCH("CenHos", 'WFOM - Time_Base'!$B$4:$B$29,0), MATCH(CONCATENATE($G124,AE$2),'WFOM - Time_Base'!$A$8:$API$8,0)) *
INDEX('WFOM - Time_Base'!$A$4:$API$29, MATCH("CenHos_Per", 'WFOM - Time_Base'!$B$4:$B$29,0), MATCH(CONCATENATE($G124,AE$2),'WFOM - Time_Base'!$A$8:$API$8,0)),
IFERROR($AN124 * INDEX('Inputs from Uganda staff'!$E$61:$BM$80,MATCH('HRH Need estimation'!AE$2,'Inputs from Uganda staff'!$E$61:$E$80,0),MATCH('HRH Need estimation'!$D124,'Inputs from Uganda staff'!$E$6:$BM$6,0)),
""))</f>
        <v>0</v>
      </c>
      <c r="AF124" s="122">
        <f>IFERROR(
$AN124 * INDEX('WFOM - Time_Base'!$A$4:$API$29, MATCH("CenHos", 'WFOM - Time_Base'!$B$4:$B$29,0), MATCH(CONCATENATE($G124,AF$2),'WFOM - Time_Base'!$A$8:$API$8,0)) *
INDEX('WFOM - Time_Base'!$A$4:$API$29, MATCH("CenHos_Per", 'WFOM - Time_Base'!$B$4:$B$29,0), MATCH(CONCATENATE($G124,AF$2),'WFOM - Time_Base'!$A$8:$API$8,0)),
IFERROR($AN124 * INDEX('Inputs from Uganda staff'!$E$61:$BM$80,MATCH('HRH Need estimation'!AF$2,'Inputs from Uganda staff'!$E$61:$E$80,0),MATCH('HRH Need estimation'!$D124,'Inputs from Uganda staff'!$E$6:$BM$6,0)),
""))</f>
        <v>0</v>
      </c>
      <c r="AG124" s="122">
        <f>IFERROR(
$AN124 * INDEX('WFOM - Time_Base'!$A$4:$API$29, MATCH("CenHos", 'WFOM - Time_Base'!$B$4:$B$29,0), MATCH(CONCATENATE($G124,AG$2),'WFOM - Time_Base'!$A$8:$API$8,0)) *
INDEX('WFOM - Time_Base'!$A$4:$API$29, MATCH("CenHos_Per", 'WFOM - Time_Base'!$B$4:$B$29,0), MATCH(CONCATENATE($G124,AG$2),'WFOM - Time_Base'!$A$8:$API$8,0)),
IFERROR($AN124 * INDEX('Inputs from Uganda staff'!$E$61:$BM$80,MATCH('HRH Need estimation'!AG$2,'Inputs from Uganda staff'!$E$61:$E$80,0),MATCH('HRH Need estimation'!$D124,'Inputs from Uganda staff'!$E$6:$BM$6,0)),
""))</f>
        <v>0</v>
      </c>
      <c r="AH124" s="122">
        <f>IFERROR(
$AN124 * INDEX('WFOM - Time_Base'!$A$4:$API$29, MATCH("CenHos", 'WFOM - Time_Base'!$B$4:$B$29,0), MATCH(CONCATENATE($G124,AH$2),'WFOM - Time_Base'!$A$8:$API$8,0)) *
INDEX('WFOM - Time_Base'!$A$4:$API$29, MATCH("CenHos_Per", 'WFOM - Time_Base'!$B$4:$B$29,0), MATCH(CONCATENATE($G124,AH$2),'WFOM - Time_Base'!$A$8:$API$8,0)),
IFERROR($AN124 * INDEX('Inputs from Uganda staff'!$E$61:$BM$80,MATCH('HRH Need estimation'!AH$2,'Inputs from Uganda staff'!$E$61:$E$80,0),MATCH('HRH Need estimation'!$D124,'Inputs from Uganda staff'!$E$6:$BM$6,0)),
""))</f>
        <v>0</v>
      </c>
      <c r="AI124" s="122">
        <f>IFERROR(
$AN124 * INDEX('WFOM - Time_Base'!$A$4:$API$29, MATCH("CenHos", 'WFOM - Time_Base'!$B$4:$B$29,0), MATCH(CONCATENATE($G124,AI$2),'WFOM - Time_Base'!$A$8:$API$8,0)) *
INDEX('WFOM - Time_Base'!$A$4:$API$29, MATCH("CenHos_Per", 'WFOM - Time_Base'!$B$4:$B$29,0), MATCH(CONCATENATE($G124,AI$2),'WFOM - Time_Base'!$A$8:$API$8,0)),
IFERROR($AN124 * INDEX('Inputs from Uganda staff'!$E$61:$BM$80,MATCH('HRH Need estimation'!AI$2,'Inputs from Uganda staff'!$E$61:$E$80,0),MATCH('HRH Need estimation'!$D124,'Inputs from Uganda staff'!$E$6:$BM$6,0)),
""))</f>
        <v>0</v>
      </c>
      <c r="AJ124" s="122">
        <f>IFERROR(
$AN124 * INDEX('WFOM - Time_Base'!$A$4:$API$29, MATCH("CenHos", 'WFOM - Time_Base'!$B$4:$B$29,0), MATCH(CONCATENATE($G124,AJ$2),'WFOM - Time_Base'!$A$8:$API$8,0)) *
INDEX('WFOM - Time_Base'!$A$4:$API$29, MATCH("CenHos_Per", 'WFOM - Time_Base'!$B$4:$B$29,0), MATCH(CONCATENATE($G124,AJ$2),'WFOM - Time_Base'!$A$8:$API$8,0)),
IFERROR($AN124 * INDEX('Inputs from Uganda staff'!$E$61:$BM$80,MATCH('HRH Need estimation'!AJ$2,'Inputs from Uganda staff'!$E$61:$E$80,0),MATCH('HRH Need estimation'!$D124,'Inputs from Uganda staff'!$E$6:$BM$6,0)),
""))</f>
        <v>0</v>
      </c>
      <c r="AK124" s="122">
        <f>IFERROR(
$AN124 * INDEX('WFOM - Time_Base'!$A$4:$API$29, MATCH("CenHos", 'WFOM - Time_Base'!$B$4:$B$29,0), MATCH(CONCATENATE($G124,AK$2),'WFOM - Time_Base'!$A$8:$API$8,0)) *
INDEX('WFOM - Time_Base'!$A$4:$API$29, MATCH("CenHos_Per", 'WFOM - Time_Base'!$B$4:$B$29,0), MATCH(CONCATENATE($G124,AK$2),'WFOM - Time_Base'!$A$8:$API$8,0)),
IFERROR($AN124 * INDEX('Inputs from Uganda staff'!$E$61:$BM$80,MATCH('HRH Need estimation'!AK$2,'Inputs from Uganda staff'!$E$61:$E$80,0),MATCH('HRH Need estimation'!$D124,'Inputs from Uganda staff'!$E$6:$BM$6,0)),
""))</f>
        <v>0</v>
      </c>
      <c r="AL124" s="122">
        <f>IFERROR(
$AN124 * INDEX('WFOM - Time_Base'!$A$4:$API$29, MATCH("CenHos", 'WFOM - Time_Base'!$B$4:$B$29,0), MATCH(CONCATENATE($G124,AL$2),'WFOM - Time_Base'!$A$8:$API$8,0)) *
INDEX('WFOM - Time_Base'!$A$4:$API$29, MATCH("CenHos_Per", 'WFOM - Time_Base'!$B$4:$B$29,0), MATCH(CONCATENATE($G124,AL$2),'WFOM - Time_Base'!$A$8:$API$8,0)),
IFERROR($AN124 * INDEX('Inputs from Uganda staff'!$E$61:$BM$80,MATCH('HRH Need estimation'!AL$2,'Inputs from Uganda staff'!$E$61:$E$80,0),MATCH('HRH Need estimation'!$D124,'Inputs from Uganda staff'!$E$6:$BM$6,0)),
""))</f>
        <v>0</v>
      </c>
      <c r="AN124">
        <v>4</v>
      </c>
      <c r="AO124" t="str">
        <f t="shared" si="3"/>
        <v>139</v>
      </c>
      <c r="AQ124" t="s">
        <v>815</v>
      </c>
    </row>
    <row r="125" spans="1:43" hidden="1">
      <c r="A125" s="106" t="s">
        <v>976</v>
      </c>
      <c r="B125" s="106" t="s">
        <v>292</v>
      </c>
      <c r="C125" s="107" t="s">
        <v>461</v>
      </c>
      <c r="D125" s="115" t="s">
        <v>462</v>
      </c>
      <c r="E125" s="122" t="s">
        <v>85</v>
      </c>
      <c r="F125" s="122" t="s">
        <v>92</v>
      </c>
      <c r="G125" s="122" t="str">
        <f>IF(F125&lt;&gt;"", VLOOKUP(F125,'WFOM - Cadre and Service List'!$E$4:$F$52,2,FALSE), "")</f>
        <v>NewAdult</v>
      </c>
      <c r="H125" s="122"/>
      <c r="I125" s="207"/>
      <c r="J125" s="207"/>
      <c r="K125" s="207"/>
      <c r="L125" s="207"/>
      <c r="M125" s="207"/>
      <c r="N125" s="207"/>
      <c r="O125" s="207"/>
      <c r="P125" s="207">
        <f t="shared" si="2"/>
        <v>0</v>
      </c>
      <c r="Q125" s="122" t="s">
        <v>1947</v>
      </c>
      <c r="R125" s="122">
        <f>IFERROR(
$AN125 * INDEX('WFOM - Time_Base'!$A$4:$API$29, MATCH("CenHos", 'WFOM - Time_Base'!$B$4:$B$29,0), MATCH(CONCATENATE($G125,R$2),'WFOM - Time_Base'!$A$8:$API$8,0)) *
INDEX('WFOM - Time_Base'!$A$4:$API$29, MATCH("CenHos_Per", 'WFOM - Time_Base'!$B$4:$B$29,0), MATCH(CONCATENATE($G125,R$2),'WFOM - Time_Base'!$A$8:$API$8,0)),
IFERROR($AN125 * INDEX('Inputs from Uganda staff'!$E$61:$BM$80,MATCH('HRH Need estimation'!R$2,'Inputs from Uganda staff'!$E$61:$E$80,0),MATCH('HRH Need estimation'!$D125,'Inputs from Uganda staff'!$E$6:$BM$6,0)),
""))</f>
        <v>24</v>
      </c>
      <c r="S125" s="122">
        <f>IFERROR(
$AN125 * INDEX('WFOM - Time_Base'!$A$4:$API$29, MATCH("CenHos", 'WFOM - Time_Base'!$B$4:$B$29,0), MATCH(CONCATENATE($G125,S$2),'WFOM - Time_Base'!$A$8:$API$8,0)) *
INDEX('WFOM - Time_Base'!$A$4:$API$29, MATCH("CenHos_Per", 'WFOM - Time_Base'!$B$4:$B$29,0), MATCH(CONCATENATE($G125,S$2),'WFOM - Time_Base'!$A$8:$API$8,0)),
IFERROR($AN125 * INDEX('Inputs from Uganda staff'!$E$61:$BM$80,MATCH('HRH Need estimation'!S$2,'Inputs from Uganda staff'!$E$61:$E$80,0),MATCH('HRH Need estimation'!$D125,'Inputs from Uganda staff'!$E$6:$BM$6,0)),
""))</f>
        <v>24</v>
      </c>
      <c r="T125" s="122">
        <f>IFERROR(
$AN125 * INDEX('WFOM - Time_Base'!$A$4:$API$29, MATCH("CenHos", 'WFOM - Time_Base'!$B$4:$B$29,0), MATCH(CONCATENATE($G125,T$2),'WFOM - Time_Base'!$A$8:$API$8,0)) *
INDEX('WFOM - Time_Base'!$A$4:$API$29, MATCH("CenHos_Per", 'WFOM - Time_Base'!$B$4:$B$29,0), MATCH(CONCATENATE($G125,T$2),'WFOM - Time_Base'!$A$8:$API$8,0)),
IFERROR($AN125 * INDEX('Inputs from Uganda staff'!$E$61:$BM$80,MATCH('HRH Need estimation'!T$2,'Inputs from Uganda staff'!$E$61:$E$80,0),MATCH('HRH Need estimation'!$D125,'Inputs from Uganda staff'!$E$6:$BM$6,0)),
""))</f>
        <v>0</v>
      </c>
      <c r="U125" s="122">
        <f>IFERROR(
$AN125 * INDEX('WFOM - Time_Base'!$A$4:$API$29, MATCH("CenHos", 'WFOM - Time_Base'!$B$4:$B$29,0), MATCH(CONCATENATE($G125,U$2),'WFOM - Time_Base'!$A$8:$API$8,0)) *
INDEX('WFOM - Time_Base'!$A$4:$API$29, MATCH("CenHos_Per", 'WFOM - Time_Base'!$B$4:$B$29,0), MATCH(CONCATENATE($G125,U$2),'WFOM - Time_Base'!$A$8:$API$8,0)),
IFERROR($AN125 * INDEX('Inputs from Uganda staff'!$E$61:$BM$80,MATCH('HRH Need estimation'!U$2,'Inputs from Uganda staff'!$E$61:$E$80,0),MATCH('HRH Need estimation'!$D125,'Inputs from Uganda staff'!$E$6:$BM$6,0)),
""))</f>
        <v>16</v>
      </c>
      <c r="V125" s="122">
        <f>IFERROR(
$AN125 * INDEX('WFOM - Time_Base'!$A$4:$API$29, MATCH("CenHos", 'WFOM - Time_Base'!$B$4:$B$29,0), MATCH(CONCATENATE($G125,V$2),'WFOM - Time_Base'!$A$8:$API$8,0)) *
INDEX('WFOM - Time_Base'!$A$4:$API$29, MATCH("CenHos_Per", 'WFOM - Time_Base'!$B$4:$B$29,0), MATCH(CONCATENATE($G125,V$2),'WFOM - Time_Base'!$A$8:$API$8,0)),
IFERROR($AN125 * INDEX('Inputs from Uganda staff'!$E$61:$BM$80,MATCH('HRH Need estimation'!V$2,'Inputs from Uganda staff'!$E$61:$E$80,0),MATCH('HRH Need estimation'!$D125,'Inputs from Uganda staff'!$E$6:$BM$6,0)),
""))</f>
        <v>16</v>
      </c>
      <c r="W125" s="122">
        <f>IFERROR(
$AN125 * INDEX('WFOM - Time_Base'!$A$4:$API$29, MATCH("CenHos", 'WFOM - Time_Base'!$B$4:$B$29,0), MATCH(CONCATENATE($G125,W$2),'WFOM - Time_Base'!$A$8:$API$8,0)) *
INDEX('WFOM - Time_Base'!$A$4:$API$29, MATCH("CenHos_Per", 'WFOM - Time_Base'!$B$4:$B$29,0), MATCH(CONCATENATE($G125,W$2),'WFOM - Time_Base'!$A$8:$API$8,0)),
IFERROR($AN125 * INDEX('Inputs from Uganda staff'!$E$61:$BM$80,MATCH('HRH Need estimation'!W$2,'Inputs from Uganda staff'!$E$61:$E$80,0),MATCH('HRH Need estimation'!$D125,'Inputs from Uganda staff'!$E$6:$BM$6,0)),
""))</f>
        <v>1.7999999999999998</v>
      </c>
      <c r="X125" s="122">
        <f>IFERROR(
$AN125 * INDEX('WFOM - Time_Base'!$A$4:$API$29, MATCH("CenHos", 'WFOM - Time_Base'!$B$4:$B$29,0), MATCH(CONCATENATE($G125,X$2),'WFOM - Time_Base'!$A$8:$API$8,0)) *
INDEX('WFOM - Time_Base'!$A$4:$API$29, MATCH("CenHos_Per", 'WFOM - Time_Base'!$B$4:$B$29,0), MATCH(CONCATENATE($G125,X$2),'WFOM - Time_Base'!$A$8:$API$8,0)),
IFERROR($AN125 * INDEX('Inputs from Uganda staff'!$E$61:$BM$80,MATCH('HRH Need estimation'!X$2,'Inputs from Uganda staff'!$E$61:$E$80,0),MATCH('HRH Need estimation'!$D125,'Inputs from Uganda staff'!$E$6:$BM$6,0)),
""))</f>
        <v>4</v>
      </c>
      <c r="Y125" s="122">
        <f>IFERROR(
$AN125 * INDEX('WFOM - Time_Base'!$A$4:$API$29, MATCH("CenHos", 'WFOM - Time_Base'!$B$4:$B$29,0), MATCH(CONCATENATE($G125,Y$2),'WFOM - Time_Base'!$A$8:$API$8,0)) *
INDEX('WFOM - Time_Base'!$A$4:$API$29, MATCH("CenHos_Per", 'WFOM - Time_Base'!$B$4:$B$29,0), MATCH(CONCATENATE($G125,Y$2),'WFOM - Time_Base'!$A$8:$API$8,0)),
IFERROR($AN125 * INDEX('Inputs from Uganda staff'!$E$61:$BM$80,MATCH('HRH Need estimation'!Y$2,'Inputs from Uganda staff'!$E$61:$E$80,0),MATCH('HRH Need estimation'!$D125,'Inputs from Uganda staff'!$E$6:$BM$6,0)),
""))</f>
        <v>4</v>
      </c>
      <c r="Z125" s="122">
        <f>IFERROR(
$AN125 * INDEX('WFOM - Time_Base'!$A$4:$API$29, MATCH("CenHos", 'WFOM - Time_Base'!$B$4:$B$29,0), MATCH(CONCATENATE($G125,Z$2),'WFOM - Time_Base'!$A$8:$API$8,0)) *
INDEX('WFOM - Time_Base'!$A$4:$API$29, MATCH("CenHos_Per", 'WFOM - Time_Base'!$B$4:$B$29,0), MATCH(CONCATENATE($G125,Z$2),'WFOM - Time_Base'!$A$8:$API$8,0)),
IFERROR($AN125 * INDEX('Inputs from Uganda staff'!$E$61:$BM$80,MATCH('HRH Need estimation'!Z$2,'Inputs from Uganda staff'!$E$61:$E$80,0),MATCH('HRH Need estimation'!$D125,'Inputs from Uganda staff'!$E$6:$BM$6,0)),
""))</f>
        <v>0</v>
      </c>
      <c r="AA125" s="122">
        <f>IFERROR(
$AN125 * INDEX('WFOM - Time_Base'!$A$4:$API$29, MATCH("CenHos", 'WFOM - Time_Base'!$B$4:$B$29,0), MATCH(CONCATENATE($G125,AA$2),'WFOM - Time_Base'!$A$8:$API$8,0)) *
INDEX('WFOM - Time_Base'!$A$4:$API$29, MATCH("CenHos_Per", 'WFOM - Time_Base'!$B$4:$B$29,0), MATCH(CONCATENATE($G125,AA$2),'WFOM - Time_Base'!$A$8:$API$8,0)),
IFERROR($AN125 * INDEX('Inputs from Uganda staff'!$E$61:$BM$80,MATCH('HRH Need estimation'!AA$2,'Inputs from Uganda staff'!$E$61:$E$80,0),MATCH('HRH Need estimation'!$D125,'Inputs from Uganda staff'!$E$6:$BM$6,0)),
""))</f>
        <v>0</v>
      </c>
      <c r="AB125" s="122">
        <f>IFERROR(
$AN125 * INDEX('WFOM - Time_Base'!$A$4:$API$29, MATCH("CenHos", 'WFOM - Time_Base'!$B$4:$B$29,0), MATCH(CONCATENATE($G125,AB$2),'WFOM - Time_Base'!$A$8:$API$8,0)) *
INDEX('WFOM - Time_Base'!$A$4:$API$29, MATCH("CenHos_Per", 'WFOM - Time_Base'!$B$4:$B$29,0), MATCH(CONCATENATE($G125,AB$2),'WFOM - Time_Base'!$A$8:$API$8,0)),
IFERROR($AN125 * INDEX('Inputs from Uganda staff'!$E$61:$BM$80,MATCH('HRH Need estimation'!AB$2,'Inputs from Uganda staff'!$E$61:$E$80,0),MATCH('HRH Need estimation'!$D125,'Inputs from Uganda staff'!$E$6:$BM$6,0)),
""))</f>
        <v>0</v>
      </c>
      <c r="AC125" s="122" t="str">
        <f>IFERROR(
$AN125 * INDEX('WFOM - Time_Base'!$A$4:$API$29, MATCH("CenHos", 'WFOM - Time_Base'!$B$4:$B$29,0), MATCH(CONCATENATE($G125,AC$2),'WFOM - Time_Base'!$A$8:$API$8,0)) *
INDEX('WFOM - Time_Base'!$A$4:$API$29, MATCH("CenHos_Per", 'WFOM - Time_Base'!$B$4:$B$29,0), MATCH(CONCATENATE($G125,AC$2),'WFOM - Time_Base'!$A$8:$API$8,0)),
IFERROR($AN125 * INDEX('Inputs from Uganda staff'!$E$61:$BM$80,MATCH('HRH Need estimation'!AC$2,'Inputs from Uganda staff'!$E$61:$E$80,0),MATCH('HRH Need estimation'!$D125,'Inputs from Uganda staff'!$E$6:$BM$6,0)),
""))</f>
        <v/>
      </c>
      <c r="AD125" s="122">
        <f>IFERROR(
$AN125 * INDEX('WFOM - Time_Base'!$A$4:$API$29, MATCH("CenHos", 'WFOM - Time_Base'!$B$4:$B$29,0), MATCH(CONCATENATE($G125,AD$2),'WFOM - Time_Base'!$A$8:$API$8,0)) *
INDEX('WFOM - Time_Base'!$A$4:$API$29, MATCH("CenHos_Per", 'WFOM - Time_Base'!$B$4:$B$29,0), MATCH(CONCATENATE($G125,AD$2),'WFOM - Time_Base'!$A$8:$API$8,0)),
IFERROR($AN125 * INDEX('Inputs from Uganda staff'!$E$61:$BM$80,MATCH('HRH Need estimation'!AD$2,'Inputs from Uganda staff'!$E$61:$E$80,0),MATCH('HRH Need estimation'!$D125,'Inputs from Uganda staff'!$E$6:$BM$6,0)),
""))</f>
        <v>0</v>
      </c>
      <c r="AE125" s="122">
        <f>IFERROR(
$AN125 * INDEX('WFOM - Time_Base'!$A$4:$API$29, MATCH("CenHos", 'WFOM - Time_Base'!$B$4:$B$29,0), MATCH(CONCATENATE($G125,AE$2),'WFOM - Time_Base'!$A$8:$API$8,0)) *
INDEX('WFOM - Time_Base'!$A$4:$API$29, MATCH("CenHos_Per", 'WFOM - Time_Base'!$B$4:$B$29,0), MATCH(CONCATENATE($G125,AE$2),'WFOM - Time_Base'!$A$8:$API$8,0)),
IFERROR($AN125 * INDEX('Inputs from Uganda staff'!$E$61:$BM$80,MATCH('HRH Need estimation'!AE$2,'Inputs from Uganda staff'!$E$61:$E$80,0),MATCH('HRH Need estimation'!$D125,'Inputs from Uganda staff'!$E$6:$BM$6,0)),
""))</f>
        <v>0</v>
      </c>
      <c r="AF125" s="122">
        <f>IFERROR(
$AN125 * INDEX('WFOM - Time_Base'!$A$4:$API$29, MATCH("CenHos", 'WFOM - Time_Base'!$B$4:$B$29,0), MATCH(CONCATENATE($G125,AF$2),'WFOM - Time_Base'!$A$8:$API$8,0)) *
INDEX('WFOM - Time_Base'!$A$4:$API$29, MATCH("CenHos_Per", 'WFOM - Time_Base'!$B$4:$B$29,0), MATCH(CONCATENATE($G125,AF$2),'WFOM - Time_Base'!$A$8:$API$8,0)),
IFERROR($AN125 * INDEX('Inputs from Uganda staff'!$E$61:$BM$80,MATCH('HRH Need estimation'!AF$2,'Inputs from Uganda staff'!$E$61:$E$80,0),MATCH('HRH Need estimation'!$D125,'Inputs from Uganda staff'!$E$6:$BM$6,0)),
""))</f>
        <v>0</v>
      </c>
      <c r="AG125" s="122">
        <f>IFERROR(
$AN125 * INDEX('WFOM - Time_Base'!$A$4:$API$29, MATCH("CenHos", 'WFOM - Time_Base'!$B$4:$B$29,0), MATCH(CONCATENATE($G125,AG$2),'WFOM - Time_Base'!$A$8:$API$8,0)) *
INDEX('WFOM - Time_Base'!$A$4:$API$29, MATCH("CenHos_Per", 'WFOM - Time_Base'!$B$4:$B$29,0), MATCH(CONCATENATE($G125,AG$2),'WFOM - Time_Base'!$A$8:$API$8,0)),
IFERROR($AN125 * INDEX('Inputs from Uganda staff'!$E$61:$BM$80,MATCH('HRH Need estimation'!AG$2,'Inputs from Uganda staff'!$E$61:$E$80,0),MATCH('HRH Need estimation'!$D125,'Inputs from Uganda staff'!$E$6:$BM$6,0)),
""))</f>
        <v>0</v>
      </c>
      <c r="AH125" s="122">
        <f>IFERROR(
$AN125 * INDEX('WFOM - Time_Base'!$A$4:$API$29, MATCH("CenHos", 'WFOM - Time_Base'!$B$4:$B$29,0), MATCH(CONCATENATE($G125,AH$2),'WFOM - Time_Base'!$A$8:$API$8,0)) *
INDEX('WFOM - Time_Base'!$A$4:$API$29, MATCH("CenHos_Per", 'WFOM - Time_Base'!$B$4:$B$29,0), MATCH(CONCATENATE($G125,AH$2),'WFOM - Time_Base'!$A$8:$API$8,0)),
IFERROR($AN125 * INDEX('Inputs from Uganda staff'!$E$61:$BM$80,MATCH('HRH Need estimation'!AH$2,'Inputs from Uganda staff'!$E$61:$E$80,0),MATCH('HRH Need estimation'!$D125,'Inputs from Uganda staff'!$E$6:$BM$6,0)),
""))</f>
        <v>0</v>
      </c>
      <c r="AI125" s="122">
        <f>IFERROR(
$AN125 * INDEX('WFOM - Time_Base'!$A$4:$API$29, MATCH("CenHos", 'WFOM - Time_Base'!$B$4:$B$29,0), MATCH(CONCATENATE($G125,AI$2),'WFOM - Time_Base'!$A$8:$API$8,0)) *
INDEX('WFOM - Time_Base'!$A$4:$API$29, MATCH("CenHos_Per", 'WFOM - Time_Base'!$B$4:$B$29,0), MATCH(CONCATENATE($G125,AI$2),'WFOM - Time_Base'!$A$8:$API$8,0)),
IFERROR($AN125 * INDEX('Inputs from Uganda staff'!$E$61:$BM$80,MATCH('HRH Need estimation'!AI$2,'Inputs from Uganda staff'!$E$61:$E$80,0),MATCH('HRH Need estimation'!$D125,'Inputs from Uganda staff'!$E$6:$BM$6,0)),
""))</f>
        <v>0</v>
      </c>
      <c r="AJ125" s="122">
        <f>IFERROR(
$AN125 * INDEX('WFOM - Time_Base'!$A$4:$API$29, MATCH("CenHos", 'WFOM - Time_Base'!$B$4:$B$29,0), MATCH(CONCATENATE($G125,AJ$2),'WFOM - Time_Base'!$A$8:$API$8,0)) *
INDEX('WFOM - Time_Base'!$A$4:$API$29, MATCH("CenHos_Per", 'WFOM - Time_Base'!$B$4:$B$29,0), MATCH(CONCATENATE($G125,AJ$2),'WFOM - Time_Base'!$A$8:$API$8,0)),
IFERROR($AN125 * INDEX('Inputs from Uganda staff'!$E$61:$BM$80,MATCH('HRH Need estimation'!AJ$2,'Inputs from Uganda staff'!$E$61:$E$80,0),MATCH('HRH Need estimation'!$D125,'Inputs from Uganda staff'!$E$6:$BM$6,0)),
""))</f>
        <v>0</v>
      </c>
      <c r="AK125" s="122">
        <f>IFERROR(
$AN125 * INDEX('WFOM - Time_Base'!$A$4:$API$29, MATCH("CenHos", 'WFOM - Time_Base'!$B$4:$B$29,0), MATCH(CONCATENATE($G125,AK$2),'WFOM - Time_Base'!$A$8:$API$8,0)) *
INDEX('WFOM - Time_Base'!$A$4:$API$29, MATCH("CenHos_Per", 'WFOM - Time_Base'!$B$4:$B$29,0), MATCH(CONCATENATE($G125,AK$2),'WFOM - Time_Base'!$A$8:$API$8,0)),
IFERROR($AN125 * INDEX('Inputs from Uganda staff'!$E$61:$BM$80,MATCH('HRH Need estimation'!AK$2,'Inputs from Uganda staff'!$E$61:$E$80,0),MATCH('HRH Need estimation'!$D125,'Inputs from Uganda staff'!$E$6:$BM$6,0)),
""))</f>
        <v>0</v>
      </c>
      <c r="AL125" s="122">
        <f>IFERROR(
$AN125 * INDEX('WFOM - Time_Base'!$A$4:$API$29, MATCH("CenHos", 'WFOM - Time_Base'!$B$4:$B$29,0), MATCH(CONCATENATE($G125,AL$2),'WFOM - Time_Base'!$A$8:$API$8,0)) *
INDEX('WFOM - Time_Base'!$A$4:$API$29, MATCH("CenHos_Per", 'WFOM - Time_Base'!$B$4:$B$29,0), MATCH(CONCATENATE($G125,AL$2),'WFOM - Time_Base'!$A$8:$API$8,0)),
IFERROR($AN125 * INDEX('Inputs from Uganda staff'!$E$61:$BM$80,MATCH('HRH Need estimation'!AL$2,'Inputs from Uganda staff'!$E$61:$E$80,0),MATCH('HRH Need estimation'!$D125,'Inputs from Uganda staff'!$E$6:$BM$6,0)),
""))</f>
        <v>0</v>
      </c>
      <c r="AN125">
        <v>4</v>
      </c>
      <c r="AO125" t="str">
        <f t="shared" si="3"/>
        <v>140</v>
      </c>
      <c r="AQ125" t="s">
        <v>817</v>
      </c>
    </row>
    <row r="126" spans="1:43" hidden="1">
      <c r="A126" s="106" t="s">
        <v>977</v>
      </c>
      <c r="B126" s="106" t="s">
        <v>292</v>
      </c>
      <c r="C126" s="107" t="s">
        <v>463</v>
      </c>
      <c r="D126" s="123" t="s">
        <v>464</v>
      </c>
      <c r="E126" s="122" t="s">
        <v>85</v>
      </c>
      <c r="F126" s="122" t="s">
        <v>94</v>
      </c>
      <c r="G126" s="202" t="str">
        <f>IF(F126&lt;&gt;"", VLOOKUP(F126,'WFOM - Cadre and Service List'!$E$4:$F$52,2,FALSE), "")</f>
        <v>EstMedCom</v>
      </c>
      <c r="H126" s="202" t="s">
        <v>910</v>
      </c>
      <c r="I126" s="207"/>
      <c r="J126" s="207"/>
      <c r="K126" s="207"/>
      <c r="L126" s="207"/>
      <c r="M126" s="207"/>
      <c r="N126" s="207"/>
      <c r="O126" s="207"/>
      <c r="P126" s="207">
        <f t="shared" si="2"/>
        <v>0</v>
      </c>
      <c r="Q126" s="122" t="s">
        <v>1947</v>
      </c>
      <c r="R126" s="122">
        <f>IFERROR(
$AN126 * INDEX('WFOM - Time_Base'!$A$4:$API$29, MATCH("CenHos", 'WFOM - Time_Base'!$B$4:$B$29,0), MATCH(CONCATENATE($G126,R$2),'WFOM - Time_Base'!$A$8:$API$8,0)) *
INDEX('WFOM - Time_Base'!$A$4:$API$29, MATCH("CenHos_Per", 'WFOM - Time_Base'!$B$4:$B$29,0), MATCH(CONCATENATE($G126,R$2),'WFOM - Time_Base'!$A$8:$API$8,0)),
IFERROR($AN126 * INDEX('Inputs from Uganda staff'!$E$61:$BM$80,MATCH('HRH Need estimation'!R$2,'Inputs from Uganda staff'!$E$61:$E$80,0),MATCH('HRH Need estimation'!$D126,'Inputs from Uganda staff'!$E$6:$BM$6,0)),
""))</f>
        <v>4.5</v>
      </c>
      <c r="S126" s="122">
        <f>IFERROR(
$AN126 * INDEX('WFOM - Time_Base'!$A$4:$API$29, MATCH("CenHos", 'WFOM - Time_Base'!$B$4:$B$29,0), MATCH(CONCATENATE($G126,S$2),'WFOM - Time_Base'!$A$8:$API$8,0)) *
INDEX('WFOM - Time_Base'!$A$4:$API$29, MATCH("CenHos_Per", 'WFOM - Time_Base'!$B$4:$B$29,0), MATCH(CONCATENATE($G126,S$2),'WFOM - Time_Base'!$A$8:$API$8,0)),
IFERROR($AN126 * INDEX('Inputs from Uganda staff'!$E$61:$BM$80,MATCH('HRH Need estimation'!S$2,'Inputs from Uganda staff'!$E$61:$E$80,0),MATCH('HRH Need estimation'!$D126,'Inputs from Uganda staff'!$E$6:$BM$6,0)),
""))</f>
        <v>7.5</v>
      </c>
      <c r="T126" s="122">
        <f>IFERROR(
$AN126 * INDEX('WFOM - Time_Base'!$A$4:$API$29, MATCH("CenHos", 'WFOM - Time_Base'!$B$4:$B$29,0), MATCH(CONCATENATE($G126,T$2),'WFOM - Time_Base'!$A$8:$API$8,0)) *
INDEX('WFOM - Time_Base'!$A$4:$API$29, MATCH("CenHos_Per", 'WFOM - Time_Base'!$B$4:$B$29,0), MATCH(CONCATENATE($G126,T$2),'WFOM - Time_Base'!$A$8:$API$8,0)),
IFERROR($AN126 * INDEX('Inputs from Uganda staff'!$E$61:$BM$80,MATCH('HRH Need estimation'!T$2,'Inputs from Uganda staff'!$E$61:$E$80,0),MATCH('HRH Need estimation'!$D126,'Inputs from Uganda staff'!$E$6:$BM$6,0)),
""))</f>
        <v>0</v>
      </c>
      <c r="U126" s="122">
        <f>IFERROR(
$AN126 * INDEX('WFOM - Time_Base'!$A$4:$API$29, MATCH("CenHos", 'WFOM - Time_Base'!$B$4:$B$29,0), MATCH(CONCATENATE($G126,U$2),'WFOM - Time_Base'!$A$8:$API$8,0)) *
INDEX('WFOM - Time_Base'!$A$4:$API$29, MATCH("CenHos_Per", 'WFOM - Time_Base'!$B$4:$B$29,0), MATCH(CONCATENATE($G126,U$2),'WFOM - Time_Base'!$A$8:$API$8,0)),
IFERROR($AN126 * INDEX('Inputs from Uganda staff'!$E$61:$BM$80,MATCH('HRH Need estimation'!U$2,'Inputs from Uganda staff'!$E$61:$E$80,0),MATCH('HRH Need estimation'!$D126,'Inputs from Uganda staff'!$E$6:$BM$6,0)),
""))</f>
        <v>0</v>
      </c>
      <c r="V126" s="122">
        <f>IFERROR(
$AN126 * INDEX('WFOM - Time_Base'!$A$4:$API$29, MATCH("CenHos", 'WFOM - Time_Base'!$B$4:$B$29,0), MATCH(CONCATENATE($G126,V$2),'WFOM - Time_Base'!$A$8:$API$8,0)) *
INDEX('WFOM - Time_Base'!$A$4:$API$29, MATCH("CenHos_Per", 'WFOM - Time_Base'!$B$4:$B$29,0), MATCH(CONCATENATE($G126,V$2),'WFOM - Time_Base'!$A$8:$API$8,0)),
IFERROR($AN126 * INDEX('Inputs from Uganda staff'!$E$61:$BM$80,MATCH('HRH Need estimation'!V$2,'Inputs from Uganda staff'!$E$61:$E$80,0),MATCH('HRH Need estimation'!$D126,'Inputs from Uganda staff'!$E$6:$BM$6,0)),
""))</f>
        <v>6</v>
      </c>
      <c r="W126" s="122">
        <f>IFERROR(
$AN126 * INDEX('WFOM - Time_Base'!$A$4:$API$29, MATCH("CenHos", 'WFOM - Time_Base'!$B$4:$B$29,0), MATCH(CONCATENATE($G126,W$2),'WFOM - Time_Base'!$A$8:$API$8,0)) *
INDEX('WFOM - Time_Base'!$A$4:$API$29, MATCH("CenHos_Per", 'WFOM - Time_Base'!$B$4:$B$29,0), MATCH(CONCATENATE($G126,W$2),'WFOM - Time_Base'!$A$8:$API$8,0)),
IFERROR($AN126 * INDEX('Inputs from Uganda staff'!$E$61:$BM$80,MATCH('HRH Need estimation'!W$2,'Inputs from Uganda staff'!$E$61:$E$80,0),MATCH('HRH Need estimation'!$D126,'Inputs from Uganda staff'!$E$6:$BM$6,0)),
""))</f>
        <v>0</v>
      </c>
      <c r="X126" s="122">
        <f>IFERROR(
$AN126 * INDEX('WFOM - Time_Base'!$A$4:$API$29, MATCH("CenHos", 'WFOM - Time_Base'!$B$4:$B$29,0), MATCH(CONCATENATE($G126,X$2),'WFOM - Time_Base'!$A$8:$API$8,0)) *
INDEX('WFOM - Time_Base'!$A$4:$API$29, MATCH("CenHos_Per", 'WFOM - Time_Base'!$B$4:$B$29,0), MATCH(CONCATENATE($G126,X$2),'WFOM - Time_Base'!$A$8:$API$8,0)),
IFERROR($AN126 * INDEX('Inputs from Uganda staff'!$E$61:$BM$80,MATCH('HRH Need estimation'!X$2,'Inputs from Uganda staff'!$E$61:$E$80,0),MATCH('HRH Need estimation'!$D126,'Inputs from Uganda staff'!$E$6:$BM$6,0)),
""))</f>
        <v>0.75</v>
      </c>
      <c r="Y126" s="122">
        <f>IFERROR(
$AN126 * INDEX('WFOM - Time_Base'!$A$4:$API$29, MATCH("CenHos", 'WFOM - Time_Base'!$B$4:$B$29,0), MATCH(CONCATENATE($G126,Y$2),'WFOM - Time_Base'!$A$8:$API$8,0)) *
INDEX('WFOM - Time_Base'!$A$4:$API$29, MATCH("CenHos_Per", 'WFOM - Time_Base'!$B$4:$B$29,0), MATCH(CONCATENATE($G126,Y$2),'WFOM - Time_Base'!$A$8:$API$8,0)),
IFERROR($AN126 * INDEX('Inputs from Uganda staff'!$E$61:$BM$80,MATCH('HRH Need estimation'!Y$2,'Inputs from Uganda staff'!$E$61:$E$80,0),MATCH('HRH Need estimation'!$D126,'Inputs from Uganda staff'!$E$6:$BM$6,0)),
""))</f>
        <v>0.75</v>
      </c>
      <c r="Z126" s="122">
        <f>IFERROR(
$AN126 * INDEX('WFOM - Time_Base'!$A$4:$API$29, MATCH("CenHos", 'WFOM - Time_Base'!$B$4:$B$29,0), MATCH(CONCATENATE($G126,Z$2),'WFOM - Time_Base'!$A$8:$API$8,0)) *
INDEX('WFOM - Time_Base'!$A$4:$API$29, MATCH("CenHos_Per", 'WFOM - Time_Base'!$B$4:$B$29,0), MATCH(CONCATENATE($G126,Z$2),'WFOM - Time_Base'!$A$8:$API$8,0)),
IFERROR($AN126 * INDEX('Inputs from Uganda staff'!$E$61:$BM$80,MATCH('HRH Need estimation'!Z$2,'Inputs from Uganda staff'!$E$61:$E$80,0),MATCH('HRH Need estimation'!$D126,'Inputs from Uganda staff'!$E$6:$BM$6,0)),
""))</f>
        <v>0</v>
      </c>
      <c r="AA126" s="122">
        <f>IFERROR(
$AN126 * INDEX('WFOM - Time_Base'!$A$4:$API$29, MATCH("CenHos", 'WFOM - Time_Base'!$B$4:$B$29,0), MATCH(CONCATENATE($G126,AA$2),'WFOM - Time_Base'!$A$8:$API$8,0)) *
INDEX('WFOM - Time_Base'!$A$4:$API$29, MATCH("CenHos_Per", 'WFOM - Time_Base'!$B$4:$B$29,0), MATCH(CONCATENATE($G126,AA$2),'WFOM - Time_Base'!$A$8:$API$8,0)),
IFERROR($AN126 * INDEX('Inputs from Uganda staff'!$E$61:$BM$80,MATCH('HRH Need estimation'!AA$2,'Inputs from Uganda staff'!$E$61:$E$80,0),MATCH('HRH Need estimation'!$D126,'Inputs from Uganda staff'!$E$6:$BM$6,0)),
""))</f>
        <v>0</v>
      </c>
      <c r="AB126" s="122">
        <f>IFERROR(
$AN126 * INDEX('WFOM - Time_Base'!$A$4:$API$29, MATCH("CenHos", 'WFOM - Time_Base'!$B$4:$B$29,0), MATCH(CONCATENATE($G126,AB$2),'WFOM - Time_Base'!$A$8:$API$8,0)) *
INDEX('WFOM - Time_Base'!$A$4:$API$29, MATCH("CenHos_Per", 'WFOM - Time_Base'!$B$4:$B$29,0), MATCH(CONCATENATE($G126,AB$2),'WFOM - Time_Base'!$A$8:$API$8,0)),
IFERROR($AN126 * INDEX('Inputs from Uganda staff'!$E$61:$BM$80,MATCH('HRH Need estimation'!AB$2,'Inputs from Uganda staff'!$E$61:$E$80,0),MATCH('HRH Need estimation'!$D126,'Inputs from Uganda staff'!$E$6:$BM$6,0)),
""))</f>
        <v>0</v>
      </c>
      <c r="AC126" s="122" t="str">
        <f>IFERROR(
$AN126 * INDEX('WFOM - Time_Base'!$A$4:$API$29, MATCH("CenHos", 'WFOM - Time_Base'!$B$4:$B$29,0), MATCH(CONCATENATE($G126,AC$2),'WFOM - Time_Base'!$A$8:$API$8,0)) *
INDEX('WFOM - Time_Base'!$A$4:$API$29, MATCH("CenHos_Per", 'WFOM - Time_Base'!$B$4:$B$29,0), MATCH(CONCATENATE($G126,AC$2),'WFOM - Time_Base'!$A$8:$API$8,0)),
IFERROR($AN126 * INDEX('Inputs from Uganda staff'!$E$61:$BM$80,MATCH('HRH Need estimation'!AC$2,'Inputs from Uganda staff'!$E$61:$E$80,0),MATCH('HRH Need estimation'!$D126,'Inputs from Uganda staff'!$E$6:$BM$6,0)),
""))</f>
        <v/>
      </c>
      <c r="AD126" s="122">
        <f>IFERROR(
$AN126 * INDEX('WFOM - Time_Base'!$A$4:$API$29, MATCH("CenHos", 'WFOM - Time_Base'!$B$4:$B$29,0), MATCH(CONCATENATE($G126,AD$2),'WFOM - Time_Base'!$A$8:$API$8,0)) *
INDEX('WFOM - Time_Base'!$A$4:$API$29, MATCH("CenHos_Per", 'WFOM - Time_Base'!$B$4:$B$29,0), MATCH(CONCATENATE($G126,AD$2),'WFOM - Time_Base'!$A$8:$API$8,0)),
IFERROR($AN126 * INDEX('Inputs from Uganda staff'!$E$61:$BM$80,MATCH('HRH Need estimation'!AD$2,'Inputs from Uganda staff'!$E$61:$E$80,0),MATCH('HRH Need estimation'!$D126,'Inputs from Uganda staff'!$E$6:$BM$6,0)),
""))</f>
        <v>0</v>
      </c>
      <c r="AE126" s="122">
        <f>IFERROR(
$AN126 * INDEX('WFOM - Time_Base'!$A$4:$API$29, MATCH("CenHos", 'WFOM - Time_Base'!$B$4:$B$29,0), MATCH(CONCATENATE($G126,AE$2),'WFOM - Time_Base'!$A$8:$API$8,0)) *
INDEX('WFOM - Time_Base'!$A$4:$API$29, MATCH("CenHos_Per", 'WFOM - Time_Base'!$B$4:$B$29,0), MATCH(CONCATENATE($G126,AE$2),'WFOM - Time_Base'!$A$8:$API$8,0)),
IFERROR($AN126 * INDEX('Inputs from Uganda staff'!$E$61:$BM$80,MATCH('HRH Need estimation'!AE$2,'Inputs from Uganda staff'!$E$61:$E$80,0),MATCH('HRH Need estimation'!$D126,'Inputs from Uganda staff'!$E$6:$BM$6,0)),
""))</f>
        <v>0</v>
      </c>
      <c r="AF126" s="122">
        <f>IFERROR(
$AN126 * INDEX('WFOM - Time_Base'!$A$4:$API$29, MATCH("CenHos", 'WFOM - Time_Base'!$B$4:$B$29,0), MATCH(CONCATENATE($G126,AF$2),'WFOM - Time_Base'!$A$8:$API$8,0)) *
INDEX('WFOM - Time_Base'!$A$4:$API$29, MATCH("CenHos_Per", 'WFOM - Time_Base'!$B$4:$B$29,0), MATCH(CONCATENATE($G126,AF$2),'WFOM - Time_Base'!$A$8:$API$8,0)),
IFERROR($AN126 * INDEX('Inputs from Uganda staff'!$E$61:$BM$80,MATCH('HRH Need estimation'!AF$2,'Inputs from Uganda staff'!$E$61:$E$80,0),MATCH('HRH Need estimation'!$D126,'Inputs from Uganda staff'!$E$6:$BM$6,0)),
""))</f>
        <v>0</v>
      </c>
      <c r="AG126" s="122">
        <f>IFERROR(
$AN126 * INDEX('WFOM - Time_Base'!$A$4:$API$29, MATCH("CenHos", 'WFOM - Time_Base'!$B$4:$B$29,0), MATCH(CONCATENATE($G126,AG$2),'WFOM - Time_Base'!$A$8:$API$8,0)) *
INDEX('WFOM - Time_Base'!$A$4:$API$29, MATCH("CenHos_Per", 'WFOM - Time_Base'!$B$4:$B$29,0), MATCH(CONCATENATE($G126,AG$2),'WFOM - Time_Base'!$A$8:$API$8,0)),
IFERROR($AN126 * INDEX('Inputs from Uganda staff'!$E$61:$BM$80,MATCH('HRH Need estimation'!AG$2,'Inputs from Uganda staff'!$E$61:$E$80,0),MATCH('HRH Need estimation'!$D126,'Inputs from Uganda staff'!$E$6:$BM$6,0)),
""))</f>
        <v>0</v>
      </c>
      <c r="AH126" s="122">
        <f>IFERROR(
$AN126 * INDEX('WFOM - Time_Base'!$A$4:$API$29, MATCH("CenHos", 'WFOM - Time_Base'!$B$4:$B$29,0), MATCH(CONCATENATE($G126,AH$2),'WFOM - Time_Base'!$A$8:$API$8,0)) *
INDEX('WFOM - Time_Base'!$A$4:$API$29, MATCH("CenHos_Per", 'WFOM - Time_Base'!$B$4:$B$29,0), MATCH(CONCATENATE($G126,AH$2),'WFOM - Time_Base'!$A$8:$API$8,0)),
IFERROR($AN126 * INDEX('Inputs from Uganda staff'!$E$61:$BM$80,MATCH('HRH Need estimation'!AH$2,'Inputs from Uganda staff'!$E$61:$E$80,0),MATCH('HRH Need estimation'!$D126,'Inputs from Uganda staff'!$E$6:$BM$6,0)),
""))</f>
        <v>0</v>
      </c>
      <c r="AI126" s="122">
        <f>IFERROR(
$AN126 * INDEX('WFOM - Time_Base'!$A$4:$API$29, MATCH("CenHos", 'WFOM - Time_Base'!$B$4:$B$29,0), MATCH(CONCATENATE($G126,AI$2),'WFOM - Time_Base'!$A$8:$API$8,0)) *
INDEX('WFOM - Time_Base'!$A$4:$API$29, MATCH("CenHos_Per", 'WFOM - Time_Base'!$B$4:$B$29,0), MATCH(CONCATENATE($G126,AI$2),'WFOM - Time_Base'!$A$8:$API$8,0)),
IFERROR($AN126 * INDEX('Inputs from Uganda staff'!$E$61:$BM$80,MATCH('HRH Need estimation'!AI$2,'Inputs from Uganda staff'!$E$61:$E$80,0),MATCH('HRH Need estimation'!$D126,'Inputs from Uganda staff'!$E$6:$BM$6,0)),
""))</f>
        <v>0</v>
      </c>
      <c r="AJ126" s="122">
        <f>IFERROR(
$AN126 * INDEX('WFOM - Time_Base'!$A$4:$API$29, MATCH("CenHos", 'WFOM - Time_Base'!$B$4:$B$29,0), MATCH(CONCATENATE($G126,AJ$2),'WFOM - Time_Base'!$A$8:$API$8,0)) *
INDEX('WFOM - Time_Base'!$A$4:$API$29, MATCH("CenHos_Per", 'WFOM - Time_Base'!$B$4:$B$29,0), MATCH(CONCATENATE($G126,AJ$2),'WFOM - Time_Base'!$A$8:$API$8,0)),
IFERROR($AN126 * INDEX('Inputs from Uganda staff'!$E$61:$BM$80,MATCH('HRH Need estimation'!AJ$2,'Inputs from Uganda staff'!$E$61:$E$80,0),MATCH('HRH Need estimation'!$D126,'Inputs from Uganda staff'!$E$6:$BM$6,0)),
""))</f>
        <v>0</v>
      </c>
      <c r="AK126" s="122">
        <f>IFERROR(
$AN126 * INDEX('WFOM - Time_Base'!$A$4:$API$29, MATCH("CenHos", 'WFOM - Time_Base'!$B$4:$B$29,0), MATCH(CONCATENATE($G126,AK$2),'WFOM - Time_Base'!$A$8:$API$8,0)) *
INDEX('WFOM - Time_Base'!$A$4:$API$29, MATCH("CenHos_Per", 'WFOM - Time_Base'!$B$4:$B$29,0), MATCH(CONCATENATE($G126,AK$2),'WFOM - Time_Base'!$A$8:$API$8,0)),
IFERROR($AN126 * INDEX('Inputs from Uganda staff'!$E$61:$BM$80,MATCH('HRH Need estimation'!AK$2,'Inputs from Uganda staff'!$E$61:$E$80,0),MATCH('HRH Need estimation'!$D126,'Inputs from Uganda staff'!$E$6:$BM$6,0)),
""))</f>
        <v>0</v>
      </c>
      <c r="AL126" s="122">
        <f>IFERROR(
$AN126 * INDEX('WFOM - Time_Base'!$A$4:$API$29, MATCH("CenHos", 'WFOM - Time_Base'!$B$4:$B$29,0), MATCH(CONCATENATE($G126,AL$2),'WFOM - Time_Base'!$A$8:$API$8,0)) *
INDEX('WFOM - Time_Base'!$A$4:$API$29, MATCH("CenHos_Per", 'WFOM - Time_Base'!$B$4:$B$29,0), MATCH(CONCATENATE($G126,AL$2),'WFOM - Time_Base'!$A$8:$API$8,0)),
IFERROR($AN126 * INDEX('Inputs from Uganda staff'!$E$61:$BM$80,MATCH('HRH Need estimation'!AL$2,'Inputs from Uganda staff'!$E$61:$E$80,0),MATCH('HRH Need estimation'!$D126,'Inputs from Uganda staff'!$E$6:$BM$6,0)),
""))</f>
        <v>0</v>
      </c>
      <c r="AN126">
        <v>1</v>
      </c>
      <c r="AO126" t="str">
        <f t="shared" si="3"/>
        <v>141</v>
      </c>
      <c r="AP126" t="s">
        <v>2071</v>
      </c>
      <c r="AQ126" t="s">
        <v>835</v>
      </c>
    </row>
    <row r="127" spans="1:43" hidden="1">
      <c r="A127" s="106" t="s">
        <v>915</v>
      </c>
      <c r="B127" s="106" t="s">
        <v>292</v>
      </c>
      <c r="C127" s="107" t="s">
        <v>465</v>
      </c>
      <c r="D127" s="115" t="s">
        <v>466</v>
      </c>
      <c r="E127" s="122" t="s">
        <v>85</v>
      </c>
      <c r="F127" s="122" t="s">
        <v>100</v>
      </c>
      <c r="G127" s="122" t="str">
        <f>IF(F127&lt;&gt;"", VLOOKUP(F127,'WFOM - Cadre and Service List'!$E$4:$F$52,2,FALSE), "")</f>
        <v>Peds</v>
      </c>
      <c r="H127" s="122"/>
      <c r="I127" s="207"/>
      <c r="J127" s="207"/>
      <c r="K127" s="207"/>
      <c r="L127" s="207"/>
      <c r="M127" s="207"/>
      <c r="N127" s="207"/>
      <c r="O127" s="207"/>
      <c r="P127" s="207">
        <f t="shared" si="2"/>
        <v>0</v>
      </c>
      <c r="Q127" s="122" t="s">
        <v>1947</v>
      </c>
      <c r="R127" s="122">
        <f>IFERROR(
$AN127 * INDEX('WFOM - Time_Base'!$A$4:$API$29, MATCH("CenHos", 'WFOM - Time_Base'!$B$4:$B$29,0), MATCH(CONCATENATE($G127,R$2),'WFOM - Time_Base'!$A$8:$API$8,0)) *
INDEX('WFOM - Time_Base'!$A$4:$API$29, MATCH("CenHos_Per", 'WFOM - Time_Base'!$B$4:$B$29,0), MATCH(CONCATENATE($G127,R$2),'WFOM - Time_Base'!$A$8:$API$8,0)),
IFERROR($AN127 * INDEX('Inputs from Uganda staff'!$E$61:$BM$80,MATCH('HRH Need estimation'!R$2,'Inputs from Uganda staff'!$E$61:$E$80,0),MATCH('HRH Need estimation'!$D127,'Inputs from Uganda staff'!$E$6:$BM$6,0)),
""))</f>
        <v>3</v>
      </c>
      <c r="S127" s="122">
        <f>IFERROR(
$AN127 * INDEX('WFOM - Time_Base'!$A$4:$API$29, MATCH("CenHos", 'WFOM - Time_Base'!$B$4:$B$29,0), MATCH(CONCATENATE($G127,S$2),'WFOM - Time_Base'!$A$8:$API$8,0)) *
INDEX('WFOM - Time_Base'!$A$4:$API$29, MATCH("CenHos_Per", 'WFOM - Time_Base'!$B$4:$B$29,0), MATCH(CONCATENATE($G127,S$2),'WFOM - Time_Base'!$A$8:$API$8,0)),
IFERROR($AN127 * INDEX('Inputs from Uganda staff'!$E$61:$BM$80,MATCH('HRH Need estimation'!S$2,'Inputs from Uganda staff'!$E$61:$E$80,0),MATCH('HRH Need estimation'!$D127,'Inputs from Uganda staff'!$E$6:$BM$6,0)),
""))</f>
        <v>12</v>
      </c>
      <c r="T127" s="122">
        <f>IFERROR(
$AN127 * INDEX('WFOM - Time_Base'!$A$4:$API$29, MATCH("CenHos", 'WFOM - Time_Base'!$B$4:$B$29,0), MATCH(CONCATENATE($G127,T$2),'WFOM - Time_Base'!$A$8:$API$8,0)) *
INDEX('WFOM - Time_Base'!$A$4:$API$29, MATCH("CenHos_Per", 'WFOM - Time_Base'!$B$4:$B$29,0), MATCH(CONCATENATE($G127,T$2),'WFOM - Time_Base'!$A$8:$API$8,0)),
IFERROR($AN127 * INDEX('Inputs from Uganda staff'!$E$61:$BM$80,MATCH('HRH Need estimation'!T$2,'Inputs from Uganda staff'!$E$61:$E$80,0),MATCH('HRH Need estimation'!$D127,'Inputs from Uganda staff'!$E$6:$BM$6,0)),
""))</f>
        <v>0</v>
      </c>
      <c r="U127" s="122">
        <f>IFERROR(
$AN127 * INDEX('WFOM - Time_Base'!$A$4:$API$29, MATCH("CenHos", 'WFOM - Time_Base'!$B$4:$B$29,0), MATCH(CONCATENATE($G127,U$2),'WFOM - Time_Base'!$A$8:$API$8,0)) *
INDEX('WFOM - Time_Base'!$A$4:$API$29, MATCH("CenHos_Per", 'WFOM - Time_Base'!$B$4:$B$29,0), MATCH(CONCATENATE($G127,U$2),'WFOM - Time_Base'!$A$8:$API$8,0)),
IFERROR($AN127 * INDEX('Inputs from Uganda staff'!$E$61:$BM$80,MATCH('HRH Need estimation'!U$2,'Inputs from Uganda staff'!$E$61:$E$80,0),MATCH('HRH Need estimation'!$D127,'Inputs from Uganda staff'!$E$6:$BM$6,0)),
""))</f>
        <v>4.5</v>
      </c>
      <c r="V127" s="122">
        <f>IFERROR(
$AN127 * INDEX('WFOM - Time_Base'!$A$4:$API$29, MATCH("CenHos", 'WFOM - Time_Base'!$B$4:$B$29,0), MATCH(CONCATENATE($G127,V$2),'WFOM - Time_Base'!$A$8:$API$8,0)) *
INDEX('WFOM - Time_Base'!$A$4:$API$29, MATCH("CenHos_Per", 'WFOM - Time_Base'!$B$4:$B$29,0), MATCH(CONCATENATE($G127,V$2),'WFOM - Time_Base'!$A$8:$API$8,0)),
IFERROR($AN127 * INDEX('Inputs from Uganda staff'!$E$61:$BM$80,MATCH('HRH Need estimation'!V$2,'Inputs from Uganda staff'!$E$61:$E$80,0),MATCH('HRH Need estimation'!$D127,'Inputs from Uganda staff'!$E$6:$BM$6,0)),
""))</f>
        <v>0</v>
      </c>
      <c r="W127" s="122">
        <f>IFERROR(
$AN127 * INDEX('WFOM - Time_Base'!$A$4:$API$29, MATCH("CenHos", 'WFOM - Time_Base'!$B$4:$B$29,0), MATCH(CONCATENATE($G127,W$2),'WFOM - Time_Base'!$A$8:$API$8,0)) *
INDEX('WFOM - Time_Base'!$A$4:$API$29, MATCH("CenHos_Per", 'WFOM - Time_Base'!$B$4:$B$29,0), MATCH(CONCATENATE($G127,W$2),'WFOM - Time_Base'!$A$8:$API$8,0)),
IFERROR($AN127 * INDEX('Inputs from Uganda staff'!$E$61:$BM$80,MATCH('HRH Need estimation'!W$2,'Inputs from Uganda staff'!$E$61:$E$80,0),MATCH('HRH Need estimation'!$D127,'Inputs from Uganda staff'!$E$6:$BM$6,0)),
""))</f>
        <v>0</v>
      </c>
      <c r="X127" s="122">
        <f>IFERROR(
$AN127 * INDEX('WFOM - Time_Base'!$A$4:$API$29, MATCH("CenHos", 'WFOM - Time_Base'!$B$4:$B$29,0), MATCH(CONCATENATE($G127,X$2),'WFOM - Time_Base'!$A$8:$API$8,0)) *
INDEX('WFOM - Time_Base'!$A$4:$API$29, MATCH("CenHos_Per", 'WFOM - Time_Base'!$B$4:$B$29,0), MATCH(CONCATENATE($G127,X$2),'WFOM - Time_Base'!$A$8:$API$8,0)),
IFERROR($AN127 * INDEX('Inputs from Uganda staff'!$E$61:$BM$80,MATCH('HRH Need estimation'!X$2,'Inputs from Uganda staff'!$E$61:$E$80,0),MATCH('HRH Need estimation'!$D127,'Inputs from Uganda staff'!$E$6:$BM$6,0)),
""))</f>
        <v>1</v>
      </c>
      <c r="Y127" s="122">
        <f>IFERROR(
$AN127 * INDEX('WFOM - Time_Base'!$A$4:$API$29, MATCH("CenHos", 'WFOM - Time_Base'!$B$4:$B$29,0), MATCH(CONCATENATE($G127,Y$2),'WFOM - Time_Base'!$A$8:$API$8,0)) *
INDEX('WFOM - Time_Base'!$A$4:$API$29, MATCH("CenHos_Per", 'WFOM - Time_Base'!$B$4:$B$29,0), MATCH(CONCATENATE($G127,Y$2),'WFOM - Time_Base'!$A$8:$API$8,0)),
IFERROR($AN127 * INDEX('Inputs from Uganda staff'!$E$61:$BM$80,MATCH('HRH Need estimation'!Y$2,'Inputs from Uganda staff'!$E$61:$E$80,0),MATCH('HRH Need estimation'!$D127,'Inputs from Uganda staff'!$E$6:$BM$6,0)),
""))</f>
        <v>1</v>
      </c>
      <c r="Z127" s="122">
        <f>IFERROR(
$AN127 * INDEX('WFOM - Time_Base'!$A$4:$API$29, MATCH("CenHos", 'WFOM - Time_Base'!$B$4:$B$29,0), MATCH(CONCATENATE($G127,Z$2),'WFOM - Time_Base'!$A$8:$API$8,0)) *
INDEX('WFOM - Time_Base'!$A$4:$API$29, MATCH("CenHos_Per", 'WFOM - Time_Base'!$B$4:$B$29,0), MATCH(CONCATENATE($G127,Z$2),'WFOM - Time_Base'!$A$8:$API$8,0)),
IFERROR($AN127 * INDEX('Inputs from Uganda staff'!$E$61:$BM$80,MATCH('HRH Need estimation'!Z$2,'Inputs from Uganda staff'!$E$61:$E$80,0),MATCH('HRH Need estimation'!$D127,'Inputs from Uganda staff'!$E$6:$BM$6,0)),
""))</f>
        <v>0</v>
      </c>
      <c r="AA127" s="122">
        <f>IFERROR(
$AN127 * INDEX('WFOM - Time_Base'!$A$4:$API$29, MATCH("CenHos", 'WFOM - Time_Base'!$B$4:$B$29,0), MATCH(CONCATENATE($G127,AA$2),'WFOM - Time_Base'!$A$8:$API$8,0)) *
INDEX('WFOM - Time_Base'!$A$4:$API$29, MATCH("CenHos_Per", 'WFOM - Time_Base'!$B$4:$B$29,0), MATCH(CONCATENATE($G127,AA$2),'WFOM - Time_Base'!$A$8:$API$8,0)),
IFERROR($AN127 * INDEX('Inputs from Uganda staff'!$E$61:$BM$80,MATCH('HRH Need estimation'!AA$2,'Inputs from Uganda staff'!$E$61:$E$80,0),MATCH('HRH Need estimation'!$D127,'Inputs from Uganda staff'!$E$6:$BM$6,0)),
""))</f>
        <v>0</v>
      </c>
      <c r="AB127" s="122">
        <f>IFERROR(
$AN127 * INDEX('WFOM - Time_Base'!$A$4:$API$29, MATCH("CenHos", 'WFOM - Time_Base'!$B$4:$B$29,0), MATCH(CONCATENATE($G127,AB$2),'WFOM - Time_Base'!$A$8:$API$8,0)) *
INDEX('WFOM - Time_Base'!$A$4:$API$29, MATCH("CenHos_Per", 'WFOM - Time_Base'!$B$4:$B$29,0), MATCH(CONCATENATE($G127,AB$2),'WFOM - Time_Base'!$A$8:$API$8,0)),
IFERROR($AN127 * INDEX('Inputs from Uganda staff'!$E$61:$BM$80,MATCH('HRH Need estimation'!AB$2,'Inputs from Uganda staff'!$E$61:$E$80,0),MATCH('HRH Need estimation'!$D127,'Inputs from Uganda staff'!$E$6:$BM$6,0)),
""))</f>
        <v>0</v>
      </c>
      <c r="AC127" s="122" t="str">
        <f>IFERROR(
$AN127 * INDEX('WFOM - Time_Base'!$A$4:$API$29, MATCH("CenHos", 'WFOM - Time_Base'!$B$4:$B$29,0), MATCH(CONCATENATE($G127,AC$2),'WFOM - Time_Base'!$A$8:$API$8,0)) *
INDEX('WFOM - Time_Base'!$A$4:$API$29, MATCH("CenHos_Per", 'WFOM - Time_Base'!$B$4:$B$29,0), MATCH(CONCATENATE($G127,AC$2),'WFOM - Time_Base'!$A$8:$API$8,0)),
IFERROR($AN127 * INDEX('Inputs from Uganda staff'!$E$61:$BM$80,MATCH('HRH Need estimation'!AC$2,'Inputs from Uganda staff'!$E$61:$E$80,0),MATCH('HRH Need estimation'!$D127,'Inputs from Uganda staff'!$E$6:$BM$6,0)),
""))</f>
        <v/>
      </c>
      <c r="AD127" s="122">
        <f>IFERROR(
$AN127 * INDEX('WFOM - Time_Base'!$A$4:$API$29, MATCH("CenHos", 'WFOM - Time_Base'!$B$4:$B$29,0), MATCH(CONCATENATE($G127,AD$2),'WFOM - Time_Base'!$A$8:$API$8,0)) *
INDEX('WFOM - Time_Base'!$A$4:$API$29, MATCH("CenHos_Per", 'WFOM - Time_Base'!$B$4:$B$29,0), MATCH(CONCATENATE($G127,AD$2),'WFOM - Time_Base'!$A$8:$API$8,0)),
IFERROR($AN127 * INDEX('Inputs from Uganda staff'!$E$61:$BM$80,MATCH('HRH Need estimation'!AD$2,'Inputs from Uganda staff'!$E$61:$E$80,0),MATCH('HRH Need estimation'!$D127,'Inputs from Uganda staff'!$E$6:$BM$6,0)),
""))</f>
        <v>0</v>
      </c>
      <c r="AE127" s="122">
        <f>IFERROR(
$AN127 * INDEX('WFOM - Time_Base'!$A$4:$API$29, MATCH("CenHos", 'WFOM - Time_Base'!$B$4:$B$29,0), MATCH(CONCATENATE($G127,AE$2),'WFOM - Time_Base'!$A$8:$API$8,0)) *
INDEX('WFOM - Time_Base'!$A$4:$API$29, MATCH("CenHos_Per", 'WFOM - Time_Base'!$B$4:$B$29,0), MATCH(CONCATENATE($G127,AE$2),'WFOM - Time_Base'!$A$8:$API$8,0)),
IFERROR($AN127 * INDEX('Inputs from Uganda staff'!$E$61:$BM$80,MATCH('HRH Need estimation'!AE$2,'Inputs from Uganda staff'!$E$61:$E$80,0),MATCH('HRH Need estimation'!$D127,'Inputs from Uganda staff'!$E$6:$BM$6,0)),
""))</f>
        <v>0</v>
      </c>
      <c r="AF127" s="122">
        <f>IFERROR(
$AN127 * INDEX('WFOM - Time_Base'!$A$4:$API$29, MATCH("CenHos", 'WFOM - Time_Base'!$B$4:$B$29,0), MATCH(CONCATENATE($G127,AF$2),'WFOM - Time_Base'!$A$8:$API$8,0)) *
INDEX('WFOM - Time_Base'!$A$4:$API$29, MATCH("CenHos_Per", 'WFOM - Time_Base'!$B$4:$B$29,0), MATCH(CONCATENATE($G127,AF$2),'WFOM - Time_Base'!$A$8:$API$8,0)),
IFERROR($AN127 * INDEX('Inputs from Uganda staff'!$E$61:$BM$80,MATCH('HRH Need estimation'!AF$2,'Inputs from Uganda staff'!$E$61:$E$80,0),MATCH('HRH Need estimation'!$D127,'Inputs from Uganda staff'!$E$6:$BM$6,0)),
""))</f>
        <v>0</v>
      </c>
      <c r="AG127" s="122">
        <f>IFERROR(
$AN127 * INDEX('WFOM - Time_Base'!$A$4:$API$29, MATCH("CenHos", 'WFOM - Time_Base'!$B$4:$B$29,0), MATCH(CONCATENATE($G127,AG$2),'WFOM - Time_Base'!$A$8:$API$8,0)) *
INDEX('WFOM - Time_Base'!$A$4:$API$29, MATCH("CenHos_Per", 'WFOM - Time_Base'!$B$4:$B$29,0), MATCH(CONCATENATE($G127,AG$2),'WFOM - Time_Base'!$A$8:$API$8,0)),
IFERROR($AN127 * INDEX('Inputs from Uganda staff'!$E$61:$BM$80,MATCH('HRH Need estimation'!AG$2,'Inputs from Uganda staff'!$E$61:$E$80,0),MATCH('HRH Need estimation'!$D127,'Inputs from Uganda staff'!$E$6:$BM$6,0)),
""))</f>
        <v>0</v>
      </c>
      <c r="AH127" s="122">
        <f>IFERROR(
$AN127 * INDEX('WFOM - Time_Base'!$A$4:$API$29, MATCH("CenHos", 'WFOM - Time_Base'!$B$4:$B$29,0), MATCH(CONCATENATE($G127,AH$2),'WFOM - Time_Base'!$A$8:$API$8,0)) *
INDEX('WFOM - Time_Base'!$A$4:$API$29, MATCH("CenHos_Per", 'WFOM - Time_Base'!$B$4:$B$29,0), MATCH(CONCATENATE($G127,AH$2),'WFOM - Time_Base'!$A$8:$API$8,0)),
IFERROR($AN127 * INDEX('Inputs from Uganda staff'!$E$61:$BM$80,MATCH('HRH Need estimation'!AH$2,'Inputs from Uganda staff'!$E$61:$E$80,0),MATCH('HRH Need estimation'!$D127,'Inputs from Uganda staff'!$E$6:$BM$6,0)),
""))</f>
        <v>0</v>
      </c>
      <c r="AI127" s="122">
        <f>IFERROR(
$AN127 * INDEX('WFOM - Time_Base'!$A$4:$API$29, MATCH("CenHos", 'WFOM - Time_Base'!$B$4:$B$29,0), MATCH(CONCATENATE($G127,AI$2),'WFOM - Time_Base'!$A$8:$API$8,0)) *
INDEX('WFOM - Time_Base'!$A$4:$API$29, MATCH("CenHos_Per", 'WFOM - Time_Base'!$B$4:$B$29,0), MATCH(CONCATENATE($G127,AI$2),'WFOM - Time_Base'!$A$8:$API$8,0)),
IFERROR($AN127 * INDEX('Inputs from Uganda staff'!$E$61:$BM$80,MATCH('HRH Need estimation'!AI$2,'Inputs from Uganda staff'!$E$61:$E$80,0),MATCH('HRH Need estimation'!$D127,'Inputs from Uganda staff'!$E$6:$BM$6,0)),
""))</f>
        <v>0</v>
      </c>
      <c r="AJ127" s="122">
        <f>IFERROR(
$AN127 * INDEX('WFOM - Time_Base'!$A$4:$API$29, MATCH("CenHos", 'WFOM - Time_Base'!$B$4:$B$29,0), MATCH(CONCATENATE($G127,AJ$2),'WFOM - Time_Base'!$A$8:$API$8,0)) *
INDEX('WFOM - Time_Base'!$A$4:$API$29, MATCH("CenHos_Per", 'WFOM - Time_Base'!$B$4:$B$29,0), MATCH(CONCATENATE($G127,AJ$2),'WFOM - Time_Base'!$A$8:$API$8,0)),
IFERROR($AN127 * INDEX('Inputs from Uganda staff'!$E$61:$BM$80,MATCH('HRH Need estimation'!AJ$2,'Inputs from Uganda staff'!$E$61:$E$80,0),MATCH('HRH Need estimation'!$D127,'Inputs from Uganda staff'!$E$6:$BM$6,0)),
""))</f>
        <v>0</v>
      </c>
      <c r="AK127" s="122">
        <f>IFERROR(
$AN127 * INDEX('WFOM - Time_Base'!$A$4:$API$29, MATCH("CenHos", 'WFOM - Time_Base'!$B$4:$B$29,0), MATCH(CONCATENATE($G127,AK$2),'WFOM - Time_Base'!$A$8:$API$8,0)) *
INDEX('WFOM - Time_Base'!$A$4:$API$29, MATCH("CenHos_Per", 'WFOM - Time_Base'!$B$4:$B$29,0), MATCH(CONCATENATE($G127,AK$2),'WFOM - Time_Base'!$A$8:$API$8,0)),
IFERROR($AN127 * INDEX('Inputs from Uganda staff'!$E$61:$BM$80,MATCH('HRH Need estimation'!AK$2,'Inputs from Uganda staff'!$E$61:$E$80,0),MATCH('HRH Need estimation'!$D127,'Inputs from Uganda staff'!$E$6:$BM$6,0)),
""))</f>
        <v>0</v>
      </c>
      <c r="AL127" s="122">
        <f>IFERROR(
$AN127 * INDEX('WFOM - Time_Base'!$A$4:$API$29, MATCH("CenHos", 'WFOM - Time_Base'!$B$4:$B$29,0), MATCH(CONCATENATE($G127,AL$2),'WFOM - Time_Base'!$A$8:$API$8,0)) *
INDEX('WFOM - Time_Base'!$A$4:$API$29, MATCH("CenHos_Per", 'WFOM - Time_Base'!$B$4:$B$29,0), MATCH(CONCATENATE($G127,AL$2),'WFOM - Time_Base'!$A$8:$API$8,0)),
IFERROR($AN127 * INDEX('Inputs from Uganda staff'!$E$61:$BM$80,MATCH('HRH Need estimation'!AL$2,'Inputs from Uganda staff'!$E$61:$E$80,0),MATCH('HRH Need estimation'!$D127,'Inputs from Uganda staff'!$E$6:$BM$6,0)),
""))</f>
        <v>0</v>
      </c>
      <c r="AN127">
        <v>1</v>
      </c>
      <c r="AO127" t="e">
        <f t="shared" si="3"/>
        <v>#N/A</v>
      </c>
      <c r="AQ127" t="s">
        <v>841</v>
      </c>
    </row>
    <row r="128" spans="1:43" hidden="1">
      <c r="A128" s="106" t="s">
        <v>915</v>
      </c>
      <c r="B128" s="106" t="s">
        <v>292</v>
      </c>
      <c r="C128" s="107" t="s">
        <v>467</v>
      </c>
      <c r="D128" s="115" t="s">
        <v>468</v>
      </c>
      <c r="E128" s="122" t="s">
        <v>85</v>
      </c>
      <c r="F128" s="122" t="s">
        <v>100</v>
      </c>
      <c r="G128" s="122" t="str">
        <f>IF(F128&lt;&gt;"", VLOOKUP(F128,'WFOM - Cadre and Service List'!$E$4:$F$52,2,FALSE), "")</f>
        <v>Peds</v>
      </c>
      <c r="H128" s="122"/>
      <c r="I128" s="207"/>
      <c r="J128" s="207"/>
      <c r="K128" s="207"/>
      <c r="L128" s="207"/>
      <c r="M128" s="207"/>
      <c r="N128" s="207"/>
      <c r="O128" s="207"/>
      <c r="P128" s="207">
        <f t="shared" si="2"/>
        <v>0</v>
      </c>
      <c r="Q128" s="122" t="s">
        <v>1947</v>
      </c>
      <c r="R128" s="122">
        <f>IFERROR(
$AN128 * INDEX('WFOM - Time_Base'!$A$4:$API$29, MATCH("CenHos", 'WFOM - Time_Base'!$B$4:$B$29,0), MATCH(CONCATENATE($G128,R$2),'WFOM - Time_Base'!$A$8:$API$8,0)) *
INDEX('WFOM - Time_Base'!$A$4:$API$29, MATCH("CenHos_Per", 'WFOM - Time_Base'!$B$4:$B$29,0), MATCH(CONCATENATE($G128,R$2),'WFOM - Time_Base'!$A$8:$API$8,0)),
IFERROR($AN128 * INDEX('Inputs from Uganda staff'!$E$61:$BM$80,MATCH('HRH Need estimation'!R$2,'Inputs from Uganda staff'!$E$61:$E$80,0),MATCH('HRH Need estimation'!$D128,'Inputs from Uganda staff'!$E$6:$BM$6,0)),
""))</f>
        <v>3</v>
      </c>
      <c r="S128" s="122">
        <f>IFERROR(
$AN128 * INDEX('WFOM - Time_Base'!$A$4:$API$29, MATCH("CenHos", 'WFOM - Time_Base'!$B$4:$B$29,0), MATCH(CONCATENATE($G128,S$2),'WFOM - Time_Base'!$A$8:$API$8,0)) *
INDEX('WFOM - Time_Base'!$A$4:$API$29, MATCH("CenHos_Per", 'WFOM - Time_Base'!$B$4:$B$29,0), MATCH(CONCATENATE($G128,S$2),'WFOM - Time_Base'!$A$8:$API$8,0)),
IFERROR($AN128 * INDEX('Inputs from Uganda staff'!$E$61:$BM$80,MATCH('HRH Need estimation'!S$2,'Inputs from Uganda staff'!$E$61:$E$80,0),MATCH('HRH Need estimation'!$D128,'Inputs from Uganda staff'!$E$6:$BM$6,0)),
""))</f>
        <v>12</v>
      </c>
      <c r="T128" s="122">
        <f>IFERROR(
$AN128 * INDEX('WFOM - Time_Base'!$A$4:$API$29, MATCH("CenHos", 'WFOM - Time_Base'!$B$4:$B$29,0), MATCH(CONCATENATE($G128,T$2),'WFOM - Time_Base'!$A$8:$API$8,0)) *
INDEX('WFOM - Time_Base'!$A$4:$API$29, MATCH("CenHos_Per", 'WFOM - Time_Base'!$B$4:$B$29,0), MATCH(CONCATENATE($G128,T$2),'WFOM - Time_Base'!$A$8:$API$8,0)),
IFERROR($AN128 * INDEX('Inputs from Uganda staff'!$E$61:$BM$80,MATCH('HRH Need estimation'!T$2,'Inputs from Uganda staff'!$E$61:$E$80,0),MATCH('HRH Need estimation'!$D128,'Inputs from Uganda staff'!$E$6:$BM$6,0)),
""))</f>
        <v>0</v>
      </c>
      <c r="U128" s="122">
        <f>IFERROR(
$AN128 * INDEX('WFOM - Time_Base'!$A$4:$API$29, MATCH("CenHos", 'WFOM - Time_Base'!$B$4:$B$29,0), MATCH(CONCATENATE($G128,U$2),'WFOM - Time_Base'!$A$8:$API$8,0)) *
INDEX('WFOM - Time_Base'!$A$4:$API$29, MATCH("CenHos_Per", 'WFOM - Time_Base'!$B$4:$B$29,0), MATCH(CONCATENATE($G128,U$2),'WFOM - Time_Base'!$A$8:$API$8,0)),
IFERROR($AN128 * INDEX('Inputs from Uganda staff'!$E$61:$BM$80,MATCH('HRH Need estimation'!U$2,'Inputs from Uganda staff'!$E$61:$E$80,0),MATCH('HRH Need estimation'!$D128,'Inputs from Uganda staff'!$E$6:$BM$6,0)),
""))</f>
        <v>4.5</v>
      </c>
      <c r="V128" s="122">
        <f>IFERROR(
$AN128 * INDEX('WFOM - Time_Base'!$A$4:$API$29, MATCH("CenHos", 'WFOM - Time_Base'!$B$4:$B$29,0), MATCH(CONCATENATE($G128,V$2),'WFOM - Time_Base'!$A$8:$API$8,0)) *
INDEX('WFOM - Time_Base'!$A$4:$API$29, MATCH("CenHos_Per", 'WFOM - Time_Base'!$B$4:$B$29,0), MATCH(CONCATENATE($G128,V$2),'WFOM - Time_Base'!$A$8:$API$8,0)),
IFERROR($AN128 * INDEX('Inputs from Uganda staff'!$E$61:$BM$80,MATCH('HRH Need estimation'!V$2,'Inputs from Uganda staff'!$E$61:$E$80,0),MATCH('HRH Need estimation'!$D128,'Inputs from Uganda staff'!$E$6:$BM$6,0)),
""))</f>
        <v>0</v>
      </c>
      <c r="W128" s="122">
        <f>IFERROR(
$AN128 * INDEX('WFOM - Time_Base'!$A$4:$API$29, MATCH("CenHos", 'WFOM - Time_Base'!$B$4:$B$29,0), MATCH(CONCATENATE($G128,W$2),'WFOM - Time_Base'!$A$8:$API$8,0)) *
INDEX('WFOM - Time_Base'!$A$4:$API$29, MATCH("CenHos_Per", 'WFOM - Time_Base'!$B$4:$B$29,0), MATCH(CONCATENATE($G128,W$2),'WFOM - Time_Base'!$A$8:$API$8,0)),
IFERROR($AN128 * INDEX('Inputs from Uganda staff'!$E$61:$BM$80,MATCH('HRH Need estimation'!W$2,'Inputs from Uganda staff'!$E$61:$E$80,0),MATCH('HRH Need estimation'!$D128,'Inputs from Uganda staff'!$E$6:$BM$6,0)),
""))</f>
        <v>0</v>
      </c>
      <c r="X128" s="122">
        <f>IFERROR(
$AN128 * INDEX('WFOM - Time_Base'!$A$4:$API$29, MATCH("CenHos", 'WFOM - Time_Base'!$B$4:$B$29,0), MATCH(CONCATENATE($G128,X$2),'WFOM - Time_Base'!$A$8:$API$8,0)) *
INDEX('WFOM - Time_Base'!$A$4:$API$29, MATCH("CenHos_Per", 'WFOM - Time_Base'!$B$4:$B$29,0), MATCH(CONCATENATE($G128,X$2),'WFOM - Time_Base'!$A$8:$API$8,0)),
IFERROR($AN128 * INDEX('Inputs from Uganda staff'!$E$61:$BM$80,MATCH('HRH Need estimation'!X$2,'Inputs from Uganda staff'!$E$61:$E$80,0),MATCH('HRH Need estimation'!$D128,'Inputs from Uganda staff'!$E$6:$BM$6,0)),
""))</f>
        <v>1</v>
      </c>
      <c r="Y128" s="122">
        <f>IFERROR(
$AN128 * INDEX('WFOM - Time_Base'!$A$4:$API$29, MATCH("CenHos", 'WFOM - Time_Base'!$B$4:$B$29,0), MATCH(CONCATENATE($G128,Y$2),'WFOM - Time_Base'!$A$8:$API$8,0)) *
INDEX('WFOM - Time_Base'!$A$4:$API$29, MATCH("CenHos_Per", 'WFOM - Time_Base'!$B$4:$B$29,0), MATCH(CONCATENATE($G128,Y$2),'WFOM - Time_Base'!$A$8:$API$8,0)),
IFERROR($AN128 * INDEX('Inputs from Uganda staff'!$E$61:$BM$80,MATCH('HRH Need estimation'!Y$2,'Inputs from Uganda staff'!$E$61:$E$80,0),MATCH('HRH Need estimation'!$D128,'Inputs from Uganda staff'!$E$6:$BM$6,0)),
""))</f>
        <v>1</v>
      </c>
      <c r="Z128" s="122">
        <f>IFERROR(
$AN128 * INDEX('WFOM - Time_Base'!$A$4:$API$29, MATCH("CenHos", 'WFOM - Time_Base'!$B$4:$B$29,0), MATCH(CONCATENATE($G128,Z$2),'WFOM - Time_Base'!$A$8:$API$8,0)) *
INDEX('WFOM - Time_Base'!$A$4:$API$29, MATCH("CenHos_Per", 'WFOM - Time_Base'!$B$4:$B$29,0), MATCH(CONCATENATE($G128,Z$2),'WFOM - Time_Base'!$A$8:$API$8,0)),
IFERROR($AN128 * INDEX('Inputs from Uganda staff'!$E$61:$BM$80,MATCH('HRH Need estimation'!Z$2,'Inputs from Uganda staff'!$E$61:$E$80,0),MATCH('HRH Need estimation'!$D128,'Inputs from Uganda staff'!$E$6:$BM$6,0)),
""))</f>
        <v>0</v>
      </c>
      <c r="AA128" s="122">
        <f>IFERROR(
$AN128 * INDEX('WFOM - Time_Base'!$A$4:$API$29, MATCH("CenHos", 'WFOM - Time_Base'!$B$4:$B$29,0), MATCH(CONCATENATE($G128,AA$2),'WFOM - Time_Base'!$A$8:$API$8,0)) *
INDEX('WFOM - Time_Base'!$A$4:$API$29, MATCH("CenHos_Per", 'WFOM - Time_Base'!$B$4:$B$29,0), MATCH(CONCATENATE($G128,AA$2),'WFOM - Time_Base'!$A$8:$API$8,0)),
IFERROR($AN128 * INDEX('Inputs from Uganda staff'!$E$61:$BM$80,MATCH('HRH Need estimation'!AA$2,'Inputs from Uganda staff'!$E$61:$E$80,0),MATCH('HRH Need estimation'!$D128,'Inputs from Uganda staff'!$E$6:$BM$6,0)),
""))</f>
        <v>0</v>
      </c>
      <c r="AB128" s="122">
        <f>IFERROR(
$AN128 * INDEX('WFOM - Time_Base'!$A$4:$API$29, MATCH("CenHos", 'WFOM - Time_Base'!$B$4:$B$29,0), MATCH(CONCATENATE($G128,AB$2),'WFOM - Time_Base'!$A$8:$API$8,0)) *
INDEX('WFOM - Time_Base'!$A$4:$API$29, MATCH("CenHos_Per", 'WFOM - Time_Base'!$B$4:$B$29,0), MATCH(CONCATENATE($G128,AB$2),'WFOM - Time_Base'!$A$8:$API$8,0)),
IFERROR($AN128 * INDEX('Inputs from Uganda staff'!$E$61:$BM$80,MATCH('HRH Need estimation'!AB$2,'Inputs from Uganda staff'!$E$61:$E$80,0),MATCH('HRH Need estimation'!$D128,'Inputs from Uganda staff'!$E$6:$BM$6,0)),
""))</f>
        <v>0</v>
      </c>
      <c r="AC128" s="122" t="str">
        <f>IFERROR(
$AN128 * INDEX('WFOM - Time_Base'!$A$4:$API$29, MATCH("CenHos", 'WFOM - Time_Base'!$B$4:$B$29,0), MATCH(CONCATENATE($G128,AC$2),'WFOM - Time_Base'!$A$8:$API$8,0)) *
INDEX('WFOM - Time_Base'!$A$4:$API$29, MATCH("CenHos_Per", 'WFOM - Time_Base'!$B$4:$B$29,0), MATCH(CONCATENATE($G128,AC$2),'WFOM - Time_Base'!$A$8:$API$8,0)),
IFERROR($AN128 * INDEX('Inputs from Uganda staff'!$E$61:$BM$80,MATCH('HRH Need estimation'!AC$2,'Inputs from Uganda staff'!$E$61:$E$80,0),MATCH('HRH Need estimation'!$D128,'Inputs from Uganda staff'!$E$6:$BM$6,0)),
""))</f>
        <v/>
      </c>
      <c r="AD128" s="122">
        <f>IFERROR(
$AN128 * INDEX('WFOM - Time_Base'!$A$4:$API$29, MATCH("CenHos", 'WFOM - Time_Base'!$B$4:$B$29,0), MATCH(CONCATENATE($G128,AD$2),'WFOM - Time_Base'!$A$8:$API$8,0)) *
INDEX('WFOM - Time_Base'!$A$4:$API$29, MATCH("CenHos_Per", 'WFOM - Time_Base'!$B$4:$B$29,0), MATCH(CONCATENATE($G128,AD$2),'WFOM - Time_Base'!$A$8:$API$8,0)),
IFERROR($AN128 * INDEX('Inputs from Uganda staff'!$E$61:$BM$80,MATCH('HRH Need estimation'!AD$2,'Inputs from Uganda staff'!$E$61:$E$80,0),MATCH('HRH Need estimation'!$D128,'Inputs from Uganda staff'!$E$6:$BM$6,0)),
""))</f>
        <v>0</v>
      </c>
      <c r="AE128" s="122">
        <f>IFERROR(
$AN128 * INDEX('WFOM - Time_Base'!$A$4:$API$29, MATCH("CenHos", 'WFOM - Time_Base'!$B$4:$B$29,0), MATCH(CONCATENATE($G128,AE$2),'WFOM - Time_Base'!$A$8:$API$8,0)) *
INDEX('WFOM - Time_Base'!$A$4:$API$29, MATCH("CenHos_Per", 'WFOM - Time_Base'!$B$4:$B$29,0), MATCH(CONCATENATE($G128,AE$2),'WFOM - Time_Base'!$A$8:$API$8,0)),
IFERROR($AN128 * INDEX('Inputs from Uganda staff'!$E$61:$BM$80,MATCH('HRH Need estimation'!AE$2,'Inputs from Uganda staff'!$E$61:$E$80,0),MATCH('HRH Need estimation'!$D128,'Inputs from Uganda staff'!$E$6:$BM$6,0)),
""))</f>
        <v>0</v>
      </c>
      <c r="AF128" s="122">
        <f>IFERROR(
$AN128 * INDEX('WFOM - Time_Base'!$A$4:$API$29, MATCH("CenHos", 'WFOM - Time_Base'!$B$4:$B$29,0), MATCH(CONCATENATE($G128,AF$2),'WFOM - Time_Base'!$A$8:$API$8,0)) *
INDEX('WFOM - Time_Base'!$A$4:$API$29, MATCH("CenHos_Per", 'WFOM - Time_Base'!$B$4:$B$29,0), MATCH(CONCATENATE($G128,AF$2),'WFOM - Time_Base'!$A$8:$API$8,0)),
IFERROR($AN128 * INDEX('Inputs from Uganda staff'!$E$61:$BM$80,MATCH('HRH Need estimation'!AF$2,'Inputs from Uganda staff'!$E$61:$E$80,0),MATCH('HRH Need estimation'!$D128,'Inputs from Uganda staff'!$E$6:$BM$6,0)),
""))</f>
        <v>0</v>
      </c>
      <c r="AG128" s="122">
        <f>IFERROR(
$AN128 * INDEX('WFOM - Time_Base'!$A$4:$API$29, MATCH("CenHos", 'WFOM - Time_Base'!$B$4:$B$29,0), MATCH(CONCATENATE($G128,AG$2),'WFOM - Time_Base'!$A$8:$API$8,0)) *
INDEX('WFOM - Time_Base'!$A$4:$API$29, MATCH("CenHos_Per", 'WFOM - Time_Base'!$B$4:$B$29,0), MATCH(CONCATENATE($G128,AG$2),'WFOM - Time_Base'!$A$8:$API$8,0)),
IFERROR($AN128 * INDEX('Inputs from Uganda staff'!$E$61:$BM$80,MATCH('HRH Need estimation'!AG$2,'Inputs from Uganda staff'!$E$61:$E$80,0),MATCH('HRH Need estimation'!$D128,'Inputs from Uganda staff'!$E$6:$BM$6,0)),
""))</f>
        <v>0</v>
      </c>
      <c r="AH128" s="122">
        <f>IFERROR(
$AN128 * INDEX('WFOM - Time_Base'!$A$4:$API$29, MATCH("CenHos", 'WFOM - Time_Base'!$B$4:$B$29,0), MATCH(CONCATENATE($G128,AH$2),'WFOM - Time_Base'!$A$8:$API$8,0)) *
INDEX('WFOM - Time_Base'!$A$4:$API$29, MATCH("CenHos_Per", 'WFOM - Time_Base'!$B$4:$B$29,0), MATCH(CONCATENATE($G128,AH$2),'WFOM - Time_Base'!$A$8:$API$8,0)),
IFERROR($AN128 * INDEX('Inputs from Uganda staff'!$E$61:$BM$80,MATCH('HRH Need estimation'!AH$2,'Inputs from Uganda staff'!$E$61:$E$80,0),MATCH('HRH Need estimation'!$D128,'Inputs from Uganda staff'!$E$6:$BM$6,0)),
""))</f>
        <v>0</v>
      </c>
      <c r="AI128" s="122">
        <f>IFERROR(
$AN128 * INDEX('WFOM - Time_Base'!$A$4:$API$29, MATCH("CenHos", 'WFOM - Time_Base'!$B$4:$B$29,0), MATCH(CONCATENATE($G128,AI$2),'WFOM - Time_Base'!$A$8:$API$8,0)) *
INDEX('WFOM - Time_Base'!$A$4:$API$29, MATCH("CenHos_Per", 'WFOM - Time_Base'!$B$4:$B$29,0), MATCH(CONCATENATE($G128,AI$2),'WFOM - Time_Base'!$A$8:$API$8,0)),
IFERROR($AN128 * INDEX('Inputs from Uganda staff'!$E$61:$BM$80,MATCH('HRH Need estimation'!AI$2,'Inputs from Uganda staff'!$E$61:$E$80,0),MATCH('HRH Need estimation'!$D128,'Inputs from Uganda staff'!$E$6:$BM$6,0)),
""))</f>
        <v>0</v>
      </c>
      <c r="AJ128" s="122">
        <f>IFERROR(
$AN128 * INDEX('WFOM - Time_Base'!$A$4:$API$29, MATCH("CenHos", 'WFOM - Time_Base'!$B$4:$B$29,0), MATCH(CONCATENATE($G128,AJ$2),'WFOM - Time_Base'!$A$8:$API$8,0)) *
INDEX('WFOM - Time_Base'!$A$4:$API$29, MATCH("CenHos_Per", 'WFOM - Time_Base'!$B$4:$B$29,0), MATCH(CONCATENATE($G128,AJ$2),'WFOM - Time_Base'!$A$8:$API$8,0)),
IFERROR($AN128 * INDEX('Inputs from Uganda staff'!$E$61:$BM$80,MATCH('HRH Need estimation'!AJ$2,'Inputs from Uganda staff'!$E$61:$E$80,0),MATCH('HRH Need estimation'!$D128,'Inputs from Uganda staff'!$E$6:$BM$6,0)),
""))</f>
        <v>0</v>
      </c>
      <c r="AK128" s="122">
        <f>IFERROR(
$AN128 * INDEX('WFOM - Time_Base'!$A$4:$API$29, MATCH("CenHos", 'WFOM - Time_Base'!$B$4:$B$29,0), MATCH(CONCATENATE($G128,AK$2),'WFOM - Time_Base'!$A$8:$API$8,0)) *
INDEX('WFOM - Time_Base'!$A$4:$API$29, MATCH("CenHos_Per", 'WFOM - Time_Base'!$B$4:$B$29,0), MATCH(CONCATENATE($G128,AK$2),'WFOM - Time_Base'!$A$8:$API$8,0)),
IFERROR($AN128 * INDEX('Inputs from Uganda staff'!$E$61:$BM$80,MATCH('HRH Need estimation'!AK$2,'Inputs from Uganda staff'!$E$61:$E$80,0),MATCH('HRH Need estimation'!$D128,'Inputs from Uganda staff'!$E$6:$BM$6,0)),
""))</f>
        <v>0</v>
      </c>
      <c r="AL128" s="122">
        <f>IFERROR(
$AN128 * INDEX('WFOM - Time_Base'!$A$4:$API$29, MATCH("CenHos", 'WFOM - Time_Base'!$B$4:$B$29,0), MATCH(CONCATENATE($G128,AL$2),'WFOM - Time_Base'!$A$8:$API$8,0)) *
INDEX('WFOM - Time_Base'!$A$4:$API$29, MATCH("CenHos_Per", 'WFOM - Time_Base'!$B$4:$B$29,0), MATCH(CONCATENATE($G128,AL$2),'WFOM - Time_Base'!$A$8:$API$8,0)),
IFERROR($AN128 * INDEX('Inputs from Uganda staff'!$E$61:$BM$80,MATCH('HRH Need estimation'!AL$2,'Inputs from Uganda staff'!$E$61:$E$80,0),MATCH('HRH Need estimation'!$D128,'Inputs from Uganda staff'!$E$6:$BM$6,0)),
""))</f>
        <v>0</v>
      </c>
      <c r="AN128">
        <v>1</v>
      </c>
      <c r="AO128" t="e">
        <f t="shared" si="3"/>
        <v>#N/A</v>
      </c>
      <c r="AQ128" t="s">
        <v>2040</v>
      </c>
    </row>
    <row r="129" spans="1:43" hidden="1">
      <c r="A129" s="106" t="s">
        <v>915</v>
      </c>
      <c r="B129" s="106" t="s">
        <v>292</v>
      </c>
      <c r="C129" s="107" t="s">
        <v>469</v>
      </c>
      <c r="D129" s="115" t="s">
        <v>470</v>
      </c>
      <c r="E129" s="122" t="s">
        <v>85</v>
      </c>
      <c r="F129" s="122" t="s">
        <v>94</v>
      </c>
      <c r="G129" s="122" t="str">
        <f>IF(F129&lt;&gt;"", VLOOKUP(F129,'WFOM - Cadre and Service List'!$E$4:$F$52,2,FALSE), "")</f>
        <v>EstMedCom</v>
      </c>
      <c r="H129" s="122"/>
      <c r="I129" s="207"/>
      <c r="J129" s="207"/>
      <c r="K129" s="207"/>
      <c r="L129" s="207"/>
      <c r="M129" s="207"/>
      <c r="N129" s="207"/>
      <c r="O129" s="207"/>
      <c r="P129" s="207">
        <f t="shared" si="2"/>
        <v>0</v>
      </c>
      <c r="Q129" s="122" t="s">
        <v>1947</v>
      </c>
      <c r="R129" s="122">
        <f>IFERROR(
$AN129 * INDEX('WFOM - Time_Base'!$A$4:$API$29, MATCH("CenHos", 'WFOM - Time_Base'!$B$4:$B$29,0), MATCH(CONCATENATE($G129,R$2),'WFOM - Time_Base'!$A$8:$API$8,0)) *
INDEX('WFOM - Time_Base'!$A$4:$API$29, MATCH("CenHos_Per", 'WFOM - Time_Base'!$B$4:$B$29,0), MATCH(CONCATENATE($G129,R$2),'WFOM - Time_Base'!$A$8:$API$8,0)),
IFERROR($AN129 * INDEX('Inputs from Uganda staff'!$E$61:$BM$80,MATCH('HRH Need estimation'!R$2,'Inputs from Uganda staff'!$E$61:$E$80,0),MATCH('HRH Need estimation'!$D129,'Inputs from Uganda staff'!$E$6:$BM$6,0)),
""))</f>
        <v>4.5</v>
      </c>
      <c r="S129" s="122">
        <f>IFERROR(
$AN129 * INDEX('WFOM - Time_Base'!$A$4:$API$29, MATCH("CenHos", 'WFOM - Time_Base'!$B$4:$B$29,0), MATCH(CONCATENATE($G129,S$2),'WFOM - Time_Base'!$A$8:$API$8,0)) *
INDEX('WFOM - Time_Base'!$A$4:$API$29, MATCH("CenHos_Per", 'WFOM - Time_Base'!$B$4:$B$29,0), MATCH(CONCATENATE($G129,S$2),'WFOM - Time_Base'!$A$8:$API$8,0)),
IFERROR($AN129 * INDEX('Inputs from Uganda staff'!$E$61:$BM$80,MATCH('HRH Need estimation'!S$2,'Inputs from Uganda staff'!$E$61:$E$80,0),MATCH('HRH Need estimation'!$D129,'Inputs from Uganda staff'!$E$6:$BM$6,0)),
""))</f>
        <v>7.5</v>
      </c>
      <c r="T129" s="122">
        <f>IFERROR(
$AN129 * INDEX('WFOM - Time_Base'!$A$4:$API$29, MATCH("CenHos", 'WFOM - Time_Base'!$B$4:$B$29,0), MATCH(CONCATENATE($G129,T$2),'WFOM - Time_Base'!$A$8:$API$8,0)) *
INDEX('WFOM - Time_Base'!$A$4:$API$29, MATCH("CenHos_Per", 'WFOM - Time_Base'!$B$4:$B$29,0), MATCH(CONCATENATE($G129,T$2),'WFOM - Time_Base'!$A$8:$API$8,0)),
IFERROR($AN129 * INDEX('Inputs from Uganda staff'!$E$61:$BM$80,MATCH('HRH Need estimation'!T$2,'Inputs from Uganda staff'!$E$61:$E$80,0),MATCH('HRH Need estimation'!$D129,'Inputs from Uganda staff'!$E$6:$BM$6,0)),
""))</f>
        <v>0</v>
      </c>
      <c r="U129" s="122">
        <f>IFERROR(
$AN129 * INDEX('WFOM - Time_Base'!$A$4:$API$29, MATCH("CenHos", 'WFOM - Time_Base'!$B$4:$B$29,0), MATCH(CONCATENATE($G129,U$2),'WFOM - Time_Base'!$A$8:$API$8,0)) *
INDEX('WFOM - Time_Base'!$A$4:$API$29, MATCH("CenHos_Per", 'WFOM - Time_Base'!$B$4:$B$29,0), MATCH(CONCATENATE($G129,U$2),'WFOM - Time_Base'!$A$8:$API$8,0)),
IFERROR($AN129 * INDEX('Inputs from Uganda staff'!$E$61:$BM$80,MATCH('HRH Need estimation'!U$2,'Inputs from Uganda staff'!$E$61:$E$80,0),MATCH('HRH Need estimation'!$D129,'Inputs from Uganda staff'!$E$6:$BM$6,0)),
""))</f>
        <v>0</v>
      </c>
      <c r="V129" s="122">
        <f>IFERROR(
$AN129 * INDEX('WFOM - Time_Base'!$A$4:$API$29, MATCH("CenHos", 'WFOM - Time_Base'!$B$4:$B$29,0), MATCH(CONCATENATE($G129,V$2),'WFOM - Time_Base'!$A$8:$API$8,0)) *
INDEX('WFOM - Time_Base'!$A$4:$API$29, MATCH("CenHos_Per", 'WFOM - Time_Base'!$B$4:$B$29,0), MATCH(CONCATENATE($G129,V$2),'WFOM - Time_Base'!$A$8:$API$8,0)),
IFERROR($AN129 * INDEX('Inputs from Uganda staff'!$E$61:$BM$80,MATCH('HRH Need estimation'!V$2,'Inputs from Uganda staff'!$E$61:$E$80,0),MATCH('HRH Need estimation'!$D129,'Inputs from Uganda staff'!$E$6:$BM$6,0)),
""))</f>
        <v>6</v>
      </c>
      <c r="W129" s="122">
        <f>IFERROR(
$AN129 * INDEX('WFOM - Time_Base'!$A$4:$API$29, MATCH("CenHos", 'WFOM - Time_Base'!$B$4:$B$29,0), MATCH(CONCATENATE($G129,W$2),'WFOM - Time_Base'!$A$8:$API$8,0)) *
INDEX('WFOM - Time_Base'!$A$4:$API$29, MATCH("CenHos_Per", 'WFOM - Time_Base'!$B$4:$B$29,0), MATCH(CONCATENATE($G129,W$2),'WFOM - Time_Base'!$A$8:$API$8,0)),
IFERROR($AN129 * INDEX('Inputs from Uganda staff'!$E$61:$BM$80,MATCH('HRH Need estimation'!W$2,'Inputs from Uganda staff'!$E$61:$E$80,0),MATCH('HRH Need estimation'!$D129,'Inputs from Uganda staff'!$E$6:$BM$6,0)),
""))</f>
        <v>0</v>
      </c>
      <c r="X129" s="122">
        <f>IFERROR(
$AN129 * INDEX('WFOM - Time_Base'!$A$4:$API$29, MATCH("CenHos", 'WFOM - Time_Base'!$B$4:$B$29,0), MATCH(CONCATENATE($G129,X$2),'WFOM - Time_Base'!$A$8:$API$8,0)) *
INDEX('WFOM - Time_Base'!$A$4:$API$29, MATCH("CenHos_Per", 'WFOM - Time_Base'!$B$4:$B$29,0), MATCH(CONCATENATE($G129,X$2),'WFOM - Time_Base'!$A$8:$API$8,0)),
IFERROR($AN129 * INDEX('Inputs from Uganda staff'!$E$61:$BM$80,MATCH('HRH Need estimation'!X$2,'Inputs from Uganda staff'!$E$61:$E$80,0),MATCH('HRH Need estimation'!$D129,'Inputs from Uganda staff'!$E$6:$BM$6,0)),
""))</f>
        <v>0.75</v>
      </c>
      <c r="Y129" s="122">
        <f>IFERROR(
$AN129 * INDEX('WFOM - Time_Base'!$A$4:$API$29, MATCH("CenHos", 'WFOM - Time_Base'!$B$4:$B$29,0), MATCH(CONCATENATE($G129,Y$2),'WFOM - Time_Base'!$A$8:$API$8,0)) *
INDEX('WFOM - Time_Base'!$A$4:$API$29, MATCH("CenHos_Per", 'WFOM - Time_Base'!$B$4:$B$29,0), MATCH(CONCATENATE($G129,Y$2),'WFOM - Time_Base'!$A$8:$API$8,0)),
IFERROR($AN129 * INDEX('Inputs from Uganda staff'!$E$61:$BM$80,MATCH('HRH Need estimation'!Y$2,'Inputs from Uganda staff'!$E$61:$E$80,0),MATCH('HRH Need estimation'!$D129,'Inputs from Uganda staff'!$E$6:$BM$6,0)),
""))</f>
        <v>0.75</v>
      </c>
      <c r="Z129" s="122">
        <f>IFERROR(
$AN129 * INDEX('WFOM - Time_Base'!$A$4:$API$29, MATCH("CenHos", 'WFOM - Time_Base'!$B$4:$B$29,0), MATCH(CONCATENATE($G129,Z$2),'WFOM - Time_Base'!$A$8:$API$8,0)) *
INDEX('WFOM - Time_Base'!$A$4:$API$29, MATCH("CenHos_Per", 'WFOM - Time_Base'!$B$4:$B$29,0), MATCH(CONCATENATE($G129,Z$2),'WFOM - Time_Base'!$A$8:$API$8,0)),
IFERROR($AN129 * INDEX('Inputs from Uganda staff'!$E$61:$BM$80,MATCH('HRH Need estimation'!Z$2,'Inputs from Uganda staff'!$E$61:$E$80,0),MATCH('HRH Need estimation'!$D129,'Inputs from Uganda staff'!$E$6:$BM$6,0)),
""))</f>
        <v>0</v>
      </c>
      <c r="AA129" s="122">
        <f>IFERROR(
$AN129 * INDEX('WFOM - Time_Base'!$A$4:$API$29, MATCH("CenHos", 'WFOM - Time_Base'!$B$4:$B$29,0), MATCH(CONCATENATE($G129,AA$2),'WFOM - Time_Base'!$A$8:$API$8,0)) *
INDEX('WFOM - Time_Base'!$A$4:$API$29, MATCH("CenHos_Per", 'WFOM - Time_Base'!$B$4:$B$29,0), MATCH(CONCATENATE($G129,AA$2),'WFOM - Time_Base'!$A$8:$API$8,0)),
IFERROR($AN129 * INDEX('Inputs from Uganda staff'!$E$61:$BM$80,MATCH('HRH Need estimation'!AA$2,'Inputs from Uganda staff'!$E$61:$E$80,0),MATCH('HRH Need estimation'!$D129,'Inputs from Uganda staff'!$E$6:$BM$6,0)),
""))</f>
        <v>0</v>
      </c>
      <c r="AB129" s="122">
        <f>IFERROR(
$AN129 * INDEX('WFOM - Time_Base'!$A$4:$API$29, MATCH("CenHos", 'WFOM - Time_Base'!$B$4:$B$29,0), MATCH(CONCATENATE($G129,AB$2),'WFOM - Time_Base'!$A$8:$API$8,0)) *
INDEX('WFOM - Time_Base'!$A$4:$API$29, MATCH("CenHos_Per", 'WFOM - Time_Base'!$B$4:$B$29,0), MATCH(CONCATENATE($G129,AB$2),'WFOM - Time_Base'!$A$8:$API$8,0)),
IFERROR($AN129 * INDEX('Inputs from Uganda staff'!$E$61:$BM$80,MATCH('HRH Need estimation'!AB$2,'Inputs from Uganda staff'!$E$61:$E$80,0),MATCH('HRH Need estimation'!$D129,'Inputs from Uganda staff'!$E$6:$BM$6,0)),
""))</f>
        <v>0</v>
      </c>
      <c r="AC129" s="122" t="str">
        <f>IFERROR(
$AN129 * INDEX('WFOM - Time_Base'!$A$4:$API$29, MATCH("CenHos", 'WFOM - Time_Base'!$B$4:$B$29,0), MATCH(CONCATENATE($G129,AC$2),'WFOM - Time_Base'!$A$8:$API$8,0)) *
INDEX('WFOM - Time_Base'!$A$4:$API$29, MATCH("CenHos_Per", 'WFOM - Time_Base'!$B$4:$B$29,0), MATCH(CONCATENATE($G129,AC$2),'WFOM - Time_Base'!$A$8:$API$8,0)),
IFERROR($AN129 * INDEX('Inputs from Uganda staff'!$E$61:$BM$80,MATCH('HRH Need estimation'!AC$2,'Inputs from Uganda staff'!$E$61:$E$80,0),MATCH('HRH Need estimation'!$D129,'Inputs from Uganda staff'!$E$6:$BM$6,0)),
""))</f>
        <v/>
      </c>
      <c r="AD129" s="122">
        <f>IFERROR(
$AN129 * INDEX('WFOM - Time_Base'!$A$4:$API$29, MATCH("CenHos", 'WFOM - Time_Base'!$B$4:$B$29,0), MATCH(CONCATENATE($G129,AD$2),'WFOM - Time_Base'!$A$8:$API$8,0)) *
INDEX('WFOM - Time_Base'!$A$4:$API$29, MATCH("CenHos_Per", 'WFOM - Time_Base'!$B$4:$B$29,0), MATCH(CONCATENATE($G129,AD$2),'WFOM - Time_Base'!$A$8:$API$8,0)),
IFERROR($AN129 * INDEX('Inputs from Uganda staff'!$E$61:$BM$80,MATCH('HRH Need estimation'!AD$2,'Inputs from Uganda staff'!$E$61:$E$80,0),MATCH('HRH Need estimation'!$D129,'Inputs from Uganda staff'!$E$6:$BM$6,0)),
""))</f>
        <v>0</v>
      </c>
      <c r="AE129" s="122">
        <f>IFERROR(
$AN129 * INDEX('WFOM - Time_Base'!$A$4:$API$29, MATCH("CenHos", 'WFOM - Time_Base'!$B$4:$B$29,0), MATCH(CONCATENATE($G129,AE$2),'WFOM - Time_Base'!$A$8:$API$8,0)) *
INDEX('WFOM - Time_Base'!$A$4:$API$29, MATCH("CenHos_Per", 'WFOM - Time_Base'!$B$4:$B$29,0), MATCH(CONCATENATE($G129,AE$2),'WFOM - Time_Base'!$A$8:$API$8,0)),
IFERROR($AN129 * INDEX('Inputs from Uganda staff'!$E$61:$BM$80,MATCH('HRH Need estimation'!AE$2,'Inputs from Uganda staff'!$E$61:$E$80,0),MATCH('HRH Need estimation'!$D129,'Inputs from Uganda staff'!$E$6:$BM$6,0)),
""))</f>
        <v>0</v>
      </c>
      <c r="AF129" s="122">
        <f>IFERROR(
$AN129 * INDEX('WFOM - Time_Base'!$A$4:$API$29, MATCH("CenHos", 'WFOM - Time_Base'!$B$4:$B$29,0), MATCH(CONCATENATE($G129,AF$2),'WFOM - Time_Base'!$A$8:$API$8,0)) *
INDEX('WFOM - Time_Base'!$A$4:$API$29, MATCH("CenHos_Per", 'WFOM - Time_Base'!$B$4:$B$29,0), MATCH(CONCATENATE($G129,AF$2),'WFOM - Time_Base'!$A$8:$API$8,0)),
IFERROR($AN129 * INDEX('Inputs from Uganda staff'!$E$61:$BM$80,MATCH('HRH Need estimation'!AF$2,'Inputs from Uganda staff'!$E$61:$E$80,0),MATCH('HRH Need estimation'!$D129,'Inputs from Uganda staff'!$E$6:$BM$6,0)),
""))</f>
        <v>0</v>
      </c>
      <c r="AG129" s="122">
        <f>IFERROR(
$AN129 * INDEX('WFOM - Time_Base'!$A$4:$API$29, MATCH("CenHos", 'WFOM - Time_Base'!$B$4:$B$29,0), MATCH(CONCATENATE($G129,AG$2),'WFOM - Time_Base'!$A$8:$API$8,0)) *
INDEX('WFOM - Time_Base'!$A$4:$API$29, MATCH("CenHos_Per", 'WFOM - Time_Base'!$B$4:$B$29,0), MATCH(CONCATENATE($G129,AG$2),'WFOM - Time_Base'!$A$8:$API$8,0)),
IFERROR($AN129 * INDEX('Inputs from Uganda staff'!$E$61:$BM$80,MATCH('HRH Need estimation'!AG$2,'Inputs from Uganda staff'!$E$61:$E$80,0),MATCH('HRH Need estimation'!$D129,'Inputs from Uganda staff'!$E$6:$BM$6,0)),
""))</f>
        <v>0</v>
      </c>
      <c r="AH129" s="122">
        <f>IFERROR(
$AN129 * INDEX('WFOM - Time_Base'!$A$4:$API$29, MATCH("CenHos", 'WFOM - Time_Base'!$B$4:$B$29,0), MATCH(CONCATENATE($G129,AH$2),'WFOM - Time_Base'!$A$8:$API$8,0)) *
INDEX('WFOM - Time_Base'!$A$4:$API$29, MATCH("CenHos_Per", 'WFOM - Time_Base'!$B$4:$B$29,0), MATCH(CONCATENATE($G129,AH$2),'WFOM - Time_Base'!$A$8:$API$8,0)),
IFERROR($AN129 * INDEX('Inputs from Uganda staff'!$E$61:$BM$80,MATCH('HRH Need estimation'!AH$2,'Inputs from Uganda staff'!$E$61:$E$80,0),MATCH('HRH Need estimation'!$D129,'Inputs from Uganda staff'!$E$6:$BM$6,0)),
""))</f>
        <v>0</v>
      </c>
      <c r="AI129" s="122">
        <f>IFERROR(
$AN129 * INDEX('WFOM - Time_Base'!$A$4:$API$29, MATCH("CenHos", 'WFOM - Time_Base'!$B$4:$B$29,0), MATCH(CONCATENATE($G129,AI$2),'WFOM - Time_Base'!$A$8:$API$8,0)) *
INDEX('WFOM - Time_Base'!$A$4:$API$29, MATCH("CenHos_Per", 'WFOM - Time_Base'!$B$4:$B$29,0), MATCH(CONCATENATE($G129,AI$2),'WFOM - Time_Base'!$A$8:$API$8,0)),
IFERROR($AN129 * INDEX('Inputs from Uganda staff'!$E$61:$BM$80,MATCH('HRH Need estimation'!AI$2,'Inputs from Uganda staff'!$E$61:$E$80,0),MATCH('HRH Need estimation'!$D129,'Inputs from Uganda staff'!$E$6:$BM$6,0)),
""))</f>
        <v>0</v>
      </c>
      <c r="AJ129" s="122">
        <f>IFERROR(
$AN129 * INDEX('WFOM - Time_Base'!$A$4:$API$29, MATCH("CenHos", 'WFOM - Time_Base'!$B$4:$B$29,0), MATCH(CONCATENATE($G129,AJ$2),'WFOM - Time_Base'!$A$8:$API$8,0)) *
INDEX('WFOM - Time_Base'!$A$4:$API$29, MATCH("CenHos_Per", 'WFOM - Time_Base'!$B$4:$B$29,0), MATCH(CONCATENATE($G129,AJ$2),'WFOM - Time_Base'!$A$8:$API$8,0)),
IFERROR($AN129 * INDEX('Inputs from Uganda staff'!$E$61:$BM$80,MATCH('HRH Need estimation'!AJ$2,'Inputs from Uganda staff'!$E$61:$E$80,0),MATCH('HRH Need estimation'!$D129,'Inputs from Uganda staff'!$E$6:$BM$6,0)),
""))</f>
        <v>0</v>
      </c>
      <c r="AK129" s="122">
        <f>IFERROR(
$AN129 * INDEX('WFOM - Time_Base'!$A$4:$API$29, MATCH("CenHos", 'WFOM - Time_Base'!$B$4:$B$29,0), MATCH(CONCATENATE($G129,AK$2),'WFOM - Time_Base'!$A$8:$API$8,0)) *
INDEX('WFOM - Time_Base'!$A$4:$API$29, MATCH("CenHos_Per", 'WFOM - Time_Base'!$B$4:$B$29,0), MATCH(CONCATENATE($G129,AK$2),'WFOM - Time_Base'!$A$8:$API$8,0)),
IFERROR($AN129 * INDEX('Inputs from Uganda staff'!$E$61:$BM$80,MATCH('HRH Need estimation'!AK$2,'Inputs from Uganda staff'!$E$61:$E$80,0),MATCH('HRH Need estimation'!$D129,'Inputs from Uganda staff'!$E$6:$BM$6,0)),
""))</f>
        <v>0</v>
      </c>
      <c r="AL129" s="122">
        <f>IFERROR(
$AN129 * INDEX('WFOM - Time_Base'!$A$4:$API$29, MATCH("CenHos", 'WFOM - Time_Base'!$B$4:$B$29,0), MATCH(CONCATENATE($G129,AL$2),'WFOM - Time_Base'!$A$8:$API$8,0)) *
INDEX('WFOM - Time_Base'!$A$4:$API$29, MATCH("CenHos_Per", 'WFOM - Time_Base'!$B$4:$B$29,0), MATCH(CONCATENATE($G129,AL$2),'WFOM - Time_Base'!$A$8:$API$8,0)),
IFERROR($AN129 * INDEX('Inputs from Uganda staff'!$E$61:$BM$80,MATCH('HRH Need estimation'!AL$2,'Inputs from Uganda staff'!$E$61:$E$80,0),MATCH('HRH Need estimation'!$D129,'Inputs from Uganda staff'!$E$6:$BM$6,0)),
""))</f>
        <v>0</v>
      </c>
      <c r="AN129">
        <v>1</v>
      </c>
      <c r="AO129" t="e">
        <f t="shared" si="3"/>
        <v>#N/A</v>
      </c>
      <c r="AQ129" t="s">
        <v>2030</v>
      </c>
    </row>
    <row r="130" spans="1:43" hidden="1">
      <c r="A130" s="106" t="s">
        <v>915</v>
      </c>
      <c r="B130" s="106" t="s">
        <v>292</v>
      </c>
      <c r="C130" s="107" t="s">
        <v>471</v>
      </c>
      <c r="D130" s="115" t="s">
        <v>472</v>
      </c>
      <c r="E130" s="122" t="s">
        <v>863</v>
      </c>
      <c r="F130" s="122" t="s">
        <v>115</v>
      </c>
      <c r="G130" s="122" t="str">
        <f>IF(F130&lt;&gt;"", VLOOKUP(F130,'WFOM - Cadre and Service List'!$E$4:$F$52,2,FALSE), "")</f>
        <v>LabSero</v>
      </c>
      <c r="H130" s="122"/>
      <c r="I130" s="207"/>
      <c r="J130" s="207"/>
      <c r="K130" s="207"/>
      <c r="L130" s="207"/>
      <c r="M130" s="207"/>
      <c r="N130" s="207"/>
      <c r="O130" s="207"/>
      <c r="P130" s="207">
        <f t="shared" si="2"/>
        <v>0</v>
      </c>
      <c r="Q130" s="122" t="s">
        <v>1947</v>
      </c>
      <c r="R130" s="122">
        <f>IFERROR(
$AN130 * INDEX('WFOM - Time_Base'!$A$4:$API$29, MATCH("CenHos", 'WFOM - Time_Base'!$B$4:$B$29,0), MATCH(CONCATENATE($G130,R$2),'WFOM - Time_Base'!$A$8:$API$8,0)) *
INDEX('WFOM - Time_Base'!$A$4:$API$29, MATCH("CenHos_Per", 'WFOM - Time_Base'!$B$4:$B$29,0), MATCH(CONCATENATE($G130,R$2),'WFOM - Time_Base'!$A$8:$API$8,0)),
IFERROR($AN130 * INDEX('Inputs from Uganda staff'!$E$61:$BM$80,MATCH('HRH Need estimation'!R$2,'Inputs from Uganda staff'!$E$61:$E$80,0),MATCH('HRH Need estimation'!$D130,'Inputs from Uganda staff'!$E$6:$BM$6,0)),
""))</f>
        <v>0</v>
      </c>
      <c r="S130" s="122">
        <f>IFERROR(
$AN130 * INDEX('WFOM - Time_Base'!$A$4:$API$29, MATCH("CenHos", 'WFOM - Time_Base'!$B$4:$B$29,0), MATCH(CONCATENATE($G130,S$2),'WFOM - Time_Base'!$A$8:$API$8,0)) *
INDEX('WFOM - Time_Base'!$A$4:$API$29, MATCH("CenHos_Per", 'WFOM - Time_Base'!$B$4:$B$29,0), MATCH(CONCATENATE($G130,S$2),'WFOM - Time_Base'!$A$8:$API$8,0)),
IFERROR($AN130 * INDEX('Inputs from Uganda staff'!$E$61:$BM$80,MATCH('HRH Need estimation'!S$2,'Inputs from Uganda staff'!$E$61:$E$80,0),MATCH('HRH Need estimation'!$D130,'Inputs from Uganda staff'!$E$6:$BM$6,0)),
""))</f>
        <v>0</v>
      </c>
      <c r="T130" s="122">
        <f>IFERROR(
$AN130 * INDEX('WFOM - Time_Base'!$A$4:$API$29, MATCH("CenHos", 'WFOM - Time_Base'!$B$4:$B$29,0), MATCH(CONCATENATE($G130,T$2),'WFOM - Time_Base'!$A$8:$API$8,0)) *
INDEX('WFOM - Time_Base'!$A$4:$API$29, MATCH("CenHos_Per", 'WFOM - Time_Base'!$B$4:$B$29,0), MATCH(CONCATENATE($G130,T$2),'WFOM - Time_Base'!$A$8:$API$8,0)),
IFERROR($AN130 * INDEX('Inputs from Uganda staff'!$E$61:$BM$80,MATCH('HRH Need estimation'!T$2,'Inputs from Uganda staff'!$E$61:$E$80,0),MATCH('HRH Need estimation'!$D130,'Inputs from Uganda staff'!$E$6:$BM$6,0)),
""))</f>
        <v>0</v>
      </c>
      <c r="U130" s="122">
        <f>IFERROR(
$AN130 * INDEX('WFOM - Time_Base'!$A$4:$API$29, MATCH("CenHos", 'WFOM - Time_Base'!$B$4:$B$29,0), MATCH(CONCATENATE($G130,U$2),'WFOM - Time_Base'!$A$8:$API$8,0)) *
INDEX('WFOM - Time_Base'!$A$4:$API$29, MATCH("CenHos_Per", 'WFOM - Time_Base'!$B$4:$B$29,0), MATCH(CONCATENATE($G130,U$2),'WFOM - Time_Base'!$A$8:$API$8,0)),
IFERROR($AN130 * INDEX('Inputs from Uganda staff'!$E$61:$BM$80,MATCH('HRH Need estimation'!U$2,'Inputs from Uganda staff'!$E$61:$E$80,0),MATCH('HRH Need estimation'!$D130,'Inputs from Uganda staff'!$E$6:$BM$6,0)),
""))</f>
        <v>0</v>
      </c>
      <c r="V130" s="122">
        <f>IFERROR(
$AN130 * INDEX('WFOM - Time_Base'!$A$4:$API$29, MATCH("CenHos", 'WFOM - Time_Base'!$B$4:$B$29,0), MATCH(CONCATENATE($G130,V$2),'WFOM - Time_Base'!$A$8:$API$8,0)) *
INDEX('WFOM - Time_Base'!$A$4:$API$29, MATCH("CenHos_Per", 'WFOM - Time_Base'!$B$4:$B$29,0), MATCH(CONCATENATE($G130,V$2),'WFOM - Time_Base'!$A$8:$API$8,0)),
IFERROR($AN130 * INDEX('Inputs from Uganda staff'!$E$61:$BM$80,MATCH('HRH Need estimation'!V$2,'Inputs from Uganda staff'!$E$61:$E$80,0),MATCH('HRH Need estimation'!$D130,'Inputs from Uganda staff'!$E$6:$BM$6,0)),
""))</f>
        <v>0</v>
      </c>
      <c r="W130" s="122">
        <f>IFERROR(
$AN130 * INDEX('WFOM - Time_Base'!$A$4:$API$29, MATCH("CenHos", 'WFOM - Time_Base'!$B$4:$B$29,0), MATCH(CONCATENATE($G130,W$2),'WFOM - Time_Base'!$A$8:$API$8,0)) *
INDEX('WFOM - Time_Base'!$A$4:$API$29, MATCH("CenHos_Per", 'WFOM - Time_Base'!$B$4:$B$29,0), MATCH(CONCATENATE($G130,W$2),'WFOM - Time_Base'!$A$8:$API$8,0)),
IFERROR($AN130 * INDEX('Inputs from Uganda staff'!$E$61:$BM$80,MATCH('HRH Need estimation'!W$2,'Inputs from Uganda staff'!$E$61:$E$80,0),MATCH('HRH Need estimation'!$D130,'Inputs from Uganda staff'!$E$6:$BM$6,0)),
""))</f>
        <v>0</v>
      </c>
      <c r="X130" s="122">
        <f>IFERROR(
$AN130 * INDEX('WFOM - Time_Base'!$A$4:$API$29, MATCH("CenHos", 'WFOM - Time_Base'!$B$4:$B$29,0), MATCH(CONCATENATE($G130,X$2),'WFOM - Time_Base'!$A$8:$API$8,0)) *
INDEX('WFOM - Time_Base'!$A$4:$API$29, MATCH("CenHos_Per", 'WFOM - Time_Base'!$B$4:$B$29,0), MATCH(CONCATENATE($G130,X$2),'WFOM - Time_Base'!$A$8:$API$8,0)),
IFERROR($AN130 * INDEX('Inputs from Uganda staff'!$E$61:$BM$80,MATCH('HRH Need estimation'!X$2,'Inputs from Uganda staff'!$E$61:$E$80,0),MATCH('HRH Need estimation'!$D130,'Inputs from Uganda staff'!$E$6:$BM$6,0)),
""))</f>
        <v>0</v>
      </c>
      <c r="Y130" s="122">
        <f>IFERROR(
$AN130 * INDEX('WFOM - Time_Base'!$A$4:$API$29, MATCH("CenHos", 'WFOM - Time_Base'!$B$4:$B$29,0), MATCH(CONCATENATE($G130,Y$2),'WFOM - Time_Base'!$A$8:$API$8,0)) *
INDEX('WFOM - Time_Base'!$A$4:$API$29, MATCH("CenHos_Per", 'WFOM - Time_Base'!$B$4:$B$29,0), MATCH(CONCATENATE($G130,Y$2),'WFOM - Time_Base'!$A$8:$API$8,0)),
IFERROR($AN130 * INDEX('Inputs from Uganda staff'!$E$61:$BM$80,MATCH('HRH Need estimation'!Y$2,'Inputs from Uganda staff'!$E$61:$E$80,0),MATCH('HRH Need estimation'!$D130,'Inputs from Uganda staff'!$E$6:$BM$6,0)),
""))</f>
        <v>0</v>
      </c>
      <c r="Z130" s="122">
        <f>IFERROR(
$AN130 * INDEX('WFOM - Time_Base'!$A$4:$API$29, MATCH("CenHos", 'WFOM - Time_Base'!$B$4:$B$29,0), MATCH(CONCATENATE($G130,Z$2),'WFOM - Time_Base'!$A$8:$API$8,0)) *
INDEX('WFOM - Time_Base'!$A$4:$API$29, MATCH("CenHos_Per", 'WFOM - Time_Base'!$B$4:$B$29,0), MATCH(CONCATENATE($G130,Z$2),'WFOM - Time_Base'!$A$8:$API$8,0)),
IFERROR($AN130 * INDEX('Inputs from Uganda staff'!$E$61:$BM$80,MATCH('HRH Need estimation'!Z$2,'Inputs from Uganda staff'!$E$61:$E$80,0),MATCH('HRH Need estimation'!$D130,'Inputs from Uganda staff'!$E$6:$BM$6,0)),
""))</f>
        <v>2.5</v>
      </c>
      <c r="AA130" s="122">
        <f>IFERROR(
$AN130 * INDEX('WFOM - Time_Base'!$A$4:$API$29, MATCH("CenHos", 'WFOM - Time_Base'!$B$4:$B$29,0), MATCH(CONCATENATE($G130,AA$2),'WFOM - Time_Base'!$A$8:$API$8,0)) *
INDEX('WFOM - Time_Base'!$A$4:$API$29, MATCH("CenHos_Per", 'WFOM - Time_Base'!$B$4:$B$29,0), MATCH(CONCATENATE($G130,AA$2),'WFOM - Time_Base'!$A$8:$API$8,0)),
IFERROR($AN130 * INDEX('Inputs from Uganda staff'!$E$61:$BM$80,MATCH('HRH Need estimation'!AA$2,'Inputs from Uganda staff'!$E$61:$E$80,0),MATCH('HRH Need estimation'!$D130,'Inputs from Uganda staff'!$E$6:$BM$6,0)),
""))</f>
        <v>4.5</v>
      </c>
      <c r="AB130" s="122">
        <f>IFERROR(
$AN130 * INDEX('WFOM - Time_Base'!$A$4:$API$29, MATCH("CenHos", 'WFOM - Time_Base'!$B$4:$B$29,0), MATCH(CONCATENATE($G130,AB$2),'WFOM - Time_Base'!$A$8:$API$8,0)) *
INDEX('WFOM - Time_Base'!$A$4:$API$29, MATCH("CenHos_Per", 'WFOM - Time_Base'!$B$4:$B$29,0), MATCH(CONCATENATE($G130,AB$2),'WFOM - Time_Base'!$A$8:$API$8,0)),
IFERROR($AN130 * INDEX('Inputs from Uganda staff'!$E$61:$BM$80,MATCH('HRH Need estimation'!AB$2,'Inputs from Uganda staff'!$E$61:$E$80,0),MATCH('HRH Need estimation'!$D130,'Inputs from Uganda staff'!$E$6:$BM$6,0)),
""))</f>
        <v>4.5</v>
      </c>
      <c r="AC130" s="122" t="str">
        <f>IFERROR(
$AN130 * INDEX('WFOM - Time_Base'!$A$4:$API$29, MATCH("CenHos", 'WFOM - Time_Base'!$B$4:$B$29,0), MATCH(CONCATENATE($G130,AC$2),'WFOM - Time_Base'!$A$8:$API$8,0)) *
INDEX('WFOM - Time_Base'!$A$4:$API$29, MATCH("CenHos_Per", 'WFOM - Time_Base'!$B$4:$B$29,0), MATCH(CONCATENATE($G130,AC$2),'WFOM - Time_Base'!$A$8:$API$8,0)),
IFERROR($AN130 * INDEX('Inputs from Uganda staff'!$E$61:$BM$80,MATCH('HRH Need estimation'!AC$2,'Inputs from Uganda staff'!$E$61:$E$80,0),MATCH('HRH Need estimation'!$D130,'Inputs from Uganda staff'!$E$6:$BM$6,0)),
""))</f>
        <v/>
      </c>
      <c r="AD130" s="122">
        <f>IFERROR(
$AN130 * INDEX('WFOM - Time_Base'!$A$4:$API$29, MATCH("CenHos", 'WFOM - Time_Base'!$B$4:$B$29,0), MATCH(CONCATENATE($G130,AD$2),'WFOM - Time_Base'!$A$8:$API$8,0)) *
INDEX('WFOM - Time_Base'!$A$4:$API$29, MATCH("CenHos_Per", 'WFOM - Time_Base'!$B$4:$B$29,0), MATCH(CONCATENATE($G130,AD$2),'WFOM - Time_Base'!$A$8:$API$8,0)),
IFERROR($AN130 * INDEX('Inputs from Uganda staff'!$E$61:$BM$80,MATCH('HRH Need estimation'!AD$2,'Inputs from Uganda staff'!$E$61:$E$80,0),MATCH('HRH Need estimation'!$D130,'Inputs from Uganda staff'!$E$6:$BM$6,0)),
""))</f>
        <v>0</v>
      </c>
      <c r="AE130" s="122">
        <f>IFERROR(
$AN130 * INDEX('WFOM - Time_Base'!$A$4:$API$29, MATCH("CenHos", 'WFOM - Time_Base'!$B$4:$B$29,0), MATCH(CONCATENATE($G130,AE$2),'WFOM - Time_Base'!$A$8:$API$8,0)) *
INDEX('WFOM - Time_Base'!$A$4:$API$29, MATCH("CenHos_Per", 'WFOM - Time_Base'!$B$4:$B$29,0), MATCH(CONCATENATE($G130,AE$2),'WFOM - Time_Base'!$A$8:$API$8,0)),
IFERROR($AN130 * INDEX('Inputs from Uganda staff'!$E$61:$BM$80,MATCH('HRH Need estimation'!AE$2,'Inputs from Uganda staff'!$E$61:$E$80,0),MATCH('HRH Need estimation'!$D130,'Inputs from Uganda staff'!$E$6:$BM$6,0)),
""))</f>
        <v>0</v>
      </c>
      <c r="AF130" s="122">
        <f>IFERROR(
$AN130 * INDEX('WFOM - Time_Base'!$A$4:$API$29, MATCH("CenHos", 'WFOM - Time_Base'!$B$4:$B$29,0), MATCH(CONCATENATE($G130,AF$2),'WFOM - Time_Base'!$A$8:$API$8,0)) *
INDEX('WFOM - Time_Base'!$A$4:$API$29, MATCH("CenHos_Per", 'WFOM - Time_Base'!$B$4:$B$29,0), MATCH(CONCATENATE($G130,AF$2),'WFOM - Time_Base'!$A$8:$API$8,0)),
IFERROR($AN130 * INDEX('Inputs from Uganda staff'!$E$61:$BM$80,MATCH('HRH Need estimation'!AF$2,'Inputs from Uganda staff'!$E$61:$E$80,0),MATCH('HRH Need estimation'!$D130,'Inputs from Uganda staff'!$E$6:$BM$6,0)),
""))</f>
        <v>0</v>
      </c>
      <c r="AG130" s="122">
        <f>IFERROR(
$AN130 * INDEX('WFOM - Time_Base'!$A$4:$API$29, MATCH("CenHos", 'WFOM - Time_Base'!$B$4:$B$29,0), MATCH(CONCATENATE($G130,AG$2),'WFOM - Time_Base'!$A$8:$API$8,0)) *
INDEX('WFOM - Time_Base'!$A$4:$API$29, MATCH("CenHos_Per", 'WFOM - Time_Base'!$B$4:$B$29,0), MATCH(CONCATENATE($G130,AG$2),'WFOM - Time_Base'!$A$8:$API$8,0)),
IFERROR($AN130 * INDEX('Inputs from Uganda staff'!$E$61:$BM$80,MATCH('HRH Need estimation'!AG$2,'Inputs from Uganda staff'!$E$61:$E$80,0),MATCH('HRH Need estimation'!$D130,'Inputs from Uganda staff'!$E$6:$BM$6,0)),
""))</f>
        <v>0</v>
      </c>
      <c r="AH130" s="122">
        <f>IFERROR(
$AN130 * INDEX('WFOM - Time_Base'!$A$4:$API$29, MATCH("CenHos", 'WFOM - Time_Base'!$B$4:$B$29,0), MATCH(CONCATENATE($G130,AH$2),'WFOM - Time_Base'!$A$8:$API$8,0)) *
INDEX('WFOM - Time_Base'!$A$4:$API$29, MATCH("CenHos_Per", 'WFOM - Time_Base'!$B$4:$B$29,0), MATCH(CONCATENATE($G130,AH$2),'WFOM - Time_Base'!$A$8:$API$8,0)),
IFERROR($AN130 * INDEX('Inputs from Uganda staff'!$E$61:$BM$80,MATCH('HRH Need estimation'!AH$2,'Inputs from Uganda staff'!$E$61:$E$80,0),MATCH('HRH Need estimation'!$D130,'Inputs from Uganda staff'!$E$6:$BM$6,0)),
""))</f>
        <v>0</v>
      </c>
      <c r="AI130" s="122">
        <f>IFERROR(
$AN130 * INDEX('WFOM - Time_Base'!$A$4:$API$29, MATCH("CenHos", 'WFOM - Time_Base'!$B$4:$B$29,0), MATCH(CONCATENATE($G130,AI$2),'WFOM - Time_Base'!$A$8:$API$8,0)) *
INDEX('WFOM - Time_Base'!$A$4:$API$29, MATCH("CenHos_Per", 'WFOM - Time_Base'!$B$4:$B$29,0), MATCH(CONCATENATE($G130,AI$2),'WFOM - Time_Base'!$A$8:$API$8,0)),
IFERROR($AN130 * INDEX('Inputs from Uganda staff'!$E$61:$BM$80,MATCH('HRH Need estimation'!AI$2,'Inputs from Uganda staff'!$E$61:$E$80,0),MATCH('HRH Need estimation'!$D130,'Inputs from Uganda staff'!$E$6:$BM$6,0)),
""))</f>
        <v>0</v>
      </c>
      <c r="AJ130" s="122">
        <f>IFERROR(
$AN130 * INDEX('WFOM - Time_Base'!$A$4:$API$29, MATCH("CenHos", 'WFOM - Time_Base'!$B$4:$B$29,0), MATCH(CONCATENATE($G130,AJ$2),'WFOM - Time_Base'!$A$8:$API$8,0)) *
INDEX('WFOM - Time_Base'!$A$4:$API$29, MATCH("CenHos_Per", 'WFOM - Time_Base'!$B$4:$B$29,0), MATCH(CONCATENATE($G130,AJ$2),'WFOM - Time_Base'!$A$8:$API$8,0)),
IFERROR($AN130 * INDEX('Inputs from Uganda staff'!$E$61:$BM$80,MATCH('HRH Need estimation'!AJ$2,'Inputs from Uganda staff'!$E$61:$E$80,0),MATCH('HRH Need estimation'!$D130,'Inputs from Uganda staff'!$E$6:$BM$6,0)),
""))</f>
        <v>0</v>
      </c>
      <c r="AK130" s="122">
        <f>IFERROR(
$AN130 * INDEX('WFOM - Time_Base'!$A$4:$API$29, MATCH("CenHos", 'WFOM - Time_Base'!$B$4:$B$29,0), MATCH(CONCATENATE($G130,AK$2),'WFOM - Time_Base'!$A$8:$API$8,0)) *
INDEX('WFOM - Time_Base'!$A$4:$API$29, MATCH("CenHos_Per", 'WFOM - Time_Base'!$B$4:$B$29,0), MATCH(CONCATENATE($G130,AK$2),'WFOM - Time_Base'!$A$8:$API$8,0)),
IFERROR($AN130 * INDEX('Inputs from Uganda staff'!$E$61:$BM$80,MATCH('HRH Need estimation'!AK$2,'Inputs from Uganda staff'!$E$61:$E$80,0),MATCH('HRH Need estimation'!$D130,'Inputs from Uganda staff'!$E$6:$BM$6,0)),
""))</f>
        <v>0</v>
      </c>
      <c r="AL130" s="122">
        <f>IFERROR(
$AN130 * INDEX('WFOM - Time_Base'!$A$4:$API$29, MATCH("CenHos", 'WFOM - Time_Base'!$B$4:$B$29,0), MATCH(CONCATENATE($G130,AL$2),'WFOM - Time_Base'!$A$8:$API$8,0)) *
INDEX('WFOM - Time_Base'!$A$4:$API$29, MATCH("CenHos_Per", 'WFOM - Time_Base'!$B$4:$B$29,0), MATCH(CONCATENATE($G130,AL$2),'WFOM - Time_Base'!$A$8:$API$8,0)),
IFERROR($AN130 * INDEX('Inputs from Uganda staff'!$E$61:$BM$80,MATCH('HRH Need estimation'!AL$2,'Inputs from Uganda staff'!$E$61:$E$80,0),MATCH('HRH Need estimation'!$D130,'Inputs from Uganda staff'!$E$6:$BM$6,0)),
""))</f>
        <v>0</v>
      </c>
      <c r="AN130">
        <v>1</v>
      </c>
      <c r="AO130" t="e">
        <f t="shared" si="3"/>
        <v>#N/A</v>
      </c>
      <c r="AQ130" t="s">
        <v>2062</v>
      </c>
    </row>
    <row r="131" spans="1:43" hidden="1">
      <c r="A131" s="106" t="s">
        <v>915</v>
      </c>
      <c r="B131" s="106" t="s">
        <v>292</v>
      </c>
      <c r="C131" s="107" t="s">
        <v>473</v>
      </c>
      <c r="D131" s="115" t="s">
        <v>474</v>
      </c>
      <c r="E131" s="122" t="s">
        <v>85</v>
      </c>
      <c r="F131" s="122" t="s">
        <v>94</v>
      </c>
      <c r="G131" s="122" t="str">
        <f>IF(F131&lt;&gt;"", VLOOKUP(F131,'WFOM - Cadre and Service List'!$E$4:$F$52,2,FALSE), "")</f>
        <v>EstMedCom</v>
      </c>
      <c r="H131" s="122"/>
      <c r="I131" s="207"/>
      <c r="J131" s="207"/>
      <c r="K131" s="207"/>
      <c r="L131" s="207"/>
      <c r="M131" s="207"/>
      <c r="N131" s="207"/>
      <c r="O131" s="207"/>
      <c r="P131" s="207">
        <f t="shared" si="2"/>
        <v>0</v>
      </c>
      <c r="Q131" s="122" t="s">
        <v>1947</v>
      </c>
      <c r="R131" s="122">
        <f>IFERROR(
$AN131 * INDEX('WFOM - Time_Base'!$A$4:$API$29, MATCH("CenHos", 'WFOM - Time_Base'!$B$4:$B$29,0), MATCH(CONCATENATE($G131,R$2),'WFOM - Time_Base'!$A$8:$API$8,0)) *
INDEX('WFOM - Time_Base'!$A$4:$API$29, MATCH("CenHos_Per", 'WFOM - Time_Base'!$B$4:$B$29,0), MATCH(CONCATENATE($G131,R$2),'WFOM - Time_Base'!$A$8:$API$8,0)),
IFERROR($AN131 * INDEX('Inputs from Uganda staff'!$E$61:$BM$80,MATCH('HRH Need estimation'!R$2,'Inputs from Uganda staff'!$E$61:$E$80,0),MATCH('HRH Need estimation'!$D131,'Inputs from Uganda staff'!$E$6:$BM$6,0)),
""))</f>
        <v>4.5</v>
      </c>
      <c r="S131" s="122">
        <f>IFERROR(
$AN131 * INDEX('WFOM - Time_Base'!$A$4:$API$29, MATCH("CenHos", 'WFOM - Time_Base'!$B$4:$B$29,0), MATCH(CONCATENATE($G131,S$2),'WFOM - Time_Base'!$A$8:$API$8,0)) *
INDEX('WFOM - Time_Base'!$A$4:$API$29, MATCH("CenHos_Per", 'WFOM - Time_Base'!$B$4:$B$29,0), MATCH(CONCATENATE($G131,S$2),'WFOM - Time_Base'!$A$8:$API$8,0)),
IFERROR($AN131 * INDEX('Inputs from Uganda staff'!$E$61:$BM$80,MATCH('HRH Need estimation'!S$2,'Inputs from Uganda staff'!$E$61:$E$80,0),MATCH('HRH Need estimation'!$D131,'Inputs from Uganda staff'!$E$6:$BM$6,0)),
""))</f>
        <v>7.5</v>
      </c>
      <c r="T131" s="122">
        <f>IFERROR(
$AN131 * INDEX('WFOM - Time_Base'!$A$4:$API$29, MATCH("CenHos", 'WFOM - Time_Base'!$B$4:$B$29,0), MATCH(CONCATENATE($G131,T$2),'WFOM - Time_Base'!$A$8:$API$8,0)) *
INDEX('WFOM - Time_Base'!$A$4:$API$29, MATCH("CenHos_Per", 'WFOM - Time_Base'!$B$4:$B$29,0), MATCH(CONCATENATE($G131,T$2),'WFOM - Time_Base'!$A$8:$API$8,0)),
IFERROR($AN131 * INDEX('Inputs from Uganda staff'!$E$61:$BM$80,MATCH('HRH Need estimation'!T$2,'Inputs from Uganda staff'!$E$61:$E$80,0),MATCH('HRH Need estimation'!$D131,'Inputs from Uganda staff'!$E$6:$BM$6,0)),
""))</f>
        <v>0</v>
      </c>
      <c r="U131" s="122">
        <f>IFERROR(
$AN131 * INDEX('WFOM - Time_Base'!$A$4:$API$29, MATCH("CenHos", 'WFOM - Time_Base'!$B$4:$B$29,0), MATCH(CONCATENATE($G131,U$2),'WFOM - Time_Base'!$A$8:$API$8,0)) *
INDEX('WFOM - Time_Base'!$A$4:$API$29, MATCH("CenHos_Per", 'WFOM - Time_Base'!$B$4:$B$29,0), MATCH(CONCATENATE($G131,U$2),'WFOM - Time_Base'!$A$8:$API$8,0)),
IFERROR($AN131 * INDEX('Inputs from Uganda staff'!$E$61:$BM$80,MATCH('HRH Need estimation'!U$2,'Inputs from Uganda staff'!$E$61:$E$80,0),MATCH('HRH Need estimation'!$D131,'Inputs from Uganda staff'!$E$6:$BM$6,0)),
""))</f>
        <v>0</v>
      </c>
      <c r="V131" s="122">
        <f>IFERROR(
$AN131 * INDEX('WFOM - Time_Base'!$A$4:$API$29, MATCH("CenHos", 'WFOM - Time_Base'!$B$4:$B$29,0), MATCH(CONCATENATE($G131,V$2),'WFOM - Time_Base'!$A$8:$API$8,0)) *
INDEX('WFOM - Time_Base'!$A$4:$API$29, MATCH("CenHos_Per", 'WFOM - Time_Base'!$B$4:$B$29,0), MATCH(CONCATENATE($G131,V$2),'WFOM - Time_Base'!$A$8:$API$8,0)),
IFERROR($AN131 * INDEX('Inputs from Uganda staff'!$E$61:$BM$80,MATCH('HRH Need estimation'!V$2,'Inputs from Uganda staff'!$E$61:$E$80,0),MATCH('HRH Need estimation'!$D131,'Inputs from Uganda staff'!$E$6:$BM$6,0)),
""))</f>
        <v>6</v>
      </c>
      <c r="W131" s="122">
        <f>IFERROR(
$AN131 * INDEX('WFOM - Time_Base'!$A$4:$API$29, MATCH("CenHos", 'WFOM - Time_Base'!$B$4:$B$29,0), MATCH(CONCATENATE($G131,W$2),'WFOM - Time_Base'!$A$8:$API$8,0)) *
INDEX('WFOM - Time_Base'!$A$4:$API$29, MATCH("CenHos_Per", 'WFOM - Time_Base'!$B$4:$B$29,0), MATCH(CONCATENATE($G131,W$2),'WFOM - Time_Base'!$A$8:$API$8,0)),
IFERROR($AN131 * INDEX('Inputs from Uganda staff'!$E$61:$BM$80,MATCH('HRH Need estimation'!W$2,'Inputs from Uganda staff'!$E$61:$E$80,0),MATCH('HRH Need estimation'!$D131,'Inputs from Uganda staff'!$E$6:$BM$6,0)),
""))</f>
        <v>0</v>
      </c>
      <c r="X131" s="122">
        <f>IFERROR(
$AN131 * INDEX('WFOM - Time_Base'!$A$4:$API$29, MATCH("CenHos", 'WFOM - Time_Base'!$B$4:$B$29,0), MATCH(CONCATENATE($G131,X$2),'WFOM - Time_Base'!$A$8:$API$8,0)) *
INDEX('WFOM - Time_Base'!$A$4:$API$29, MATCH("CenHos_Per", 'WFOM - Time_Base'!$B$4:$B$29,0), MATCH(CONCATENATE($G131,X$2),'WFOM - Time_Base'!$A$8:$API$8,0)),
IFERROR($AN131 * INDEX('Inputs from Uganda staff'!$E$61:$BM$80,MATCH('HRH Need estimation'!X$2,'Inputs from Uganda staff'!$E$61:$E$80,0),MATCH('HRH Need estimation'!$D131,'Inputs from Uganda staff'!$E$6:$BM$6,0)),
""))</f>
        <v>0.75</v>
      </c>
      <c r="Y131" s="122">
        <f>IFERROR(
$AN131 * INDEX('WFOM - Time_Base'!$A$4:$API$29, MATCH("CenHos", 'WFOM - Time_Base'!$B$4:$B$29,0), MATCH(CONCATENATE($G131,Y$2),'WFOM - Time_Base'!$A$8:$API$8,0)) *
INDEX('WFOM - Time_Base'!$A$4:$API$29, MATCH("CenHos_Per", 'WFOM - Time_Base'!$B$4:$B$29,0), MATCH(CONCATENATE($G131,Y$2),'WFOM - Time_Base'!$A$8:$API$8,0)),
IFERROR($AN131 * INDEX('Inputs from Uganda staff'!$E$61:$BM$80,MATCH('HRH Need estimation'!Y$2,'Inputs from Uganda staff'!$E$61:$E$80,0),MATCH('HRH Need estimation'!$D131,'Inputs from Uganda staff'!$E$6:$BM$6,0)),
""))</f>
        <v>0.75</v>
      </c>
      <c r="Z131" s="122">
        <f>IFERROR(
$AN131 * INDEX('WFOM - Time_Base'!$A$4:$API$29, MATCH("CenHos", 'WFOM - Time_Base'!$B$4:$B$29,0), MATCH(CONCATENATE($G131,Z$2),'WFOM - Time_Base'!$A$8:$API$8,0)) *
INDEX('WFOM - Time_Base'!$A$4:$API$29, MATCH("CenHos_Per", 'WFOM - Time_Base'!$B$4:$B$29,0), MATCH(CONCATENATE($G131,Z$2),'WFOM - Time_Base'!$A$8:$API$8,0)),
IFERROR($AN131 * INDEX('Inputs from Uganda staff'!$E$61:$BM$80,MATCH('HRH Need estimation'!Z$2,'Inputs from Uganda staff'!$E$61:$E$80,0),MATCH('HRH Need estimation'!$D131,'Inputs from Uganda staff'!$E$6:$BM$6,0)),
""))</f>
        <v>0</v>
      </c>
      <c r="AA131" s="122">
        <f>IFERROR(
$AN131 * INDEX('WFOM - Time_Base'!$A$4:$API$29, MATCH("CenHos", 'WFOM - Time_Base'!$B$4:$B$29,0), MATCH(CONCATENATE($G131,AA$2),'WFOM - Time_Base'!$A$8:$API$8,0)) *
INDEX('WFOM - Time_Base'!$A$4:$API$29, MATCH("CenHos_Per", 'WFOM - Time_Base'!$B$4:$B$29,0), MATCH(CONCATENATE($G131,AA$2),'WFOM - Time_Base'!$A$8:$API$8,0)),
IFERROR($AN131 * INDEX('Inputs from Uganda staff'!$E$61:$BM$80,MATCH('HRH Need estimation'!AA$2,'Inputs from Uganda staff'!$E$61:$E$80,0),MATCH('HRH Need estimation'!$D131,'Inputs from Uganda staff'!$E$6:$BM$6,0)),
""))</f>
        <v>0</v>
      </c>
      <c r="AB131" s="122">
        <f>IFERROR(
$AN131 * INDEX('WFOM - Time_Base'!$A$4:$API$29, MATCH("CenHos", 'WFOM - Time_Base'!$B$4:$B$29,0), MATCH(CONCATENATE($G131,AB$2),'WFOM - Time_Base'!$A$8:$API$8,0)) *
INDEX('WFOM - Time_Base'!$A$4:$API$29, MATCH("CenHos_Per", 'WFOM - Time_Base'!$B$4:$B$29,0), MATCH(CONCATENATE($G131,AB$2),'WFOM - Time_Base'!$A$8:$API$8,0)),
IFERROR($AN131 * INDEX('Inputs from Uganda staff'!$E$61:$BM$80,MATCH('HRH Need estimation'!AB$2,'Inputs from Uganda staff'!$E$61:$E$80,0),MATCH('HRH Need estimation'!$D131,'Inputs from Uganda staff'!$E$6:$BM$6,0)),
""))</f>
        <v>0</v>
      </c>
      <c r="AC131" s="122" t="str">
        <f>IFERROR(
$AN131 * INDEX('WFOM - Time_Base'!$A$4:$API$29, MATCH("CenHos", 'WFOM - Time_Base'!$B$4:$B$29,0), MATCH(CONCATENATE($G131,AC$2),'WFOM - Time_Base'!$A$8:$API$8,0)) *
INDEX('WFOM - Time_Base'!$A$4:$API$29, MATCH("CenHos_Per", 'WFOM - Time_Base'!$B$4:$B$29,0), MATCH(CONCATENATE($G131,AC$2),'WFOM - Time_Base'!$A$8:$API$8,0)),
IFERROR($AN131 * INDEX('Inputs from Uganda staff'!$E$61:$BM$80,MATCH('HRH Need estimation'!AC$2,'Inputs from Uganda staff'!$E$61:$E$80,0),MATCH('HRH Need estimation'!$D131,'Inputs from Uganda staff'!$E$6:$BM$6,0)),
""))</f>
        <v/>
      </c>
      <c r="AD131" s="122">
        <f>IFERROR(
$AN131 * INDEX('WFOM - Time_Base'!$A$4:$API$29, MATCH("CenHos", 'WFOM - Time_Base'!$B$4:$B$29,0), MATCH(CONCATENATE($G131,AD$2),'WFOM - Time_Base'!$A$8:$API$8,0)) *
INDEX('WFOM - Time_Base'!$A$4:$API$29, MATCH("CenHos_Per", 'WFOM - Time_Base'!$B$4:$B$29,0), MATCH(CONCATENATE($G131,AD$2),'WFOM - Time_Base'!$A$8:$API$8,0)),
IFERROR($AN131 * INDEX('Inputs from Uganda staff'!$E$61:$BM$80,MATCH('HRH Need estimation'!AD$2,'Inputs from Uganda staff'!$E$61:$E$80,0),MATCH('HRH Need estimation'!$D131,'Inputs from Uganda staff'!$E$6:$BM$6,0)),
""))</f>
        <v>0</v>
      </c>
      <c r="AE131" s="122">
        <f>IFERROR(
$AN131 * INDEX('WFOM - Time_Base'!$A$4:$API$29, MATCH("CenHos", 'WFOM - Time_Base'!$B$4:$B$29,0), MATCH(CONCATENATE($G131,AE$2),'WFOM - Time_Base'!$A$8:$API$8,0)) *
INDEX('WFOM - Time_Base'!$A$4:$API$29, MATCH("CenHos_Per", 'WFOM - Time_Base'!$B$4:$B$29,0), MATCH(CONCATENATE($G131,AE$2),'WFOM - Time_Base'!$A$8:$API$8,0)),
IFERROR($AN131 * INDEX('Inputs from Uganda staff'!$E$61:$BM$80,MATCH('HRH Need estimation'!AE$2,'Inputs from Uganda staff'!$E$61:$E$80,0),MATCH('HRH Need estimation'!$D131,'Inputs from Uganda staff'!$E$6:$BM$6,0)),
""))</f>
        <v>0</v>
      </c>
      <c r="AF131" s="122">
        <f>IFERROR(
$AN131 * INDEX('WFOM - Time_Base'!$A$4:$API$29, MATCH("CenHos", 'WFOM - Time_Base'!$B$4:$B$29,0), MATCH(CONCATENATE($G131,AF$2),'WFOM - Time_Base'!$A$8:$API$8,0)) *
INDEX('WFOM - Time_Base'!$A$4:$API$29, MATCH("CenHos_Per", 'WFOM - Time_Base'!$B$4:$B$29,0), MATCH(CONCATENATE($G131,AF$2),'WFOM - Time_Base'!$A$8:$API$8,0)),
IFERROR($AN131 * INDEX('Inputs from Uganda staff'!$E$61:$BM$80,MATCH('HRH Need estimation'!AF$2,'Inputs from Uganda staff'!$E$61:$E$80,0),MATCH('HRH Need estimation'!$D131,'Inputs from Uganda staff'!$E$6:$BM$6,0)),
""))</f>
        <v>0</v>
      </c>
      <c r="AG131" s="122">
        <f>IFERROR(
$AN131 * INDEX('WFOM - Time_Base'!$A$4:$API$29, MATCH("CenHos", 'WFOM - Time_Base'!$B$4:$B$29,0), MATCH(CONCATENATE($G131,AG$2),'WFOM - Time_Base'!$A$8:$API$8,0)) *
INDEX('WFOM - Time_Base'!$A$4:$API$29, MATCH("CenHos_Per", 'WFOM - Time_Base'!$B$4:$B$29,0), MATCH(CONCATENATE($G131,AG$2),'WFOM - Time_Base'!$A$8:$API$8,0)),
IFERROR($AN131 * INDEX('Inputs from Uganda staff'!$E$61:$BM$80,MATCH('HRH Need estimation'!AG$2,'Inputs from Uganda staff'!$E$61:$E$80,0),MATCH('HRH Need estimation'!$D131,'Inputs from Uganda staff'!$E$6:$BM$6,0)),
""))</f>
        <v>0</v>
      </c>
      <c r="AH131" s="122">
        <f>IFERROR(
$AN131 * INDEX('WFOM - Time_Base'!$A$4:$API$29, MATCH("CenHos", 'WFOM - Time_Base'!$B$4:$B$29,0), MATCH(CONCATENATE($G131,AH$2),'WFOM - Time_Base'!$A$8:$API$8,0)) *
INDEX('WFOM - Time_Base'!$A$4:$API$29, MATCH("CenHos_Per", 'WFOM - Time_Base'!$B$4:$B$29,0), MATCH(CONCATENATE($G131,AH$2),'WFOM - Time_Base'!$A$8:$API$8,0)),
IFERROR($AN131 * INDEX('Inputs from Uganda staff'!$E$61:$BM$80,MATCH('HRH Need estimation'!AH$2,'Inputs from Uganda staff'!$E$61:$E$80,0),MATCH('HRH Need estimation'!$D131,'Inputs from Uganda staff'!$E$6:$BM$6,0)),
""))</f>
        <v>0</v>
      </c>
      <c r="AI131" s="122">
        <f>IFERROR(
$AN131 * INDEX('WFOM - Time_Base'!$A$4:$API$29, MATCH("CenHos", 'WFOM - Time_Base'!$B$4:$B$29,0), MATCH(CONCATENATE($G131,AI$2),'WFOM - Time_Base'!$A$8:$API$8,0)) *
INDEX('WFOM - Time_Base'!$A$4:$API$29, MATCH("CenHos_Per", 'WFOM - Time_Base'!$B$4:$B$29,0), MATCH(CONCATENATE($G131,AI$2),'WFOM - Time_Base'!$A$8:$API$8,0)),
IFERROR($AN131 * INDEX('Inputs from Uganda staff'!$E$61:$BM$80,MATCH('HRH Need estimation'!AI$2,'Inputs from Uganda staff'!$E$61:$E$80,0),MATCH('HRH Need estimation'!$D131,'Inputs from Uganda staff'!$E$6:$BM$6,0)),
""))</f>
        <v>0</v>
      </c>
      <c r="AJ131" s="122">
        <f>IFERROR(
$AN131 * INDEX('WFOM - Time_Base'!$A$4:$API$29, MATCH("CenHos", 'WFOM - Time_Base'!$B$4:$B$29,0), MATCH(CONCATENATE($G131,AJ$2),'WFOM - Time_Base'!$A$8:$API$8,0)) *
INDEX('WFOM - Time_Base'!$A$4:$API$29, MATCH("CenHos_Per", 'WFOM - Time_Base'!$B$4:$B$29,0), MATCH(CONCATENATE($G131,AJ$2),'WFOM - Time_Base'!$A$8:$API$8,0)),
IFERROR($AN131 * INDEX('Inputs from Uganda staff'!$E$61:$BM$80,MATCH('HRH Need estimation'!AJ$2,'Inputs from Uganda staff'!$E$61:$E$80,0),MATCH('HRH Need estimation'!$D131,'Inputs from Uganda staff'!$E$6:$BM$6,0)),
""))</f>
        <v>0</v>
      </c>
      <c r="AK131" s="122">
        <f>IFERROR(
$AN131 * INDEX('WFOM - Time_Base'!$A$4:$API$29, MATCH("CenHos", 'WFOM - Time_Base'!$B$4:$B$29,0), MATCH(CONCATENATE($G131,AK$2),'WFOM - Time_Base'!$A$8:$API$8,0)) *
INDEX('WFOM - Time_Base'!$A$4:$API$29, MATCH("CenHos_Per", 'WFOM - Time_Base'!$B$4:$B$29,0), MATCH(CONCATENATE($G131,AK$2),'WFOM - Time_Base'!$A$8:$API$8,0)),
IFERROR($AN131 * INDEX('Inputs from Uganda staff'!$E$61:$BM$80,MATCH('HRH Need estimation'!AK$2,'Inputs from Uganda staff'!$E$61:$E$80,0),MATCH('HRH Need estimation'!$D131,'Inputs from Uganda staff'!$E$6:$BM$6,0)),
""))</f>
        <v>0</v>
      </c>
      <c r="AL131" s="122">
        <f>IFERROR(
$AN131 * INDEX('WFOM - Time_Base'!$A$4:$API$29, MATCH("CenHos", 'WFOM - Time_Base'!$B$4:$B$29,0), MATCH(CONCATENATE($G131,AL$2),'WFOM - Time_Base'!$A$8:$API$8,0)) *
INDEX('WFOM - Time_Base'!$A$4:$API$29, MATCH("CenHos_Per", 'WFOM - Time_Base'!$B$4:$B$29,0), MATCH(CONCATENATE($G131,AL$2),'WFOM - Time_Base'!$A$8:$API$8,0)),
IFERROR($AN131 * INDEX('Inputs from Uganda staff'!$E$61:$BM$80,MATCH('HRH Need estimation'!AL$2,'Inputs from Uganda staff'!$E$61:$E$80,0),MATCH('HRH Need estimation'!$D131,'Inputs from Uganda staff'!$E$6:$BM$6,0)),
""))</f>
        <v>0</v>
      </c>
      <c r="AN131">
        <v>1</v>
      </c>
      <c r="AO131" t="e">
        <f t="shared" si="3"/>
        <v>#N/A</v>
      </c>
      <c r="AQ131" t="s">
        <v>2063</v>
      </c>
    </row>
    <row r="132" spans="1:43" hidden="1">
      <c r="A132" s="106" t="s">
        <v>915</v>
      </c>
      <c r="B132" s="106" t="s">
        <v>292</v>
      </c>
      <c r="C132" s="107" t="s">
        <v>475</v>
      </c>
      <c r="D132" s="113" t="s">
        <v>476</v>
      </c>
      <c r="E132" s="122" t="s">
        <v>85</v>
      </c>
      <c r="F132" s="122" t="s">
        <v>92</v>
      </c>
      <c r="G132" s="122" t="str">
        <f>IF(F132&lt;&gt;"", VLOOKUP(F132,'WFOM - Cadre and Service List'!$E$4:$F$52,2,FALSE), "")</f>
        <v>NewAdult</v>
      </c>
      <c r="H132" s="122"/>
      <c r="I132" s="207"/>
      <c r="J132" s="207"/>
      <c r="K132" s="207"/>
      <c r="L132" s="207"/>
      <c r="M132" s="207"/>
      <c r="N132" s="207"/>
      <c r="O132" s="207"/>
      <c r="P132" s="207">
        <f t="shared" si="2"/>
        <v>0</v>
      </c>
      <c r="Q132" s="122" t="s">
        <v>1947</v>
      </c>
      <c r="R132" s="122">
        <f>IFERROR(
$AN132 * INDEX('WFOM - Time_Base'!$A$4:$API$29, MATCH("CenHos", 'WFOM - Time_Base'!$B$4:$B$29,0), MATCH(CONCATENATE($G132,R$2),'WFOM - Time_Base'!$A$8:$API$8,0)) *
INDEX('WFOM - Time_Base'!$A$4:$API$29, MATCH("CenHos_Per", 'WFOM - Time_Base'!$B$4:$B$29,0), MATCH(CONCATENATE($G132,R$2),'WFOM - Time_Base'!$A$8:$API$8,0)),
IFERROR($AN132 * INDEX('Inputs from Uganda staff'!$E$61:$BM$80,MATCH('HRH Need estimation'!R$2,'Inputs from Uganda staff'!$E$61:$E$80,0),MATCH('HRH Need estimation'!$D132,'Inputs from Uganda staff'!$E$6:$BM$6,0)),
""))</f>
        <v>6</v>
      </c>
      <c r="S132" s="122">
        <f>IFERROR(
$AN132 * INDEX('WFOM - Time_Base'!$A$4:$API$29, MATCH("CenHos", 'WFOM - Time_Base'!$B$4:$B$29,0), MATCH(CONCATENATE($G132,S$2),'WFOM - Time_Base'!$A$8:$API$8,0)) *
INDEX('WFOM - Time_Base'!$A$4:$API$29, MATCH("CenHos_Per", 'WFOM - Time_Base'!$B$4:$B$29,0), MATCH(CONCATENATE($G132,S$2),'WFOM - Time_Base'!$A$8:$API$8,0)),
IFERROR($AN132 * INDEX('Inputs from Uganda staff'!$E$61:$BM$80,MATCH('HRH Need estimation'!S$2,'Inputs from Uganda staff'!$E$61:$E$80,0),MATCH('HRH Need estimation'!$D132,'Inputs from Uganda staff'!$E$6:$BM$6,0)),
""))</f>
        <v>6</v>
      </c>
      <c r="T132" s="122">
        <f>IFERROR(
$AN132 * INDEX('WFOM - Time_Base'!$A$4:$API$29, MATCH("CenHos", 'WFOM - Time_Base'!$B$4:$B$29,0), MATCH(CONCATENATE($G132,T$2),'WFOM - Time_Base'!$A$8:$API$8,0)) *
INDEX('WFOM - Time_Base'!$A$4:$API$29, MATCH("CenHos_Per", 'WFOM - Time_Base'!$B$4:$B$29,0), MATCH(CONCATENATE($G132,T$2),'WFOM - Time_Base'!$A$8:$API$8,0)),
IFERROR($AN132 * INDEX('Inputs from Uganda staff'!$E$61:$BM$80,MATCH('HRH Need estimation'!T$2,'Inputs from Uganda staff'!$E$61:$E$80,0),MATCH('HRH Need estimation'!$D132,'Inputs from Uganda staff'!$E$6:$BM$6,0)),
""))</f>
        <v>0</v>
      </c>
      <c r="U132" s="122">
        <f>IFERROR(
$AN132 * INDEX('WFOM - Time_Base'!$A$4:$API$29, MATCH("CenHos", 'WFOM - Time_Base'!$B$4:$B$29,0), MATCH(CONCATENATE($G132,U$2),'WFOM - Time_Base'!$A$8:$API$8,0)) *
INDEX('WFOM - Time_Base'!$A$4:$API$29, MATCH("CenHos_Per", 'WFOM - Time_Base'!$B$4:$B$29,0), MATCH(CONCATENATE($G132,U$2),'WFOM - Time_Base'!$A$8:$API$8,0)),
IFERROR($AN132 * INDEX('Inputs from Uganda staff'!$E$61:$BM$80,MATCH('HRH Need estimation'!U$2,'Inputs from Uganda staff'!$E$61:$E$80,0),MATCH('HRH Need estimation'!$D132,'Inputs from Uganda staff'!$E$6:$BM$6,0)),
""))</f>
        <v>4</v>
      </c>
      <c r="V132" s="122">
        <f>IFERROR(
$AN132 * INDEX('WFOM - Time_Base'!$A$4:$API$29, MATCH("CenHos", 'WFOM - Time_Base'!$B$4:$B$29,0), MATCH(CONCATENATE($G132,V$2),'WFOM - Time_Base'!$A$8:$API$8,0)) *
INDEX('WFOM - Time_Base'!$A$4:$API$29, MATCH("CenHos_Per", 'WFOM - Time_Base'!$B$4:$B$29,0), MATCH(CONCATENATE($G132,V$2),'WFOM - Time_Base'!$A$8:$API$8,0)),
IFERROR($AN132 * INDEX('Inputs from Uganda staff'!$E$61:$BM$80,MATCH('HRH Need estimation'!V$2,'Inputs from Uganda staff'!$E$61:$E$80,0),MATCH('HRH Need estimation'!$D132,'Inputs from Uganda staff'!$E$6:$BM$6,0)),
""))</f>
        <v>4</v>
      </c>
      <c r="W132" s="122">
        <f>IFERROR(
$AN132 * INDEX('WFOM - Time_Base'!$A$4:$API$29, MATCH("CenHos", 'WFOM - Time_Base'!$B$4:$B$29,0), MATCH(CONCATENATE($G132,W$2),'WFOM - Time_Base'!$A$8:$API$8,0)) *
INDEX('WFOM - Time_Base'!$A$4:$API$29, MATCH("CenHos_Per", 'WFOM - Time_Base'!$B$4:$B$29,0), MATCH(CONCATENATE($G132,W$2),'WFOM - Time_Base'!$A$8:$API$8,0)),
IFERROR($AN132 * INDEX('Inputs from Uganda staff'!$E$61:$BM$80,MATCH('HRH Need estimation'!W$2,'Inputs from Uganda staff'!$E$61:$E$80,0),MATCH('HRH Need estimation'!$D132,'Inputs from Uganda staff'!$E$6:$BM$6,0)),
""))</f>
        <v>0.44999999999999996</v>
      </c>
      <c r="X132" s="122">
        <f>IFERROR(
$AN132 * INDEX('WFOM - Time_Base'!$A$4:$API$29, MATCH("CenHos", 'WFOM - Time_Base'!$B$4:$B$29,0), MATCH(CONCATENATE($G132,X$2),'WFOM - Time_Base'!$A$8:$API$8,0)) *
INDEX('WFOM - Time_Base'!$A$4:$API$29, MATCH("CenHos_Per", 'WFOM - Time_Base'!$B$4:$B$29,0), MATCH(CONCATENATE($G132,X$2),'WFOM - Time_Base'!$A$8:$API$8,0)),
IFERROR($AN132 * INDEX('Inputs from Uganda staff'!$E$61:$BM$80,MATCH('HRH Need estimation'!X$2,'Inputs from Uganda staff'!$E$61:$E$80,0),MATCH('HRH Need estimation'!$D132,'Inputs from Uganda staff'!$E$6:$BM$6,0)),
""))</f>
        <v>1</v>
      </c>
      <c r="Y132" s="122">
        <f>IFERROR(
$AN132 * INDEX('WFOM - Time_Base'!$A$4:$API$29, MATCH("CenHos", 'WFOM - Time_Base'!$B$4:$B$29,0), MATCH(CONCATENATE($G132,Y$2),'WFOM - Time_Base'!$A$8:$API$8,0)) *
INDEX('WFOM - Time_Base'!$A$4:$API$29, MATCH("CenHos_Per", 'WFOM - Time_Base'!$B$4:$B$29,0), MATCH(CONCATENATE($G132,Y$2),'WFOM - Time_Base'!$A$8:$API$8,0)),
IFERROR($AN132 * INDEX('Inputs from Uganda staff'!$E$61:$BM$80,MATCH('HRH Need estimation'!Y$2,'Inputs from Uganda staff'!$E$61:$E$80,0),MATCH('HRH Need estimation'!$D132,'Inputs from Uganda staff'!$E$6:$BM$6,0)),
""))</f>
        <v>1</v>
      </c>
      <c r="Z132" s="122">
        <f>IFERROR(
$AN132 * INDEX('WFOM - Time_Base'!$A$4:$API$29, MATCH("CenHos", 'WFOM - Time_Base'!$B$4:$B$29,0), MATCH(CONCATENATE($G132,Z$2),'WFOM - Time_Base'!$A$8:$API$8,0)) *
INDEX('WFOM - Time_Base'!$A$4:$API$29, MATCH("CenHos_Per", 'WFOM - Time_Base'!$B$4:$B$29,0), MATCH(CONCATENATE($G132,Z$2),'WFOM - Time_Base'!$A$8:$API$8,0)),
IFERROR($AN132 * INDEX('Inputs from Uganda staff'!$E$61:$BM$80,MATCH('HRH Need estimation'!Z$2,'Inputs from Uganda staff'!$E$61:$E$80,0),MATCH('HRH Need estimation'!$D132,'Inputs from Uganda staff'!$E$6:$BM$6,0)),
""))</f>
        <v>0</v>
      </c>
      <c r="AA132" s="122">
        <f>IFERROR(
$AN132 * INDEX('WFOM - Time_Base'!$A$4:$API$29, MATCH("CenHos", 'WFOM - Time_Base'!$B$4:$B$29,0), MATCH(CONCATENATE($G132,AA$2),'WFOM - Time_Base'!$A$8:$API$8,0)) *
INDEX('WFOM - Time_Base'!$A$4:$API$29, MATCH("CenHos_Per", 'WFOM - Time_Base'!$B$4:$B$29,0), MATCH(CONCATENATE($G132,AA$2),'WFOM - Time_Base'!$A$8:$API$8,0)),
IFERROR($AN132 * INDEX('Inputs from Uganda staff'!$E$61:$BM$80,MATCH('HRH Need estimation'!AA$2,'Inputs from Uganda staff'!$E$61:$E$80,0),MATCH('HRH Need estimation'!$D132,'Inputs from Uganda staff'!$E$6:$BM$6,0)),
""))</f>
        <v>0</v>
      </c>
      <c r="AB132" s="122">
        <f>IFERROR(
$AN132 * INDEX('WFOM - Time_Base'!$A$4:$API$29, MATCH("CenHos", 'WFOM - Time_Base'!$B$4:$B$29,0), MATCH(CONCATENATE($G132,AB$2),'WFOM - Time_Base'!$A$8:$API$8,0)) *
INDEX('WFOM - Time_Base'!$A$4:$API$29, MATCH("CenHos_Per", 'WFOM - Time_Base'!$B$4:$B$29,0), MATCH(CONCATENATE($G132,AB$2),'WFOM - Time_Base'!$A$8:$API$8,0)),
IFERROR($AN132 * INDEX('Inputs from Uganda staff'!$E$61:$BM$80,MATCH('HRH Need estimation'!AB$2,'Inputs from Uganda staff'!$E$61:$E$80,0),MATCH('HRH Need estimation'!$D132,'Inputs from Uganda staff'!$E$6:$BM$6,0)),
""))</f>
        <v>0</v>
      </c>
      <c r="AC132" s="122" t="str">
        <f>IFERROR(
$AN132 * INDEX('WFOM - Time_Base'!$A$4:$API$29, MATCH("CenHos", 'WFOM - Time_Base'!$B$4:$B$29,0), MATCH(CONCATENATE($G132,AC$2),'WFOM - Time_Base'!$A$8:$API$8,0)) *
INDEX('WFOM - Time_Base'!$A$4:$API$29, MATCH("CenHos_Per", 'WFOM - Time_Base'!$B$4:$B$29,0), MATCH(CONCATENATE($G132,AC$2),'WFOM - Time_Base'!$A$8:$API$8,0)),
IFERROR($AN132 * INDEX('Inputs from Uganda staff'!$E$61:$BM$80,MATCH('HRH Need estimation'!AC$2,'Inputs from Uganda staff'!$E$61:$E$80,0),MATCH('HRH Need estimation'!$D132,'Inputs from Uganda staff'!$E$6:$BM$6,0)),
""))</f>
        <v/>
      </c>
      <c r="AD132" s="122">
        <f>IFERROR(
$AN132 * INDEX('WFOM - Time_Base'!$A$4:$API$29, MATCH("CenHos", 'WFOM - Time_Base'!$B$4:$B$29,0), MATCH(CONCATENATE($G132,AD$2),'WFOM - Time_Base'!$A$8:$API$8,0)) *
INDEX('WFOM - Time_Base'!$A$4:$API$29, MATCH("CenHos_Per", 'WFOM - Time_Base'!$B$4:$B$29,0), MATCH(CONCATENATE($G132,AD$2),'WFOM - Time_Base'!$A$8:$API$8,0)),
IFERROR($AN132 * INDEX('Inputs from Uganda staff'!$E$61:$BM$80,MATCH('HRH Need estimation'!AD$2,'Inputs from Uganda staff'!$E$61:$E$80,0),MATCH('HRH Need estimation'!$D132,'Inputs from Uganda staff'!$E$6:$BM$6,0)),
""))</f>
        <v>0</v>
      </c>
      <c r="AE132" s="122">
        <f>IFERROR(
$AN132 * INDEX('WFOM - Time_Base'!$A$4:$API$29, MATCH("CenHos", 'WFOM - Time_Base'!$B$4:$B$29,0), MATCH(CONCATENATE($G132,AE$2),'WFOM - Time_Base'!$A$8:$API$8,0)) *
INDEX('WFOM - Time_Base'!$A$4:$API$29, MATCH("CenHos_Per", 'WFOM - Time_Base'!$B$4:$B$29,0), MATCH(CONCATENATE($G132,AE$2),'WFOM - Time_Base'!$A$8:$API$8,0)),
IFERROR($AN132 * INDEX('Inputs from Uganda staff'!$E$61:$BM$80,MATCH('HRH Need estimation'!AE$2,'Inputs from Uganda staff'!$E$61:$E$80,0),MATCH('HRH Need estimation'!$D132,'Inputs from Uganda staff'!$E$6:$BM$6,0)),
""))</f>
        <v>0</v>
      </c>
      <c r="AF132" s="122">
        <f>IFERROR(
$AN132 * INDEX('WFOM - Time_Base'!$A$4:$API$29, MATCH("CenHos", 'WFOM - Time_Base'!$B$4:$B$29,0), MATCH(CONCATENATE($G132,AF$2),'WFOM - Time_Base'!$A$8:$API$8,0)) *
INDEX('WFOM - Time_Base'!$A$4:$API$29, MATCH("CenHos_Per", 'WFOM - Time_Base'!$B$4:$B$29,0), MATCH(CONCATENATE($G132,AF$2),'WFOM - Time_Base'!$A$8:$API$8,0)),
IFERROR($AN132 * INDEX('Inputs from Uganda staff'!$E$61:$BM$80,MATCH('HRH Need estimation'!AF$2,'Inputs from Uganda staff'!$E$61:$E$80,0),MATCH('HRH Need estimation'!$D132,'Inputs from Uganda staff'!$E$6:$BM$6,0)),
""))</f>
        <v>0</v>
      </c>
      <c r="AG132" s="122">
        <f>IFERROR(
$AN132 * INDEX('WFOM - Time_Base'!$A$4:$API$29, MATCH("CenHos", 'WFOM - Time_Base'!$B$4:$B$29,0), MATCH(CONCATENATE($G132,AG$2),'WFOM - Time_Base'!$A$8:$API$8,0)) *
INDEX('WFOM - Time_Base'!$A$4:$API$29, MATCH("CenHos_Per", 'WFOM - Time_Base'!$B$4:$B$29,0), MATCH(CONCATENATE($G132,AG$2),'WFOM - Time_Base'!$A$8:$API$8,0)),
IFERROR($AN132 * INDEX('Inputs from Uganda staff'!$E$61:$BM$80,MATCH('HRH Need estimation'!AG$2,'Inputs from Uganda staff'!$E$61:$E$80,0),MATCH('HRH Need estimation'!$D132,'Inputs from Uganda staff'!$E$6:$BM$6,0)),
""))</f>
        <v>0</v>
      </c>
      <c r="AH132" s="122">
        <f>IFERROR(
$AN132 * INDEX('WFOM - Time_Base'!$A$4:$API$29, MATCH("CenHos", 'WFOM - Time_Base'!$B$4:$B$29,0), MATCH(CONCATENATE($G132,AH$2),'WFOM - Time_Base'!$A$8:$API$8,0)) *
INDEX('WFOM - Time_Base'!$A$4:$API$29, MATCH("CenHos_Per", 'WFOM - Time_Base'!$B$4:$B$29,0), MATCH(CONCATENATE($G132,AH$2),'WFOM - Time_Base'!$A$8:$API$8,0)),
IFERROR($AN132 * INDEX('Inputs from Uganda staff'!$E$61:$BM$80,MATCH('HRH Need estimation'!AH$2,'Inputs from Uganda staff'!$E$61:$E$80,0),MATCH('HRH Need estimation'!$D132,'Inputs from Uganda staff'!$E$6:$BM$6,0)),
""))</f>
        <v>0</v>
      </c>
      <c r="AI132" s="122">
        <f>IFERROR(
$AN132 * INDEX('WFOM - Time_Base'!$A$4:$API$29, MATCH("CenHos", 'WFOM - Time_Base'!$B$4:$B$29,0), MATCH(CONCATENATE($G132,AI$2),'WFOM - Time_Base'!$A$8:$API$8,0)) *
INDEX('WFOM - Time_Base'!$A$4:$API$29, MATCH("CenHos_Per", 'WFOM - Time_Base'!$B$4:$B$29,0), MATCH(CONCATENATE($G132,AI$2),'WFOM - Time_Base'!$A$8:$API$8,0)),
IFERROR($AN132 * INDEX('Inputs from Uganda staff'!$E$61:$BM$80,MATCH('HRH Need estimation'!AI$2,'Inputs from Uganda staff'!$E$61:$E$80,0),MATCH('HRH Need estimation'!$D132,'Inputs from Uganda staff'!$E$6:$BM$6,0)),
""))</f>
        <v>0</v>
      </c>
      <c r="AJ132" s="122">
        <f>IFERROR(
$AN132 * INDEX('WFOM - Time_Base'!$A$4:$API$29, MATCH("CenHos", 'WFOM - Time_Base'!$B$4:$B$29,0), MATCH(CONCATENATE($G132,AJ$2),'WFOM - Time_Base'!$A$8:$API$8,0)) *
INDEX('WFOM - Time_Base'!$A$4:$API$29, MATCH("CenHos_Per", 'WFOM - Time_Base'!$B$4:$B$29,0), MATCH(CONCATENATE($G132,AJ$2),'WFOM - Time_Base'!$A$8:$API$8,0)),
IFERROR($AN132 * INDEX('Inputs from Uganda staff'!$E$61:$BM$80,MATCH('HRH Need estimation'!AJ$2,'Inputs from Uganda staff'!$E$61:$E$80,0),MATCH('HRH Need estimation'!$D132,'Inputs from Uganda staff'!$E$6:$BM$6,0)),
""))</f>
        <v>0</v>
      </c>
      <c r="AK132" s="122">
        <f>IFERROR(
$AN132 * INDEX('WFOM - Time_Base'!$A$4:$API$29, MATCH("CenHos", 'WFOM - Time_Base'!$B$4:$B$29,0), MATCH(CONCATENATE($G132,AK$2),'WFOM - Time_Base'!$A$8:$API$8,0)) *
INDEX('WFOM - Time_Base'!$A$4:$API$29, MATCH("CenHos_Per", 'WFOM - Time_Base'!$B$4:$B$29,0), MATCH(CONCATENATE($G132,AK$2),'WFOM - Time_Base'!$A$8:$API$8,0)),
IFERROR($AN132 * INDEX('Inputs from Uganda staff'!$E$61:$BM$80,MATCH('HRH Need estimation'!AK$2,'Inputs from Uganda staff'!$E$61:$E$80,0),MATCH('HRH Need estimation'!$D132,'Inputs from Uganda staff'!$E$6:$BM$6,0)),
""))</f>
        <v>0</v>
      </c>
      <c r="AL132" s="122">
        <f>IFERROR(
$AN132 * INDEX('WFOM - Time_Base'!$A$4:$API$29, MATCH("CenHos", 'WFOM - Time_Base'!$B$4:$B$29,0), MATCH(CONCATENATE($G132,AL$2),'WFOM - Time_Base'!$A$8:$API$8,0)) *
INDEX('WFOM - Time_Base'!$A$4:$API$29, MATCH("CenHos_Per", 'WFOM - Time_Base'!$B$4:$B$29,0), MATCH(CONCATENATE($G132,AL$2),'WFOM - Time_Base'!$A$8:$API$8,0)),
IFERROR($AN132 * INDEX('Inputs from Uganda staff'!$E$61:$BM$80,MATCH('HRH Need estimation'!AL$2,'Inputs from Uganda staff'!$E$61:$E$80,0),MATCH('HRH Need estimation'!$D132,'Inputs from Uganda staff'!$E$6:$BM$6,0)),
""))</f>
        <v>0</v>
      </c>
      <c r="AN132">
        <v>1</v>
      </c>
      <c r="AO132" t="e">
        <f t="shared" si="3"/>
        <v>#N/A</v>
      </c>
      <c r="AQ132" t="s">
        <v>2065</v>
      </c>
    </row>
    <row r="133" spans="1:43" hidden="1">
      <c r="A133" s="106" t="s">
        <v>915</v>
      </c>
      <c r="B133" s="106" t="s">
        <v>292</v>
      </c>
      <c r="C133" s="107" t="s">
        <v>477</v>
      </c>
      <c r="D133" s="115" t="s">
        <v>478</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5">SUM(I133:O133)</f>
        <v>0</v>
      </c>
      <c r="Q133" s="122" t="s">
        <v>1947</v>
      </c>
      <c r="R133" s="122">
        <f>IFERROR(
$AN133 * INDEX('WFOM - Time_Base'!$A$4:$API$29, MATCH("CenHos", 'WFOM - Time_Base'!$B$4:$B$29,0), MATCH(CONCATENATE($G133,R$2),'WFOM - Time_Base'!$A$8:$API$8,0)) *
INDEX('WFOM - Time_Base'!$A$4:$API$29, MATCH("CenHos_Per", 'WFOM - Time_Base'!$B$4:$B$29,0), MATCH(CONCATENATE($G133,R$2),'WFOM - Time_Base'!$A$8:$API$8,0)),
IFERROR($AN133 * INDEX('Inputs from Uganda staff'!$E$61:$BM$80,MATCH('HRH Need estimation'!R$2,'Inputs from Uganda staff'!$E$61:$E$80,0),MATCH('HRH Need estimation'!$D133,'Inputs from Uganda staff'!$E$6:$BM$6,0)),
""))</f>
        <v>6</v>
      </c>
      <c r="S133" s="122">
        <f>IFERROR(
$AN133 * INDEX('WFOM - Time_Base'!$A$4:$API$29, MATCH("CenHos", 'WFOM - Time_Base'!$B$4:$B$29,0), MATCH(CONCATENATE($G133,S$2),'WFOM - Time_Base'!$A$8:$API$8,0)) *
INDEX('WFOM - Time_Base'!$A$4:$API$29, MATCH("CenHos_Per", 'WFOM - Time_Base'!$B$4:$B$29,0), MATCH(CONCATENATE($G133,S$2),'WFOM - Time_Base'!$A$8:$API$8,0)),
IFERROR($AN133 * INDEX('Inputs from Uganda staff'!$E$61:$BM$80,MATCH('HRH Need estimation'!S$2,'Inputs from Uganda staff'!$E$61:$E$80,0),MATCH('HRH Need estimation'!$D133,'Inputs from Uganda staff'!$E$6:$BM$6,0)),
""))</f>
        <v>6</v>
      </c>
      <c r="T133" s="122">
        <f>IFERROR(
$AN133 * INDEX('WFOM - Time_Base'!$A$4:$API$29, MATCH("CenHos", 'WFOM - Time_Base'!$B$4:$B$29,0), MATCH(CONCATENATE($G133,T$2),'WFOM - Time_Base'!$A$8:$API$8,0)) *
INDEX('WFOM - Time_Base'!$A$4:$API$29, MATCH("CenHos_Per", 'WFOM - Time_Base'!$B$4:$B$29,0), MATCH(CONCATENATE($G133,T$2),'WFOM - Time_Base'!$A$8:$API$8,0)),
IFERROR($AN133 * INDEX('Inputs from Uganda staff'!$E$61:$BM$80,MATCH('HRH Need estimation'!T$2,'Inputs from Uganda staff'!$E$61:$E$80,0),MATCH('HRH Need estimation'!$D133,'Inputs from Uganda staff'!$E$6:$BM$6,0)),
""))</f>
        <v>0</v>
      </c>
      <c r="U133" s="122">
        <f>IFERROR(
$AN133 * INDEX('WFOM - Time_Base'!$A$4:$API$29, MATCH("CenHos", 'WFOM - Time_Base'!$B$4:$B$29,0), MATCH(CONCATENATE($G133,U$2),'WFOM - Time_Base'!$A$8:$API$8,0)) *
INDEX('WFOM - Time_Base'!$A$4:$API$29, MATCH("CenHos_Per", 'WFOM - Time_Base'!$B$4:$B$29,0), MATCH(CONCATENATE($G133,U$2),'WFOM - Time_Base'!$A$8:$API$8,0)),
IFERROR($AN133 * INDEX('Inputs from Uganda staff'!$E$61:$BM$80,MATCH('HRH Need estimation'!U$2,'Inputs from Uganda staff'!$E$61:$E$80,0),MATCH('HRH Need estimation'!$D133,'Inputs from Uganda staff'!$E$6:$BM$6,0)),
""))</f>
        <v>4</v>
      </c>
      <c r="V133" s="122">
        <f>IFERROR(
$AN133 * INDEX('WFOM - Time_Base'!$A$4:$API$29, MATCH("CenHos", 'WFOM - Time_Base'!$B$4:$B$29,0), MATCH(CONCATENATE($G133,V$2),'WFOM - Time_Base'!$A$8:$API$8,0)) *
INDEX('WFOM - Time_Base'!$A$4:$API$29, MATCH("CenHos_Per", 'WFOM - Time_Base'!$B$4:$B$29,0), MATCH(CONCATENATE($G133,V$2),'WFOM - Time_Base'!$A$8:$API$8,0)),
IFERROR($AN133 * INDEX('Inputs from Uganda staff'!$E$61:$BM$80,MATCH('HRH Need estimation'!V$2,'Inputs from Uganda staff'!$E$61:$E$80,0),MATCH('HRH Need estimation'!$D133,'Inputs from Uganda staff'!$E$6:$BM$6,0)),
""))</f>
        <v>4</v>
      </c>
      <c r="W133" s="122">
        <f>IFERROR(
$AN133 * INDEX('WFOM - Time_Base'!$A$4:$API$29, MATCH("CenHos", 'WFOM - Time_Base'!$B$4:$B$29,0), MATCH(CONCATENATE($G133,W$2),'WFOM - Time_Base'!$A$8:$API$8,0)) *
INDEX('WFOM - Time_Base'!$A$4:$API$29, MATCH("CenHos_Per", 'WFOM - Time_Base'!$B$4:$B$29,0), MATCH(CONCATENATE($G133,W$2),'WFOM - Time_Base'!$A$8:$API$8,0)),
IFERROR($AN133 * INDEX('Inputs from Uganda staff'!$E$61:$BM$80,MATCH('HRH Need estimation'!W$2,'Inputs from Uganda staff'!$E$61:$E$80,0),MATCH('HRH Need estimation'!$D133,'Inputs from Uganda staff'!$E$6:$BM$6,0)),
""))</f>
        <v>0.44999999999999996</v>
      </c>
      <c r="X133" s="122">
        <f>IFERROR(
$AN133 * INDEX('WFOM - Time_Base'!$A$4:$API$29, MATCH("CenHos", 'WFOM - Time_Base'!$B$4:$B$29,0), MATCH(CONCATENATE($G133,X$2),'WFOM - Time_Base'!$A$8:$API$8,0)) *
INDEX('WFOM - Time_Base'!$A$4:$API$29, MATCH("CenHos_Per", 'WFOM - Time_Base'!$B$4:$B$29,0), MATCH(CONCATENATE($G133,X$2),'WFOM - Time_Base'!$A$8:$API$8,0)),
IFERROR($AN133 * INDEX('Inputs from Uganda staff'!$E$61:$BM$80,MATCH('HRH Need estimation'!X$2,'Inputs from Uganda staff'!$E$61:$E$80,0),MATCH('HRH Need estimation'!$D133,'Inputs from Uganda staff'!$E$6:$BM$6,0)),
""))</f>
        <v>1</v>
      </c>
      <c r="Y133" s="122">
        <f>IFERROR(
$AN133 * INDEX('WFOM - Time_Base'!$A$4:$API$29, MATCH("CenHos", 'WFOM - Time_Base'!$B$4:$B$29,0), MATCH(CONCATENATE($G133,Y$2),'WFOM - Time_Base'!$A$8:$API$8,0)) *
INDEX('WFOM - Time_Base'!$A$4:$API$29, MATCH("CenHos_Per", 'WFOM - Time_Base'!$B$4:$B$29,0), MATCH(CONCATENATE($G133,Y$2),'WFOM - Time_Base'!$A$8:$API$8,0)),
IFERROR($AN133 * INDEX('Inputs from Uganda staff'!$E$61:$BM$80,MATCH('HRH Need estimation'!Y$2,'Inputs from Uganda staff'!$E$61:$E$80,0),MATCH('HRH Need estimation'!$D133,'Inputs from Uganda staff'!$E$6:$BM$6,0)),
""))</f>
        <v>1</v>
      </c>
      <c r="Z133" s="122">
        <f>IFERROR(
$AN133 * INDEX('WFOM - Time_Base'!$A$4:$API$29, MATCH("CenHos", 'WFOM - Time_Base'!$B$4:$B$29,0), MATCH(CONCATENATE($G133,Z$2),'WFOM - Time_Base'!$A$8:$API$8,0)) *
INDEX('WFOM - Time_Base'!$A$4:$API$29, MATCH("CenHos_Per", 'WFOM - Time_Base'!$B$4:$B$29,0), MATCH(CONCATENATE($G133,Z$2),'WFOM - Time_Base'!$A$8:$API$8,0)),
IFERROR($AN133 * INDEX('Inputs from Uganda staff'!$E$61:$BM$80,MATCH('HRH Need estimation'!Z$2,'Inputs from Uganda staff'!$E$61:$E$80,0),MATCH('HRH Need estimation'!$D133,'Inputs from Uganda staff'!$E$6:$BM$6,0)),
""))</f>
        <v>0</v>
      </c>
      <c r="AA133" s="122">
        <f>IFERROR(
$AN133 * INDEX('WFOM - Time_Base'!$A$4:$API$29, MATCH("CenHos", 'WFOM - Time_Base'!$B$4:$B$29,0), MATCH(CONCATENATE($G133,AA$2),'WFOM - Time_Base'!$A$8:$API$8,0)) *
INDEX('WFOM - Time_Base'!$A$4:$API$29, MATCH("CenHos_Per", 'WFOM - Time_Base'!$B$4:$B$29,0), MATCH(CONCATENATE($G133,AA$2),'WFOM - Time_Base'!$A$8:$API$8,0)),
IFERROR($AN133 * INDEX('Inputs from Uganda staff'!$E$61:$BM$80,MATCH('HRH Need estimation'!AA$2,'Inputs from Uganda staff'!$E$61:$E$80,0),MATCH('HRH Need estimation'!$D133,'Inputs from Uganda staff'!$E$6:$BM$6,0)),
""))</f>
        <v>0</v>
      </c>
      <c r="AB133" s="122">
        <f>IFERROR(
$AN133 * INDEX('WFOM - Time_Base'!$A$4:$API$29, MATCH("CenHos", 'WFOM - Time_Base'!$B$4:$B$29,0), MATCH(CONCATENATE($G133,AB$2),'WFOM - Time_Base'!$A$8:$API$8,0)) *
INDEX('WFOM - Time_Base'!$A$4:$API$29, MATCH("CenHos_Per", 'WFOM - Time_Base'!$B$4:$B$29,0), MATCH(CONCATENATE($G133,AB$2),'WFOM - Time_Base'!$A$8:$API$8,0)),
IFERROR($AN133 * INDEX('Inputs from Uganda staff'!$E$61:$BM$80,MATCH('HRH Need estimation'!AB$2,'Inputs from Uganda staff'!$E$61:$E$80,0),MATCH('HRH Need estimation'!$D133,'Inputs from Uganda staff'!$E$6:$BM$6,0)),
""))</f>
        <v>0</v>
      </c>
      <c r="AC133" s="122" t="str">
        <f>IFERROR(
$AN133 * INDEX('WFOM - Time_Base'!$A$4:$API$29, MATCH("CenHos", 'WFOM - Time_Base'!$B$4:$B$29,0), MATCH(CONCATENATE($G133,AC$2),'WFOM - Time_Base'!$A$8:$API$8,0)) *
INDEX('WFOM - Time_Base'!$A$4:$API$29, MATCH("CenHos_Per", 'WFOM - Time_Base'!$B$4:$B$29,0), MATCH(CONCATENATE($G133,AC$2),'WFOM - Time_Base'!$A$8:$API$8,0)),
IFERROR($AN133 * INDEX('Inputs from Uganda staff'!$E$61:$BM$80,MATCH('HRH Need estimation'!AC$2,'Inputs from Uganda staff'!$E$61:$E$80,0),MATCH('HRH Need estimation'!$D133,'Inputs from Uganda staff'!$E$6:$BM$6,0)),
""))</f>
        <v/>
      </c>
      <c r="AD133" s="122">
        <f>IFERROR(
$AN133 * INDEX('WFOM - Time_Base'!$A$4:$API$29, MATCH("CenHos", 'WFOM - Time_Base'!$B$4:$B$29,0), MATCH(CONCATENATE($G133,AD$2),'WFOM - Time_Base'!$A$8:$API$8,0)) *
INDEX('WFOM - Time_Base'!$A$4:$API$29, MATCH("CenHos_Per", 'WFOM - Time_Base'!$B$4:$B$29,0), MATCH(CONCATENATE($G133,AD$2),'WFOM - Time_Base'!$A$8:$API$8,0)),
IFERROR($AN133 * INDEX('Inputs from Uganda staff'!$E$61:$BM$80,MATCH('HRH Need estimation'!AD$2,'Inputs from Uganda staff'!$E$61:$E$80,0),MATCH('HRH Need estimation'!$D133,'Inputs from Uganda staff'!$E$6:$BM$6,0)),
""))</f>
        <v>0</v>
      </c>
      <c r="AE133" s="122">
        <f>IFERROR(
$AN133 * INDEX('WFOM - Time_Base'!$A$4:$API$29, MATCH("CenHos", 'WFOM - Time_Base'!$B$4:$B$29,0), MATCH(CONCATENATE($G133,AE$2),'WFOM - Time_Base'!$A$8:$API$8,0)) *
INDEX('WFOM - Time_Base'!$A$4:$API$29, MATCH("CenHos_Per", 'WFOM - Time_Base'!$B$4:$B$29,0), MATCH(CONCATENATE($G133,AE$2),'WFOM - Time_Base'!$A$8:$API$8,0)),
IFERROR($AN133 * INDEX('Inputs from Uganda staff'!$E$61:$BM$80,MATCH('HRH Need estimation'!AE$2,'Inputs from Uganda staff'!$E$61:$E$80,0),MATCH('HRH Need estimation'!$D133,'Inputs from Uganda staff'!$E$6:$BM$6,0)),
""))</f>
        <v>0</v>
      </c>
      <c r="AF133" s="122">
        <f>IFERROR(
$AN133 * INDEX('WFOM - Time_Base'!$A$4:$API$29, MATCH("CenHos", 'WFOM - Time_Base'!$B$4:$B$29,0), MATCH(CONCATENATE($G133,AF$2),'WFOM - Time_Base'!$A$8:$API$8,0)) *
INDEX('WFOM - Time_Base'!$A$4:$API$29, MATCH("CenHos_Per", 'WFOM - Time_Base'!$B$4:$B$29,0), MATCH(CONCATENATE($G133,AF$2),'WFOM - Time_Base'!$A$8:$API$8,0)),
IFERROR($AN133 * INDEX('Inputs from Uganda staff'!$E$61:$BM$80,MATCH('HRH Need estimation'!AF$2,'Inputs from Uganda staff'!$E$61:$E$80,0),MATCH('HRH Need estimation'!$D133,'Inputs from Uganda staff'!$E$6:$BM$6,0)),
""))</f>
        <v>0</v>
      </c>
      <c r="AG133" s="122">
        <f>IFERROR(
$AN133 * INDEX('WFOM - Time_Base'!$A$4:$API$29, MATCH("CenHos", 'WFOM - Time_Base'!$B$4:$B$29,0), MATCH(CONCATENATE($G133,AG$2),'WFOM - Time_Base'!$A$8:$API$8,0)) *
INDEX('WFOM - Time_Base'!$A$4:$API$29, MATCH("CenHos_Per", 'WFOM - Time_Base'!$B$4:$B$29,0), MATCH(CONCATENATE($G133,AG$2),'WFOM - Time_Base'!$A$8:$API$8,0)),
IFERROR($AN133 * INDEX('Inputs from Uganda staff'!$E$61:$BM$80,MATCH('HRH Need estimation'!AG$2,'Inputs from Uganda staff'!$E$61:$E$80,0),MATCH('HRH Need estimation'!$D133,'Inputs from Uganda staff'!$E$6:$BM$6,0)),
""))</f>
        <v>0</v>
      </c>
      <c r="AH133" s="122">
        <f>IFERROR(
$AN133 * INDEX('WFOM - Time_Base'!$A$4:$API$29, MATCH("CenHos", 'WFOM - Time_Base'!$B$4:$B$29,0), MATCH(CONCATENATE($G133,AH$2),'WFOM - Time_Base'!$A$8:$API$8,0)) *
INDEX('WFOM - Time_Base'!$A$4:$API$29, MATCH("CenHos_Per", 'WFOM - Time_Base'!$B$4:$B$29,0), MATCH(CONCATENATE($G133,AH$2),'WFOM - Time_Base'!$A$8:$API$8,0)),
IFERROR($AN133 * INDEX('Inputs from Uganda staff'!$E$61:$BM$80,MATCH('HRH Need estimation'!AH$2,'Inputs from Uganda staff'!$E$61:$E$80,0),MATCH('HRH Need estimation'!$D133,'Inputs from Uganda staff'!$E$6:$BM$6,0)),
""))</f>
        <v>0</v>
      </c>
      <c r="AI133" s="122">
        <f>IFERROR(
$AN133 * INDEX('WFOM - Time_Base'!$A$4:$API$29, MATCH("CenHos", 'WFOM - Time_Base'!$B$4:$B$29,0), MATCH(CONCATENATE($G133,AI$2),'WFOM - Time_Base'!$A$8:$API$8,0)) *
INDEX('WFOM - Time_Base'!$A$4:$API$29, MATCH("CenHos_Per", 'WFOM - Time_Base'!$B$4:$B$29,0), MATCH(CONCATENATE($G133,AI$2),'WFOM - Time_Base'!$A$8:$API$8,0)),
IFERROR($AN133 * INDEX('Inputs from Uganda staff'!$E$61:$BM$80,MATCH('HRH Need estimation'!AI$2,'Inputs from Uganda staff'!$E$61:$E$80,0),MATCH('HRH Need estimation'!$D133,'Inputs from Uganda staff'!$E$6:$BM$6,0)),
""))</f>
        <v>0</v>
      </c>
      <c r="AJ133" s="122">
        <f>IFERROR(
$AN133 * INDEX('WFOM - Time_Base'!$A$4:$API$29, MATCH("CenHos", 'WFOM - Time_Base'!$B$4:$B$29,0), MATCH(CONCATENATE($G133,AJ$2),'WFOM - Time_Base'!$A$8:$API$8,0)) *
INDEX('WFOM - Time_Base'!$A$4:$API$29, MATCH("CenHos_Per", 'WFOM - Time_Base'!$B$4:$B$29,0), MATCH(CONCATENATE($G133,AJ$2),'WFOM - Time_Base'!$A$8:$API$8,0)),
IFERROR($AN133 * INDEX('Inputs from Uganda staff'!$E$61:$BM$80,MATCH('HRH Need estimation'!AJ$2,'Inputs from Uganda staff'!$E$61:$E$80,0),MATCH('HRH Need estimation'!$D133,'Inputs from Uganda staff'!$E$6:$BM$6,0)),
""))</f>
        <v>0</v>
      </c>
      <c r="AK133" s="122">
        <f>IFERROR(
$AN133 * INDEX('WFOM - Time_Base'!$A$4:$API$29, MATCH("CenHos", 'WFOM - Time_Base'!$B$4:$B$29,0), MATCH(CONCATENATE($G133,AK$2),'WFOM - Time_Base'!$A$8:$API$8,0)) *
INDEX('WFOM - Time_Base'!$A$4:$API$29, MATCH("CenHos_Per", 'WFOM - Time_Base'!$B$4:$B$29,0), MATCH(CONCATENATE($G133,AK$2),'WFOM - Time_Base'!$A$8:$API$8,0)),
IFERROR($AN133 * INDEX('Inputs from Uganda staff'!$E$61:$BM$80,MATCH('HRH Need estimation'!AK$2,'Inputs from Uganda staff'!$E$61:$E$80,0),MATCH('HRH Need estimation'!$D133,'Inputs from Uganda staff'!$E$6:$BM$6,0)),
""))</f>
        <v>0</v>
      </c>
      <c r="AL133" s="122">
        <f>IFERROR(
$AN133 * INDEX('WFOM - Time_Base'!$A$4:$API$29, MATCH("CenHos", 'WFOM - Time_Base'!$B$4:$B$29,0), MATCH(CONCATENATE($G133,AL$2),'WFOM - Time_Base'!$A$8:$API$8,0)) *
INDEX('WFOM - Time_Base'!$A$4:$API$29, MATCH("CenHos_Per", 'WFOM - Time_Base'!$B$4:$B$29,0), MATCH(CONCATENATE($G133,AL$2),'WFOM - Time_Base'!$A$8:$API$8,0)),
IFERROR($AN133 * INDEX('Inputs from Uganda staff'!$E$61:$BM$80,MATCH('HRH Need estimation'!AL$2,'Inputs from Uganda staff'!$E$61:$E$80,0),MATCH('HRH Need estimation'!$D133,'Inputs from Uganda staff'!$E$6:$BM$6,0)),
""))</f>
        <v>0</v>
      </c>
      <c r="AN133">
        <v>1</v>
      </c>
      <c r="AO133" t="e">
        <f t="shared" ref="AO133:AO196" si="6">VLOOKUP(C133,$AQ$4:$AQ$151,1,FALSE)</f>
        <v>#N/A</v>
      </c>
      <c r="AQ133" t="s">
        <v>2066</v>
      </c>
    </row>
    <row r="134" spans="1:43" hidden="1">
      <c r="A134" s="106" t="s">
        <v>978</v>
      </c>
      <c r="B134" s="106" t="s">
        <v>292</v>
      </c>
      <c r="C134" s="107" t="s">
        <v>479</v>
      </c>
      <c r="D134" s="115" t="s">
        <v>480</v>
      </c>
      <c r="E134" s="122" t="s">
        <v>85</v>
      </c>
      <c r="F134" s="200" t="s">
        <v>94</v>
      </c>
      <c r="G134" s="122" t="str">
        <f>IF(F134&lt;&gt;"", VLOOKUP(F134,'WFOM - Cadre and Service List'!$E$4:$F$52,2,FALSE), "")</f>
        <v>EstMedCom</v>
      </c>
      <c r="H134" s="122"/>
      <c r="I134" s="207"/>
      <c r="J134" s="207"/>
      <c r="K134" s="207"/>
      <c r="L134" s="207"/>
      <c r="M134" s="207"/>
      <c r="N134" s="207"/>
      <c r="O134" s="207"/>
      <c r="P134" s="207">
        <f t="shared" si="5"/>
        <v>0</v>
      </c>
      <c r="Q134" s="122" t="s">
        <v>1947</v>
      </c>
      <c r="R134" s="122">
        <f>IFERROR(
$AN134 * INDEX('WFOM - Time_Base'!$A$4:$API$29, MATCH("CenHos", 'WFOM - Time_Base'!$B$4:$B$29,0), MATCH(CONCATENATE($G134,R$2),'WFOM - Time_Base'!$A$8:$API$8,0)) *
INDEX('WFOM - Time_Base'!$A$4:$API$29, MATCH("CenHos_Per", 'WFOM - Time_Base'!$B$4:$B$29,0), MATCH(CONCATENATE($G134,R$2),'WFOM - Time_Base'!$A$8:$API$8,0)),
IFERROR($AN134 * INDEX('Inputs from Uganda staff'!$E$61:$BM$80,MATCH('HRH Need estimation'!R$2,'Inputs from Uganda staff'!$E$61:$E$80,0),MATCH('HRH Need estimation'!$D134,'Inputs from Uganda staff'!$E$6:$BM$6,0)),
""))</f>
        <v>4.5</v>
      </c>
      <c r="S134" s="122">
        <f>IFERROR(
$AN134 * INDEX('WFOM - Time_Base'!$A$4:$API$29, MATCH("CenHos", 'WFOM - Time_Base'!$B$4:$B$29,0), MATCH(CONCATENATE($G134,S$2),'WFOM - Time_Base'!$A$8:$API$8,0)) *
INDEX('WFOM - Time_Base'!$A$4:$API$29, MATCH("CenHos_Per", 'WFOM - Time_Base'!$B$4:$B$29,0), MATCH(CONCATENATE($G134,S$2),'WFOM - Time_Base'!$A$8:$API$8,0)),
IFERROR($AN134 * INDEX('Inputs from Uganda staff'!$E$61:$BM$80,MATCH('HRH Need estimation'!S$2,'Inputs from Uganda staff'!$E$61:$E$80,0),MATCH('HRH Need estimation'!$D134,'Inputs from Uganda staff'!$E$6:$BM$6,0)),
""))</f>
        <v>7.5</v>
      </c>
      <c r="T134" s="122">
        <f>IFERROR(
$AN134 * INDEX('WFOM - Time_Base'!$A$4:$API$29, MATCH("CenHos", 'WFOM - Time_Base'!$B$4:$B$29,0), MATCH(CONCATENATE($G134,T$2),'WFOM - Time_Base'!$A$8:$API$8,0)) *
INDEX('WFOM - Time_Base'!$A$4:$API$29, MATCH("CenHos_Per", 'WFOM - Time_Base'!$B$4:$B$29,0), MATCH(CONCATENATE($G134,T$2),'WFOM - Time_Base'!$A$8:$API$8,0)),
IFERROR($AN134 * INDEX('Inputs from Uganda staff'!$E$61:$BM$80,MATCH('HRH Need estimation'!T$2,'Inputs from Uganda staff'!$E$61:$E$80,0),MATCH('HRH Need estimation'!$D134,'Inputs from Uganda staff'!$E$6:$BM$6,0)),
""))</f>
        <v>0</v>
      </c>
      <c r="U134" s="122">
        <f>IFERROR(
$AN134 * INDEX('WFOM - Time_Base'!$A$4:$API$29, MATCH("CenHos", 'WFOM - Time_Base'!$B$4:$B$29,0), MATCH(CONCATENATE($G134,U$2),'WFOM - Time_Base'!$A$8:$API$8,0)) *
INDEX('WFOM - Time_Base'!$A$4:$API$29, MATCH("CenHos_Per", 'WFOM - Time_Base'!$B$4:$B$29,0), MATCH(CONCATENATE($G134,U$2),'WFOM - Time_Base'!$A$8:$API$8,0)),
IFERROR($AN134 * INDEX('Inputs from Uganda staff'!$E$61:$BM$80,MATCH('HRH Need estimation'!U$2,'Inputs from Uganda staff'!$E$61:$E$80,0),MATCH('HRH Need estimation'!$D134,'Inputs from Uganda staff'!$E$6:$BM$6,0)),
""))</f>
        <v>0</v>
      </c>
      <c r="V134" s="122">
        <f>IFERROR(
$AN134 * INDEX('WFOM - Time_Base'!$A$4:$API$29, MATCH("CenHos", 'WFOM - Time_Base'!$B$4:$B$29,0), MATCH(CONCATENATE($G134,V$2),'WFOM - Time_Base'!$A$8:$API$8,0)) *
INDEX('WFOM - Time_Base'!$A$4:$API$29, MATCH("CenHos_Per", 'WFOM - Time_Base'!$B$4:$B$29,0), MATCH(CONCATENATE($G134,V$2),'WFOM - Time_Base'!$A$8:$API$8,0)),
IFERROR($AN134 * INDEX('Inputs from Uganda staff'!$E$61:$BM$80,MATCH('HRH Need estimation'!V$2,'Inputs from Uganda staff'!$E$61:$E$80,0),MATCH('HRH Need estimation'!$D134,'Inputs from Uganda staff'!$E$6:$BM$6,0)),
""))</f>
        <v>6</v>
      </c>
      <c r="W134" s="122">
        <f>IFERROR(
$AN134 * INDEX('WFOM - Time_Base'!$A$4:$API$29, MATCH("CenHos", 'WFOM - Time_Base'!$B$4:$B$29,0), MATCH(CONCATENATE($G134,W$2),'WFOM - Time_Base'!$A$8:$API$8,0)) *
INDEX('WFOM - Time_Base'!$A$4:$API$29, MATCH("CenHos_Per", 'WFOM - Time_Base'!$B$4:$B$29,0), MATCH(CONCATENATE($G134,W$2),'WFOM - Time_Base'!$A$8:$API$8,0)),
IFERROR($AN134 * INDEX('Inputs from Uganda staff'!$E$61:$BM$80,MATCH('HRH Need estimation'!W$2,'Inputs from Uganda staff'!$E$61:$E$80,0),MATCH('HRH Need estimation'!$D134,'Inputs from Uganda staff'!$E$6:$BM$6,0)),
""))</f>
        <v>0</v>
      </c>
      <c r="X134" s="122">
        <f>IFERROR(
$AN134 * INDEX('WFOM - Time_Base'!$A$4:$API$29, MATCH("CenHos", 'WFOM - Time_Base'!$B$4:$B$29,0), MATCH(CONCATENATE($G134,X$2),'WFOM - Time_Base'!$A$8:$API$8,0)) *
INDEX('WFOM - Time_Base'!$A$4:$API$29, MATCH("CenHos_Per", 'WFOM - Time_Base'!$B$4:$B$29,0), MATCH(CONCATENATE($G134,X$2),'WFOM - Time_Base'!$A$8:$API$8,0)),
IFERROR($AN134 * INDEX('Inputs from Uganda staff'!$E$61:$BM$80,MATCH('HRH Need estimation'!X$2,'Inputs from Uganda staff'!$E$61:$E$80,0),MATCH('HRH Need estimation'!$D134,'Inputs from Uganda staff'!$E$6:$BM$6,0)),
""))</f>
        <v>0.75</v>
      </c>
      <c r="Y134" s="122">
        <f>IFERROR(
$AN134 * INDEX('WFOM - Time_Base'!$A$4:$API$29, MATCH("CenHos", 'WFOM - Time_Base'!$B$4:$B$29,0), MATCH(CONCATENATE($G134,Y$2),'WFOM - Time_Base'!$A$8:$API$8,0)) *
INDEX('WFOM - Time_Base'!$A$4:$API$29, MATCH("CenHos_Per", 'WFOM - Time_Base'!$B$4:$B$29,0), MATCH(CONCATENATE($G134,Y$2),'WFOM - Time_Base'!$A$8:$API$8,0)),
IFERROR($AN134 * INDEX('Inputs from Uganda staff'!$E$61:$BM$80,MATCH('HRH Need estimation'!Y$2,'Inputs from Uganda staff'!$E$61:$E$80,0),MATCH('HRH Need estimation'!$D134,'Inputs from Uganda staff'!$E$6:$BM$6,0)),
""))</f>
        <v>0.75</v>
      </c>
      <c r="Z134" s="122">
        <f>IFERROR(
$AN134 * INDEX('WFOM - Time_Base'!$A$4:$API$29, MATCH("CenHos", 'WFOM - Time_Base'!$B$4:$B$29,0), MATCH(CONCATENATE($G134,Z$2),'WFOM - Time_Base'!$A$8:$API$8,0)) *
INDEX('WFOM - Time_Base'!$A$4:$API$29, MATCH("CenHos_Per", 'WFOM - Time_Base'!$B$4:$B$29,0), MATCH(CONCATENATE($G134,Z$2),'WFOM - Time_Base'!$A$8:$API$8,0)),
IFERROR($AN134 * INDEX('Inputs from Uganda staff'!$E$61:$BM$80,MATCH('HRH Need estimation'!Z$2,'Inputs from Uganda staff'!$E$61:$E$80,0),MATCH('HRH Need estimation'!$D134,'Inputs from Uganda staff'!$E$6:$BM$6,0)),
""))</f>
        <v>0</v>
      </c>
      <c r="AA134" s="122">
        <f>IFERROR(
$AN134 * INDEX('WFOM - Time_Base'!$A$4:$API$29, MATCH("CenHos", 'WFOM - Time_Base'!$B$4:$B$29,0), MATCH(CONCATENATE($G134,AA$2),'WFOM - Time_Base'!$A$8:$API$8,0)) *
INDEX('WFOM - Time_Base'!$A$4:$API$29, MATCH("CenHos_Per", 'WFOM - Time_Base'!$B$4:$B$29,0), MATCH(CONCATENATE($G134,AA$2),'WFOM - Time_Base'!$A$8:$API$8,0)),
IFERROR($AN134 * INDEX('Inputs from Uganda staff'!$E$61:$BM$80,MATCH('HRH Need estimation'!AA$2,'Inputs from Uganda staff'!$E$61:$E$80,0),MATCH('HRH Need estimation'!$D134,'Inputs from Uganda staff'!$E$6:$BM$6,0)),
""))</f>
        <v>0</v>
      </c>
      <c r="AB134" s="122">
        <f>IFERROR(
$AN134 * INDEX('WFOM - Time_Base'!$A$4:$API$29, MATCH("CenHos", 'WFOM - Time_Base'!$B$4:$B$29,0), MATCH(CONCATENATE($G134,AB$2),'WFOM - Time_Base'!$A$8:$API$8,0)) *
INDEX('WFOM - Time_Base'!$A$4:$API$29, MATCH("CenHos_Per", 'WFOM - Time_Base'!$B$4:$B$29,0), MATCH(CONCATENATE($G134,AB$2),'WFOM - Time_Base'!$A$8:$API$8,0)),
IFERROR($AN134 * INDEX('Inputs from Uganda staff'!$E$61:$BM$80,MATCH('HRH Need estimation'!AB$2,'Inputs from Uganda staff'!$E$61:$E$80,0),MATCH('HRH Need estimation'!$D134,'Inputs from Uganda staff'!$E$6:$BM$6,0)),
""))</f>
        <v>0</v>
      </c>
      <c r="AC134" s="122" t="str">
        <f>IFERROR(
$AN134 * INDEX('WFOM - Time_Base'!$A$4:$API$29, MATCH("CenHos", 'WFOM - Time_Base'!$B$4:$B$29,0), MATCH(CONCATENATE($G134,AC$2),'WFOM - Time_Base'!$A$8:$API$8,0)) *
INDEX('WFOM - Time_Base'!$A$4:$API$29, MATCH("CenHos_Per", 'WFOM - Time_Base'!$B$4:$B$29,0), MATCH(CONCATENATE($G134,AC$2),'WFOM - Time_Base'!$A$8:$API$8,0)),
IFERROR($AN134 * INDEX('Inputs from Uganda staff'!$E$61:$BM$80,MATCH('HRH Need estimation'!AC$2,'Inputs from Uganda staff'!$E$61:$E$80,0),MATCH('HRH Need estimation'!$D134,'Inputs from Uganda staff'!$E$6:$BM$6,0)),
""))</f>
        <v/>
      </c>
      <c r="AD134" s="122">
        <f>IFERROR(
$AN134 * INDEX('WFOM - Time_Base'!$A$4:$API$29, MATCH("CenHos", 'WFOM - Time_Base'!$B$4:$B$29,0), MATCH(CONCATENATE($G134,AD$2),'WFOM - Time_Base'!$A$8:$API$8,0)) *
INDEX('WFOM - Time_Base'!$A$4:$API$29, MATCH("CenHos_Per", 'WFOM - Time_Base'!$B$4:$B$29,0), MATCH(CONCATENATE($G134,AD$2),'WFOM - Time_Base'!$A$8:$API$8,0)),
IFERROR($AN134 * INDEX('Inputs from Uganda staff'!$E$61:$BM$80,MATCH('HRH Need estimation'!AD$2,'Inputs from Uganda staff'!$E$61:$E$80,0),MATCH('HRH Need estimation'!$D134,'Inputs from Uganda staff'!$E$6:$BM$6,0)),
""))</f>
        <v>0</v>
      </c>
      <c r="AE134" s="122">
        <f>IFERROR(
$AN134 * INDEX('WFOM - Time_Base'!$A$4:$API$29, MATCH("CenHos", 'WFOM - Time_Base'!$B$4:$B$29,0), MATCH(CONCATENATE($G134,AE$2),'WFOM - Time_Base'!$A$8:$API$8,0)) *
INDEX('WFOM - Time_Base'!$A$4:$API$29, MATCH("CenHos_Per", 'WFOM - Time_Base'!$B$4:$B$29,0), MATCH(CONCATENATE($G134,AE$2),'WFOM - Time_Base'!$A$8:$API$8,0)),
IFERROR($AN134 * INDEX('Inputs from Uganda staff'!$E$61:$BM$80,MATCH('HRH Need estimation'!AE$2,'Inputs from Uganda staff'!$E$61:$E$80,0),MATCH('HRH Need estimation'!$D134,'Inputs from Uganda staff'!$E$6:$BM$6,0)),
""))</f>
        <v>0</v>
      </c>
      <c r="AF134" s="122">
        <f>IFERROR(
$AN134 * INDEX('WFOM - Time_Base'!$A$4:$API$29, MATCH("CenHos", 'WFOM - Time_Base'!$B$4:$B$29,0), MATCH(CONCATENATE($G134,AF$2),'WFOM - Time_Base'!$A$8:$API$8,0)) *
INDEX('WFOM - Time_Base'!$A$4:$API$29, MATCH("CenHos_Per", 'WFOM - Time_Base'!$B$4:$B$29,0), MATCH(CONCATENATE($G134,AF$2),'WFOM - Time_Base'!$A$8:$API$8,0)),
IFERROR($AN134 * INDEX('Inputs from Uganda staff'!$E$61:$BM$80,MATCH('HRH Need estimation'!AF$2,'Inputs from Uganda staff'!$E$61:$E$80,0),MATCH('HRH Need estimation'!$D134,'Inputs from Uganda staff'!$E$6:$BM$6,0)),
""))</f>
        <v>0</v>
      </c>
      <c r="AG134" s="122">
        <f>IFERROR(
$AN134 * INDEX('WFOM - Time_Base'!$A$4:$API$29, MATCH("CenHos", 'WFOM - Time_Base'!$B$4:$B$29,0), MATCH(CONCATENATE($G134,AG$2),'WFOM - Time_Base'!$A$8:$API$8,0)) *
INDEX('WFOM - Time_Base'!$A$4:$API$29, MATCH("CenHos_Per", 'WFOM - Time_Base'!$B$4:$B$29,0), MATCH(CONCATENATE($G134,AG$2),'WFOM - Time_Base'!$A$8:$API$8,0)),
IFERROR($AN134 * INDEX('Inputs from Uganda staff'!$E$61:$BM$80,MATCH('HRH Need estimation'!AG$2,'Inputs from Uganda staff'!$E$61:$E$80,0),MATCH('HRH Need estimation'!$D134,'Inputs from Uganda staff'!$E$6:$BM$6,0)),
""))</f>
        <v>0</v>
      </c>
      <c r="AH134" s="122">
        <f>IFERROR(
$AN134 * INDEX('WFOM - Time_Base'!$A$4:$API$29, MATCH("CenHos", 'WFOM - Time_Base'!$B$4:$B$29,0), MATCH(CONCATENATE($G134,AH$2),'WFOM - Time_Base'!$A$8:$API$8,0)) *
INDEX('WFOM - Time_Base'!$A$4:$API$29, MATCH("CenHos_Per", 'WFOM - Time_Base'!$B$4:$B$29,0), MATCH(CONCATENATE($G134,AH$2),'WFOM - Time_Base'!$A$8:$API$8,0)),
IFERROR($AN134 * INDEX('Inputs from Uganda staff'!$E$61:$BM$80,MATCH('HRH Need estimation'!AH$2,'Inputs from Uganda staff'!$E$61:$E$80,0),MATCH('HRH Need estimation'!$D134,'Inputs from Uganda staff'!$E$6:$BM$6,0)),
""))</f>
        <v>0</v>
      </c>
      <c r="AI134" s="122">
        <f>IFERROR(
$AN134 * INDEX('WFOM - Time_Base'!$A$4:$API$29, MATCH("CenHos", 'WFOM - Time_Base'!$B$4:$B$29,0), MATCH(CONCATENATE($G134,AI$2),'WFOM - Time_Base'!$A$8:$API$8,0)) *
INDEX('WFOM - Time_Base'!$A$4:$API$29, MATCH("CenHos_Per", 'WFOM - Time_Base'!$B$4:$B$29,0), MATCH(CONCATENATE($G134,AI$2),'WFOM - Time_Base'!$A$8:$API$8,0)),
IFERROR($AN134 * INDEX('Inputs from Uganda staff'!$E$61:$BM$80,MATCH('HRH Need estimation'!AI$2,'Inputs from Uganda staff'!$E$61:$E$80,0),MATCH('HRH Need estimation'!$D134,'Inputs from Uganda staff'!$E$6:$BM$6,0)),
""))</f>
        <v>0</v>
      </c>
      <c r="AJ134" s="122">
        <f>IFERROR(
$AN134 * INDEX('WFOM - Time_Base'!$A$4:$API$29, MATCH("CenHos", 'WFOM - Time_Base'!$B$4:$B$29,0), MATCH(CONCATENATE($G134,AJ$2),'WFOM - Time_Base'!$A$8:$API$8,0)) *
INDEX('WFOM - Time_Base'!$A$4:$API$29, MATCH("CenHos_Per", 'WFOM - Time_Base'!$B$4:$B$29,0), MATCH(CONCATENATE($G134,AJ$2),'WFOM - Time_Base'!$A$8:$API$8,0)),
IFERROR($AN134 * INDEX('Inputs from Uganda staff'!$E$61:$BM$80,MATCH('HRH Need estimation'!AJ$2,'Inputs from Uganda staff'!$E$61:$E$80,0),MATCH('HRH Need estimation'!$D134,'Inputs from Uganda staff'!$E$6:$BM$6,0)),
""))</f>
        <v>0</v>
      </c>
      <c r="AK134" s="122">
        <f>IFERROR(
$AN134 * INDEX('WFOM - Time_Base'!$A$4:$API$29, MATCH("CenHos", 'WFOM - Time_Base'!$B$4:$B$29,0), MATCH(CONCATENATE($G134,AK$2),'WFOM - Time_Base'!$A$8:$API$8,0)) *
INDEX('WFOM - Time_Base'!$A$4:$API$29, MATCH("CenHos_Per", 'WFOM - Time_Base'!$B$4:$B$29,0), MATCH(CONCATENATE($G134,AK$2),'WFOM - Time_Base'!$A$8:$API$8,0)),
IFERROR($AN134 * INDEX('Inputs from Uganda staff'!$E$61:$BM$80,MATCH('HRH Need estimation'!AK$2,'Inputs from Uganda staff'!$E$61:$E$80,0),MATCH('HRH Need estimation'!$D134,'Inputs from Uganda staff'!$E$6:$BM$6,0)),
""))</f>
        <v>0</v>
      </c>
      <c r="AL134" s="122">
        <f>IFERROR(
$AN134 * INDEX('WFOM - Time_Base'!$A$4:$API$29, MATCH("CenHos", 'WFOM - Time_Base'!$B$4:$B$29,0), MATCH(CONCATENATE($G134,AL$2),'WFOM - Time_Base'!$A$8:$API$8,0)) *
INDEX('WFOM - Time_Base'!$A$4:$API$29, MATCH("CenHos_Per", 'WFOM - Time_Base'!$B$4:$B$29,0), MATCH(CONCATENATE($G134,AL$2),'WFOM - Time_Base'!$A$8:$API$8,0)),
IFERROR($AN134 * INDEX('Inputs from Uganda staff'!$E$61:$BM$80,MATCH('HRH Need estimation'!AL$2,'Inputs from Uganda staff'!$E$61:$E$80,0),MATCH('HRH Need estimation'!$D134,'Inputs from Uganda staff'!$E$6:$BM$6,0)),
""))</f>
        <v>0</v>
      </c>
      <c r="AN134">
        <v>1</v>
      </c>
      <c r="AO134" t="str">
        <f t="shared" si="6"/>
        <v>149</v>
      </c>
    </row>
    <row r="135" spans="1:43" hidden="1">
      <c r="A135" s="106" t="s">
        <v>915</v>
      </c>
      <c r="B135" s="106" t="s">
        <v>292</v>
      </c>
      <c r="C135" s="107" t="s">
        <v>481</v>
      </c>
      <c r="D135" s="115" t="s">
        <v>482</v>
      </c>
      <c r="E135" s="122" t="s">
        <v>85</v>
      </c>
      <c r="F135" s="122" t="s">
        <v>94</v>
      </c>
      <c r="G135" s="122" t="str">
        <f>IF(F135&lt;&gt;"", VLOOKUP(F135,'WFOM - Cadre and Service List'!$E$4:$F$52,2,FALSE), "")</f>
        <v>EstMedCom</v>
      </c>
      <c r="H135" s="122"/>
      <c r="I135" s="207"/>
      <c r="J135" s="207"/>
      <c r="K135" s="207"/>
      <c r="L135" s="207"/>
      <c r="M135" s="207"/>
      <c r="N135" s="207"/>
      <c r="O135" s="207"/>
      <c r="P135" s="207">
        <f t="shared" si="5"/>
        <v>0</v>
      </c>
      <c r="Q135" s="122" t="s">
        <v>1947</v>
      </c>
      <c r="R135" s="122">
        <f>IFERROR(
$AN135 * INDEX('WFOM - Time_Base'!$A$4:$API$29, MATCH("CenHos", 'WFOM - Time_Base'!$B$4:$B$29,0), MATCH(CONCATENATE($G135,R$2),'WFOM - Time_Base'!$A$8:$API$8,0)) *
INDEX('WFOM - Time_Base'!$A$4:$API$29, MATCH("CenHos_Per", 'WFOM - Time_Base'!$B$4:$B$29,0), MATCH(CONCATENATE($G135,R$2),'WFOM - Time_Base'!$A$8:$API$8,0)),
IFERROR($AN135 * INDEX('Inputs from Uganda staff'!$E$61:$BM$80,MATCH('HRH Need estimation'!R$2,'Inputs from Uganda staff'!$E$61:$E$80,0),MATCH('HRH Need estimation'!$D135,'Inputs from Uganda staff'!$E$6:$BM$6,0)),
""))</f>
        <v>4.5</v>
      </c>
      <c r="S135" s="122">
        <f>IFERROR(
$AN135 * INDEX('WFOM - Time_Base'!$A$4:$API$29, MATCH("CenHos", 'WFOM - Time_Base'!$B$4:$B$29,0), MATCH(CONCATENATE($G135,S$2),'WFOM - Time_Base'!$A$8:$API$8,0)) *
INDEX('WFOM - Time_Base'!$A$4:$API$29, MATCH("CenHos_Per", 'WFOM - Time_Base'!$B$4:$B$29,0), MATCH(CONCATENATE($G135,S$2),'WFOM - Time_Base'!$A$8:$API$8,0)),
IFERROR($AN135 * INDEX('Inputs from Uganda staff'!$E$61:$BM$80,MATCH('HRH Need estimation'!S$2,'Inputs from Uganda staff'!$E$61:$E$80,0),MATCH('HRH Need estimation'!$D135,'Inputs from Uganda staff'!$E$6:$BM$6,0)),
""))</f>
        <v>7.5</v>
      </c>
      <c r="T135" s="122">
        <f>IFERROR(
$AN135 * INDEX('WFOM - Time_Base'!$A$4:$API$29, MATCH("CenHos", 'WFOM - Time_Base'!$B$4:$B$29,0), MATCH(CONCATENATE($G135,T$2),'WFOM - Time_Base'!$A$8:$API$8,0)) *
INDEX('WFOM - Time_Base'!$A$4:$API$29, MATCH("CenHos_Per", 'WFOM - Time_Base'!$B$4:$B$29,0), MATCH(CONCATENATE($G135,T$2),'WFOM - Time_Base'!$A$8:$API$8,0)),
IFERROR($AN135 * INDEX('Inputs from Uganda staff'!$E$61:$BM$80,MATCH('HRH Need estimation'!T$2,'Inputs from Uganda staff'!$E$61:$E$80,0),MATCH('HRH Need estimation'!$D135,'Inputs from Uganda staff'!$E$6:$BM$6,0)),
""))</f>
        <v>0</v>
      </c>
      <c r="U135" s="122">
        <f>IFERROR(
$AN135 * INDEX('WFOM - Time_Base'!$A$4:$API$29, MATCH("CenHos", 'WFOM - Time_Base'!$B$4:$B$29,0), MATCH(CONCATENATE($G135,U$2),'WFOM - Time_Base'!$A$8:$API$8,0)) *
INDEX('WFOM - Time_Base'!$A$4:$API$29, MATCH("CenHos_Per", 'WFOM - Time_Base'!$B$4:$B$29,0), MATCH(CONCATENATE($G135,U$2),'WFOM - Time_Base'!$A$8:$API$8,0)),
IFERROR($AN135 * INDEX('Inputs from Uganda staff'!$E$61:$BM$80,MATCH('HRH Need estimation'!U$2,'Inputs from Uganda staff'!$E$61:$E$80,0),MATCH('HRH Need estimation'!$D135,'Inputs from Uganda staff'!$E$6:$BM$6,0)),
""))</f>
        <v>0</v>
      </c>
      <c r="V135" s="122">
        <f>IFERROR(
$AN135 * INDEX('WFOM - Time_Base'!$A$4:$API$29, MATCH("CenHos", 'WFOM - Time_Base'!$B$4:$B$29,0), MATCH(CONCATENATE($G135,V$2),'WFOM - Time_Base'!$A$8:$API$8,0)) *
INDEX('WFOM - Time_Base'!$A$4:$API$29, MATCH("CenHos_Per", 'WFOM - Time_Base'!$B$4:$B$29,0), MATCH(CONCATENATE($G135,V$2),'WFOM - Time_Base'!$A$8:$API$8,0)),
IFERROR($AN135 * INDEX('Inputs from Uganda staff'!$E$61:$BM$80,MATCH('HRH Need estimation'!V$2,'Inputs from Uganda staff'!$E$61:$E$80,0),MATCH('HRH Need estimation'!$D135,'Inputs from Uganda staff'!$E$6:$BM$6,0)),
""))</f>
        <v>6</v>
      </c>
      <c r="W135" s="122">
        <f>IFERROR(
$AN135 * INDEX('WFOM - Time_Base'!$A$4:$API$29, MATCH("CenHos", 'WFOM - Time_Base'!$B$4:$B$29,0), MATCH(CONCATENATE($G135,W$2),'WFOM - Time_Base'!$A$8:$API$8,0)) *
INDEX('WFOM - Time_Base'!$A$4:$API$29, MATCH("CenHos_Per", 'WFOM - Time_Base'!$B$4:$B$29,0), MATCH(CONCATENATE($G135,W$2),'WFOM - Time_Base'!$A$8:$API$8,0)),
IFERROR($AN135 * INDEX('Inputs from Uganda staff'!$E$61:$BM$80,MATCH('HRH Need estimation'!W$2,'Inputs from Uganda staff'!$E$61:$E$80,0),MATCH('HRH Need estimation'!$D135,'Inputs from Uganda staff'!$E$6:$BM$6,0)),
""))</f>
        <v>0</v>
      </c>
      <c r="X135" s="122">
        <f>IFERROR(
$AN135 * INDEX('WFOM - Time_Base'!$A$4:$API$29, MATCH("CenHos", 'WFOM - Time_Base'!$B$4:$B$29,0), MATCH(CONCATENATE($G135,X$2),'WFOM - Time_Base'!$A$8:$API$8,0)) *
INDEX('WFOM - Time_Base'!$A$4:$API$29, MATCH("CenHos_Per", 'WFOM - Time_Base'!$B$4:$B$29,0), MATCH(CONCATENATE($G135,X$2),'WFOM - Time_Base'!$A$8:$API$8,0)),
IFERROR($AN135 * INDEX('Inputs from Uganda staff'!$E$61:$BM$80,MATCH('HRH Need estimation'!X$2,'Inputs from Uganda staff'!$E$61:$E$80,0),MATCH('HRH Need estimation'!$D135,'Inputs from Uganda staff'!$E$6:$BM$6,0)),
""))</f>
        <v>0.75</v>
      </c>
      <c r="Y135" s="122">
        <f>IFERROR(
$AN135 * INDEX('WFOM - Time_Base'!$A$4:$API$29, MATCH("CenHos", 'WFOM - Time_Base'!$B$4:$B$29,0), MATCH(CONCATENATE($G135,Y$2),'WFOM - Time_Base'!$A$8:$API$8,0)) *
INDEX('WFOM - Time_Base'!$A$4:$API$29, MATCH("CenHos_Per", 'WFOM - Time_Base'!$B$4:$B$29,0), MATCH(CONCATENATE($G135,Y$2),'WFOM - Time_Base'!$A$8:$API$8,0)),
IFERROR($AN135 * INDEX('Inputs from Uganda staff'!$E$61:$BM$80,MATCH('HRH Need estimation'!Y$2,'Inputs from Uganda staff'!$E$61:$E$80,0),MATCH('HRH Need estimation'!$D135,'Inputs from Uganda staff'!$E$6:$BM$6,0)),
""))</f>
        <v>0.75</v>
      </c>
      <c r="Z135" s="122">
        <f>IFERROR(
$AN135 * INDEX('WFOM - Time_Base'!$A$4:$API$29, MATCH("CenHos", 'WFOM - Time_Base'!$B$4:$B$29,0), MATCH(CONCATENATE($G135,Z$2),'WFOM - Time_Base'!$A$8:$API$8,0)) *
INDEX('WFOM - Time_Base'!$A$4:$API$29, MATCH("CenHos_Per", 'WFOM - Time_Base'!$B$4:$B$29,0), MATCH(CONCATENATE($G135,Z$2),'WFOM - Time_Base'!$A$8:$API$8,0)),
IFERROR($AN135 * INDEX('Inputs from Uganda staff'!$E$61:$BM$80,MATCH('HRH Need estimation'!Z$2,'Inputs from Uganda staff'!$E$61:$E$80,0),MATCH('HRH Need estimation'!$D135,'Inputs from Uganda staff'!$E$6:$BM$6,0)),
""))</f>
        <v>0</v>
      </c>
      <c r="AA135" s="122">
        <f>IFERROR(
$AN135 * INDEX('WFOM - Time_Base'!$A$4:$API$29, MATCH("CenHos", 'WFOM - Time_Base'!$B$4:$B$29,0), MATCH(CONCATENATE($G135,AA$2),'WFOM - Time_Base'!$A$8:$API$8,0)) *
INDEX('WFOM - Time_Base'!$A$4:$API$29, MATCH("CenHos_Per", 'WFOM - Time_Base'!$B$4:$B$29,0), MATCH(CONCATENATE($G135,AA$2),'WFOM - Time_Base'!$A$8:$API$8,0)),
IFERROR($AN135 * INDEX('Inputs from Uganda staff'!$E$61:$BM$80,MATCH('HRH Need estimation'!AA$2,'Inputs from Uganda staff'!$E$61:$E$80,0),MATCH('HRH Need estimation'!$D135,'Inputs from Uganda staff'!$E$6:$BM$6,0)),
""))</f>
        <v>0</v>
      </c>
      <c r="AB135" s="122">
        <f>IFERROR(
$AN135 * INDEX('WFOM - Time_Base'!$A$4:$API$29, MATCH("CenHos", 'WFOM - Time_Base'!$B$4:$B$29,0), MATCH(CONCATENATE($G135,AB$2),'WFOM - Time_Base'!$A$8:$API$8,0)) *
INDEX('WFOM - Time_Base'!$A$4:$API$29, MATCH("CenHos_Per", 'WFOM - Time_Base'!$B$4:$B$29,0), MATCH(CONCATENATE($G135,AB$2),'WFOM - Time_Base'!$A$8:$API$8,0)),
IFERROR($AN135 * INDEX('Inputs from Uganda staff'!$E$61:$BM$80,MATCH('HRH Need estimation'!AB$2,'Inputs from Uganda staff'!$E$61:$E$80,0),MATCH('HRH Need estimation'!$D135,'Inputs from Uganda staff'!$E$6:$BM$6,0)),
""))</f>
        <v>0</v>
      </c>
      <c r="AC135" s="122" t="str">
        <f>IFERROR(
$AN135 * INDEX('WFOM - Time_Base'!$A$4:$API$29, MATCH("CenHos", 'WFOM - Time_Base'!$B$4:$B$29,0), MATCH(CONCATENATE($G135,AC$2),'WFOM - Time_Base'!$A$8:$API$8,0)) *
INDEX('WFOM - Time_Base'!$A$4:$API$29, MATCH("CenHos_Per", 'WFOM - Time_Base'!$B$4:$B$29,0), MATCH(CONCATENATE($G135,AC$2),'WFOM - Time_Base'!$A$8:$API$8,0)),
IFERROR($AN135 * INDEX('Inputs from Uganda staff'!$E$61:$BM$80,MATCH('HRH Need estimation'!AC$2,'Inputs from Uganda staff'!$E$61:$E$80,0),MATCH('HRH Need estimation'!$D135,'Inputs from Uganda staff'!$E$6:$BM$6,0)),
""))</f>
        <v/>
      </c>
      <c r="AD135" s="122">
        <f>IFERROR(
$AN135 * INDEX('WFOM - Time_Base'!$A$4:$API$29, MATCH("CenHos", 'WFOM - Time_Base'!$B$4:$B$29,0), MATCH(CONCATENATE($G135,AD$2),'WFOM - Time_Base'!$A$8:$API$8,0)) *
INDEX('WFOM - Time_Base'!$A$4:$API$29, MATCH("CenHos_Per", 'WFOM - Time_Base'!$B$4:$B$29,0), MATCH(CONCATENATE($G135,AD$2),'WFOM - Time_Base'!$A$8:$API$8,0)),
IFERROR($AN135 * INDEX('Inputs from Uganda staff'!$E$61:$BM$80,MATCH('HRH Need estimation'!AD$2,'Inputs from Uganda staff'!$E$61:$E$80,0),MATCH('HRH Need estimation'!$D135,'Inputs from Uganda staff'!$E$6:$BM$6,0)),
""))</f>
        <v>0</v>
      </c>
      <c r="AE135" s="122">
        <f>IFERROR(
$AN135 * INDEX('WFOM - Time_Base'!$A$4:$API$29, MATCH("CenHos", 'WFOM - Time_Base'!$B$4:$B$29,0), MATCH(CONCATENATE($G135,AE$2),'WFOM - Time_Base'!$A$8:$API$8,0)) *
INDEX('WFOM - Time_Base'!$A$4:$API$29, MATCH("CenHos_Per", 'WFOM - Time_Base'!$B$4:$B$29,0), MATCH(CONCATENATE($G135,AE$2),'WFOM - Time_Base'!$A$8:$API$8,0)),
IFERROR($AN135 * INDEX('Inputs from Uganda staff'!$E$61:$BM$80,MATCH('HRH Need estimation'!AE$2,'Inputs from Uganda staff'!$E$61:$E$80,0),MATCH('HRH Need estimation'!$D135,'Inputs from Uganda staff'!$E$6:$BM$6,0)),
""))</f>
        <v>0</v>
      </c>
      <c r="AF135" s="122">
        <f>IFERROR(
$AN135 * INDEX('WFOM - Time_Base'!$A$4:$API$29, MATCH("CenHos", 'WFOM - Time_Base'!$B$4:$B$29,0), MATCH(CONCATENATE($G135,AF$2),'WFOM - Time_Base'!$A$8:$API$8,0)) *
INDEX('WFOM - Time_Base'!$A$4:$API$29, MATCH("CenHos_Per", 'WFOM - Time_Base'!$B$4:$B$29,0), MATCH(CONCATENATE($G135,AF$2),'WFOM - Time_Base'!$A$8:$API$8,0)),
IFERROR($AN135 * INDEX('Inputs from Uganda staff'!$E$61:$BM$80,MATCH('HRH Need estimation'!AF$2,'Inputs from Uganda staff'!$E$61:$E$80,0),MATCH('HRH Need estimation'!$D135,'Inputs from Uganda staff'!$E$6:$BM$6,0)),
""))</f>
        <v>0</v>
      </c>
      <c r="AG135" s="122">
        <f>IFERROR(
$AN135 * INDEX('WFOM - Time_Base'!$A$4:$API$29, MATCH("CenHos", 'WFOM - Time_Base'!$B$4:$B$29,0), MATCH(CONCATENATE($G135,AG$2),'WFOM - Time_Base'!$A$8:$API$8,0)) *
INDEX('WFOM - Time_Base'!$A$4:$API$29, MATCH("CenHos_Per", 'WFOM - Time_Base'!$B$4:$B$29,0), MATCH(CONCATENATE($G135,AG$2),'WFOM - Time_Base'!$A$8:$API$8,0)),
IFERROR($AN135 * INDEX('Inputs from Uganda staff'!$E$61:$BM$80,MATCH('HRH Need estimation'!AG$2,'Inputs from Uganda staff'!$E$61:$E$80,0),MATCH('HRH Need estimation'!$D135,'Inputs from Uganda staff'!$E$6:$BM$6,0)),
""))</f>
        <v>0</v>
      </c>
      <c r="AH135" s="122">
        <f>IFERROR(
$AN135 * INDEX('WFOM - Time_Base'!$A$4:$API$29, MATCH("CenHos", 'WFOM - Time_Base'!$B$4:$B$29,0), MATCH(CONCATENATE($G135,AH$2),'WFOM - Time_Base'!$A$8:$API$8,0)) *
INDEX('WFOM - Time_Base'!$A$4:$API$29, MATCH("CenHos_Per", 'WFOM - Time_Base'!$B$4:$B$29,0), MATCH(CONCATENATE($G135,AH$2),'WFOM - Time_Base'!$A$8:$API$8,0)),
IFERROR($AN135 * INDEX('Inputs from Uganda staff'!$E$61:$BM$80,MATCH('HRH Need estimation'!AH$2,'Inputs from Uganda staff'!$E$61:$E$80,0),MATCH('HRH Need estimation'!$D135,'Inputs from Uganda staff'!$E$6:$BM$6,0)),
""))</f>
        <v>0</v>
      </c>
      <c r="AI135" s="122">
        <f>IFERROR(
$AN135 * INDEX('WFOM - Time_Base'!$A$4:$API$29, MATCH("CenHos", 'WFOM - Time_Base'!$B$4:$B$29,0), MATCH(CONCATENATE($G135,AI$2),'WFOM - Time_Base'!$A$8:$API$8,0)) *
INDEX('WFOM - Time_Base'!$A$4:$API$29, MATCH("CenHos_Per", 'WFOM - Time_Base'!$B$4:$B$29,0), MATCH(CONCATENATE($G135,AI$2),'WFOM - Time_Base'!$A$8:$API$8,0)),
IFERROR($AN135 * INDEX('Inputs from Uganda staff'!$E$61:$BM$80,MATCH('HRH Need estimation'!AI$2,'Inputs from Uganda staff'!$E$61:$E$80,0),MATCH('HRH Need estimation'!$D135,'Inputs from Uganda staff'!$E$6:$BM$6,0)),
""))</f>
        <v>0</v>
      </c>
      <c r="AJ135" s="122">
        <f>IFERROR(
$AN135 * INDEX('WFOM - Time_Base'!$A$4:$API$29, MATCH("CenHos", 'WFOM - Time_Base'!$B$4:$B$29,0), MATCH(CONCATENATE($G135,AJ$2),'WFOM - Time_Base'!$A$8:$API$8,0)) *
INDEX('WFOM - Time_Base'!$A$4:$API$29, MATCH("CenHos_Per", 'WFOM - Time_Base'!$B$4:$B$29,0), MATCH(CONCATENATE($G135,AJ$2),'WFOM - Time_Base'!$A$8:$API$8,0)),
IFERROR($AN135 * INDEX('Inputs from Uganda staff'!$E$61:$BM$80,MATCH('HRH Need estimation'!AJ$2,'Inputs from Uganda staff'!$E$61:$E$80,0),MATCH('HRH Need estimation'!$D135,'Inputs from Uganda staff'!$E$6:$BM$6,0)),
""))</f>
        <v>0</v>
      </c>
      <c r="AK135" s="122">
        <f>IFERROR(
$AN135 * INDEX('WFOM - Time_Base'!$A$4:$API$29, MATCH("CenHos", 'WFOM - Time_Base'!$B$4:$B$29,0), MATCH(CONCATENATE($G135,AK$2),'WFOM - Time_Base'!$A$8:$API$8,0)) *
INDEX('WFOM - Time_Base'!$A$4:$API$29, MATCH("CenHos_Per", 'WFOM - Time_Base'!$B$4:$B$29,0), MATCH(CONCATENATE($G135,AK$2),'WFOM - Time_Base'!$A$8:$API$8,0)),
IFERROR($AN135 * INDEX('Inputs from Uganda staff'!$E$61:$BM$80,MATCH('HRH Need estimation'!AK$2,'Inputs from Uganda staff'!$E$61:$E$80,0),MATCH('HRH Need estimation'!$D135,'Inputs from Uganda staff'!$E$6:$BM$6,0)),
""))</f>
        <v>0</v>
      </c>
      <c r="AL135" s="122">
        <f>IFERROR(
$AN135 * INDEX('WFOM - Time_Base'!$A$4:$API$29, MATCH("CenHos", 'WFOM - Time_Base'!$B$4:$B$29,0), MATCH(CONCATENATE($G135,AL$2),'WFOM - Time_Base'!$A$8:$API$8,0)) *
INDEX('WFOM - Time_Base'!$A$4:$API$29, MATCH("CenHos_Per", 'WFOM - Time_Base'!$B$4:$B$29,0), MATCH(CONCATENATE($G135,AL$2),'WFOM - Time_Base'!$A$8:$API$8,0)),
IFERROR($AN135 * INDEX('Inputs from Uganda staff'!$E$61:$BM$80,MATCH('HRH Need estimation'!AL$2,'Inputs from Uganda staff'!$E$61:$E$80,0),MATCH('HRH Need estimation'!$D135,'Inputs from Uganda staff'!$E$6:$BM$6,0)),
""))</f>
        <v>0</v>
      </c>
      <c r="AN135">
        <v>1</v>
      </c>
      <c r="AO135" t="e">
        <f t="shared" si="6"/>
        <v>#N/A</v>
      </c>
      <c r="AQ135" t="s">
        <v>783</v>
      </c>
    </row>
    <row r="136" spans="1:43" hidden="1">
      <c r="A136" s="106" t="s">
        <v>915</v>
      </c>
      <c r="B136" s="106" t="s">
        <v>292</v>
      </c>
      <c r="C136" s="107" t="s">
        <v>483</v>
      </c>
      <c r="D136" s="115" t="s">
        <v>484</v>
      </c>
      <c r="E136" s="122" t="s">
        <v>76</v>
      </c>
      <c r="F136" s="122" t="s">
        <v>81</v>
      </c>
      <c r="G136" s="122" t="str">
        <f>IF(F136&lt;&gt;"", VLOOKUP(F136,'WFOM - Cadre and Service List'!$E$4:$F$52,2,FALSE), "")</f>
        <v>TBFollowUp</v>
      </c>
      <c r="H136" s="122"/>
      <c r="I136" s="207"/>
      <c r="J136" s="207"/>
      <c r="K136" s="207"/>
      <c r="L136" s="207"/>
      <c r="M136" s="207"/>
      <c r="N136" s="207"/>
      <c r="O136" s="207"/>
      <c r="P136" s="207">
        <f t="shared" si="5"/>
        <v>0</v>
      </c>
      <c r="Q136" s="122" t="s">
        <v>1947</v>
      </c>
      <c r="R136" s="122">
        <f>IFERROR(
$AN136 * INDEX('WFOM - Time_Base'!$A$4:$API$29, MATCH("CenHos", 'WFOM - Time_Base'!$B$4:$B$29,0), MATCH(CONCATENATE($G136,R$2),'WFOM - Time_Base'!$A$8:$API$8,0)) *
INDEX('WFOM - Time_Base'!$A$4:$API$29, MATCH("CenHos_Per", 'WFOM - Time_Base'!$B$4:$B$29,0), MATCH(CONCATENATE($G136,R$2),'WFOM - Time_Base'!$A$8:$API$8,0)),
IFERROR($AN136 * INDEX('Inputs from Uganda staff'!$E$61:$BM$80,MATCH('HRH Need estimation'!R$2,'Inputs from Uganda staff'!$E$61:$E$80,0),MATCH('HRH Need estimation'!$D136,'Inputs from Uganda staff'!$E$6:$BM$6,0)),
""))</f>
        <v>2.5</v>
      </c>
      <c r="S136" s="122">
        <f>IFERROR(
$AN136 * INDEX('WFOM - Time_Base'!$A$4:$API$29, MATCH("CenHos", 'WFOM - Time_Base'!$B$4:$B$29,0), MATCH(CONCATENATE($G136,S$2),'WFOM - Time_Base'!$A$8:$API$8,0)) *
INDEX('WFOM - Time_Base'!$A$4:$API$29, MATCH("CenHos_Per", 'WFOM - Time_Base'!$B$4:$B$29,0), MATCH(CONCATENATE($G136,S$2),'WFOM - Time_Base'!$A$8:$API$8,0)),
IFERROR($AN136 * INDEX('Inputs from Uganda staff'!$E$61:$BM$80,MATCH('HRH Need estimation'!S$2,'Inputs from Uganda staff'!$E$61:$E$80,0),MATCH('HRH Need estimation'!$D136,'Inputs from Uganda staff'!$E$6:$BM$6,0)),
""))</f>
        <v>2.5</v>
      </c>
      <c r="T136" s="122">
        <f>IFERROR(
$AN136 * INDEX('WFOM - Time_Base'!$A$4:$API$29, MATCH("CenHos", 'WFOM - Time_Base'!$B$4:$B$29,0), MATCH(CONCATENATE($G136,T$2),'WFOM - Time_Base'!$A$8:$API$8,0)) *
INDEX('WFOM - Time_Base'!$A$4:$API$29, MATCH("CenHos_Per", 'WFOM - Time_Base'!$B$4:$B$29,0), MATCH(CONCATENATE($G136,T$2),'WFOM - Time_Base'!$A$8:$API$8,0)),
IFERROR($AN136 * INDEX('Inputs from Uganda staff'!$E$61:$BM$80,MATCH('HRH Need estimation'!T$2,'Inputs from Uganda staff'!$E$61:$E$80,0),MATCH('HRH Need estimation'!$D136,'Inputs from Uganda staff'!$E$6:$BM$6,0)),
""))</f>
        <v>0</v>
      </c>
      <c r="U136" s="122">
        <f>IFERROR(
$AN136 * INDEX('WFOM - Time_Base'!$A$4:$API$29, MATCH("CenHos", 'WFOM - Time_Base'!$B$4:$B$29,0), MATCH(CONCATENATE($G136,U$2),'WFOM - Time_Base'!$A$8:$API$8,0)) *
INDEX('WFOM - Time_Base'!$A$4:$API$29, MATCH("CenHos_Per", 'WFOM - Time_Base'!$B$4:$B$29,0), MATCH(CONCATENATE($G136,U$2),'WFOM - Time_Base'!$A$8:$API$8,0)),
IFERROR($AN136 * INDEX('Inputs from Uganda staff'!$E$61:$BM$80,MATCH('HRH Need estimation'!U$2,'Inputs from Uganda staff'!$E$61:$E$80,0),MATCH('HRH Need estimation'!$D136,'Inputs from Uganda staff'!$E$6:$BM$6,0)),
""))</f>
        <v>11.25</v>
      </c>
      <c r="V136" s="122">
        <f>IFERROR(
$AN136 * INDEX('WFOM - Time_Base'!$A$4:$API$29, MATCH("CenHos", 'WFOM - Time_Base'!$B$4:$B$29,0), MATCH(CONCATENATE($G136,V$2),'WFOM - Time_Base'!$A$8:$API$8,0)) *
INDEX('WFOM - Time_Base'!$A$4:$API$29, MATCH("CenHos_Per", 'WFOM - Time_Base'!$B$4:$B$29,0), MATCH(CONCATENATE($G136,V$2),'WFOM - Time_Base'!$A$8:$API$8,0)),
IFERROR($AN136 * INDEX('Inputs from Uganda staff'!$E$61:$BM$80,MATCH('HRH Need estimation'!V$2,'Inputs from Uganda staff'!$E$61:$E$80,0),MATCH('HRH Need estimation'!$D136,'Inputs from Uganda staff'!$E$6:$BM$6,0)),
""))</f>
        <v>5.25</v>
      </c>
      <c r="W136" s="122">
        <f>IFERROR(
$AN136 * INDEX('WFOM - Time_Base'!$A$4:$API$29, MATCH("CenHos", 'WFOM - Time_Base'!$B$4:$B$29,0), MATCH(CONCATENATE($G136,W$2),'WFOM - Time_Base'!$A$8:$API$8,0)) *
INDEX('WFOM - Time_Base'!$A$4:$API$29, MATCH("CenHos_Per", 'WFOM - Time_Base'!$B$4:$B$29,0), MATCH(CONCATENATE($G136,W$2),'WFOM - Time_Base'!$A$8:$API$8,0)),
IFERROR($AN136 * INDEX('Inputs from Uganda staff'!$E$61:$BM$80,MATCH('HRH Need estimation'!W$2,'Inputs from Uganda staff'!$E$61:$E$80,0),MATCH('HRH Need estimation'!$D136,'Inputs from Uganda staff'!$E$6:$BM$6,0)),
""))</f>
        <v>1.5</v>
      </c>
      <c r="X136" s="122">
        <f>IFERROR(
$AN136 * INDEX('WFOM - Time_Base'!$A$4:$API$29, MATCH("CenHos", 'WFOM - Time_Base'!$B$4:$B$29,0), MATCH(CONCATENATE($G136,X$2),'WFOM - Time_Base'!$A$8:$API$8,0)) *
INDEX('WFOM - Time_Base'!$A$4:$API$29, MATCH("CenHos_Per", 'WFOM - Time_Base'!$B$4:$B$29,0), MATCH(CONCATENATE($G136,X$2),'WFOM - Time_Base'!$A$8:$API$8,0)),
IFERROR($AN136 * INDEX('Inputs from Uganda staff'!$E$61:$BM$80,MATCH('HRH Need estimation'!X$2,'Inputs from Uganda staff'!$E$61:$E$80,0),MATCH('HRH Need estimation'!$D136,'Inputs from Uganda staff'!$E$6:$BM$6,0)),
""))</f>
        <v>1.5</v>
      </c>
      <c r="Y136" s="122">
        <f>IFERROR(
$AN136 * INDEX('WFOM - Time_Base'!$A$4:$API$29, MATCH("CenHos", 'WFOM - Time_Base'!$B$4:$B$29,0), MATCH(CONCATENATE($G136,Y$2),'WFOM - Time_Base'!$A$8:$API$8,0)) *
INDEX('WFOM - Time_Base'!$A$4:$API$29, MATCH("CenHos_Per", 'WFOM - Time_Base'!$B$4:$B$29,0), MATCH(CONCATENATE($G136,Y$2),'WFOM - Time_Base'!$A$8:$API$8,0)),
IFERROR($AN136 * INDEX('Inputs from Uganda staff'!$E$61:$BM$80,MATCH('HRH Need estimation'!Y$2,'Inputs from Uganda staff'!$E$61:$E$80,0),MATCH('HRH Need estimation'!$D136,'Inputs from Uganda staff'!$E$6:$BM$6,0)),
""))</f>
        <v>0</v>
      </c>
      <c r="Z136" s="122">
        <f>IFERROR(
$AN136 * INDEX('WFOM - Time_Base'!$A$4:$API$29, MATCH("CenHos", 'WFOM - Time_Base'!$B$4:$B$29,0), MATCH(CONCATENATE($G136,Z$2),'WFOM - Time_Base'!$A$8:$API$8,0)) *
INDEX('WFOM - Time_Base'!$A$4:$API$29, MATCH("CenHos_Per", 'WFOM - Time_Base'!$B$4:$B$29,0), MATCH(CONCATENATE($G136,Z$2),'WFOM - Time_Base'!$A$8:$API$8,0)),
IFERROR($AN136 * INDEX('Inputs from Uganda staff'!$E$61:$BM$80,MATCH('HRH Need estimation'!Z$2,'Inputs from Uganda staff'!$E$61:$E$80,0),MATCH('HRH Need estimation'!$D136,'Inputs from Uganda staff'!$E$6:$BM$6,0)),
""))</f>
        <v>0</v>
      </c>
      <c r="AA136" s="122">
        <f>IFERROR(
$AN136 * INDEX('WFOM - Time_Base'!$A$4:$API$29, MATCH("CenHos", 'WFOM - Time_Base'!$B$4:$B$29,0), MATCH(CONCATENATE($G136,AA$2),'WFOM - Time_Base'!$A$8:$API$8,0)) *
INDEX('WFOM - Time_Base'!$A$4:$API$29, MATCH("CenHos_Per", 'WFOM - Time_Base'!$B$4:$B$29,0), MATCH(CONCATENATE($G136,AA$2),'WFOM - Time_Base'!$A$8:$API$8,0)),
IFERROR($AN136 * INDEX('Inputs from Uganda staff'!$E$61:$BM$80,MATCH('HRH Need estimation'!AA$2,'Inputs from Uganda staff'!$E$61:$E$80,0),MATCH('HRH Need estimation'!$D136,'Inputs from Uganda staff'!$E$6:$BM$6,0)),
""))</f>
        <v>0</v>
      </c>
      <c r="AB136" s="122">
        <f>IFERROR(
$AN136 * INDEX('WFOM - Time_Base'!$A$4:$API$29, MATCH("CenHos", 'WFOM - Time_Base'!$B$4:$B$29,0), MATCH(CONCATENATE($G136,AB$2),'WFOM - Time_Base'!$A$8:$API$8,0)) *
INDEX('WFOM - Time_Base'!$A$4:$API$29, MATCH("CenHos_Per", 'WFOM - Time_Base'!$B$4:$B$29,0), MATCH(CONCATENATE($G136,AB$2),'WFOM - Time_Base'!$A$8:$API$8,0)),
IFERROR($AN136 * INDEX('Inputs from Uganda staff'!$E$61:$BM$80,MATCH('HRH Need estimation'!AB$2,'Inputs from Uganda staff'!$E$61:$E$80,0),MATCH('HRH Need estimation'!$D136,'Inputs from Uganda staff'!$E$6:$BM$6,0)),
""))</f>
        <v>0</v>
      </c>
      <c r="AC136" s="122" t="str">
        <f>IFERROR(
$AN136 * INDEX('WFOM - Time_Base'!$A$4:$API$29, MATCH("CenHos", 'WFOM - Time_Base'!$B$4:$B$29,0), MATCH(CONCATENATE($G136,AC$2),'WFOM - Time_Base'!$A$8:$API$8,0)) *
INDEX('WFOM - Time_Base'!$A$4:$API$29, MATCH("CenHos_Per", 'WFOM - Time_Base'!$B$4:$B$29,0), MATCH(CONCATENATE($G136,AC$2),'WFOM - Time_Base'!$A$8:$API$8,0)),
IFERROR($AN136 * INDEX('Inputs from Uganda staff'!$E$61:$BM$80,MATCH('HRH Need estimation'!AC$2,'Inputs from Uganda staff'!$E$61:$E$80,0),MATCH('HRH Need estimation'!$D136,'Inputs from Uganda staff'!$E$6:$BM$6,0)),
""))</f>
        <v/>
      </c>
      <c r="AD136" s="122">
        <f>IFERROR(
$AN136 * INDEX('WFOM - Time_Base'!$A$4:$API$29, MATCH("CenHos", 'WFOM - Time_Base'!$B$4:$B$29,0), MATCH(CONCATENATE($G136,AD$2),'WFOM - Time_Base'!$A$8:$API$8,0)) *
INDEX('WFOM - Time_Base'!$A$4:$API$29, MATCH("CenHos_Per", 'WFOM - Time_Base'!$B$4:$B$29,0), MATCH(CONCATENATE($G136,AD$2),'WFOM - Time_Base'!$A$8:$API$8,0)),
IFERROR($AN136 * INDEX('Inputs from Uganda staff'!$E$61:$BM$80,MATCH('HRH Need estimation'!AD$2,'Inputs from Uganda staff'!$E$61:$E$80,0),MATCH('HRH Need estimation'!$D136,'Inputs from Uganda staff'!$E$6:$BM$6,0)),
""))</f>
        <v>0</v>
      </c>
      <c r="AE136" s="122">
        <f>IFERROR(
$AN136 * INDEX('WFOM - Time_Base'!$A$4:$API$29, MATCH("CenHos", 'WFOM - Time_Base'!$B$4:$B$29,0), MATCH(CONCATENATE($G136,AE$2),'WFOM - Time_Base'!$A$8:$API$8,0)) *
INDEX('WFOM - Time_Base'!$A$4:$API$29, MATCH("CenHos_Per", 'WFOM - Time_Base'!$B$4:$B$29,0), MATCH(CONCATENATE($G136,AE$2),'WFOM - Time_Base'!$A$8:$API$8,0)),
IFERROR($AN136 * INDEX('Inputs from Uganda staff'!$E$61:$BM$80,MATCH('HRH Need estimation'!AE$2,'Inputs from Uganda staff'!$E$61:$E$80,0),MATCH('HRH Need estimation'!$D136,'Inputs from Uganda staff'!$E$6:$BM$6,0)),
""))</f>
        <v>0</v>
      </c>
      <c r="AF136" s="122">
        <f>IFERROR(
$AN136 * INDEX('WFOM - Time_Base'!$A$4:$API$29, MATCH("CenHos", 'WFOM - Time_Base'!$B$4:$B$29,0), MATCH(CONCATENATE($G136,AF$2),'WFOM - Time_Base'!$A$8:$API$8,0)) *
INDEX('WFOM - Time_Base'!$A$4:$API$29, MATCH("CenHos_Per", 'WFOM - Time_Base'!$B$4:$B$29,0), MATCH(CONCATENATE($G136,AF$2),'WFOM - Time_Base'!$A$8:$API$8,0)),
IFERROR($AN136 * INDEX('Inputs from Uganda staff'!$E$61:$BM$80,MATCH('HRH Need estimation'!AF$2,'Inputs from Uganda staff'!$E$61:$E$80,0),MATCH('HRH Need estimation'!$D136,'Inputs from Uganda staff'!$E$6:$BM$6,0)),
""))</f>
        <v>0</v>
      </c>
      <c r="AG136" s="122">
        <f>IFERROR(
$AN136 * INDEX('WFOM - Time_Base'!$A$4:$API$29, MATCH("CenHos", 'WFOM - Time_Base'!$B$4:$B$29,0), MATCH(CONCATENATE($G136,AG$2),'WFOM - Time_Base'!$A$8:$API$8,0)) *
INDEX('WFOM - Time_Base'!$A$4:$API$29, MATCH("CenHos_Per", 'WFOM - Time_Base'!$B$4:$B$29,0), MATCH(CONCATENATE($G136,AG$2),'WFOM - Time_Base'!$A$8:$API$8,0)),
IFERROR($AN136 * INDEX('Inputs from Uganda staff'!$E$61:$BM$80,MATCH('HRH Need estimation'!AG$2,'Inputs from Uganda staff'!$E$61:$E$80,0),MATCH('HRH Need estimation'!$D136,'Inputs from Uganda staff'!$E$6:$BM$6,0)),
""))</f>
        <v>0</v>
      </c>
      <c r="AH136" s="122">
        <f>IFERROR(
$AN136 * INDEX('WFOM - Time_Base'!$A$4:$API$29, MATCH("CenHos", 'WFOM - Time_Base'!$B$4:$B$29,0), MATCH(CONCATENATE($G136,AH$2),'WFOM - Time_Base'!$A$8:$API$8,0)) *
INDEX('WFOM - Time_Base'!$A$4:$API$29, MATCH("CenHos_Per", 'WFOM - Time_Base'!$B$4:$B$29,0), MATCH(CONCATENATE($G136,AH$2),'WFOM - Time_Base'!$A$8:$API$8,0)),
IFERROR($AN136 * INDEX('Inputs from Uganda staff'!$E$61:$BM$80,MATCH('HRH Need estimation'!AH$2,'Inputs from Uganda staff'!$E$61:$E$80,0),MATCH('HRH Need estimation'!$D136,'Inputs from Uganda staff'!$E$6:$BM$6,0)),
""))</f>
        <v>0</v>
      </c>
      <c r="AI136" s="122">
        <f>IFERROR(
$AN136 * INDEX('WFOM - Time_Base'!$A$4:$API$29, MATCH("CenHos", 'WFOM - Time_Base'!$B$4:$B$29,0), MATCH(CONCATENATE($G136,AI$2),'WFOM - Time_Base'!$A$8:$API$8,0)) *
INDEX('WFOM - Time_Base'!$A$4:$API$29, MATCH("CenHos_Per", 'WFOM - Time_Base'!$B$4:$B$29,0), MATCH(CONCATENATE($G136,AI$2),'WFOM - Time_Base'!$A$8:$API$8,0)),
IFERROR($AN136 * INDEX('Inputs from Uganda staff'!$E$61:$BM$80,MATCH('HRH Need estimation'!AI$2,'Inputs from Uganda staff'!$E$61:$E$80,0),MATCH('HRH Need estimation'!$D136,'Inputs from Uganda staff'!$E$6:$BM$6,0)),
""))</f>
        <v>0</v>
      </c>
      <c r="AJ136" s="122">
        <f>IFERROR(
$AN136 * INDEX('WFOM - Time_Base'!$A$4:$API$29, MATCH("CenHos", 'WFOM - Time_Base'!$B$4:$B$29,0), MATCH(CONCATENATE($G136,AJ$2),'WFOM - Time_Base'!$A$8:$API$8,0)) *
INDEX('WFOM - Time_Base'!$A$4:$API$29, MATCH("CenHos_Per", 'WFOM - Time_Base'!$B$4:$B$29,0), MATCH(CONCATENATE($G136,AJ$2),'WFOM - Time_Base'!$A$8:$API$8,0)),
IFERROR($AN136 * INDEX('Inputs from Uganda staff'!$E$61:$BM$80,MATCH('HRH Need estimation'!AJ$2,'Inputs from Uganda staff'!$E$61:$E$80,0),MATCH('HRH Need estimation'!$D136,'Inputs from Uganda staff'!$E$6:$BM$6,0)),
""))</f>
        <v>0</v>
      </c>
      <c r="AK136" s="122">
        <f>IFERROR(
$AN136 * INDEX('WFOM - Time_Base'!$A$4:$API$29, MATCH("CenHos", 'WFOM - Time_Base'!$B$4:$B$29,0), MATCH(CONCATENATE($G136,AK$2),'WFOM - Time_Base'!$A$8:$API$8,0)) *
INDEX('WFOM - Time_Base'!$A$4:$API$29, MATCH("CenHos_Per", 'WFOM - Time_Base'!$B$4:$B$29,0), MATCH(CONCATENATE($G136,AK$2),'WFOM - Time_Base'!$A$8:$API$8,0)),
IFERROR($AN136 * INDEX('Inputs from Uganda staff'!$E$61:$BM$80,MATCH('HRH Need estimation'!AK$2,'Inputs from Uganda staff'!$E$61:$E$80,0),MATCH('HRH Need estimation'!$D136,'Inputs from Uganda staff'!$E$6:$BM$6,0)),
""))</f>
        <v>0</v>
      </c>
      <c r="AL136" s="122">
        <f>IFERROR(
$AN136 * INDEX('WFOM - Time_Base'!$A$4:$API$29, MATCH("CenHos", 'WFOM - Time_Base'!$B$4:$B$29,0), MATCH(CONCATENATE($G136,AL$2),'WFOM - Time_Base'!$A$8:$API$8,0)) *
INDEX('WFOM - Time_Base'!$A$4:$API$29, MATCH("CenHos_Per", 'WFOM - Time_Base'!$B$4:$B$29,0), MATCH(CONCATENATE($G136,AL$2),'WFOM - Time_Base'!$A$8:$API$8,0)),
IFERROR($AN136 * INDEX('Inputs from Uganda staff'!$E$61:$BM$80,MATCH('HRH Need estimation'!AL$2,'Inputs from Uganda staff'!$E$61:$E$80,0),MATCH('HRH Need estimation'!$D136,'Inputs from Uganda staff'!$E$6:$BM$6,0)),
""))</f>
        <v>0</v>
      </c>
      <c r="AN136">
        <v>1</v>
      </c>
      <c r="AO136" t="e">
        <f t="shared" si="6"/>
        <v>#N/A</v>
      </c>
      <c r="AQ136" t="s">
        <v>789</v>
      </c>
    </row>
    <row r="137" spans="1:43" hidden="1">
      <c r="A137" s="106" t="s">
        <v>915</v>
      </c>
      <c r="B137" s="106" t="s">
        <v>292</v>
      </c>
      <c r="C137" s="107" t="s">
        <v>485</v>
      </c>
      <c r="D137" s="114" t="s">
        <v>486</v>
      </c>
      <c r="E137" s="199"/>
      <c r="F137" s="199"/>
      <c r="G137" s="203" t="str">
        <f>IF(F137&lt;&gt;"", VLOOKUP(F137,'WFOM - Cadre and Service List'!$E$4:$F$52,2,FALSE), "")</f>
        <v/>
      </c>
      <c r="H137" s="203" t="s">
        <v>910</v>
      </c>
      <c r="I137" s="208"/>
      <c r="J137" s="208"/>
      <c r="K137" s="208"/>
      <c r="L137" s="208"/>
      <c r="M137" s="208"/>
      <c r="N137" s="208"/>
      <c r="O137" s="208"/>
      <c r="P137" s="207">
        <f t="shared" si="5"/>
        <v>0</v>
      </c>
      <c r="Q137" s="122" t="s">
        <v>1947</v>
      </c>
      <c r="R137" s="122" t="str">
        <f>IFERROR(
$AN137 * INDEX('WFOM - Time_Base'!$A$4:$API$29, MATCH("CenHos", 'WFOM - Time_Base'!$B$4:$B$29,0), MATCH(CONCATENATE($G137,R$2),'WFOM - Time_Base'!$A$8:$API$8,0)) *
INDEX('WFOM - Time_Base'!$A$4:$API$29, MATCH("CenHos_Per", 'WFOM - Time_Base'!$B$4:$B$29,0), MATCH(CONCATENATE($G137,R$2),'WFOM - Time_Base'!$A$8:$API$8,0)),
IFERROR($AN137 * INDEX('Inputs from Uganda staff'!$E$61:$BM$80,MATCH('HRH Need estimation'!R$2,'Inputs from Uganda staff'!$E$61:$E$80,0),MATCH('HRH Need estimation'!$D137,'Inputs from Uganda staff'!$E$6:$BM$6,0)),
""))</f>
        <v/>
      </c>
      <c r="S137" s="122" t="str">
        <f>IFERROR(
$AN137 * INDEX('WFOM - Time_Base'!$A$4:$API$29, MATCH("CenHos", 'WFOM - Time_Base'!$B$4:$B$29,0), MATCH(CONCATENATE($G137,S$2),'WFOM - Time_Base'!$A$8:$API$8,0)) *
INDEX('WFOM - Time_Base'!$A$4:$API$29, MATCH("CenHos_Per", 'WFOM - Time_Base'!$B$4:$B$29,0), MATCH(CONCATENATE($G137,S$2),'WFOM - Time_Base'!$A$8:$API$8,0)),
IFERROR($AN137 * INDEX('Inputs from Uganda staff'!$E$61:$BM$80,MATCH('HRH Need estimation'!S$2,'Inputs from Uganda staff'!$E$61:$E$80,0),MATCH('HRH Need estimation'!$D137,'Inputs from Uganda staff'!$E$6:$BM$6,0)),
""))</f>
        <v/>
      </c>
      <c r="T137" s="122" t="str">
        <f>IFERROR(
$AN137 * INDEX('WFOM - Time_Base'!$A$4:$API$29, MATCH("CenHos", 'WFOM - Time_Base'!$B$4:$B$29,0), MATCH(CONCATENATE($G137,T$2),'WFOM - Time_Base'!$A$8:$API$8,0)) *
INDEX('WFOM - Time_Base'!$A$4:$API$29, MATCH("CenHos_Per", 'WFOM - Time_Base'!$B$4:$B$29,0), MATCH(CONCATENATE($G137,T$2),'WFOM - Time_Base'!$A$8:$API$8,0)),
IFERROR($AN137 * INDEX('Inputs from Uganda staff'!$E$61:$BM$80,MATCH('HRH Need estimation'!T$2,'Inputs from Uganda staff'!$E$61:$E$80,0),MATCH('HRH Need estimation'!$D137,'Inputs from Uganda staff'!$E$6:$BM$6,0)),
""))</f>
        <v/>
      </c>
      <c r="U137" s="122" t="str">
        <f>IFERROR(
$AN137 * INDEX('WFOM - Time_Base'!$A$4:$API$29, MATCH("CenHos", 'WFOM - Time_Base'!$B$4:$B$29,0), MATCH(CONCATENATE($G137,U$2),'WFOM - Time_Base'!$A$8:$API$8,0)) *
INDEX('WFOM - Time_Base'!$A$4:$API$29, MATCH("CenHos_Per", 'WFOM - Time_Base'!$B$4:$B$29,0), MATCH(CONCATENATE($G137,U$2),'WFOM - Time_Base'!$A$8:$API$8,0)),
IFERROR($AN137 * INDEX('Inputs from Uganda staff'!$E$61:$BM$80,MATCH('HRH Need estimation'!U$2,'Inputs from Uganda staff'!$E$61:$E$80,0),MATCH('HRH Need estimation'!$D137,'Inputs from Uganda staff'!$E$6:$BM$6,0)),
""))</f>
        <v/>
      </c>
      <c r="V137" s="122" t="str">
        <f>IFERROR(
$AN137 * INDEX('WFOM - Time_Base'!$A$4:$API$29, MATCH("CenHos", 'WFOM - Time_Base'!$B$4:$B$29,0), MATCH(CONCATENATE($G137,V$2),'WFOM - Time_Base'!$A$8:$API$8,0)) *
INDEX('WFOM - Time_Base'!$A$4:$API$29, MATCH("CenHos_Per", 'WFOM - Time_Base'!$B$4:$B$29,0), MATCH(CONCATENATE($G137,V$2),'WFOM - Time_Base'!$A$8:$API$8,0)),
IFERROR($AN137 * INDEX('Inputs from Uganda staff'!$E$61:$BM$80,MATCH('HRH Need estimation'!V$2,'Inputs from Uganda staff'!$E$61:$E$80,0),MATCH('HRH Need estimation'!$D137,'Inputs from Uganda staff'!$E$6:$BM$6,0)),
""))</f>
        <v/>
      </c>
      <c r="W137" s="122" t="str">
        <f>IFERROR(
$AN137 * INDEX('WFOM - Time_Base'!$A$4:$API$29, MATCH("CenHos", 'WFOM - Time_Base'!$B$4:$B$29,0), MATCH(CONCATENATE($G137,W$2),'WFOM - Time_Base'!$A$8:$API$8,0)) *
INDEX('WFOM - Time_Base'!$A$4:$API$29, MATCH("CenHos_Per", 'WFOM - Time_Base'!$B$4:$B$29,0), MATCH(CONCATENATE($G137,W$2),'WFOM - Time_Base'!$A$8:$API$8,0)),
IFERROR($AN137 * INDEX('Inputs from Uganda staff'!$E$61:$BM$80,MATCH('HRH Need estimation'!W$2,'Inputs from Uganda staff'!$E$61:$E$80,0),MATCH('HRH Need estimation'!$D137,'Inputs from Uganda staff'!$E$6:$BM$6,0)),
""))</f>
        <v/>
      </c>
      <c r="X137" s="122" t="str">
        <f>IFERROR(
$AN137 * INDEX('WFOM - Time_Base'!$A$4:$API$29, MATCH("CenHos", 'WFOM - Time_Base'!$B$4:$B$29,0), MATCH(CONCATENATE($G137,X$2),'WFOM - Time_Base'!$A$8:$API$8,0)) *
INDEX('WFOM - Time_Base'!$A$4:$API$29, MATCH("CenHos_Per", 'WFOM - Time_Base'!$B$4:$B$29,0), MATCH(CONCATENATE($G137,X$2),'WFOM - Time_Base'!$A$8:$API$8,0)),
IFERROR($AN137 * INDEX('Inputs from Uganda staff'!$E$61:$BM$80,MATCH('HRH Need estimation'!X$2,'Inputs from Uganda staff'!$E$61:$E$80,0),MATCH('HRH Need estimation'!$D137,'Inputs from Uganda staff'!$E$6:$BM$6,0)),
""))</f>
        <v/>
      </c>
      <c r="Y137" s="122" t="str">
        <f>IFERROR(
$AN137 * INDEX('WFOM - Time_Base'!$A$4:$API$29, MATCH("CenHos", 'WFOM - Time_Base'!$B$4:$B$29,0), MATCH(CONCATENATE($G137,Y$2),'WFOM - Time_Base'!$A$8:$API$8,0)) *
INDEX('WFOM - Time_Base'!$A$4:$API$29, MATCH("CenHos_Per", 'WFOM - Time_Base'!$B$4:$B$29,0), MATCH(CONCATENATE($G137,Y$2),'WFOM - Time_Base'!$A$8:$API$8,0)),
IFERROR($AN137 * INDEX('Inputs from Uganda staff'!$E$61:$BM$80,MATCH('HRH Need estimation'!Y$2,'Inputs from Uganda staff'!$E$61:$E$80,0),MATCH('HRH Need estimation'!$D137,'Inputs from Uganda staff'!$E$6:$BM$6,0)),
""))</f>
        <v/>
      </c>
      <c r="Z137" s="122" t="str">
        <f>IFERROR(
$AN137 * INDEX('WFOM - Time_Base'!$A$4:$API$29, MATCH("CenHos", 'WFOM - Time_Base'!$B$4:$B$29,0), MATCH(CONCATENATE($G137,Z$2),'WFOM - Time_Base'!$A$8:$API$8,0)) *
INDEX('WFOM - Time_Base'!$A$4:$API$29, MATCH("CenHos_Per", 'WFOM - Time_Base'!$B$4:$B$29,0), MATCH(CONCATENATE($G137,Z$2),'WFOM - Time_Base'!$A$8:$API$8,0)),
IFERROR($AN137 * INDEX('Inputs from Uganda staff'!$E$61:$BM$80,MATCH('HRH Need estimation'!Z$2,'Inputs from Uganda staff'!$E$61:$E$80,0),MATCH('HRH Need estimation'!$D137,'Inputs from Uganda staff'!$E$6:$BM$6,0)),
""))</f>
        <v/>
      </c>
      <c r="AA137" s="122" t="str">
        <f>IFERROR(
$AN137 * INDEX('WFOM - Time_Base'!$A$4:$API$29, MATCH("CenHos", 'WFOM - Time_Base'!$B$4:$B$29,0), MATCH(CONCATENATE($G137,AA$2),'WFOM - Time_Base'!$A$8:$API$8,0)) *
INDEX('WFOM - Time_Base'!$A$4:$API$29, MATCH("CenHos_Per", 'WFOM - Time_Base'!$B$4:$B$29,0), MATCH(CONCATENATE($G137,AA$2),'WFOM - Time_Base'!$A$8:$API$8,0)),
IFERROR($AN137 * INDEX('Inputs from Uganda staff'!$E$61:$BM$80,MATCH('HRH Need estimation'!AA$2,'Inputs from Uganda staff'!$E$61:$E$80,0),MATCH('HRH Need estimation'!$D137,'Inputs from Uganda staff'!$E$6:$BM$6,0)),
""))</f>
        <v/>
      </c>
      <c r="AB137" s="122" t="str">
        <f>IFERROR(
$AN137 * INDEX('WFOM - Time_Base'!$A$4:$API$29, MATCH("CenHos", 'WFOM - Time_Base'!$B$4:$B$29,0), MATCH(CONCATENATE($G137,AB$2),'WFOM - Time_Base'!$A$8:$API$8,0)) *
INDEX('WFOM - Time_Base'!$A$4:$API$29, MATCH("CenHos_Per", 'WFOM - Time_Base'!$B$4:$B$29,0), MATCH(CONCATENATE($G137,AB$2),'WFOM - Time_Base'!$A$8:$API$8,0)),
IFERROR($AN137 * INDEX('Inputs from Uganda staff'!$E$61:$BM$80,MATCH('HRH Need estimation'!AB$2,'Inputs from Uganda staff'!$E$61:$E$80,0),MATCH('HRH Need estimation'!$D137,'Inputs from Uganda staff'!$E$6:$BM$6,0)),
""))</f>
        <v/>
      </c>
      <c r="AC137" s="122" t="str">
        <f>IFERROR(
$AN137 * INDEX('WFOM - Time_Base'!$A$4:$API$29, MATCH("CenHos", 'WFOM - Time_Base'!$B$4:$B$29,0), MATCH(CONCATENATE($G137,AC$2),'WFOM - Time_Base'!$A$8:$API$8,0)) *
INDEX('WFOM - Time_Base'!$A$4:$API$29, MATCH("CenHos_Per", 'WFOM - Time_Base'!$B$4:$B$29,0), MATCH(CONCATENATE($G137,AC$2),'WFOM - Time_Base'!$A$8:$API$8,0)),
IFERROR($AN137 * INDEX('Inputs from Uganda staff'!$E$61:$BM$80,MATCH('HRH Need estimation'!AC$2,'Inputs from Uganda staff'!$E$61:$E$80,0),MATCH('HRH Need estimation'!$D137,'Inputs from Uganda staff'!$E$6:$BM$6,0)),
""))</f>
        <v/>
      </c>
      <c r="AD137" s="122" t="str">
        <f>IFERROR(
$AN137 * INDEX('WFOM - Time_Base'!$A$4:$API$29, MATCH("CenHos", 'WFOM - Time_Base'!$B$4:$B$29,0), MATCH(CONCATENATE($G137,AD$2),'WFOM - Time_Base'!$A$8:$API$8,0)) *
INDEX('WFOM - Time_Base'!$A$4:$API$29, MATCH("CenHos_Per", 'WFOM - Time_Base'!$B$4:$B$29,0), MATCH(CONCATENATE($G137,AD$2),'WFOM - Time_Base'!$A$8:$API$8,0)),
IFERROR($AN137 * INDEX('Inputs from Uganda staff'!$E$61:$BM$80,MATCH('HRH Need estimation'!AD$2,'Inputs from Uganda staff'!$E$61:$E$80,0),MATCH('HRH Need estimation'!$D137,'Inputs from Uganda staff'!$E$6:$BM$6,0)),
""))</f>
        <v/>
      </c>
      <c r="AE137" s="122" t="str">
        <f>IFERROR(
$AN137 * INDEX('WFOM - Time_Base'!$A$4:$API$29, MATCH("CenHos", 'WFOM - Time_Base'!$B$4:$B$29,0), MATCH(CONCATENATE($G137,AE$2),'WFOM - Time_Base'!$A$8:$API$8,0)) *
INDEX('WFOM - Time_Base'!$A$4:$API$29, MATCH("CenHos_Per", 'WFOM - Time_Base'!$B$4:$B$29,0), MATCH(CONCATENATE($G137,AE$2),'WFOM - Time_Base'!$A$8:$API$8,0)),
IFERROR($AN137 * INDEX('Inputs from Uganda staff'!$E$61:$BM$80,MATCH('HRH Need estimation'!AE$2,'Inputs from Uganda staff'!$E$61:$E$80,0),MATCH('HRH Need estimation'!$D137,'Inputs from Uganda staff'!$E$6:$BM$6,0)),
""))</f>
        <v/>
      </c>
      <c r="AF137" s="122" t="str">
        <f>IFERROR(
$AN137 * INDEX('WFOM - Time_Base'!$A$4:$API$29, MATCH("CenHos", 'WFOM - Time_Base'!$B$4:$B$29,0), MATCH(CONCATENATE($G137,AF$2),'WFOM - Time_Base'!$A$8:$API$8,0)) *
INDEX('WFOM - Time_Base'!$A$4:$API$29, MATCH("CenHos_Per", 'WFOM - Time_Base'!$B$4:$B$29,0), MATCH(CONCATENATE($G137,AF$2),'WFOM - Time_Base'!$A$8:$API$8,0)),
IFERROR($AN137 * INDEX('Inputs from Uganda staff'!$E$61:$BM$80,MATCH('HRH Need estimation'!AF$2,'Inputs from Uganda staff'!$E$61:$E$80,0),MATCH('HRH Need estimation'!$D137,'Inputs from Uganda staff'!$E$6:$BM$6,0)),
""))</f>
        <v/>
      </c>
      <c r="AG137" s="122" t="str">
        <f>IFERROR(
$AN137 * INDEX('WFOM - Time_Base'!$A$4:$API$29, MATCH("CenHos", 'WFOM - Time_Base'!$B$4:$B$29,0), MATCH(CONCATENATE($G137,AG$2),'WFOM - Time_Base'!$A$8:$API$8,0)) *
INDEX('WFOM - Time_Base'!$A$4:$API$29, MATCH("CenHos_Per", 'WFOM - Time_Base'!$B$4:$B$29,0), MATCH(CONCATENATE($G137,AG$2),'WFOM - Time_Base'!$A$8:$API$8,0)),
IFERROR($AN137 * INDEX('Inputs from Uganda staff'!$E$61:$BM$80,MATCH('HRH Need estimation'!AG$2,'Inputs from Uganda staff'!$E$61:$E$80,0),MATCH('HRH Need estimation'!$D137,'Inputs from Uganda staff'!$E$6:$BM$6,0)),
""))</f>
        <v/>
      </c>
      <c r="AH137" s="122" t="str">
        <f>IFERROR(
$AN137 * INDEX('WFOM - Time_Base'!$A$4:$API$29, MATCH("CenHos", 'WFOM - Time_Base'!$B$4:$B$29,0), MATCH(CONCATENATE($G137,AH$2),'WFOM - Time_Base'!$A$8:$API$8,0)) *
INDEX('WFOM - Time_Base'!$A$4:$API$29, MATCH("CenHos_Per", 'WFOM - Time_Base'!$B$4:$B$29,0), MATCH(CONCATENATE($G137,AH$2),'WFOM - Time_Base'!$A$8:$API$8,0)),
IFERROR($AN137 * INDEX('Inputs from Uganda staff'!$E$61:$BM$80,MATCH('HRH Need estimation'!AH$2,'Inputs from Uganda staff'!$E$61:$E$80,0),MATCH('HRH Need estimation'!$D137,'Inputs from Uganda staff'!$E$6:$BM$6,0)),
""))</f>
        <v/>
      </c>
      <c r="AI137" s="122" t="str">
        <f>IFERROR(
$AN137 * INDEX('WFOM - Time_Base'!$A$4:$API$29, MATCH("CenHos", 'WFOM - Time_Base'!$B$4:$B$29,0), MATCH(CONCATENATE($G137,AI$2),'WFOM - Time_Base'!$A$8:$API$8,0)) *
INDEX('WFOM - Time_Base'!$A$4:$API$29, MATCH("CenHos_Per", 'WFOM - Time_Base'!$B$4:$B$29,0), MATCH(CONCATENATE($G137,AI$2),'WFOM - Time_Base'!$A$8:$API$8,0)),
IFERROR($AN137 * INDEX('Inputs from Uganda staff'!$E$61:$BM$80,MATCH('HRH Need estimation'!AI$2,'Inputs from Uganda staff'!$E$61:$E$80,0),MATCH('HRH Need estimation'!$D137,'Inputs from Uganda staff'!$E$6:$BM$6,0)),
""))</f>
        <v/>
      </c>
      <c r="AJ137" s="122" t="str">
        <f>IFERROR(
$AN137 * INDEX('WFOM - Time_Base'!$A$4:$API$29, MATCH("CenHos", 'WFOM - Time_Base'!$B$4:$B$29,0), MATCH(CONCATENATE($G137,AJ$2),'WFOM - Time_Base'!$A$8:$API$8,0)) *
INDEX('WFOM - Time_Base'!$A$4:$API$29, MATCH("CenHos_Per", 'WFOM - Time_Base'!$B$4:$B$29,0), MATCH(CONCATENATE($G137,AJ$2),'WFOM - Time_Base'!$A$8:$API$8,0)),
IFERROR($AN137 * INDEX('Inputs from Uganda staff'!$E$61:$BM$80,MATCH('HRH Need estimation'!AJ$2,'Inputs from Uganda staff'!$E$61:$E$80,0),MATCH('HRH Need estimation'!$D137,'Inputs from Uganda staff'!$E$6:$BM$6,0)),
""))</f>
        <v/>
      </c>
      <c r="AK137" s="122" t="str">
        <f>IFERROR(
$AN137 * INDEX('WFOM - Time_Base'!$A$4:$API$29, MATCH("CenHos", 'WFOM - Time_Base'!$B$4:$B$29,0), MATCH(CONCATENATE($G137,AK$2),'WFOM - Time_Base'!$A$8:$API$8,0)) *
INDEX('WFOM - Time_Base'!$A$4:$API$29, MATCH("CenHos_Per", 'WFOM - Time_Base'!$B$4:$B$29,0), MATCH(CONCATENATE($G137,AK$2),'WFOM - Time_Base'!$A$8:$API$8,0)),
IFERROR($AN137 * INDEX('Inputs from Uganda staff'!$E$61:$BM$80,MATCH('HRH Need estimation'!AK$2,'Inputs from Uganda staff'!$E$61:$E$80,0),MATCH('HRH Need estimation'!$D137,'Inputs from Uganda staff'!$E$6:$BM$6,0)),
""))</f>
        <v/>
      </c>
      <c r="AL137" s="122" t="str">
        <f>IFERROR(
$AN137 * INDEX('WFOM - Time_Base'!$A$4:$API$29, MATCH("CenHos", 'WFOM - Time_Base'!$B$4:$B$29,0), MATCH(CONCATENATE($G137,AL$2),'WFOM - Time_Base'!$A$8:$API$8,0)) *
INDEX('WFOM - Time_Base'!$A$4:$API$29, MATCH("CenHos_Per", 'WFOM - Time_Base'!$B$4:$B$29,0), MATCH(CONCATENATE($G137,AL$2),'WFOM - Time_Base'!$A$8:$API$8,0)),
IFERROR($AN137 * INDEX('Inputs from Uganda staff'!$E$61:$BM$80,MATCH('HRH Need estimation'!AL$2,'Inputs from Uganda staff'!$E$61:$E$80,0),MATCH('HRH Need estimation'!$D137,'Inputs from Uganda staff'!$E$6:$BM$6,0)),
""))</f>
        <v/>
      </c>
      <c r="AN137">
        <v>1</v>
      </c>
      <c r="AO137" t="e">
        <f t="shared" si="6"/>
        <v>#N/A</v>
      </c>
      <c r="AQ137" t="s">
        <v>791</v>
      </c>
    </row>
    <row r="138" spans="1:43" hidden="1">
      <c r="A138" s="106" t="s">
        <v>915</v>
      </c>
      <c r="B138" s="106" t="s">
        <v>292</v>
      </c>
      <c r="C138" s="107" t="s">
        <v>487</v>
      </c>
      <c r="D138" s="115" t="s">
        <v>488</v>
      </c>
      <c r="E138" s="199"/>
      <c r="F138" s="199"/>
      <c r="G138" s="203" t="str">
        <f>IF(F138&lt;&gt;"", VLOOKUP(F138,'WFOM - Cadre and Service List'!$E$4:$F$52,2,FALSE), "")</f>
        <v/>
      </c>
      <c r="H138" s="203" t="s">
        <v>910</v>
      </c>
      <c r="I138" s="208"/>
      <c r="J138" s="208"/>
      <c r="K138" s="208"/>
      <c r="L138" s="208"/>
      <c r="M138" s="208"/>
      <c r="N138" s="208"/>
      <c r="O138" s="208"/>
      <c r="P138" s="207">
        <f t="shared" si="5"/>
        <v>0</v>
      </c>
      <c r="Q138" s="122" t="s">
        <v>1947</v>
      </c>
      <c r="R138" s="122" t="str">
        <f>IFERROR(
$AN138 * INDEX('WFOM - Time_Base'!$A$4:$API$29, MATCH("CenHos", 'WFOM - Time_Base'!$B$4:$B$29,0), MATCH(CONCATENATE($G138,R$2),'WFOM - Time_Base'!$A$8:$API$8,0)) *
INDEX('WFOM - Time_Base'!$A$4:$API$29, MATCH("CenHos_Per", 'WFOM - Time_Base'!$B$4:$B$29,0), MATCH(CONCATENATE($G138,R$2),'WFOM - Time_Base'!$A$8:$API$8,0)),
IFERROR($AN138 * INDEX('Inputs from Uganda staff'!$E$61:$BM$80,MATCH('HRH Need estimation'!R$2,'Inputs from Uganda staff'!$E$61:$E$80,0),MATCH('HRH Need estimation'!$D138,'Inputs from Uganda staff'!$E$6:$BM$6,0)),
""))</f>
        <v/>
      </c>
      <c r="S138" s="122" t="str">
        <f>IFERROR(
$AN138 * INDEX('WFOM - Time_Base'!$A$4:$API$29, MATCH("CenHos", 'WFOM - Time_Base'!$B$4:$B$29,0), MATCH(CONCATENATE($G138,S$2),'WFOM - Time_Base'!$A$8:$API$8,0)) *
INDEX('WFOM - Time_Base'!$A$4:$API$29, MATCH("CenHos_Per", 'WFOM - Time_Base'!$B$4:$B$29,0), MATCH(CONCATENATE($G138,S$2),'WFOM - Time_Base'!$A$8:$API$8,0)),
IFERROR($AN138 * INDEX('Inputs from Uganda staff'!$E$61:$BM$80,MATCH('HRH Need estimation'!S$2,'Inputs from Uganda staff'!$E$61:$E$80,0),MATCH('HRH Need estimation'!$D138,'Inputs from Uganda staff'!$E$6:$BM$6,0)),
""))</f>
        <v/>
      </c>
      <c r="T138" s="122" t="str">
        <f>IFERROR(
$AN138 * INDEX('WFOM - Time_Base'!$A$4:$API$29, MATCH("CenHos", 'WFOM - Time_Base'!$B$4:$B$29,0), MATCH(CONCATENATE($G138,T$2),'WFOM - Time_Base'!$A$8:$API$8,0)) *
INDEX('WFOM - Time_Base'!$A$4:$API$29, MATCH("CenHos_Per", 'WFOM - Time_Base'!$B$4:$B$29,0), MATCH(CONCATENATE($G138,T$2),'WFOM - Time_Base'!$A$8:$API$8,0)),
IFERROR($AN138 * INDEX('Inputs from Uganda staff'!$E$61:$BM$80,MATCH('HRH Need estimation'!T$2,'Inputs from Uganda staff'!$E$61:$E$80,0),MATCH('HRH Need estimation'!$D138,'Inputs from Uganda staff'!$E$6:$BM$6,0)),
""))</f>
        <v/>
      </c>
      <c r="U138" s="122" t="str">
        <f>IFERROR(
$AN138 * INDEX('WFOM - Time_Base'!$A$4:$API$29, MATCH("CenHos", 'WFOM - Time_Base'!$B$4:$B$29,0), MATCH(CONCATENATE($G138,U$2),'WFOM - Time_Base'!$A$8:$API$8,0)) *
INDEX('WFOM - Time_Base'!$A$4:$API$29, MATCH("CenHos_Per", 'WFOM - Time_Base'!$B$4:$B$29,0), MATCH(CONCATENATE($G138,U$2),'WFOM - Time_Base'!$A$8:$API$8,0)),
IFERROR($AN138 * INDEX('Inputs from Uganda staff'!$E$61:$BM$80,MATCH('HRH Need estimation'!U$2,'Inputs from Uganda staff'!$E$61:$E$80,0),MATCH('HRH Need estimation'!$D138,'Inputs from Uganda staff'!$E$6:$BM$6,0)),
""))</f>
        <v/>
      </c>
      <c r="V138" s="122" t="str">
        <f>IFERROR(
$AN138 * INDEX('WFOM - Time_Base'!$A$4:$API$29, MATCH("CenHos", 'WFOM - Time_Base'!$B$4:$B$29,0), MATCH(CONCATENATE($G138,V$2),'WFOM - Time_Base'!$A$8:$API$8,0)) *
INDEX('WFOM - Time_Base'!$A$4:$API$29, MATCH("CenHos_Per", 'WFOM - Time_Base'!$B$4:$B$29,0), MATCH(CONCATENATE($G138,V$2),'WFOM - Time_Base'!$A$8:$API$8,0)),
IFERROR($AN138 * INDEX('Inputs from Uganda staff'!$E$61:$BM$80,MATCH('HRH Need estimation'!V$2,'Inputs from Uganda staff'!$E$61:$E$80,0),MATCH('HRH Need estimation'!$D138,'Inputs from Uganda staff'!$E$6:$BM$6,0)),
""))</f>
        <v/>
      </c>
      <c r="W138" s="122" t="str">
        <f>IFERROR(
$AN138 * INDEX('WFOM - Time_Base'!$A$4:$API$29, MATCH("CenHos", 'WFOM - Time_Base'!$B$4:$B$29,0), MATCH(CONCATENATE($G138,W$2),'WFOM - Time_Base'!$A$8:$API$8,0)) *
INDEX('WFOM - Time_Base'!$A$4:$API$29, MATCH("CenHos_Per", 'WFOM - Time_Base'!$B$4:$B$29,0), MATCH(CONCATENATE($G138,W$2),'WFOM - Time_Base'!$A$8:$API$8,0)),
IFERROR($AN138 * INDEX('Inputs from Uganda staff'!$E$61:$BM$80,MATCH('HRH Need estimation'!W$2,'Inputs from Uganda staff'!$E$61:$E$80,0),MATCH('HRH Need estimation'!$D138,'Inputs from Uganda staff'!$E$6:$BM$6,0)),
""))</f>
        <v/>
      </c>
      <c r="X138" s="122" t="str">
        <f>IFERROR(
$AN138 * INDEX('WFOM - Time_Base'!$A$4:$API$29, MATCH("CenHos", 'WFOM - Time_Base'!$B$4:$B$29,0), MATCH(CONCATENATE($G138,X$2),'WFOM - Time_Base'!$A$8:$API$8,0)) *
INDEX('WFOM - Time_Base'!$A$4:$API$29, MATCH("CenHos_Per", 'WFOM - Time_Base'!$B$4:$B$29,0), MATCH(CONCATENATE($G138,X$2),'WFOM - Time_Base'!$A$8:$API$8,0)),
IFERROR($AN138 * INDEX('Inputs from Uganda staff'!$E$61:$BM$80,MATCH('HRH Need estimation'!X$2,'Inputs from Uganda staff'!$E$61:$E$80,0),MATCH('HRH Need estimation'!$D138,'Inputs from Uganda staff'!$E$6:$BM$6,0)),
""))</f>
        <v/>
      </c>
      <c r="Y138" s="122" t="str">
        <f>IFERROR(
$AN138 * INDEX('WFOM - Time_Base'!$A$4:$API$29, MATCH("CenHos", 'WFOM - Time_Base'!$B$4:$B$29,0), MATCH(CONCATENATE($G138,Y$2),'WFOM - Time_Base'!$A$8:$API$8,0)) *
INDEX('WFOM - Time_Base'!$A$4:$API$29, MATCH("CenHos_Per", 'WFOM - Time_Base'!$B$4:$B$29,0), MATCH(CONCATENATE($G138,Y$2),'WFOM - Time_Base'!$A$8:$API$8,0)),
IFERROR($AN138 * INDEX('Inputs from Uganda staff'!$E$61:$BM$80,MATCH('HRH Need estimation'!Y$2,'Inputs from Uganda staff'!$E$61:$E$80,0),MATCH('HRH Need estimation'!$D138,'Inputs from Uganda staff'!$E$6:$BM$6,0)),
""))</f>
        <v/>
      </c>
      <c r="Z138" s="122" t="str">
        <f>IFERROR(
$AN138 * INDEX('WFOM - Time_Base'!$A$4:$API$29, MATCH("CenHos", 'WFOM - Time_Base'!$B$4:$B$29,0), MATCH(CONCATENATE($G138,Z$2),'WFOM - Time_Base'!$A$8:$API$8,0)) *
INDEX('WFOM - Time_Base'!$A$4:$API$29, MATCH("CenHos_Per", 'WFOM - Time_Base'!$B$4:$B$29,0), MATCH(CONCATENATE($G138,Z$2),'WFOM - Time_Base'!$A$8:$API$8,0)),
IFERROR($AN138 * INDEX('Inputs from Uganda staff'!$E$61:$BM$80,MATCH('HRH Need estimation'!Z$2,'Inputs from Uganda staff'!$E$61:$E$80,0),MATCH('HRH Need estimation'!$D138,'Inputs from Uganda staff'!$E$6:$BM$6,0)),
""))</f>
        <v/>
      </c>
      <c r="AA138" s="122" t="str">
        <f>IFERROR(
$AN138 * INDEX('WFOM - Time_Base'!$A$4:$API$29, MATCH("CenHos", 'WFOM - Time_Base'!$B$4:$B$29,0), MATCH(CONCATENATE($G138,AA$2),'WFOM - Time_Base'!$A$8:$API$8,0)) *
INDEX('WFOM - Time_Base'!$A$4:$API$29, MATCH("CenHos_Per", 'WFOM - Time_Base'!$B$4:$B$29,0), MATCH(CONCATENATE($G138,AA$2),'WFOM - Time_Base'!$A$8:$API$8,0)),
IFERROR($AN138 * INDEX('Inputs from Uganda staff'!$E$61:$BM$80,MATCH('HRH Need estimation'!AA$2,'Inputs from Uganda staff'!$E$61:$E$80,0),MATCH('HRH Need estimation'!$D138,'Inputs from Uganda staff'!$E$6:$BM$6,0)),
""))</f>
        <v/>
      </c>
      <c r="AB138" s="122" t="str">
        <f>IFERROR(
$AN138 * INDEX('WFOM - Time_Base'!$A$4:$API$29, MATCH("CenHos", 'WFOM - Time_Base'!$B$4:$B$29,0), MATCH(CONCATENATE($G138,AB$2),'WFOM - Time_Base'!$A$8:$API$8,0)) *
INDEX('WFOM - Time_Base'!$A$4:$API$29, MATCH("CenHos_Per", 'WFOM - Time_Base'!$B$4:$B$29,0), MATCH(CONCATENATE($G138,AB$2),'WFOM - Time_Base'!$A$8:$API$8,0)),
IFERROR($AN138 * INDEX('Inputs from Uganda staff'!$E$61:$BM$80,MATCH('HRH Need estimation'!AB$2,'Inputs from Uganda staff'!$E$61:$E$80,0),MATCH('HRH Need estimation'!$D138,'Inputs from Uganda staff'!$E$6:$BM$6,0)),
""))</f>
        <v/>
      </c>
      <c r="AC138" s="122" t="str">
        <f>IFERROR(
$AN138 * INDEX('WFOM - Time_Base'!$A$4:$API$29, MATCH("CenHos", 'WFOM - Time_Base'!$B$4:$B$29,0), MATCH(CONCATENATE($G138,AC$2),'WFOM - Time_Base'!$A$8:$API$8,0)) *
INDEX('WFOM - Time_Base'!$A$4:$API$29, MATCH("CenHos_Per", 'WFOM - Time_Base'!$B$4:$B$29,0), MATCH(CONCATENATE($G138,AC$2),'WFOM - Time_Base'!$A$8:$API$8,0)),
IFERROR($AN138 * INDEX('Inputs from Uganda staff'!$E$61:$BM$80,MATCH('HRH Need estimation'!AC$2,'Inputs from Uganda staff'!$E$61:$E$80,0),MATCH('HRH Need estimation'!$D138,'Inputs from Uganda staff'!$E$6:$BM$6,0)),
""))</f>
        <v/>
      </c>
      <c r="AD138" s="122" t="str">
        <f>IFERROR(
$AN138 * INDEX('WFOM - Time_Base'!$A$4:$API$29, MATCH("CenHos", 'WFOM - Time_Base'!$B$4:$B$29,0), MATCH(CONCATENATE($G138,AD$2),'WFOM - Time_Base'!$A$8:$API$8,0)) *
INDEX('WFOM - Time_Base'!$A$4:$API$29, MATCH("CenHos_Per", 'WFOM - Time_Base'!$B$4:$B$29,0), MATCH(CONCATENATE($G138,AD$2),'WFOM - Time_Base'!$A$8:$API$8,0)),
IFERROR($AN138 * INDEX('Inputs from Uganda staff'!$E$61:$BM$80,MATCH('HRH Need estimation'!AD$2,'Inputs from Uganda staff'!$E$61:$E$80,0),MATCH('HRH Need estimation'!$D138,'Inputs from Uganda staff'!$E$6:$BM$6,0)),
""))</f>
        <v/>
      </c>
      <c r="AE138" s="122" t="str">
        <f>IFERROR(
$AN138 * INDEX('WFOM - Time_Base'!$A$4:$API$29, MATCH("CenHos", 'WFOM - Time_Base'!$B$4:$B$29,0), MATCH(CONCATENATE($G138,AE$2),'WFOM - Time_Base'!$A$8:$API$8,0)) *
INDEX('WFOM - Time_Base'!$A$4:$API$29, MATCH("CenHos_Per", 'WFOM - Time_Base'!$B$4:$B$29,0), MATCH(CONCATENATE($G138,AE$2),'WFOM - Time_Base'!$A$8:$API$8,0)),
IFERROR($AN138 * INDEX('Inputs from Uganda staff'!$E$61:$BM$80,MATCH('HRH Need estimation'!AE$2,'Inputs from Uganda staff'!$E$61:$E$80,0),MATCH('HRH Need estimation'!$D138,'Inputs from Uganda staff'!$E$6:$BM$6,0)),
""))</f>
        <v/>
      </c>
      <c r="AF138" s="122" t="str">
        <f>IFERROR(
$AN138 * INDEX('WFOM - Time_Base'!$A$4:$API$29, MATCH("CenHos", 'WFOM - Time_Base'!$B$4:$B$29,0), MATCH(CONCATENATE($G138,AF$2),'WFOM - Time_Base'!$A$8:$API$8,0)) *
INDEX('WFOM - Time_Base'!$A$4:$API$29, MATCH("CenHos_Per", 'WFOM - Time_Base'!$B$4:$B$29,0), MATCH(CONCATENATE($G138,AF$2),'WFOM - Time_Base'!$A$8:$API$8,0)),
IFERROR($AN138 * INDEX('Inputs from Uganda staff'!$E$61:$BM$80,MATCH('HRH Need estimation'!AF$2,'Inputs from Uganda staff'!$E$61:$E$80,0),MATCH('HRH Need estimation'!$D138,'Inputs from Uganda staff'!$E$6:$BM$6,0)),
""))</f>
        <v/>
      </c>
      <c r="AG138" s="122" t="str">
        <f>IFERROR(
$AN138 * INDEX('WFOM - Time_Base'!$A$4:$API$29, MATCH("CenHos", 'WFOM - Time_Base'!$B$4:$B$29,0), MATCH(CONCATENATE($G138,AG$2),'WFOM - Time_Base'!$A$8:$API$8,0)) *
INDEX('WFOM - Time_Base'!$A$4:$API$29, MATCH("CenHos_Per", 'WFOM - Time_Base'!$B$4:$B$29,0), MATCH(CONCATENATE($G138,AG$2),'WFOM - Time_Base'!$A$8:$API$8,0)),
IFERROR($AN138 * INDEX('Inputs from Uganda staff'!$E$61:$BM$80,MATCH('HRH Need estimation'!AG$2,'Inputs from Uganda staff'!$E$61:$E$80,0),MATCH('HRH Need estimation'!$D138,'Inputs from Uganda staff'!$E$6:$BM$6,0)),
""))</f>
        <v/>
      </c>
      <c r="AH138" s="122" t="str">
        <f>IFERROR(
$AN138 * INDEX('WFOM - Time_Base'!$A$4:$API$29, MATCH("CenHos", 'WFOM - Time_Base'!$B$4:$B$29,0), MATCH(CONCATENATE($G138,AH$2),'WFOM - Time_Base'!$A$8:$API$8,0)) *
INDEX('WFOM - Time_Base'!$A$4:$API$29, MATCH("CenHos_Per", 'WFOM - Time_Base'!$B$4:$B$29,0), MATCH(CONCATENATE($G138,AH$2),'WFOM - Time_Base'!$A$8:$API$8,0)),
IFERROR($AN138 * INDEX('Inputs from Uganda staff'!$E$61:$BM$80,MATCH('HRH Need estimation'!AH$2,'Inputs from Uganda staff'!$E$61:$E$80,0),MATCH('HRH Need estimation'!$D138,'Inputs from Uganda staff'!$E$6:$BM$6,0)),
""))</f>
        <v/>
      </c>
      <c r="AI138" s="122" t="str">
        <f>IFERROR(
$AN138 * INDEX('WFOM - Time_Base'!$A$4:$API$29, MATCH("CenHos", 'WFOM - Time_Base'!$B$4:$B$29,0), MATCH(CONCATENATE($G138,AI$2),'WFOM - Time_Base'!$A$8:$API$8,0)) *
INDEX('WFOM - Time_Base'!$A$4:$API$29, MATCH("CenHos_Per", 'WFOM - Time_Base'!$B$4:$B$29,0), MATCH(CONCATENATE($G138,AI$2),'WFOM - Time_Base'!$A$8:$API$8,0)),
IFERROR($AN138 * INDEX('Inputs from Uganda staff'!$E$61:$BM$80,MATCH('HRH Need estimation'!AI$2,'Inputs from Uganda staff'!$E$61:$E$80,0),MATCH('HRH Need estimation'!$D138,'Inputs from Uganda staff'!$E$6:$BM$6,0)),
""))</f>
        <v/>
      </c>
      <c r="AJ138" s="122" t="str">
        <f>IFERROR(
$AN138 * INDEX('WFOM - Time_Base'!$A$4:$API$29, MATCH("CenHos", 'WFOM - Time_Base'!$B$4:$B$29,0), MATCH(CONCATENATE($G138,AJ$2),'WFOM - Time_Base'!$A$8:$API$8,0)) *
INDEX('WFOM - Time_Base'!$A$4:$API$29, MATCH("CenHos_Per", 'WFOM - Time_Base'!$B$4:$B$29,0), MATCH(CONCATENATE($G138,AJ$2),'WFOM - Time_Base'!$A$8:$API$8,0)),
IFERROR($AN138 * INDEX('Inputs from Uganda staff'!$E$61:$BM$80,MATCH('HRH Need estimation'!AJ$2,'Inputs from Uganda staff'!$E$61:$E$80,0),MATCH('HRH Need estimation'!$D138,'Inputs from Uganda staff'!$E$6:$BM$6,0)),
""))</f>
        <v/>
      </c>
      <c r="AK138" s="122" t="str">
        <f>IFERROR(
$AN138 * INDEX('WFOM - Time_Base'!$A$4:$API$29, MATCH("CenHos", 'WFOM - Time_Base'!$B$4:$B$29,0), MATCH(CONCATENATE($G138,AK$2),'WFOM - Time_Base'!$A$8:$API$8,0)) *
INDEX('WFOM - Time_Base'!$A$4:$API$29, MATCH("CenHos_Per", 'WFOM - Time_Base'!$B$4:$B$29,0), MATCH(CONCATENATE($G138,AK$2),'WFOM - Time_Base'!$A$8:$API$8,0)),
IFERROR($AN138 * INDEX('Inputs from Uganda staff'!$E$61:$BM$80,MATCH('HRH Need estimation'!AK$2,'Inputs from Uganda staff'!$E$61:$E$80,0),MATCH('HRH Need estimation'!$D138,'Inputs from Uganda staff'!$E$6:$BM$6,0)),
""))</f>
        <v/>
      </c>
      <c r="AL138" s="122" t="str">
        <f>IFERROR(
$AN138 * INDEX('WFOM - Time_Base'!$A$4:$API$29, MATCH("CenHos", 'WFOM - Time_Base'!$B$4:$B$29,0), MATCH(CONCATENATE($G138,AL$2),'WFOM - Time_Base'!$A$8:$API$8,0)) *
INDEX('WFOM - Time_Base'!$A$4:$API$29, MATCH("CenHos_Per", 'WFOM - Time_Base'!$B$4:$B$29,0), MATCH(CONCATENATE($G138,AL$2),'WFOM - Time_Base'!$A$8:$API$8,0)),
IFERROR($AN138 * INDEX('Inputs from Uganda staff'!$E$61:$BM$80,MATCH('HRH Need estimation'!AL$2,'Inputs from Uganda staff'!$E$61:$E$80,0),MATCH('HRH Need estimation'!$D138,'Inputs from Uganda staff'!$E$6:$BM$6,0)),
""))</f>
        <v/>
      </c>
      <c r="AN138">
        <v>1</v>
      </c>
      <c r="AO138" t="e">
        <f t="shared" si="6"/>
        <v>#N/A</v>
      </c>
      <c r="AQ138" t="s">
        <v>807</v>
      </c>
    </row>
    <row r="139" spans="1:43" hidden="1">
      <c r="A139" s="106" t="s">
        <v>915</v>
      </c>
      <c r="B139" s="106" t="s">
        <v>55</v>
      </c>
      <c r="C139" s="107" t="s">
        <v>489</v>
      </c>
      <c r="D139" s="115" t="s">
        <v>490</v>
      </c>
      <c r="E139" s="122" t="s">
        <v>867</v>
      </c>
      <c r="F139" s="200" t="s">
        <v>21</v>
      </c>
      <c r="G139" s="122" t="str">
        <f>IF(F139&lt;&gt;"", VLOOKUP(F139,'WFOM - Cadre and Service List'!$E$4:$F$52,2,FALSE), "")</f>
        <v>Over5OPD</v>
      </c>
      <c r="H139" s="122"/>
      <c r="I139" s="207"/>
      <c r="J139" s="207"/>
      <c r="K139" s="207"/>
      <c r="L139" s="207"/>
      <c r="M139" s="207"/>
      <c r="N139" s="207"/>
      <c r="O139" s="207"/>
      <c r="P139" s="207">
        <f t="shared" si="5"/>
        <v>0</v>
      </c>
      <c r="Q139" s="122" t="s">
        <v>1947</v>
      </c>
      <c r="R139" s="122">
        <f>IFERROR(
$AN139 * INDEX('WFOM - Time_Base'!$A$4:$API$29, MATCH("CenHos", 'WFOM - Time_Base'!$B$4:$B$29,0), MATCH(CONCATENATE($G139,R$2),'WFOM - Time_Base'!$A$8:$API$8,0)) *
INDEX('WFOM - Time_Base'!$A$4:$API$29, MATCH("CenHos_Per", 'WFOM - Time_Base'!$B$4:$B$29,0), MATCH(CONCATENATE($G139,R$2),'WFOM - Time_Base'!$A$8:$API$8,0)),
IFERROR($AN139 * INDEX('Inputs from Uganda staff'!$E$61:$BM$80,MATCH('HRH Need estimation'!R$2,'Inputs from Uganda staff'!$E$61:$E$80,0),MATCH('HRH Need estimation'!$D139,'Inputs from Uganda staff'!$E$6:$BM$6,0)),
""))</f>
        <v>3.5</v>
      </c>
      <c r="S139" s="122">
        <f>IFERROR(
$AN139 * INDEX('WFOM - Time_Base'!$A$4:$API$29, MATCH("CenHos", 'WFOM - Time_Base'!$B$4:$B$29,0), MATCH(CONCATENATE($G139,S$2),'WFOM - Time_Base'!$A$8:$API$8,0)) *
INDEX('WFOM - Time_Base'!$A$4:$API$29, MATCH("CenHos_Per", 'WFOM - Time_Base'!$B$4:$B$29,0), MATCH(CONCATENATE($G139,S$2),'WFOM - Time_Base'!$A$8:$API$8,0)),
IFERROR($AN139 * INDEX('Inputs from Uganda staff'!$E$61:$BM$80,MATCH('HRH Need estimation'!S$2,'Inputs from Uganda staff'!$E$61:$E$80,0),MATCH('HRH Need estimation'!$D139,'Inputs from Uganda staff'!$E$6:$BM$6,0)),
""))</f>
        <v>6</v>
      </c>
      <c r="T139" s="122">
        <f>IFERROR(
$AN139 * INDEX('WFOM - Time_Base'!$A$4:$API$29, MATCH("CenHos", 'WFOM - Time_Base'!$B$4:$B$29,0), MATCH(CONCATENATE($G139,T$2),'WFOM - Time_Base'!$A$8:$API$8,0)) *
INDEX('WFOM - Time_Base'!$A$4:$API$29, MATCH("CenHos_Per", 'WFOM - Time_Base'!$B$4:$B$29,0), MATCH(CONCATENATE($G139,T$2),'WFOM - Time_Base'!$A$8:$API$8,0)),
IFERROR($AN139 * INDEX('Inputs from Uganda staff'!$E$61:$BM$80,MATCH('HRH Need estimation'!T$2,'Inputs from Uganda staff'!$E$61:$E$80,0),MATCH('HRH Need estimation'!$D139,'Inputs from Uganda staff'!$E$6:$BM$6,0)),
""))</f>
        <v>0</v>
      </c>
      <c r="U139" s="122">
        <f>IFERROR(
$AN139 * INDEX('WFOM - Time_Base'!$A$4:$API$29, MATCH("CenHos", 'WFOM - Time_Base'!$B$4:$B$29,0), MATCH(CONCATENATE($G139,U$2),'WFOM - Time_Base'!$A$8:$API$8,0)) *
INDEX('WFOM - Time_Base'!$A$4:$API$29, MATCH("CenHos_Per", 'WFOM - Time_Base'!$B$4:$B$29,0), MATCH(CONCATENATE($G139,U$2),'WFOM - Time_Base'!$A$8:$API$8,0)),
IFERROR($AN139 * INDEX('Inputs from Uganda staff'!$E$61:$BM$80,MATCH('HRH Need estimation'!U$2,'Inputs from Uganda staff'!$E$61:$E$80,0),MATCH('HRH Need estimation'!$D139,'Inputs from Uganda staff'!$E$6:$BM$6,0)),
""))</f>
        <v>1</v>
      </c>
      <c r="V139" s="122">
        <f>IFERROR(
$AN139 * INDEX('WFOM - Time_Base'!$A$4:$API$29, MATCH("CenHos", 'WFOM - Time_Base'!$B$4:$B$29,0), MATCH(CONCATENATE($G139,V$2),'WFOM - Time_Base'!$A$8:$API$8,0)) *
INDEX('WFOM - Time_Base'!$A$4:$API$29, MATCH("CenHos_Per", 'WFOM - Time_Base'!$B$4:$B$29,0), MATCH(CONCATENATE($G139,V$2),'WFOM - Time_Base'!$A$8:$API$8,0)),
IFERROR($AN139 * INDEX('Inputs from Uganda staff'!$E$61:$BM$80,MATCH('HRH Need estimation'!V$2,'Inputs from Uganda staff'!$E$61:$E$80,0),MATCH('HRH Need estimation'!$D139,'Inputs from Uganda staff'!$E$6:$BM$6,0)),
""))</f>
        <v>4</v>
      </c>
      <c r="W139" s="122">
        <f>IFERROR(
$AN139 * INDEX('WFOM - Time_Base'!$A$4:$API$29, MATCH("CenHos", 'WFOM - Time_Base'!$B$4:$B$29,0), MATCH(CONCATENATE($G139,W$2),'WFOM - Time_Base'!$A$8:$API$8,0)) *
INDEX('WFOM - Time_Base'!$A$4:$API$29, MATCH("CenHos_Per", 'WFOM - Time_Base'!$B$4:$B$29,0), MATCH(CONCATENATE($G139,W$2),'WFOM - Time_Base'!$A$8:$API$8,0)),
IFERROR($AN139 * INDEX('Inputs from Uganda staff'!$E$61:$BM$80,MATCH('HRH Need estimation'!W$2,'Inputs from Uganda staff'!$E$61:$E$80,0),MATCH('HRH Need estimation'!$D139,'Inputs from Uganda staff'!$E$6:$BM$6,0)),
""))</f>
        <v>0</v>
      </c>
      <c r="X139" s="122">
        <f>IFERROR(
$AN139 * INDEX('WFOM - Time_Base'!$A$4:$API$29, MATCH("CenHos", 'WFOM - Time_Base'!$B$4:$B$29,0), MATCH(CONCATENATE($G139,X$2),'WFOM - Time_Base'!$A$8:$API$8,0)) *
INDEX('WFOM - Time_Base'!$A$4:$API$29, MATCH("CenHos_Per", 'WFOM - Time_Base'!$B$4:$B$29,0), MATCH(CONCATENATE($G139,X$2),'WFOM - Time_Base'!$A$8:$API$8,0)),
IFERROR($AN139 * INDEX('Inputs from Uganda staff'!$E$61:$BM$80,MATCH('HRH Need estimation'!X$2,'Inputs from Uganda staff'!$E$61:$E$80,0),MATCH('HRH Need estimation'!$D139,'Inputs from Uganda staff'!$E$6:$BM$6,0)),
""))</f>
        <v>0</v>
      </c>
      <c r="Y139" s="122">
        <f>IFERROR(
$AN139 * INDEX('WFOM - Time_Base'!$A$4:$API$29, MATCH("CenHos", 'WFOM - Time_Base'!$B$4:$B$29,0), MATCH(CONCATENATE($G139,Y$2),'WFOM - Time_Base'!$A$8:$API$8,0)) *
INDEX('WFOM - Time_Base'!$A$4:$API$29, MATCH("CenHos_Per", 'WFOM - Time_Base'!$B$4:$B$29,0), MATCH(CONCATENATE($G139,Y$2),'WFOM - Time_Base'!$A$8:$API$8,0)),
IFERROR($AN139 * INDEX('Inputs from Uganda staff'!$E$61:$BM$80,MATCH('HRH Need estimation'!Y$2,'Inputs from Uganda staff'!$E$61:$E$80,0),MATCH('HRH Need estimation'!$D139,'Inputs from Uganda staff'!$E$6:$BM$6,0)),
""))</f>
        <v>0</v>
      </c>
      <c r="Z139" s="122">
        <f>IFERROR(
$AN139 * INDEX('WFOM - Time_Base'!$A$4:$API$29, MATCH("CenHos", 'WFOM - Time_Base'!$B$4:$B$29,0), MATCH(CONCATENATE($G139,Z$2),'WFOM - Time_Base'!$A$8:$API$8,0)) *
INDEX('WFOM - Time_Base'!$A$4:$API$29, MATCH("CenHos_Per", 'WFOM - Time_Base'!$B$4:$B$29,0), MATCH(CONCATENATE($G139,Z$2),'WFOM - Time_Base'!$A$8:$API$8,0)),
IFERROR($AN139 * INDEX('Inputs from Uganda staff'!$E$61:$BM$80,MATCH('HRH Need estimation'!Z$2,'Inputs from Uganda staff'!$E$61:$E$80,0),MATCH('HRH Need estimation'!$D139,'Inputs from Uganda staff'!$E$6:$BM$6,0)),
""))</f>
        <v>0</v>
      </c>
      <c r="AA139" s="122">
        <f>IFERROR(
$AN139 * INDEX('WFOM - Time_Base'!$A$4:$API$29, MATCH("CenHos", 'WFOM - Time_Base'!$B$4:$B$29,0), MATCH(CONCATENATE($G139,AA$2),'WFOM - Time_Base'!$A$8:$API$8,0)) *
INDEX('WFOM - Time_Base'!$A$4:$API$29, MATCH("CenHos_Per", 'WFOM - Time_Base'!$B$4:$B$29,0), MATCH(CONCATENATE($G139,AA$2),'WFOM - Time_Base'!$A$8:$API$8,0)),
IFERROR($AN139 * INDEX('Inputs from Uganda staff'!$E$61:$BM$80,MATCH('HRH Need estimation'!AA$2,'Inputs from Uganda staff'!$E$61:$E$80,0),MATCH('HRH Need estimation'!$D139,'Inputs from Uganda staff'!$E$6:$BM$6,0)),
""))</f>
        <v>0</v>
      </c>
      <c r="AB139" s="122">
        <f>IFERROR(
$AN139 * INDEX('WFOM - Time_Base'!$A$4:$API$29, MATCH("CenHos", 'WFOM - Time_Base'!$B$4:$B$29,0), MATCH(CONCATENATE($G139,AB$2),'WFOM - Time_Base'!$A$8:$API$8,0)) *
INDEX('WFOM - Time_Base'!$A$4:$API$29, MATCH("CenHos_Per", 'WFOM - Time_Base'!$B$4:$B$29,0), MATCH(CONCATENATE($G139,AB$2),'WFOM - Time_Base'!$A$8:$API$8,0)),
IFERROR($AN139 * INDEX('Inputs from Uganda staff'!$E$61:$BM$80,MATCH('HRH Need estimation'!AB$2,'Inputs from Uganda staff'!$E$61:$E$80,0),MATCH('HRH Need estimation'!$D139,'Inputs from Uganda staff'!$E$6:$BM$6,0)),
""))</f>
        <v>0</v>
      </c>
      <c r="AC139" s="122" t="str">
        <f>IFERROR(
$AN139 * INDEX('WFOM - Time_Base'!$A$4:$API$29, MATCH("CenHos", 'WFOM - Time_Base'!$B$4:$B$29,0), MATCH(CONCATENATE($G139,AC$2),'WFOM - Time_Base'!$A$8:$API$8,0)) *
INDEX('WFOM - Time_Base'!$A$4:$API$29, MATCH("CenHos_Per", 'WFOM - Time_Base'!$B$4:$B$29,0), MATCH(CONCATENATE($G139,AC$2),'WFOM - Time_Base'!$A$8:$API$8,0)),
IFERROR($AN139 * INDEX('Inputs from Uganda staff'!$E$61:$BM$80,MATCH('HRH Need estimation'!AC$2,'Inputs from Uganda staff'!$E$61:$E$80,0),MATCH('HRH Need estimation'!$D139,'Inputs from Uganda staff'!$E$6:$BM$6,0)),
""))</f>
        <v/>
      </c>
      <c r="AD139" s="122">
        <f>IFERROR(
$AN139 * INDEX('WFOM - Time_Base'!$A$4:$API$29, MATCH("CenHos", 'WFOM - Time_Base'!$B$4:$B$29,0), MATCH(CONCATENATE($G139,AD$2),'WFOM - Time_Base'!$A$8:$API$8,0)) *
INDEX('WFOM - Time_Base'!$A$4:$API$29, MATCH("CenHos_Per", 'WFOM - Time_Base'!$B$4:$B$29,0), MATCH(CONCATENATE($G139,AD$2),'WFOM - Time_Base'!$A$8:$API$8,0)),
IFERROR($AN139 * INDEX('Inputs from Uganda staff'!$E$61:$BM$80,MATCH('HRH Need estimation'!AD$2,'Inputs from Uganda staff'!$E$61:$E$80,0),MATCH('HRH Need estimation'!$D139,'Inputs from Uganda staff'!$E$6:$BM$6,0)),
""))</f>
        <v>0</v>
      </c>
      <c r="AE139" s="122">
        <f>IFERROR(
$AN139 * INDEX('WFOM - Time_Base'!$A$4:$API$29, MATCH("CenHos", 'WFOM - Time_Base'!$B$4:$B$29,0), MATCH(CONCATENATE($G139,AE$2),'WFOM - Time_Base'!$A$8:$API$8,0)) *
INDEX('WFOM - Time_Base'!$A$4:$API$29, MATCH("CenHos_Per", 'WFOM - Time_Base'!$B$4:$B$29,0), MATCH(CONCATENATE($G139,AE$2),'WFOM - Time_Base'!$A$8:$API$8,0)),
IFERROR($AN139 * INDEX('Inputs from Uganda staff'!$E$61:$BM$80,MATCH('HRH Need estimation'!AE$2,'Inputs from Uganda staff'!$E$61:$E$80,0),MATCH('HRH Need estimation'!$D139,'Inputs from Uganda staff'!$E$6:$BM$6,0)),
""))</f>
        <v>0</v>
      </c>
      <c r="AF139" s="122">
        <f>IFERROR(
$AN139 * INDEX('WFOM - Time_Base'!$A$4:$API$29, MATCH("CenHos", 'WFOM - Time_Base'!$B$4:$B$29,0), MATCH(CONCATENATE($G139,AF$2),'WFOM - Time_Base'!$A$8:$API$8,0)) *
INDEX('WFOM - Time_Base'!$A$4:$API$29, MATCH("CenHos_Per", 'WFOM - Time_Base'!$B$4:$B$29,0), MATCH(CONCATENATE($G139,AF$2),'WFOM - Time_Base'!$A$8:$API$8,0)),
IFERROR($AN139 * INDEX('Inputs from Uganda staff'!$E$61:$BM$80,MATCH('HRH Need estimation'!AF$2,'Inputs from Uganda staff'!$E$61:$E$80,0),MATCH('HRH Need estimation'!$D139,'Inputs from Uganda staff'!$E$6:$BM$6,0)),
""))</f>
        <v>0</v>
      </c>
      <c r="AG139" s="122">
        <f>IFERROR(
$AN139 * INDEX('WFOM - Time_Base'!$A$4:$API$29, MATCH("CenHos", 'WFOM - Time_Base'!$B$4:$B$29,0), MATCH(CONCATENATE($G139,AG$2),'WFOM - Time_Base'!$A$8:$API$8,0)) *
INDEX('WFOM - Time_Base'!$A$4:$API$29, MATCH("CenHos_Per", 'WFOM - Time_Base'!$B$4:$B$29,0), MATCH(CONCATENATE($G139,AG$2),'WFOM - Time_Base'!$A$8:$API$8,0)),
IFERROR($AN139 * INDEX('Inputs from Uganda staff'!$E$61:$BM$80,MATCH('HRH Need estimation'!AG$2,'Inputs from Uganda staff'!$E$61:$E$80,0),MATCH('HRH Need estimation'!$D139,'Inputs from Uganda staff'!$E$6:$BM$6,0)),
""))</f>
        <v>0</v>
      </c>
      <c r="AH139" s="122">
        <f>IFERROR(
$AN139 * INDEX('WFOM - Time_Base'!$A$4:$API$29, MATCH("CenHos", 'WFOM - Time_Base'!$B$4:$B$29,0), MATCH(CONCATENATE($G139,AH$2),'WFOM - Time_Base'!$A$8:$API$8,0)) *
INDEX('WFOM - Time_Base'!$A$4:$API$29, MATCH("CenHos_Per", 'WFOM - Time_Base'!$B$4:$B$29,0), MATCH(CONCATENATE($G139,AH$2),'WFOM - Time_Base'!$A$8:$API$8,0)),
IFERROR($AN139 * INDEX('Inputs from Uganda staff'!$E$61:$BM$80,MATCH('HRH Need estimation'!AH$2,'Inputs from Uganda staff'!$E$61:$E$80,0),MATCH('HRH Need estimation'!$D139,'Inputs from Uganda staff'!$E$6:$BM$6,0)),
""))</f>
        <v>0</v>
      </c>
      <c r="AI139" s="122">
        <f>IFERROR(
$AN139 * INDEX('WFOM - Time_Base'!$A$4:$API$29, MATCH("CenHos", 'WFOM - Time_Base'!$B$4:$B$29,0), MATCH(CONCATENATE($G139,AI$2),'WFOM - Time_Base'!$A$8:$API$8,0)) *
INDEX('WFOM - Time_Base'!$A$4:$API$29, MATCH("CenHos_Per", 'WFOM - Time_Base'!$B$4:$B$29,0), MATCH(CONCATENATE($G139,AI$2),'WFOM - Time_Base'!$A$8:$API$8,0)),
IFERROR($AN139 * INDEX('Inputs from Uganda staff'!$E$61:$BM$80,MATCH('HRH Need estimation'!AI$2,'Inputs from Uganda staff'!$E$61:$E$80,0),MATCH('HRH Need estimation'!$D139,'Inputs from Uganda staff'!$E$6:$BM$6,0)),
""))</f>
        <v>0</v>
      </c>
      <c r="AJ139" s="122">
        <f>IFERROR(
$AN139 * INDEX('WFOM - Time_Base'!$A$4:$API$29, MATCH("CenHos", 'WFOM - Time_Base'!$B$4:$B$29,0), MATCH(CONCATENATE($G139,AJ$2),'WFOM - Time_Base'!$A$8:$API$8,0)) *
INDEX('WFOM - Time_Base'!$A$4:$API$29, MATCH("CenHos_Per", 'WFOM - Time_Base'!$B$4:$B$29,0), MATCH(CONCATENATE($G139,AJ$2),'WFOM - Time_Base'!$A$8:$API$8,0)),
IFERROR($AN139 * INDEX('Inputs from Uganda staff'!$E$61:$BM$80,MATCH('HRH Need estimation'!AJ$2,'Inputs from Uganda staff'!$E$61:$E$80,0),MATCH('HRH Need estimation'!$D139,'Inputs from Uganda staff'!$E$6:$BM$6,0)),
""))</f>
        <v>0</v>
      </c>
      <c r="AK139" s="122">
        <f>IFERROR(
$AN139 * INDEX('WFOM - Time_Base'!$A$4:$API$29, MATCH("CenHos", 'WFOM - Time_Base'!$B$4:$B$29,0), MATCH(CONCATENATE($G139,AK$2),'WFOM - Time_Base'!$A$8:$API$8,0)) *
INDEX('WFOM - Time_Base'!$A$4:$API$29, MATCH("CenHos_Per", 'WFOM - Time_Base'!$B$4:$B$29,0), MATCH(CONCATENATE($G139,AK$2),'WFOM - Time_Base'!$A$8:$API$8,0)),
IFERROR($AN139 * INDEX('Inputs from Uganda staff'!$E$61:$BM$80,MATCH('HRH Need estimation'!AK$2,'Inputs from Uganda staff'!$E$61:$E$80,0),MATCH('HRH Need estimation'!$D139,'Inputs from Uganda staff'!$E$6:$BM$6,0)),
""))</f>
        <v>0</v>
      </c>
      <c r="AL139" s="122">
        <f>IFERROR(
$AN139 * INDEX('WFOM - Time_Base'!$A$4:$API$29, MATCH("CenHos", 'WFOM - Time_Base'!$B$4:$B$29,0), MATCH(CONCATENATE($G139,AL$2),'WFOM - Time_Base'!$A$8:$API$8,0)) *
INDEX('WFOM - Time_Base'!$A$4:$API$29, MATCH("CenHos_Per", 'WFOM - Time_Base'!$B$4:$B$29,0), MATCH(CONCATENATE($G139,AL$2),'WFOM - Time_Base'!$A$8:$API$8,0)),
IFERROR($AN139 * INDEX('Inputs from Uganda staff'!$E$61:$BM$80,MATCH('HRH Need estimation'!AL$2,'Inputs from Uganda staff'!$E$61:$E$80,0),MATCH('HRH Need estimation'!$D139,'Inputs from Uganda staff'!$E$6:$BM$6,0)),
""))</f>
        <v>0</v>
      </c>
      <c r="AN139">
        <v>1</v>
      </c>
      <c r="AO139" t="e">
        <f t="shared" si="6"/>
        <v>#N/A</v>
      </c>
      <c r="AQ139" t="s">
        <v>809</v>
      </c>
    </row>
    <row r="140" spans="1:43" hidden="1">
      <c r="A140" s="106" t="s">
        <v>915</v>
      </c>
      <c r="B140" s="106" t="s">
        <v>55</v>
      </c>
      <c r="C140" s="107" t="s">
        <v>491</v>
      </c>
      <c r="D140" s="115" t="s">
        <v>492</v>
      </c>
      <c r="E140" s="122" t="s">
        <v>867</v>
      </c>
      <c r="F140" s="122" t="s">
        <v>21</v>
      </c>
      <c r="G140" s="122" t="str">
        <f>IF(F140&lt;&gt;"", VLOOKUP(F140,'WFOM - Cadre and Service List'!$E$4:$F$52,2,FALSE), "")</f>
        <v>Over5OPD</v>
      </c>
      <c r="H140" s="122"/>
      <c r="I140" s="207"/>
      <c r="J140" s="207"/>
      <c r="K140" s="207"/>
      <c r="L140" s="207"/>
      <c r="M140" s="207"/>
      <c r="N140" s="207"/>
      <c r="O140" s="207"/>
      <c r="P140" s="207">
        <f t="shared" si="5"/>
        <v>0</v>
      </c>
      <c r="Q140" s="122" t="s">
        <v>1947</v>
      </c>
      <c r="R140" s="122">
        <f>IFERROR(
$AN140 * INDEX('WFOM - Time_Base'!$A$4:$API$29, MATCH("CenHos", 'WFOM - Time_Base'!$B$4:$B$29,0), MATCH(CONCATENATE($G140,R$2),'WFOM - Time_Base'!$A$8:$API$8,0)) *
INDEX('WFOM - Time_Base'!$A$4:$API$29, MATCH("CenHos_Per", 'WFOM - Time_Base'!$B$4:$B$29,0), MATCH(CONCATENATE($G140,R$2),'WFOM - Time_Base'!$A$8:$API$8,0)),
IFERROR($AN140 * INDEX('Inputs from Uganda staff'!$E$61:$BM$80,MATCH('HRH Need estimation'!R$2,'Inputs from Uganda staff'!$E$61:$E$80,0),MATCH('HRH Need estimation'!$D140,'Inputs from Uganda staff'!$E$6:$BM$6,0)),
""))</f>
        <v>3.5</v>
      </c>
      <c r="S140" s="122">
        <f>IFERROR(
$AN140 * INDEX('WFOM - Time_Base'!$A$4:$API$29, MATCH("CenHos", 'WFOM - Time_Base'!$B$4:$B$29,0), MATCH(CONCATENATE($G140,S$2),'WFOM - Time_Base'!$A$8:$API$8,0)) *
INDEX('WFOM - Time_Base'!$A$4:$API$29, MATCH("CenHos_Per", 'WFOM - Time_Base'!$B$4:$B$29,0), MATCH(CONCATENATE($G140,S$2),'WFOM - Time_Base'!$A$8:$API$8,0)),
IFERROR($AN140 * INDEX('Inputs from Uganda staff'!$E$61:$BM$80,MATCH('HRH Need estimation'!S$2,'Inputs from Uganda staff'!$E$61:$E$80,0),MATCH('HRH Need estimation'!$D140,'Inputs from Uganda staff'!$E$6:$BM$6,0)),
""))</f>
        <v>6</v>
      </c>
      <c r="T140" s="122">
        <f>IFERROR(
$AN140 * INDEX('WFOM - Time_Base'!$A$4:$API$29, MATCH("CenHos", 'WFOM - Time_Base'!$B$4:$B$29,0), MATCH(CONCATENATE($G140,T$2),'WFOM - Time_Base'!$A$8:$API$8,0)) *
INDEX('WFOM - Time_Base'!$A$4:$API$29, MATCH("CenHos_Per", 'WFOM - Time_Base'!$B$4:$B$29,0), MATCH(CONCATENATE($G140,T$2),'WFOM - Time_Base'!$A$8:$API$8,0)),
IFERROR($AN140 * INDEX('Inputs from Uganda staff'!$E$61:$BM$80,MATCH('HRH Need estimation'!T$2,'Inputs from Uganda staff'!$E$61:$E$80,0),MATCH('HRH Need estimation'!$D140,'Inputs from Uganda staff'!$E$6:$BM$6,0)),
""))</f>
        <v>0</v>
      </c>
      <c r="U140" s="122">
        <f>IFERROR(
$AN140 * INDEX('WFOM - Time_Base'!$A$4:$API$29, MATCH("CenHos", 'WFOM - Time_Base'!$B$4:$B$29,0), MATCH(CONCATENATE($G140,U$2),'WFOM - Time_Base'!$A$8:$API$8,0)) *
INDEX('WFOM - Time_Base'!$A$4:$API$29, MATCH("CenHos_Per", 'WFOM - Time_Base'!$B$4:$B$29,0), MATCH(CONCATENATE($G140,U$2),'WFOM - Time_Base'!$A$8:$API$8,0)),
IFERROR($AN140 * INDEX('Inputs from Uganda staff'!$E$61:$BM$80,MATCH('HRH Need estimation'!U$2,'Inputs from Uganda staff'!$E$61:$E$80,0),MATCH('HRH Need estimation'!$D140,'Inputs from Uganda staff'!$E$6:$BM$6,0)),
""))</f>
        <v>1</v>
      </c>
      <c r="V140" s="122">
        <f>IFERROR(
$AN140 * INDEX('WFOM - Time_Base'!$A$4:$API$29, MATCH("CenHos", 'WFOM - Time_Base'!$B$4:$B$29,0), MATCH(CONCATENATE($G140,V$2),'WFOM - Time_Base'!$A$8:$API$8,0)) *
INDEX('WFOM - Time_Base'!$A$4:$API$29, MATCH("CenHos_Per", 'WFOM - Time_Base'!$B$4:$B$29,0), MATCH(CONCATENATE($G140,V$2),'WFOM - Time_Base'!$A$8:$API$8,0)),
IFERROR($AN140 * INDEX('Inputs from Uganda staff'!$E$61:$BM$80,MATCH('HRH Need estimation'!V$2,'Inputs from Uganda staff'!$E$61:$E$80,0),MATCH('HRH Need estimation'!$D140,'Inputs from Uganda staff'!$E$6:$BM$6,0)),
""))</f>
        <v>4</v>
      </c>
      <c r="W140" s="122">
        <f>IFERROR(
$AN140 * INDEX('WFOM - Time_Base'!$A$4:$API$29, MATCH("CenHos", 'WFOM - Time_Base'!$B$4:$B$29,0), MATCH(CONCATENATE($G140,W$2),'WFOM - Time_Base'!$A$8:$API$8,0)) *
INDEX('WFOM - Time_Base'!$A$4:$API$29, MATCH("CenHos_Per", 'WFOM - Time_Base'!$B$4:$B$29,0), MATCH(CONCATENATE($G140,W$2),'WFOM - Time_Base'!$A$8:$API$8,0)),
IFERROR($AN140 * INDEX('Inputs from Uganda staff'!$E$61:$BM$80,MATCH('HRH Need estimation'!W$2,'Inputs from Uganda staff'!$E$61:$E$80,0),MATCH('HRH Need estimation'!$D140,'Inputs from Uganda staff'!$E$6:$BM$6,0)),
""))</f>
        <v>0</v>
      </c>
      <c r="X140" s="122">
        <f>IFERROR(
$AN140 * INDEX('WFOM - Time_Base'!$A$4:$API$29, MATCH("CenHos", 'WFOM - Time_Base'!$B$4:$B$29,0), MATCH(CONCATENATE($G140,X$2),'WFOM - Time_Base'!$A$8:$API$8,0)) *
INDEX('WFOM - Time_Base'!$A$4:$API$29, MATCH("CenHos_Per", 'WFOM - Time_Base'!$B$4:$B$29,0), MATCH(CONCATENATE($G140,X$2),'WFOM - Time_Base'!$A$8:$API$8,0)),
IFERROR($AN140 * INDEX('Inputs from Uganda staff'!$E$61:$BM$80,MATCH('HRH Need estimation'!X$2,'Inputs from Uganda staff'!$E$61:$E$80,0),MATCH('HRH Need estimation'!$D140,'Inputs from Uganda staff'!$E$6:$BM$6,0)),
""))</f>
        <v>0</v>
      </c>
      <c r="Y140" s="122">
        <f>IFERROR(
$AN140 * INDEX('WFOM - Time_Base'!$A$4:$API$29, MATCH("CenHos", 'WFOM - Time_Base'!$B$4:$B$29,0), MATCH(CONCATENATE($G140,Y$2),'WFOM - Time_Base'!$A$8:$API$8,0)) *
INDEX('WFOM - Time_Base'!$A$4:$API$29, MATCH("CenHos_Per", 'WFOM - Time_Base'!$B$4:$B$29,0), MATCH(CONCATENATE($G140,Y$2),'WFOM - Time_Base'!$A$8:$API$8,0)),
IFERROR($AN140 * INDEX('Inputs from Uganda staff'!$E$61:$BM$80,MATCH('HRH Need estimation'!Y$2,'Inputs from Uganda staff'!$E$61:$E$80,0),MATCH('HRH Need estimation'!$D140,'Inputs from Uganda staff'!$E$6:$BM$6,0)),
""))</f>
        <v>0</v>
      </c>
      <c r="Z140" s="122">
        <f>IFERROR(
$AN140 * INDEX('WFOM - Time_Base'!$A$4:$API$29, MATCH("CenHos", 'WFOM - Time_Base'!$B$4:$B$29,0), MATCH(CONCATENATE($G140,Z$2),'WFOM - Time_Base'!$A$8:$API$8,0)) *
INDEX('WFOM - Time_Base'!$A$4:$API$29, MATCH("CenHos_Per", 'WFOM - Time_Base'!$B$4:$B$29,0), MATCH(CONCATENATE($G140,Z$2),'WFOM - Time_Base'!$A$8:$API$8,0)),
IFERROR($AN140 * INDEX('Inputs from Uganda staff'!$E$61:$BM$80,MATCH('HRH Need estimation'!Z$2,'Inputs from Uganda staff'!$E$61:$E$80,0),MATCH('HRH Need estimation'!$D140,'Inputs from Uganda staff'!$E$6:$BM$6,0)),
""))</f>
        <v>0</v>
      </c>
      <c r="AA140" s="122">
        <f>IFERROR(
$AN140 * INDEX('WFOM - Time_Base'!$A$4:$API$29, MATCH("CenHos", 'WFOM - Time_Base'!$B$4:$B$29,0), MATCH(CONCATENATE($G140,AA$2),'WFOM - Time_Base'!$A$8:$API$8,0)) *
INDEX('WFOM - Time_Base'!$A$4:$API$29, MATCH("CenHos_Per", 'WFOM - Time_Base'!$B$4:$B$29,0), MATCH(CONCATENATE($G140,AA$2),'WFOM - Time_Base'!$A$8:$API$8,0)),
IFERROR($AN140 * INDEX('Inputs from Uganda staff'!$E$61:$BM$80,MATCH('HRH Need estimation'!AA$2,'Inputs from Uganda staff'!$E$61:$E$80,0),MATCH('HRH Need estimation'!$D140,'Inputs from Uganda staff'!$E$6:$BM$6,0)),
""))</f>
        <v>0</v>
      </c>
      <c r="AB140" s="122">
        <f>IFERROR(
$AN140 * INDEX('WFOM - Time_Base'!$A$4:$API$29, MATCH("CenHos", 'WFOM - Time_Base'!$B$4:$B$29,0), MATCH(CONCATENATE($G140,AB$2),'WFOM - Time_Base'!$A$8:$API$8,0)) *
INDEX('WFOM - Time_Base'!$A$4:$API$29, MATCH("CenHos_Per", 'WFOM - Time_Base'!$B$4:$B$29,0), MATCH(CONCATENATE($G140,AB$2),'WFOM - Time_Base'!$A$8:$API$8,0)),
IFERROR($AN140 * INDEX('Inputs from Uganda staff'!$E$61:$BM$80,MATCH('HRH Need estimation'!AB$2,'Inputs from Uganda staff'!$E$61:$E$80,0),MATCH('HRH Need estimation'!$D140,'Inputs from Uganda staff'!$E$6:$BM$6,0)),
""))</f>
        <v>0</v>
      </c>
      <c r="AC140" s="122" t="str">
        <f>IFERROR(
$AN140 * INDEX('WFOM - Time_Base'!$A$4:$API$29, MATCH("CenHos", 'WFOM - Time_Base'!$B$4:$B$29,0), MATCH(CONCATENATE($G140,AC$2),'WFOM - Time_Base'!$A$8:$API$8,0)) *
INDEX('WFOM - Time_Base'!$A$4:$API$29, MATCH("CenHos_Per", 'WFOM - Time_Base'!$B$4:$B$29,0), MATCH(CONCATENATE($G140,AC$2),'WFOM - Time_Base'!$A$8:$API$8,0)),
IFERROR($AN140 * INDEX('Inputs from Uganda staff'!$E$61:$BM$80,MATCH('HRH Need estimation'!AC$2,'Inputs from Uganda staff'!$E$61:$E$80,0),MATCH('HRH Need estimation'!$D140,'Inputs from Uganda staff'!$E$6:$BM$6,0)),
""))</f>
        <v/>
      </c>
      <c r="AD140" s="122">
        <f>IFERROR(
$AN140 * INDEX('WFOM - Time_Base'!$A$4:$API$29, MATCH("CenHos", 'WFOM - Time_Base'!$B$4:$B$29,0), MATCH(CONCATENATE($G140,AD$2),'WFOM - Time_Base'!$A$8:$API$8,0)) *
INDEX('WFOM - Time_Base'!$A$4:$API$29, MATCH("CenHos_Per", 'WFOM - Time_Base'!$B$4:$B$29,0), MATCH(CONCATENATE($G140,AD$2),'WFOM - Time_Base'!$A$8:$API$8,0)),
IFERROR($AN140 * INDEX('Inputs from Uganda staff'!$E$61:$BM$80,MATCH('HRH Need estimation'!AD$2,'Inputs from Uganda staff'!$E$61:$E$80,0),MATCH('HRH Need estimation'!$D140,'Inputs from Uganda staff'!$E$6:$BM$6,0)),
""))</f>
        <v>0</v>
      </c>
      <c r="AE140" s="122">
        <f>IFERROR(
$AN140 * INDEX('WFOM - Time_Base'!$A$4:$API$29, MATCH("CenHos", 'WFOM - Time_Base'!$B$4:$B$29,0), MATCH(CONCATENATE($G140,AE$2),'WFOM - Time_Base'!$A$8:$API$8,0)) *
INDEX('WFOM - Time_Base'!$A$4:$API$29, MATCH("CenHos_Per", 'WFOM - Time_Base'!$B$4:$B$29,0), MATCH(CONCATENATE($G140,AE$2),'WFOM - Time_Base'!$A$8:$API$8,0)),
IFERROR($AN140 * INDEX('Inputs from Uganda staff'!$E$61:$BM$80,MATCH('HRH Need estimation'!AE$2,'Inputs from Uganda staff'!$E$61:$E$80,0),MATCH('HRH Need estimation'!$D140,'Inputs from Uganda staff'!$E$6:$BM$6,0)),
""))</f>
        <v>0</v>
      </c>
      <c r="AF140" s="122">
        <f>IFERROR(
$AN140 * INDEX('WFOM - Time_Base'!$A$4:$API$29, MATCH("CenHos", 'WFOM - Time_Base'!$B$4:$B$29,0), MATCH(CONCATENATE($G140,AF$2),'WFOM - Time_Base'!$A$8:$API$8,0)) *
INDEX('WFOM - Time_Base'!$A$4:$API$29, MATCH("CenHos_Per", 'WFOM - Time_Base'!$B$4:$B$29,0), MATCH(CONCATENATE($G140,AF$2),'WFOM - Time_Base'!$A$8:$API$8,0)),
IFERROR($AN140 * INDEX('Inputs from Uganda staff'!$E$61:$BM$80,MATCH('HRH Need estimation'!AF$2,'Inputs from Uganda staff'!$E$61:$E$80,0),MATCH('HRH Need estimation'!$D140,'Inputs from Uganda staff'!$E$6:$BM$6,0)),
""))</f>
        <v>0</v>
      </c>
      <c r="AG140" s="122">
        <f>IFERROR(
$AN140 * INDEX('WFOM - Time_Base'!$A$4:$API$29, MATCH("CenHos", 'WFOM - Time_Base'!$B$4:$B$29,0), MATCH(CONCATENATE($G140,AG$2),'WFOM - Time_Base'!$A$8:$API$8,0)) *
INDEX('WFOM - Time_Base'!$A$4:$API$29, MATCH("CenHos_Per", 'WFOM - Time_Base'!$B$4:$B$29,0), MATCH(CONCATENATE($G140,AG$2),'WFOM - Time_Base'!$A$8:$API$8,0)),
IFERROR($AN140 * INDEX('Inputs from Uganda staff'!$E$61:$BM$80,MATCH('HRH Need estimation'!AG$2,'Inputs from Uganda staff'!$E$61:$E$80,0),MATCH('HRH Need estimation'!$D140,'Inputs from Uganda staff'!$E$6:$BM$6,0)),
""))</f>
        <v>0</v>
      </c>
      <c r="AH140" s="122">
        <f>IFERROR(
$AN140 * INDEX('WFOM - Time_Base'!$A$4:$API$29, MATCH("CenHos", 'WFOM - Time_Base'!$B$4:$B$29,0), MATCH(CONCATENATE($G140,AH$2),'WFOM - Time_Base'!$A$8:$API$8,0)) *
INDEX('WFOM - Time_Base'!$A$4:$API$29, MATCH("CenHos_Per", 'WFOM - Time_Base'!$B$4:$B$29,0), MATCH(CONCATENATE($G140,AH$2),'WFOM - Time_Base'!$A$8:$API$8,0)),
IFERROR($AN140 * INDEX('Inputs from Uganda staff'!$E$61:$BM$80,MATCH('HRH Need estimation'!AH$2,'Inputs from Uganda staff'!$E$61:$E$80,0),MATCH('HRH Need estimation'!$D140,'Inputs from Uganda staff'!$E$6:$BM$6,0)),
""))</f>
        <v>0</v>
      </c>
      <c r="AI140" s="122">
        <f>IFERROR(
$AN140 * INDEX('WFOM - Time_Base'!$A$4:$API$29, MATCH("CenHos", 'WFOM - Time_Base'!$B$4:$B$29,0), MATCH(CONCATENATE($G140,AI$2),'WFOM - Time_Base'!$A$8:$API$8,0)) *
INDEX('WFOM - Time_Base'!$A$4:$API$29, MATCH("CenHos_Per", 'WFOM - Time_Base'!$B$4:$B$29,0), MATCH(CONCATENATE($G140,AI$2),'WFOM - Time_Base'!$A$8:$API$8,0)),
IFERROR($AN140 * INDEX('Inputs from Uganda staff'!$E$61:$BM$80,MATCH('HRH Need estimation'!AI$2,'Inputs from Uganda staff'!$E$61:$E$80,0),MATCH('HRH Need estimation'!$D140,'Inputs from Uganda staff'!$E$6:$BM$6,0)),
""))</f>
        <v>0</v>
      </c>
      <c r="AJ140" s="122">
        <f>IFERROR(
$AN140 * INDEX('WFOM - Time_Base'!$A$4:$API$29, MATCH("CenHos", 'WFOM - Time_Base'!$B$4:$B$29,0), MATCH(CONCATENATE($G140,AJ$2),'WFOM - Time_Base'!$A$8:$API$8,0)) *
INDEX('WFOM - Time_Base'!$A$4:$API$29, MATCH("CenHos_Per", 'WFOM - Time_Base'!$B$4:$B$29,0), MATCH(CONCATENATE($G140,AJ$2),'WFOM - Time_Base'!$A$8:$API$8,0)),
IFERROR($AN140 * INDEX('Inputs from Uganda staff'!$E$61:$BM$80,MATCH('HRH Need estimation'!AJ$2,'Inputs from Uganda staff'!$E$61:$E$80,0),MATCH('HRH Need estimation'!$D140,'Inputs from Uganda staff'!$E$6:$BM$6,0)),
""))</f>
        <v>0</v>
      </c>
      <c r="AK140" s="122">
        <f>IFERROR(
$AN140 * INDEX('WFOM - Time_Base'!$A$4:$API$29, MATCH("CenHos", 'WFOM - Time_Base'!$B$4:$B$29,0), MATCH(CONCATENATE($G140,AK$2),'WFOM - Time_Base'!$A$8:$API$8,0)) *
INDEX('WFOM - Time_Base'!$A$4:$API$29, MATCH("CenHos_Per", 'WFOM - Time_Base'!$B$4:$B$29,0), MATCH(CONCATENATE($G140,AK$2),'WFOM - Time_Base'!$A$8:$API$8,0)),
IFERROR($AN140 * INDEX('Inputs from Uganda staff'!$E$61:$BM$80,MATCH('HRH Need estimation'!AK$2,'Inputs from Uganda staff'!$E$61:$E$80,0),MATCH('HRH Need estimation'!$D140,'Inputs from Uganda staff'!$E$6:$BM$6,0)),
""))</f>
        <v>0</v>
      </c>
      <c r="AL140" s="122">
        <f>IFERROR(
$AN140 * INDEX('WFOM - Time_Base'!$A$4:$API$29, MATCH("CenHos", 'WFOM - Time_Base'!$B$4:$B$29,0), MATCH(CONCATENATE($G140,AL$2),'WFOM - Time_Base'!$A$8:$API$8,0)) *
INDEX('WFOM - Time_Base'!$A$4:$API$29, MATCH("CenHos_Per", 'WFOM - Time_Base'!$B$4:$B$29,0), MATCH(CONCATENATE($G140,AL$2),'WFOM - Time_Base'!$A$8:$API$8,0)),
IFERROR($AN140 * INDEX('Inputs from Uganda staff'!$E$61:$BM$80,MATCH('HRH Need estimation'!AL$2,'Inputs from Uganda staff'!$E$61:$E$80,0),MATCH('HRH Need estimation'!$D140,'Inputs from Uganda staff'!$E$6:$BM$6,0)),
""))</f>
        <v>0</v>
      </c>
      <c r="AN140">
        <v>1</v>
      </c>
      <c r="AO140" t="e">
        <f t="shared" si="6"/>
        <v>#N/A</v>
      </c>
      <c r="AQ140" t="s">
        <v>815</v>
      </c>
    </row>
    <row r="141" spans="1:43" hidden="1">
      <c r="A141" s="106" t="s">
        <v>979</v>
      </c>
      <c r="B141" s="106" t="s">
        <v>55</v>
      </c>
      <c r="C141" s="107" t="s">
        <v>493</v>
      </c>
      <c r="D141" s="115" t="s">
        <v>494</v>
      </c>
      <c r="E141" s="122" t="s">
        <v>867</v>
      </c>
      <c r="F141" s="122" t="s">
        <v>21</v>
      </c>
      <c r="G141" s="122" t="str">
        <f>IF(F141&lt;&gt;"", VLOOKUP(F141,'WFOM - Cadre and Service List'!$E$4:$F$52,2,FALSE), "")</f>
        <v>Over5OPD</v>
      </c>
      <c r="H141" s="122"/>
      <c r="I141" s="207"/>
      <c r="J141" s="207"/>
      <c r="K141" s="207"/>
      <c r="L141" s="207"/>
      <c r="M141" s="207"/>
      <c r="N141" s="207"/>
      <c r="O141" s="207"/>
      <c r="P141" s="207">
        <f t="shared" si="5"/>
        <v>0</v>
      </c>
      <c r="Q141" s="122" t="s">
        <v>1947</v>
      </c>
      <c r="R141" s="252">
        <f>IFERROR(
$AN141 * INDEX('WFOM - Time_Base'!$A$4:$API$29, MATCH("CenHos", 'WFOM - Time_Base'!$B$4:$B$29,0), MATCH(CONCATENATE($G141,R$2),'WFOM - Time_Base'!$A$8:$API$8,0)) *
INDEX('WFOM - Time_Base'!$A$4:$API$29, MATCH("CenHos_Per", 'WFOM - Time_Base'!$B$4:$B$29,0), MATCH(CONCATENATE($G141,R$2),'WFOM - Time_Base'!$A$8:$API$8,0)),
IFERROR($AN141 * INDEX('Inputs from Uganda staff'!$E$61:$BM$80,MATCH('HRH Need estimation'!R$2,'Inputs from Uganda staff'!$E$61:$E$80,0),MATCH('HRH Need estimation'!$D141,'Inputs from Uganda staff'!$E$6:$BM$6,0)),
""))</f>
        <v>3.5</v>
      </c>
      <c r="S141" s="252">
        <f>IFERROR(
$AN141 * INDEX('WFOM - Time_Base'!$A$4:$API$29, MATCH("CenHos", 'WFOM - Time_Base'!$B$4:$B$29,0), MATCH(CONCATENATE($G141,S$2),'WFOM - Time_Base'!$A$8:$API$8,0)) *
INDEX('WFOM - Time_Base'!$A$4:$API$29, MATCH("CenHos_Per", 'WFOM - Time_Base'!$B$4:$B$29,0), MATCH(CONCATENATE($G141,S$2),'WFOM - Time_Base'!$A$8:$API$8,0)),
IFERROR($AN141 * INDEX('Inputs from Uganda staff'!$E$61:$BM$80,MATCH('HRH Need estimation'!S$2,'Inputs from Uganda staff'!$E$61:$E$80,0),MATCH('HRH Need estimation'!$D141,'Inputs from Uganda staff'!$E$6:$BM$6,0)),
""))</f>
        <v>6</v>
      </c>
      <c r="T141" s="252">
        <f>IFERROR(
$AN141 * INDEX('WFOM - Time_Base'!$A$4:$API$29, MATCH("CenHos", 'WFOM - Time_Base'!$B$4:$B$29,0), MATCH(CONCATENATE($G141,T$2),'WFOM - Time_Base'!$A$8:$API$8,0)) *
INDEX('WFOM - Time_Base'!$A$4:$API$29, MATCH("CenHos_Per", 'WFOM - Time_Base'!$B$4:$B$29,0), MATCH(CONCATENATE($G141,T$2),'WFOM - Time_Base'!$A$8:$API$8,0)),
IFERROR($AN141 * INDEX('Inputs from Uganda staff'!$E$61:$BM$80,MATCH('HRH Need estimation'!T$2,'Inputs from Uganda staff'!$E$61:$E$80,0),MATCH('HRH Need estimation'!$D141,'Inputs from Uganda staff'!$E$6:$BM$6,0)),
""))</f>
        <v>0</v>
      </c>
      <c r="U141" s="252">
        <f>IFERROR(
$AN141 * INDEX('WFOM - Time_Base'!$A$4:$API$29, MATCH("CenHos", 'WFOM - Time_Base'!$B$4:$B$29,0), MATCH(CONCATENATE($G141,U$2),'WFOM - Time_Base'!$A$8:$API$8,0)) *
INDEX('WFOM - Time_Base'!$A$4:$API$29, MATCH("CenHos_Per", 'WFOM - Time_Base'!$B$4:$B$29,0), MATCH(CONCATENATE($G141,U$2),'WFOM - Time_Base'!$A$8:$API$8,0)),
IFERROR($AN141 * INDEX('Inputs from Uganda staff'!$E$61:$BM$80,MATCH('HRH Need estimation'!U$2,'Inputs from Uganda staff'!$E$61:$E$80,0),MATCH('HRH Need estimation'!$D141,'Inputs from Uganda staff'!$E$6:$BM$6,0)),
""))</f>
        <v>1</v>
      </c>
      <c r="V141" s="252">
        <f>IFERROR(
$AN141 * INDEX('WFOM - Time_Base'!$A$4:$API$29, MATCH("CenHos", 'WFOM - Time_Base'!$B$4:$B$29,0), MATCH(CONCATENATE($G141,V$2),'WFOM - Time_Base'!$A$8:$API$8,0)) *
INDEX('WFOM - Time_Base'!$A$4:$API$29, MATCH("CenHos_Per", 'WFOM - Time_Base'!$B$4:$B$29,0), MATCH(CONCATENATE($G141,V$2),'WFOM - Time_Base'!$A$8:$API$8,0)),
IFERROR($AN141 * INDEX('Inputs from Uganda staff'!$E$61:$BM$80,MATCH('HRH Need estimation'!V$2,'Inputs from Uganda staff'!$E$61:$E$80,0),MATCH('HRH Need estimation'!$D141,'Inputs from Uganda staff'!$E$6:$BM$6,0)),
""))</f>
        <v>4</v>
      </c>
      <c r="W141" s="252">
        <f>IFERROR(
$AN141 * INDEX('WFOM - Time_Base'!$A$4:$API$29, MATCH("CenHos", 'WFOM - Time_Base'!$B$4:$B$29,0), MATCH(CONCATENATE($G141,W$2),'WFOM - Time_Base'!$A$8:$API$8,0)) *
INDEX('WFOM - Time_Base'!$A$4:$API$29, MATCH("CenHos_Per", 'WFOM - Time_Base'!$B$4:$B$29,0), MATCH(CONCATENATE($G141,W$2),'WFOM - Time_Base'!$A$8:$API$8,0)),
IFERROR($AN141 * INDEX('Inputs from Uganda staff'!$E$61:$BM$80,MATCH('HRH Need estimation'!W$2,'Inputs from Uganda staff'!$E$61:$E$80,0),MATCH('HRH Need estimation'!$D141,'Inputs from Uganda staff'!$E$6:$BM$6,0)),
""))</f>
        <v>0</v>
      </c>
      <c r="X141" s="252">
        <f>IFERROR(
$AN141 * INDEX('WFOM - Time_Base'!$A$4:$API$29, MATCH("CenHos", 'WFOM - Time_Base'!$B$4:$B$29,0), MATCH(CONCATENATE($G141,X$2),'WFOM - Time_Base'!$A$8:$API$8,0)) *
INDEX('WFOM - Time_Base'!$A$4:$API$29, MATCH("CenHos_Per", 'WFOM - Time_Base'!$B$4:$B$29,0), MATCH(CONCATENATE($G141,X$2),'WFOM - Time_Base'!$A$8:$API$8,0)),
IFERROR($AN141 * INDEX('Inputs from Uganda staff'!$E$61:$BM$80,MATCH('HRH Need estimation'!X$2,'Inputs from Uganda staff'!$E$61:$E$80,0),MATCH('HRH Need estimation'!$D141,'Inputs from Uganda staff'!$E$6:$BM$6,0)),
""))</f>
        <v>0</v>
      </c>
      <c r="Y141" s="252">
        <v>1</v>
      </c>
      <c r="Z141" s="252">
        <f>IFERROR(
$AN141 * INDEX('WFOM - Time_Base'!$A$4:$API$29, MATCH("CenHos", 'WFOM - Time_Base'!$B$4:$B$29,0), MATCH(CONCATENATE($G141,Z$2),'WFOM - Time_Base'!$A$8:$API$8,0)) *
INDEX('WFOM - Time_Base'!$A$4:$API$29, MATCH("CenHos_Per", 'WFOM - Time_Base'!$B$4:$B$29,0), MATCH(CONCATENATE($G141,Z$2),'WFOM - Time_Base'!$A$8:$API$8,0)),
IFERROR($AN141 * INDEX('Inputs from Uganda staff'!$E$61:$BM$80,MATCH('HRH Need estimation'!Z$2,'Inputs from Uganda staff'!$E$61:$E$80,0),MATCH('HRH Need estimation'!$D141,'Inputs from Uganda staff'!$E$6:$BM$6,0)),
""))</f>
        <v>0</v>
      </c>
      <c r="AA141" s="252">
        <f>IFERROR(
$AN141 * INDEX('WFOM - Time_Base'!$A$4:$API$29, MATCH("CenHos", 'WFOM - Time_Base'!$B$4:$B$29,0), MATCH(CONCATENATE($G141,AA$2),'WFOM - Time_Base'!$A$8:$API$8,0)) *
INDEX('WFOM - Time_Base'!$A$4:$API$29, MATCH("CenHos_Per", 'WFOM - Time_Base'!$B$4:$B$29,0), MATCH(CONCATENATE($G141,AA$2),'WFOM - Time_Base'!$A$8:$API$8,0)),
IFERROR($AN141 * INDEX('Inputs from Uganda staff'!$E$61:$BM$80,MATCH('HRH Need estimation'!AA$2,'Inputs from Uganda staff'!$E$61:$E$80,0),MATCH('HRH Need estimation'!$D141,'Inputs from Uganda staff'!$E$6:$BM$6,0)),
""))</f>
        <v>0</v>
      </c>
      <c r="AB141" s="252">
        <f>IFERROR(
$AN141 * INDEX('WFOM - Time_Base'!$A$4:$API$29, MATCH("CenHos", 'WFOM - Time_Base'!$B$4:$B$29,0), MATCH(CONCATENATE($G141,AB$2),'WFOM - Time_Base'!$A$8:$API$8,0)) *
INDEX('WFOM - Time_Base'!$A$4:$API$29, MATCH("CenHos_Per", 'WFOM - Time_Base'!$B$4:$B$29,0), MATCH(CONCATENATE($G141,AB$2),'WFOM - Time_Base'!$A$8:$API$8,0)),
IFERROR($AN141 * INDEX('Inputs from Uganda staff'!$E$61:$BM$80,MATCH('HRH Need estimation'!AB$2,'Inputs from Uganda staff'!$E$61:$E$80,0),MATCH('HRH Need estimation'!$D141,'Inputs from Uganda staff'!$E$6:$BM$6,0)),
""))</f>
        <v>0</v>
      </c>
      <c r="AC141" s="252" t="str">
        <f>IFERROR(
$AN141 * INDEX('WFOM - Time_Base'!$A$4:$API$29, MATCH("CenHos", 'WFOM - Time_Base'!$B$4:$B$29,0), MATCH(CONCATENATE($G141,AC$2),'WFOM - Time_Base'!$A$8:$API$8,0)) *
INDEX('WFOM - Time_Base'!$A$4:$API$29, MATCH("CenHos_Per", 'WFOM - Time_Base'!$B$4:$B$29,0), MATCH(CONCATENATE($G141,AC$2),'WFOM - Time_Base'!$A$8:$API$8,0)),
IFERROR($AN141 * INDEX('Inputs from Uganda staff'!$E$61:$BM$80,MATCH('HRH Need estimation'!AC$2,'Inputs from Uganda staff'!$E$61:$E$80,0),MATCH('HRH Need estimation'!$D141,'Inputs from Uganda staff'!$E$6:$BM$6,0)),
""))</f>
        <v/>
      </c>
      <c r="AD141" s="252">
        <f>IFERROR(
$AN141 * INDEX('WFOM - Time_Base'!$A$4:$API$29, MATCH("CenHos", 'WFOM - Time_Base'!$B$4:$B$29,0), MATCH(CONCATENATE($G141,AD$2),'WFOM - Time_Base'!$A$8:$API$8,0)) *
INDEX('WFOM - Time_Base'!$A$4:$API$29, MATCH("CenHos_Per", 'WFOM - Time_Base'!$B$4:$B$29,0), MATCH(CONCATENATE($G141,AD$2),'WFOM - Time_Base'!$A$8:$API$8,0)),
IFERROR($AN141 * INDEX('Inputs from Uganda staff'!$E$61:$BM$80,MATCH('HRH Need estimation'!AD$2,'Inputs from Uganda staff'!$E$61:$E$80,0),MATCH('HRH Need estimation'!$D141,'Inputs from Uganda staff'!$E$6:$BM$6,0)),
""))</f>
        <v>0</v>
      </c>
      <c r="AE141" s="252">
        <f>IFERROR(
$AN141 * INDEX('WFOM - Time_Base'!$A$4:$API$29, MATCH("CenHos", 'WFOM - Time_Base'!$B$4:$B$29,0), MATCH(CONCATENATE($G141,AE$2),'WFOM - Time_Base'!$A$8:$API$8,0)) *
INDEX('WFOM - Time_Base'!$A$4:$API$29, MATCH("CenHos_Per", 'WFOM - Time_Base'!$B$4:$B$29,0), MATCH(CONCATENATE($G141,AE$2),'WFOM - Time_Base'!$A$8:$API$8,0)),
IFERROR($AN141 * INDEX('Inputs from Uganda staff'!$E$61:$BM$80,MATCH('HRH Need estimation'!AE$2,'Inputs from Uganda staff'!$E$61:$E$80,0),MATCH('HRH Need estimation'!$D141,'Inputs from Uganda staff'!$E$6:$BM$6,0)),
""))</f>
        <v>0</v>
      </c>
      <c r="AF141" s="252">
        <f>IFERROR(
$AN141 * INDEX('WFOM - Time_Base'!$A$4:$API$29, MATCH("CenHos", 'WFOM - Time_Base'!$B$4:$B$29,0), MATCH(CONCATENATE($G141,AF$2),'WFOM - Time_Base'!$A$8:$API$8,0)) *
INDEX('WFOM - Time_Base'!$A$4:$API$29, MATCH("CenHos_Per", 'WFOM - Time_Base'!$B$4:$B$29,0), MATCH(CONCATENATE($G141,AF$2),'WFOM - Time_Base'!$A$8:$API$8,0)),
IFERROR($AN141 * INDEX('Inputs from Uganda staff'!$E$61:$BM$80,MATCH('HRH Need estimation'!AF$2,'Inputs from Uganda staff'!$E$61:$E$80,0),MATCH('HRH Need estimation'!$D141,'Inputs from Uganda staff'!$E$6:$BM$6,0)),
""))</f>
        <v>0</v>
      </c>
      <c r="AG141" s="252">
        <f>IFERROR(
$AN141 * INDEX('WFOM - Time_Base'!$A$4:$API$29, MATCH("CenHos", 'WFOM - Time_Base'!$B$4:$B$29,0), MATCH(CONCATENATE($G141,AG$2),'WFOM - Time_Base'!$A$8:$API$8,0)) *
INDEX('WFOM - Time_Base'!$A$4:$API$29, MATCH("CenHos_Per", 'WFOM - Time_Base'!$B$4:$B$29,0), MATCH(CONCATENATE($G141,AG$2),'WFOM - Time_Base'!$A$8:$API$8,0)),
IFERROR($AN141 * INDEX('Inputs from Uganda staff'!$E$61:$BM$80,MATCH('HRH Need estimation'!AG$2,'Inputs from Uganda staff'!$E$61:$E$80,0),MATCH('HRH Need estimation'!$D141,'Inputs from Uganda staff'!$E$6:$BM$6,0)),
""))</f>
        <v>0</v>
      </c>
      <c r="AH141" s="252">
        <f>IFERROR(
$AN141 * INDEX('WFOM - Time_Base'!$A$4:$API$29, MATCH("CenHos", 'WFOM - Time_Base'!$B$4:$B$29,0), MATCH(CONCATENATE($G141,AH$2),'WFOM - Time_Base'!$A$8:$API$8,0)) *
INDEX('WFOM - Time_Base'!$A$4:$API$29, MATCH("CenHos_Per", 'WFOM - Time_Base'!$B$4:$B$29,0), MATCH(CONCATENATE($G141,AH$2),'WFOM - Time_Base'!$A$8:$API$8,0)),
IFERROR($AN141 * INDEX('Inputs from Uganda staff'!$E$61:$BM$80,MATCH('HRH Need estimation'!AH$2,'Inputs from Uganda staff'!$E$61:$E$80,0),MATCH('HRH Need estimation'!$D141,'Inputs from Uganda staff'!$E$6:$BM$6,0)),
""))</f>
        <v>0</v>
      </c>
      <c r="AI141" s="252">
        <f>IFERROR(
$AN141 * INDEX('WFOM - Time_Base'!$A$4:$API$29, MATCH("CenHos", 'WFOM - Time_Base'!$B$4:$B$29,0), MATCH(CONCATENATE($G141,AI$2),'WFOM - Time_Base'!$A$8:$API$8,0)) *
INDEX('WFOM - Time_Base'!$A$4:$API$29, MATCH("CenHos_Per", 'WFOM - Time_Base'!$B$4:$B$29,0), MATCH(CONCATENATE($G141,AI$2),'WFOM - Time_Base'!$A$8:$API$8,0)),
IFERROR($AN141 * INDEX('Inputs from Uganda staff'!$E$61:$BM$80,MATCH('HRH Need estimation'!AI$2,'Inputs from Uganda staff'!$E$61:$E$80,0),MATCH('HRH Need estimation'!$D141,'Inputs from Uganda staff'!$E$6:$BM$6,0)),
""))</f>
        <v>0</v>
      </c>
      <c r="AJ141" s="252">
        <f>IFERROR(
$AN141 * INDEX('WFOM - Time_Base'!$A$4:$API$29, MATCH("CenHos", 'WFOM - Time_Base'!$B$4:$B$29,0), MATCH(CONCATENATE($G141,AJ$2),'WFOM - Time_Base'!$A$8:$API$8,0)) *
INDEX('WFOM - Time_Base'!$A$4:$API$29, MATCH("CenHos_Per", 'WFOM - Time_Base'!$B$4:$B$29,0), MATCH(CONCATENATE($G141,AJ$2),'WFOM - Time_Base'!$A$8:$API$8,0)),
IFERROR($AN141 * INDEX('Inputs from Uganda staff'!$E$61:$BM$80,MATCH('HRH Need estimation'!AJ$2,'Inputs from Uganda staff'!$E$61:$E$80,0),MATCH('HRH Need estimation'!$D141,'Inputs from Uganda staff'!$E$6:$BM$6,0)),
""))</f>
        <v>0</v>
      </c>
      <c r="AK141" s="252">
        <f>IFERROR(
$AN141 * INDEX('WFOM - Time_Base'!$A$4:$API$29, MATCH("CenHos", 'WFOM - Time_Base'!$B$4:$B$29,0), MATCH(CONCATENATE($G141,AK$2),'WFOM - Time_Base'!$A$8:$API$8,0)) *
INDEX('WFOM - Time_Base'!$A$4:$API$29, MATCH("CenHos_Per", 'WFOM - Time_Base'!$B$4:$B$29,0), MATCH(CONCATENATE($G141,AK$2),'WFOM - Time_Base'!$A$8:$API$8,0)),
IFERROR($AN141 * INDEX('Inputs from Uganda staff'!$E$61:$BM$80,MATCH('HRH Need estimation'!AK$2,'Inputs from Uganda staff'!$E$61:$E$80,0),MATCH('HRH Need estimation'!$D141,'Inputs from Uganda staff'!$E$6:$BM$6,0)),
""))</f>
        <v>0</v>
      </c>
      <c r="AL141" s="252">
        <f>IFERROR(
$AN141 * INDEX('WFOM - Time_Base'!$A$4:$API$29, MATCH("CenHos", 'WFOM - Time_Base'!$B$4:$B$29,0), MATCH(CONCATENATE($G141,AL$2),'WFOM - Time_Base'!$A$8:$API$8,0)) *
INDEX('WFOM - Time_Base'!$A$4:$API$29, MATCH("CenHos_Per", 'WFOM - Time_Base'!$B$4:$B$29,0), MATCH(CONCATENATE($G141,AL$2),'WFOM - Time_Base'!$A$8:$API$8,0)),
IFERROR($AN141 * INDEX('Inputs from Uganda staff'!$E$61:$BM$80,MATCH('HRH Need estimation'!AL$2,'Inputs from Uganda staff'!$E$61:$E$80,0),MATCH('HRH Need estimation'!$D141,'Inputs from Uganda staff'!$E$6:$BM$6,0)),
""))</f>
        <v>0</v>
      </c>
      <c r="AN141">
        <v>1</v>
      </c>
      <c r="AO141" t="str">
        <f t="shared" si="6"/>
        <v>156</v>
      </c>
    </row>
    <row r="142" spans="1:43" hidden="1">
      <c r="A142" s="106" t="s">
        <v>915</v>
      </c>
      <c r="B142" s="106" t="s">
        <v>55</v>
      </c>
      <c r="C142" s="107" t="s">
        <v>495</v>
      </c>
      <c r="D142" s="114" t="s">
        <v>496</v>
      </c>
      <c r="E142" s="199"/>
      <c r="F142" s="199"/>
      <c r="G142" s="199" t="str">
        <f>IF(F142&lt;&gt;"", VLOOKUP(F142,'WFOM - Cadre and Service List'!$E$4:$F$52,2,FALSE), "")</f>
        <v/>
      </c>
      <c r="H142" s="199" t="s">
        <v>1058</v>
      </c>
      <c r="I142" s="208"/>
      <c r="J142" s="208"/>
      <c r="K142" s="208"/>
      <c r="L142" s="208"/>
      <c r="M142" s="208"/>
      <c r="N142" s="208"/>
      <c r="O142" s="208"/>
      <c r="P142" s="207">
        <f t="shared" si="5"/>
        <v>0</v>
      </c>
      <c r="Q142" s="122" t="s">
        <v>1947</v>
      </c>
      <c r="R142" s="122" t="str">
        <f>IFERROR(
$AN142 * INDEX('WFOM - Time_Base'!$A$4:$API$29, MATCH("CenHos", 'WFOM - Time_Base'!$B$4:$B$29,0), MATCH(CONCATENATE($G142,R$2),'WFOM - Time_Base'!$A$8:$API$8,0)) *
INDEX('WFOM - Time_Base'!$A$4:$API$29, MATCH("CenHos_Per", 'WFOM - Time_Base'!$B$4:$B$29,0), MATCH(CONCATENATE($G142,R$2),'WFOM - Time_Base'!$A$8:$API$8,0)),
IFERROR($AN142 * INDEX('Inputs from Uganda staff'!$E$61:$BM$80,MATCH('HRH Need estimation'!R$2,'Inputs from Uganda staff'!$E$61:$E$80,0),MATCH('HRH Need estimation'!$D142,'Inputs from Uganda staff'!$E$6:$BM$6,0)),
""))</f>
        <v/>
      </c>
      <c r="S142" s="122" t="str">
        <f>IFERROR(
$AN142 * INDEX('WFOM - Time_Base'!$A$4:$API$29, MATCH("CenHos", 'WFOM - Time_Base'!$B$4:$B$29,0), MATCH(CONCATENATE($G142,S$2),'WFOM - Time_Base'!$A$8:$API$8,0)) *
INDEX('WFOM - Time_Base'!$A$4:$API$29, MATCH("CenHos_Per", 'WFOM - Time_Base'!$B$4:$B$29,0), MATCH(CONCATENATE($G142,S$2),'WFOM - Time_Base'!$A$8:$API$8,0)),
IFERROR($AN142 * INDEX('Inputs from Uganda staff'!$E$61:$BM$80,MATCH('HRH Need estimation'!S$2,'Inputs from Uganda staff'!$E$61:$E$80,0),MATCH('HRH Need estimation'!$D142,'Inputs from Uganda staff'!$E$6:$BM$6,0)),
""))</f>
        <v/>
      </c>
      <c r="T142" s="122" t="str">
        <f>IFERROR(
$AN142 * INDEX('WFOM - Time_Base'!$A$4:$API$29, MATCH("CenHos", 'WFOM - Time_Base'!$B$4:$B$29,0), MATCH(CONCATENATE($G142,T$2),'WFOM - Time_Base'!$A$8:$API$8,0)) *
INDEX('WFOM - Time_Base'!$A$4:$API$29, MATCH("CenHos_Per", 'WFOM - Time_Base'!$B$4:$B$29,0), MATCH(CONCATENATE($G142,T$2),'WFOM - Time_Base'!$A$8:$API$8,0)),
IFERROR($AN142 * INDEX('Inputs from Uganda staff'!$E$61:$BM$80,MATCH('HRH Need estimation'!T$2,'Inputs from Uganda staff'!$E$61:$E$80,0),MATCH('HRH Need estimation'!$D142,'Inputs from Uganda staff'!$E$6:$BM$6,0)),
""))</f>
        <v/>
      </c>
      <c r="U142" s="122" t="str">
        <f>IFERROR(
$AN142 * INDEX('WFOM - Time_Base'!$A$4:$API$29, MATCH("CenHos", 'WFOM - Time_Base'!$B$4:$B$29,0), MATCH(CONCATENATE($G142,U$2),'WFOM - Time_Base'!$A$8:$API$8,0)) *
INDEX('WFOM - Time_Base'!$A$4:$API$29, MATCH("CenHos_Per", 'WFOM - Time_Base'!$B$4:$B$29,0), MATCH(CONCATENATE($G142,U$2),'WFOM - Time_Base'!$A$8:$API$8,0)),
IFERROR($AN142 * INDEX('Inputs from Uganda staff'!$E$61:$BM$80,MATCH('HRH Need estimation'!U$2,'Inputs from Uganda staff'!$E$61:$E$80,0),MATCH('HRH Need estimation'!$D142,'Inputs from Uganda staff'!$E$6:$BM$6,0)),
""))</f>
        <v/>
      </c>
      <c r="V142" s="122" t="str">
        <f>IFERROR(
$AN142 * INDEX('WFOM - Time_Base'!$A$4:$API$29, MATCH("CenHos", 'WFOM - Time_Base'!$B$4:$B$29,0), MATCH(CONCATENATE($G142,V$2),'WFOM - Time_Base'!$A$8:$API$8,0)) *
INDEX('WFOM - Time_Base'!$A$4:$API$29, MATCH("CenHos_Per", 'WFOM - Time_Base'!$B$4:$B$29,0), MATCH(CONCATENATE($G142,V$2),'WFOM - Time_Base'!$A$8:$API$8,0)),
IFERROR($AN142 * INDEX('Inputs from Uganda staff'!$E$61:$BM$80,MATCH('HRH Need estimation'!V$2,'Inputs from Uganda staff'!$E$61:$E$80,0),MATCH('HRH Need estimation'!$D142,'Inputs from Uganda staff'!$E$6:$BM$6,0)),
""))</f>
        <v/>
      </c>
      <c r="W142" s="122" t="str">
        <f>IFERROR(
$AN142 * INDEX('WFOM - Time_Base'!$A$4:$API$29, MATCH("CenHos", 'WFOM - Time_Base'!$B$4:$B$29,0), MATCH(CONCATENATE($G142,W$2),'WFOM - Time_Base'!$A$8:$API$8,0)) *
INDEX('WFOM - Time_Base'!$A$4:$API$29, MATCH("CenHos_Per", 'WFOM - Time_Base'!$B$4:$B$29,0), MATCH(CONCATENATE($G142,W$2),'WFOM - Time_Base'!$A$8:$API$8,0)),
IFERROR($AN142 * INDEX('Inputs from Uganda staff'!$E$61:$BM$80,MATCH('HRH Need estimation'!W$2,'Inputs from Uganda staff'!$E$61:$E$80,0),MATCH('HRH Need estimation'!$D142,'Inputs from Uganda staff'!$E$6:$BM$6,0)),
""))</f>
        <v/>
      </c>
      <c r="X142" s="122" t="str">
        <f>IFERROR(
$AN142 * INDEX('WFOM - Time_Base'!$A$4:$API$29, MATCH("CenHos", 'WFOM - Time_Base'!$B$4:$B$29,0), MATCH(CONCATENATE($G142,X$2),'WFOM - Time_Base'!$A$8:$API$8,0)) *
INDEX('WFOM - Time_Base'!$A$4:$API$29, MATCH("CenHos_Per", 'WFOM - Time_Base'!$B$4:$B$29,0), MATCH(CONCATENATE($G142,X$2),'WFOM - Time_Base'!$A$8:$API$8,0)),
IFERROR($AN142 * INDEX('Inputs from Uganda staff'!$E$61:$BM$80,MATCH('HRH Need estimation'!X$2,'Inputs from Uganda staff'!$E$61:$E$80,0),MATCH('HRH Need estimation'!$D142,'Inputs from Uganda staff'!$E$6:$BM$6,0)),
""))</f>
        <v/>
      </c>
      <c r="Y142" s="122" t="str">
        <f>IFERROR(
$AN142 * INDEX('WFOM - Time_Base'!$A$4:$API$29, MATCH("CenHos", 'WFOM - Time_Base'!$B$4:$B$29,0), MATCH(CONCATENATE($G142,Y$2),'WFOM - Time_Base'!$A$8:$API$8,0)) *
INDEX('WFOM - Time_Base'!$A$4:$API$29, MATCH("CenHos_Per", 'WFOM - Time_Base'!$B$4:$B$29,0), MATCH(CONCATENATE($G142,Y$2),'WFOM - Time_Base'!$A$8:$API$8,0)),
IFERROR($AN142 * INDEX('Inputs from Uganda staff'!$E$61:$BM$80,MATCH('HRH Need estimation'!Y$2,'Inputs from Uganda staff'!$E$61:$E$80,0),MATCH('HRH Need estimation'!$D142,'Inputs from Uganda staff'!$E$6:$BM$6,0)),
""))</f>
        <v/>
      </c>
      <c r="Z142" s="122" t="str">
        <f>IFERROR(
$AN142 * INDEX('WFOM - Time_Base'!$A$4:$API$29, MATCH("CenHos", 'WFOM - Time_Base'!$B$4:$B$29,0), MATCH(CONCATENATE($G142,Z$2),'WFOM - Time_Base'!$A$8:$API$8,0)) *
INDEX('WFOM - Time_Base'!$A$4:$API$29, MATCH("CenHos_Per", 'WFOM - Time_Base'!$B$4:$B$29,0), MATCH(CONCATENATE($G142,Z$2),'WFOM - Time_Base'!$A$8:$API$8,0)),
IFERROR($AN142 * INDEX('Inputs from Uganda staff'!$E$61:$BM$80,MATCH('HRH Need estimation'!Z$2,'Inputs from Uganda staff'!$E$61:$E$80,0),MATCH('HRH Need estimation'!$D142,'Inputs from Uganda staff'!$E$6:$BM$6,0)),
""))</f>
        <v/>
      </c>
      <c r="AA142" s="122" t="str">
        <f>IFERROR(
$AN142 * INDEX('WFOM - Time_Base'!$A$4:$API$29, MATCH("CenHos", 'WFOM - Time_Base'!$B$4:$B$29,0), MATCH(CONCATENATE($G142,AA$2),'WFOM - Time_Base'!$A$8:$API$8,0)) *
INDEX('WFOM - Time_Base'!$A$4:$API$29, MATCH("CenHos_Per", 'WFOM - Time_Base'!$B$4:$B$29,0), MATCH(CONCATENATE($G142,AA$2),'WFOM - Time_Base'!$A$8:$API$8,0)),
IFERROR($AN142 * INDEX('Inputs from Uganda staff'!$E$61:$BM$80,MATCH('HRH Need estimation'!AA$2,'Inputs from Uganda staff'!$E$61:$E$80,0),MATCH('HRH Need estimation'!$D142,'Inputs from Uganda staff'!$E$6:$BM$6,0)),
""))</f>
        <v/>
      </c>
      <c r="AB142" s="122" t="str">
        <f>IFERROR(
$AN142 * INDEX('WFOM - Time_Base'!$A$4:$API$29, MATCH("CenHos", 'WFOM - Time_Base'!$B$4:$B$29,0), MATCH(CONCATENATE($G142,AB$2),'WFOM - Time_Base'!$A$8:$API$8,0)) *
INDEX('WFOM - Time_Base'!$A$4:$API$29, MATCH("CenHos_Per", 'WFOM - Time_Base'!$B$4:$B$29,0), MATCH(CONCATENATE($G142,AB$2),'WFOM - Time_Base'!$A$8:$API$8,0)),
IFERROR($AN142 * INDEX('Inputs from Uganda staff'!$E$61:$BM$80,MATCH('HRH Need estimation'!AB$2,'Inputs from Uganda staff'!$E$61:$E$80,0),MATCH('HRH Need estimation'!$D142,'Inputs from Uganda staff'!$E$6:$BM$6,0)),
""))</f>
        <v/>
      </c>
      <c r="AC142" s="122" t="str">
        <f>IFERROR(
$AN142 * INDEX('WFOM - Time_Base'!$A$4:$API$29, MATCH("CenHos", 'WFOM - Time_Base'!$B$4:$B$29,0), MATCH(CONCATENATE($G142,AC$2),'WFOM - Time_Base'!$A$8:$API$8,0)) *
INDEX('WFOM - Time_Base'!$A$4:$API$29, MATCH("CenHos_Per", 'WFOM - Time_Base'!$B$4:$B$29,0), MATCH(CONCATENATE($G142,AC$2),'WFOM - Time_Base'!$A$8:$API$8,0)),
IFERROR($AN142 * INDEX('Inputs from Uganda staff'!$E$61:$BM$80,MATCH('HRH Need estimation'!AC$2,'Inputs from Uganda staff'!$E$61:$E$80,0),MATCH('HRH Need estimation'!$D142,'Inputs from Uganda staff'!$E$6:$BM$6,0)),
""))</f>
        <v/>
      </c>
      <c r="AD142" s="122" t="str">
        <f>IFERROR(
$AN142 * INDEX('WFOM - Time_Base'!$A$4:$API$29, MATCH("CenHos", 'WFOM - Time_Base'!$B$4:$B$29,0), MATCH(CONCATENATE($G142,AD$2),'WFOM - Time_Base'!$A$8:$API$8,0)) *
INDEX('WFOM - Time_Base'!$A$4:$API$29, MATCH("CenHos_Per", 'WFOM - Time_Base'!$B$4:$B$29,0), MATCH(CONCATENATE($G142,AD$2),'WFOM - Time_Base'!$A$8:$API$8,0)),
IFERROR($AN142 * INDEX('Inputs from Uganda staff'!$E$61:$BM$80,MATCH('HRH Need estimation'!AD$2,'Inputs from Uganda staff'!$E$61:$E$80,0),MATCH('HRH Need estimation'!$D142,'Inputs from Uganda staff'!$E$6:$BM$6,0)),
""))</f>
        <v/>
      </c>
      <c r="AE142" s="122" t="str">
        <f>IFERROR(
$AN142 * INDEX('WFOM - Time_Base'!$A$4:$API$29, MATCH("CenHos", 'WFOM - Time_Base'!$B$4:$B$29,0), MATCH(CONCATENATE($G142,AE$2),'WFOM - Time_Base'!$A$8:$API$8,0)) *
INDEX('WFOM - Time_Base'!$A$4:$API$29, MATCH("CenHos_Per", 'WFOM - Time_Base'!$B$4:$B$29,0), MATCH(CONCATENATE($G142,AE$2),'WFOM - Time_Base'!$A$8:$API$8,0)),
IFERROR($AN142 * INDEX('Inputs from Uganda staff'!$E$61:$BM$80,MATCH('HRH Need estimation'!AE$2,'Inputs from Uganda staff'!$E$61:$E$80,0),MATCH('HRH Need estimation'!$D142,'Inputs from Uganda staff'!$E$6:$BM$6,0)),
""))</f>
        <v/>
      </c>
      <c r="AF142" s="122" t="str">
        <f>IFERROR(
$AN142 * INDEX('WFOM - Time_Base'!$A$4:$API$29, MATCH("CenHos", 'WFOM - Time_Base'!$B$4:$B$29,0), MATCH(CONCATENATE($G142,AF$2),'WFOM - Time_Base'!$A$8:$API$8,0)) *
INDEX('WFOM - Time_Base'!$A$4:$API$29, MATCH("CenHos_Per", 'WFOM - Time_Base'!$B$4:$B$29,0), MATCH(CONCATENATE($G142,AF$2),'WFOM - Time_Base'!$A$8:$API$8,0)),
IFERROR($AN142 * INDEX('Inputs from Uganda staff'!$E$61:$BM$80,MATCH('HRH Need estimation'!AF$2,'Inputs from Uganda staff'!$E$61:$E$80,0),MATCH('HRH Need estimation'!$D142,'Inputs from Uganda staff'!$E$6:$BM$6,0)),
""))</f>
        <v/>
      </c>
      <c r="AG142" s="122" t="str">
        <f>IFERROR(
$AN142 * INDEX('WFOM - Time_Base'!$A$4:$API$29, MATCH("CenHos", 'WFOM - Time_Base'!$B$4:$B$29,0), MATCH(CONCATENATE($G142,AG$2),'WFOM - Time_Base'!$A$8:$API$8,0)) *
INDEX('WFOM - Time_Base'!$A$4:$API$29, MATCH("CenHos_Per", 'WFOM - Time_Base'!$B$4:$B$29,0), MATCH(CONCATENATE($G142,AG$2),'WFOM - Time_Base'!$A$8:$API$8,0)),
IFERROR($AN142 * INDEX('Inputs from Uganda staff'!$E$61:$BM$80,MATCH('HRH Need estimation'!AG$2,'Inputs from Uganda staff'!$E$61:$E$80,0),MATCH('HRH Need estimation'!$D142,'Inputs from Uganda staff'!$E$6:$BM$6,0)),
""))</f>
        <v/>
      </c>
      <c r="AH142" s="122" t="str">
        <f>IFERROR(
$AN142 * INDEX('WFOM - Time_Base'!$A$4:$API$29, MATCH("CenHos", 'WFOM - Time_Base'!$B$4:$B$29,0), MATCH(CONCATENATE($G142,AH$2),'WFOM - Time_Base'!$A$8:$API$8,0)) *
INDEX('WFOM - Time_Base'!$A$4:$API$29, MATCH("CenHos_Per", 'WFOM - Time_Base'!$B$4:$B$29,0), MATCH(CONCATENATE($G142,AH$2),'WFOM - Time_Base'!$A$8:$API$8,0)),
IFERROR($AN142 * INDEX('Inputs from Uganda staff'!$E$61:$BM$80,MATCH('HRH Need estimation'!AH$2,'Inputs from Uganda staff'!$E$61:$E$80,0),MATCH('HRH Need estimation'!$D142,'Inputs from Uganda staff'!$E$6:$BM$6,0)),
""))</f>
        <v/>
      </c>
      <c r="AI142" s="122" t="str">
        <f>IFERROR(
$AN142 * INDEX('WFOM - Time_Base'!$A$4:$API$29, MATCH("CenHos", 'WFOM - Time_Base'!$B$4:$B$29,0), MATCH(CONCATENATE($G142,AI$2),'WFOM - Time_Base'!$A$8:$API$8,0)) *
INDEX('WFOM - Time_Base'!$A$4:$API$29, MATCH("CenHos_Per", 'WFOM - Time_Base'!$B$4:$B$29,0), MATCH(CONCATENATE($G142,AI$2),'WFOM - Time_Base'!$A$8:$API$8,0)),
IFERROR($AN142 * INDEX('Inputs from Uganda staff'!$E$61:$BM$80,MATCH('HRH Need estimation'!AI$2,'Inputs from Uganda staff'!$E$61:$E$80,0),MATCH('HRH Need estimation'!$D142,'Inputs from Uganda staff'!$E$6:$BM$6,0)),
""))</f>
        <v/>
      </c>
      <c r="AJ142" s="122" t="str">
        <f>IFERROR(
$AN142 * INDEX('WFOM - Time_Base'!$A$4:$API$29, MATCH("CenHos", 'WFOM - Time_Base'!$B$4:$B$29,0), MATCH(CONCATENATE($G142,AJ$2),'WFOM - Time_Base'!$A$8:$API$8,0)) *
INDEX('WFOM - Time_Base'!$A$4:$API$29, MATCH("CenHos_Per", 'WFOM - Time_Base'!$B$4:$B$29,0), MATCH(CONCATENATE($G142,AJ$2),'WFOM - Time_Base'!$A$8:$API$8,0)),
IFERROR($AN142 * INDEX('Inputs from Uganda staff'!$E$61:$BM$80,MATCH('HRH Need estimation'!AJ$2,'Inputs from Uganda staff'!$E$61:$E$80,0),MATCH('HRH Need estimation'!$D142,'Inputs from Uganda staff'!$E$6:$BM$6,0)),
""))</f>
        <v/>
      </c>
      <c r="AK142" s="122" t="str">
        <f>IFERROR(
$AN142 * INDEX('WFOM - Time_Base'!$A$4:$API$29, MATCH("CenHos", 'WFOM - Time_Base'!$B$4:$B$29,0), MATCH(CONCATENATE($G142,AK$2),'WFOM - Time_Base'!$A$8:$API$8,0)) *
INDEX('WFOM - Time_Base'!$A$4:$API$29, MATCH("CenHos_Per", 'WFOM - Time_Base'!$B$4:$B$29,0), MATCH(CONCATENATE($G142,AK$2),'WFOM - Time_Base'!$A$8:$API$8,0)),
IFERROR($AN142 * INDEX('Inputs from Uganda staff'!$E$61:$BM$80,MATCH('HRH Need estimation'!AK$2,'Inputs from Uganda staff'!$E$61:$E$80,0),MATCH('HRH Need estimation'!$D142,'Inputs from Uganda staff'!$E$6:$BM$6,0)),
""))</f>
        <v/>
      </c>
      <c r="AL142" s="122" t="str">
        <f>IFERROR(
$AN142 * INDEX('WFOM - Time_Base'!$A$4:$API$29, MATCH("CenHos", 'WFOM - Time_Base'!$B$4:$B$29,0), MATCH(CONCATENATE($G142,AL$2),'WFOM - Time_Base'!$A$8:$API$8,0)) *
INDEX('WFOM - Time_Base'!$A$4:$API$29, MATCH("CenHos_Per", 'WFOM - Time_Base'!$B$4:$B$29,0), MATCH(CONCATENATE($G142,AL$2),'WFOM - Time_Base'!$A$8:$API$8,0)),
IFERROR($AN142 * INDEX('Inputs from Uganda staff'!$E$61:$BM$80,MATCH('HRH Need estimation'!AL$2,'Inputs from Uganda staff'!$E$61:$E$80,0),MATCH('HRH Need estimation'!$D142,'Inputs from Uganda staff'!$E$6:$BM$6,0)),
""))</f>
        <v/>
      </c>
      <c r="AN142">
        <v>1</v>
      </c>
      <c r="AO142" t="e">
        <f t="shared" si="6"/>
        <v>#N/A</v>
      </c>
      <c r="AQ142" t="s">
        <v>835</v>
      </c>
    </row>
    <row r="143" spans="1:43" hidden="1">
      <c r="A143" s="106" t="s">
        <v>915</v>
      </c>
      <c r="B143" s="106" t="s">
        <v>55</v>
      </c>
      <c r="C143" s="107" t="s">
        <v>497</v>
      </c>
      <c r="D143" s="114" t="s">
        <v>498</v>
      </c>
      <c r="E143" s="199"/>
      <c r="F143" s="199"/>
      <c r="G143" s="199" t="str">
        <f>IF(F143&lt;&gt;"", VLOOKUP(F143,'WFOM - Cadre and Service List'!$E$4:$F$52,2,FALSE), "")</f>
        <v/>
      </c>
      <c r="H143" s="199" t="s">
        <v>1058</v>
      </c>
      <c r="I143" s="208"/>
      <c r="J143" s="208"/>
      <c r="K143" s="208"/>
      <c r="L143" s="208"/>
      <c r="M143" s="208"/>
      <c r="N143" s="208"/>
      <c r="O143" s="208"/>
      <c r="P143" s="207">
        <f t="shared" si="5"/>
        <v>0</v>
      </c>
      <c r="Q143" s="122" t="s">
        <v>1947</v>
      </c>
      <c r="R143" s="122" t="str">
        <f>IFERROR(
$AN143 * INDEX('WFOM - Time_Base'!$A$4:$API$29, MATCH("CenHos", 'WFOM - Time_Base'!$B$4:$B$29,0), MATCH(CONCATENATE($G143,R$2),'WFOM - Time_Base'!$A$8:$API$8,0)) *
INDEX('WFOM - Time_Base'!$A$4:$API$29, MATCH("CenHos_Per", 'WFOM - Time_Base'!$B$4:$B$29,0), MATCH(CONCATENATE($G143,R$2),'WFOM - Time_Base'!$A$8:$API$8,0)),
IFERROR($AN143 * INDEX('Inputs from Uganda staff'!$E$61:$BM$80,MATCH('HRH Need estimation'!R$2,'Inputs from Uganda staff'!$E$61:$E$80,0),MATCH('HRH Need estimation'!$D143,'Inputs from Uganda staff'!$E$6:$BM$6,0)),
""))</f>
        <v/>
      </c>
      <c r="S143" s="122" t="str">
        <f>IFERROR(
$AN143 * INDEX('WFOM - Time_Base'!$A$4:$API$29, MATCH("CenHos", 'WFOM - Time_Base'!$B$4:$B$29,0), MATCH(CONCATENATE($G143,S$2),'WFOM - Time_Base'!$A$8:$API$8,0)) *
INDEX('WFOM - Time_Base'!$A$4:$API$29, MATCH("CenHos_Per", 'WFOM - Time_Base'!$B$4:$B$29,0), MATCH(CONCATENATE($G143,S$2),'WFOM - Time_Base'!$A$8:$API$8,0)),
IFERROR($AN143 * INDEX('Inputs from Uganda staff'!$E$61:$BM$80,MATCH('HRH Need estimation'!S$2,'Inputs from Uganda staff'!$E$61:$E$80,0),MATCH('HRH Need estimation'!$D143,'Inputs from Uganda staff'!$E$6:$BM$6,0)),
""))</f>
        <v/>
      </c>
      <c r="T143" s="122" t="str">
        <f>IFERROR(
$AN143 * INDEX('WFOM - Time_Base'!$A$4:$API$29, MATCH("CenHos", 'WFOM - Time_Base'!$B$4:$B$29,0), MATCH(CONCATENATE($G143,T$2),'WFOM - Time_Base'!$A$8:$API$8,0)) *
INDEX('WFOM - Time_Base'!$A$4:$API$29, MATCH("CenHos_Per", 'WFOM - Time_Base'!$B$4:$B$29,0), MATCH(CONCATENATE($G143,T$2),'WFOM - Time_Base'!$A$8:$API$8,0)),
IFERROR($AN143 * INDEX('Inputs from Uganda staff'!$E$61:$BM$80,MATCH('HRH Need estimation'!T$2,'Inputs from Uganda staff'!$E$61:$E$80,0),MATCH('HRH Need estimation'!$D143,'Inputs from Uganda staff'!$E$6:$BM$6,0)),
""))</f>
        <v/>
      </c>
      <c r="U143" s="122" t="str">
        <f>IFERROR(
$AN143 * INDEX('WFOM - Time_Base'!$A$4:$API$29, MATCH("CenHos", 'WFOM - Time_Base'!$B$4:$B$29,0), MATCH(CONCATENATE($G143,U$2),'WFOM - Time_Base'!$A$8:$API$8,0)) *
INDEX('WFOM - Time_Base'!$A$4:$API$29, MATCH("CenHos_Per", 'WFOM - Time_Base'!$B$4:$B$29,0), MATCH(CONCATENATE($G143,U$2),'WFOM - Time_Base'!$A$8:$API$8,0)),
IFERROR($AN143 * INDEX('Inputs from Uganda staff'!$E$61:$BM$80,MATCH('HRH Need estimation'!U$2,'Inputs from Uganda staff'!$E$61:$E$80,0),MATCH('HRH Need estimation'!$D143,'Inputs from Uganda staff'!$E$6:$BM$6,0)),
""))</f>
        <v/>
      </c>
      <c r="V143" s="122" t="str">
        <f>IFERROR(
$AN143 * INDEX('WFOM - Time_Base'!$A$4:$API$29, MATCH("CenHos", 'WFOM - Time_Base'!$B$4:$B$29,0), MATCH(CONCATENATE($G143,V$2),'WFOM - Time_Base'!$A$8:$API$8,0)) *
INDEX('WFOM - Time_Base'!$A$4:$API$29, MATCH("CenHos_Per", 'WFOM - Time_Base'!$B$4:$B$29,0), MATCH(CONCATENATE($G143,V$2),'WFOM - Time_Base'!$A$8:$API$8,0)),
IFERROR($AN143 * INDEX('Inputs from Uganda staff'!$E$61:$BM$80,MATCH('HRH Need estimation'!V$2,'Inputs from Uganda staff'!$E$61:$E$80,0),MATCH('HRH Need estimation'!$D143,'Inputs from Uganda staff'!$E$6:$BM$6,0)),
""))</f>
        <v/>
      </c>
      <c r="W143" s="122" t="str">
        <f>IFERROR(
$AN143 * INDEX('WFOM - Time_Base'!$A$4:$API$29, MATCH("CenHos", 'WFOM - Time_Base'!$B$4:$B$29,0), MATCH(CONCATENATE($G143,W$2),'WFOM - Time_Base'!$A$8:$API$8,0)) *
INDEX('WFOM - Time_Base'!$A$4:$API$29, MATCH("CenHos_Per", 'WFOM - Time_Base'!$B$4:$B$29,0), MATCH(CONCATENATE($G143,W$2),'WFOM - Time_Base'!$A$8:$API$8,0)),
IFERROR($AN143 * INDEX('Inputs from Uganda staff'!$E$61:$BM$80,MATCH('HRH Need estimation'!W$2,'Inputs from Uganda staff'!$E$61:$E$80,0),MATCH('HRH Need estimation'!$D143,'Inputs from Uganda staff'!$E$6:$BM$6,0)),
""))</f>
        <v/>
      </c>
      <c r="X143" s="122" t="str">
        <f>IFERROR(
$AN143 * INDEX('WFOM - Time_Base'!$A$4:$API$29, MATCH("CenHos", 'WFOM - Time_Base'!$B$4:$B$29,0), MATCH(CONCATENATE($G143,X$2),'WFOM - Time_Base'!$A$8:$API$8,0)) *
INDEX('WFOM - Time_Base'!$A$4:$API$29, MATCH("CenHos_Per", 'WFOM - Time_Base'!$B$4:$B$29,0), MATCH(CONCATENATE($G143,X$2),'WFOM - Time_Base'!$A$8:$API$8,0)),
IFERROR($AN143 * INDEX('Inputs from Uganda staff'!$E$61:$BM$80,MATCH('HRH Need estimation'!X$2,'Inputs from Uganda staff'!$E$61:$E$80,0),MATCH('HRH Need estimation'!$D143,'Inputs from Uganda staff'!$E$6:$BM$6,0)),
""))</f>
        <v/>
      </c>
      <c r="Y143" s="122" t="str">
        <f>IFERROR(
$AN143 * INDEX('WFOM - Time_Base'!$A$4:$API$29, MATCH("CenHos", 'WFOM - Time_Base'!$B$4:$B$29,0), MATCH(CONCATENATE($G143,Y$2),'WFOM - Time_Base'!$A$8:$API$8,0)) *
INDEX('WFOM - Time_Base'!$A$4:$API$29, MATCH("CenHos_Per", 'WFOM - Time_Base'!$B$4:$B$29,0), MATCH(CONCATENATE($G143,Y$2),'WFOM - Time_Base'!$A$8:$API$8,0)),
IFERROR($AN143 * INDEX('Inputs from Uganda staff'!$E$61:$BM$80,MATCH('HRH Need estimation'!Y$2,'Inputs from Uganda staff'!$E$61:$E$80,0),MATCH('HRH Need estimation'!$D143,'Inputs from Uganda staff'!$E$6:$BM$6,0)),
""))</f>
        <v/>
      </c>
      <c r="Z143" s="122" t="str">
        <f>IFERROR(
$AN143 * INDEX('WFOM - Time_Base'!$A$4:$API$29, MATCH("CenHos", 'WFOM - Time_Base'!$B$4:$B$29,0), MATCH(CONCATENATE($G143,Z$2),'WFOM - Time_Base'!$A$8:$API$8,0)) *
INDEX('WFOM - Time_Base'!$A$4:$API$29, MATCH("CenHos_Per", 'WFOM - Time_Base'!$B$4:$B$29,0), MATCH(CONCATENATE($G143,Z$2),'WFOM - Time_Base'!$A$8:$API$8,0)),
IFERROR($AN143 * INDEX('Inputs from Uganda staff'!$E$61:$BM$80,MATCH('HRH Need estimation'!Z$2,'Inputs from Uganda staff'!$E$61:$E$80,0),MATCH('HRH Need estimation'!$D143,'Inputs from Uganda staff'!$E$6:$BM$6,0)),
""))</f>
        <v/>
      </c>
      <c r="AA143" s="122" t="str">
        <f>IFERROR(
$AN143 * INDEX('WFOM - Time_Base'!$A$4:$API$29, MATCH("CenHos", 'WFOM - Time_Base'!$B$4:$B$29,0), MATCH(CONCATENATE($G143,AA$2),'WFOM - Time_Base'!$A$8:$API$8,0)) *
INDEX('WFOM - Time_Base'!$A$4:$API$29, MATCH("CenHos_Per", 'WFOM - Time_Base'!$B$4:$B$29,0), MATCH(CONCATENATE($G143,AA$2),'WFOM - Time_Base'!$A$8:$API$8,0)),
IFERROR($AN143 * INDEX('Inputs from Uganda staff'!$E$61:$BM$80,MATCH('HRH Need estimation'!AA$2,'Inputs from Uganda staff'!$E$61:$E$80,0),MATCH('HRH Need estimation'!$D143,'Inputs from Uganda staff'!$E$6:$BM$6,0)),
""))</f>
        <v/>
      </c>
      <c r="AB143" s="122" t="str">
        <f>IFERROR(
$AN143 * INDEX('WFOM - Time_Base'!$A$4:$API$29, MATCH("CenHos", 'WFOM - Time_Base'!$B$4:$B$29,0), MATCH(CONCATENATE($G143,AB$2),'WFOM - Time_Base'!$A$8:$API$8,0)) *
INDEX('WFOM - Time_Base'!$A$4:$API$29, MATCH("CenHos_Per", 'WFOM - Time_Base'!$B$4:$B$29,0), MATCH(CONCATENATE($G143,AB$2),'WFOM - Time_Base'!$A$8:$API$8,0)),
IFERROR($AN143 * INDEX('Inputs from Uganda staff'!$E$61:$BM$80,MATCH('HRH Need estimation'!AB$2,'Inputs from Uganda staff'!$E$61:$E$80,0),MATCH('HRH Need estimation'!$D143,'Inputs from Uganda staff'!$E$6:$BM$6,0)),
""))</f>
        <v/>
      </c>
      <c r="AC143" s="122" t="str">
        <f>IFERROR(
$AN143 * INDEX('WFOM - Time_Base'!$A$4:$API$29, MATCH("CenHos", 'WFOM - Time_Base'!$B$4:$B$29,0), MATCH(CONCATENATE($G143,AC$2),'WFOM - Time_Base'!$A$8:$API$8,0)) *
INDEX('WFOM - Time_Base'!$A$4:$API$29, MATCH("CenHos_Per", 'WFOM - Time_Base'!$B$4:$B$29,0), MATCH(CONCATENATE($G143,AC$2),'WFOM - Time_Base'!$A$8:$API$8,0)),
IFERROR($AN143 * INDEX('Inputs from Uganda staff'!$E$61:$BM$80,MATCH('HRH Need estimation'!AC$2,'Inputs from Uganda staff'!$E$61:$E$80,0),MATCH('HRH Need estimation'!$D143,'Inputs from Uganda staff'!$E$6:$BM$6,0)),
""))</f>
        <v/>
      </c>
      <c r="AD143" s="122" t="str">
        <f>IFERROR(
$AN143 * INDEX('WFOM - Time_Base'!$A$4:$API$29, MATCH("CenHos", 'WFOM - Time_Base'!$B$4:$B$29,0), MATCH(CONCATENATE($G143,AD$2),'WFOM - Time_Base'!$A$8:$API$8,0)) *
INDEX('WFOM - Time_Base'!$A$4:$API$29, MATCH("CenHos_Per", 'WFOM - Time_Base'!$B$4:$B$29,0), MATCH(CONCATENATE($G143,AD$2),'WFOM - Time_Base'!$A$8:$API$8,0)),
IFERROR($AN143 * INDEX('Inputs from Uganda staff'!$E$61:$BM$80,MATCH('HRH Need estimation'!AD$2,'Inputs from Uganda staff'!$E$61:$E$80,0),MATCH('HRH Need estimation'!$D143,'Inputs from Uganda staff'!$E$6:$BM$6,0)),
""))</f>
        <v/>
      </c>
      <c r="AE143" s="122" t="str">
        <f>IFERROR(
$AN143 * INDEX('WFOM - Time_Base'!$A$4:$API$29, MATCH("CenHos", 'WFOM - Time_Base'!$B$4:$B$29,0), MATCH(CONCATENATE($G143,AE$2),'WFOM - Time_Base'!$A$8:$API$8,0)) *
INDEX('WFOM - Time_Base'!$A$4:$API$29, MATCH("CenHos_Per", 'WFOM - Time_Base'!$B$4:$B$29,0), MATCH(CONCATENATE($G143,AE$2),'WFOM - Time_Base'!$A$8:$API$8,0)),
IFERROR($AN143 * INDEX('Inputs from Uganda staff'!$E$61:$BM$80,MATCH('HRH Need estimation'!AE$2,'Inputs from Uganda staff'!$E$61:$E$80,0),MATCH('HRH Need estimation'!$D143,'Inputs from Uganda staff'!$E$6:$BM$6,0)),
""))</f>
        <v/>
      </c>
      <c r="AF143" s="122" t="str">
        <f>IFERROR(
$AN143 * INDEX('WFOM - Time_Base'!$A$4:$API$29, MATCH("CenHos", 'WFOM - Time_Base'!$B$4:$B$29,0), MATCH(CONCATENATE($G143,AF$2),'WFOM - Time_Base'!$A$8:$API$8,0)) *
INDEX('WFOM - Time_Base'!$A$4:$API$29, MATCH("CenHos_Per", 'WFOM - Time_Base'!$B$4:$B$29,0), MATCH(CONCATENATE($G143,AF$2),'WFOM - Time_Base'!$A$8:$API$8,0)),
IFERROR($AN143 * INDEX('Inputs from Uganda staff'!$E$61:$BM$80,MATCH('HRH Need estimation'!AF$2,'Inputs from Uganda staff'!$E$61:$E$80,0),MATCH('HRH Need estimation'!$D143,'Inputs from Uganda staff'!$E$6:$BM$6,0)),
""))</f>
        <v/>
      </c>
      <c r="AG143" s="122" t="str">
        <f>IFERROR(
$AN143 * INDEX('WFOM - Time_Base'!$A$4:$API$29, MATCH("CenHos", 'WFOM - Time_Base'!$B$4:$B$29,0), MATCH(CONCATENATE($G143,AG$2),'WFOM - Time_Base'!$A$8:$API$8,0)) *
INDEX('WFOM - Time_Base'!$A$4:$API$29, MATCH("CenHos_Per", 'WFOM - Time_Base'!$B$4:$B$29,0), MATCH(CONCATENATE($G143,AG$2),'WFOM - Time_Base'!$A$8:$API$8,0)),
IFERROR($AN143 * INDEX('Inputs from Uganda staff'!$E$61:$BM$80,MATCH('HRH Need estimation'!AG$2,'Inputs from Uganda staff'!$E$61:$E$80,0),MATCH('HRH Need estimation'!$D143,'Inputs from Uganda staff'!$E$6:$BM$6,0)),
""))</f>
        <v/>
      </c>
      <c r="AH143" s="122" t="str">
        <f>IFERROR(
$AN143 * INDEX('WFOM - Time_Base'!$A$4:$API$29, MATCH("CenHos", 'WFOM - Time_Base'!$B$4:$B$29,0), MATCH(CONCATENATE($G143,AH$2),'WFOM - Time_Base'!$A$8:$API$8,0)) *
INDEX('WFOM - Time_Base'!$A$4:$API$29, MATCH("CenHos_Per", 'WFOM - Time_Base'!$B$4:$B$29,0), MATCH(CONCATENATE($G143,AH$2),'WFOM - Time_Base'!$A$8:$API$8,0)),
IFERROR($AN143 * INDEX('Inputs from Uganda staff'!$E$61:$BM$80,MATCH('HRH Need estimation'!AH$2,'Inputs from Uganda staff'!$E$61:$E$80,0),MATCH('HRH Need estimation'!$D143,'Inputs from Uganda staff'!$E$6:$BM$6,0)),
""))</f>
        <v/>
      </c>
      <c r="AI143" s="122" t="str">
        <f>IFERROR(
$AN143 * INDEX('WFOM - Time_Base'!$A$4:$API$29, MATCH("CenHos", 'WFOM - Time_Base'!$B$4:$B$29,0), MATCH(CONCATENATE($G143,AI$2),'WFOM - Time_Base'!$A$8:$API$8,0)) *
INDEX('WFOM - Time_Base'!$A$4:$API$29, MATCH("CenHos_Per", 'WFOM - Time_Base'!$B$4:$B$29,0), MATCH(CONCATENATE($G143,AI$2),'WFOM - Time_Base'!$A$8:$API$8,0)),
IFERROR($AN143 * INDEX('Inputs from Uganda staff'!$E$61:$BM$80,MATCH('HRH Need estimation'!AI$2,'Inputs from Uganda staff'!$E$61:$E$80,0),MATCH('HRH Need estimation'!$D143,'Inputs from Uganda staff'!$E$6:$BM$6,0)),
""))</f>
        <v/>
      </c>
      <c r="AJ143" s="122" t="str">
        <f>IFERROR(
$AN143 * INDEX('WFOM - Time_Base'!$A$4:$API$29, MATCH("CenHos", 'WFOM - Time_Base'!$B$4:$B$29,0), MATCH(CONCATENATE($G143,AJ$2),'WFOM - Time_Base'!$A$8:$API$8,0)) *
INDEX('WFOM - Time_Base'!$A$4:$API$29, MATCH("CenHos_Per", 'WFOM - Time_Base'!$B$4:$B$29,0), MATCH(CONCATENATE($G143,AJ$2),'WFOM - Time_Base'!$A$8:$API$8,0)),
IFERROR($AN143 * INDEX('Inputs from Uganda staff'!$E$61:$BM$80,MATCH('HRH Need estimation'!AJ$2,'Inputs from Uganda staff'!$E$61:$E$80,0),MATCH('HRH Need estimation'!$D143,'Inputs from Uganda staff'!$E$6:$BM$6,0)),
""))</f>
        <v/>
      </c>
      <c r="AK143" s="122" t="str">
        <f>IFERROR(
$AN143 * INDEX('WFOM - Time_Base'!$A$4:$API$29, MATCH("CenHos", 'WFOM - Time_Base'!$B$4:$B$29,0), MATCH(CONCATENATE($G143,AK$2),'WFOM - Time_Base'!$A$8:$API$8,0)) *
INDEX('WFOM - Time_Base'!$A$4:$API$29, MATCH("CenHos_Per", 'WFOM - Time_Base'!$B$4:$B$29,0), MATCH(CONCATENATE($G143,AK$2),'WFOM - Time_Base'!$A$8:$API$8,0)),
IFERROR($AN143 * INDEX('Inputs from Uganda staff'!$E$61:$BM$80,MATCH('HRH Need estimation'!AK$2,'Inputs from Uganda staff'!$E$61:$E$80,0),MATCH('HRH Need estimation'!$D143,'Inputs from Uganda staff'!$E$6:$BM$6,0)),
""))</f>
        <v/>
      </c>
      <c r="AL143" s="122" t="str">
        <f>IFERROR(
$AN143 * INDEX('WFOM - Time_Base'!$A$4:$API$29, MATCH("CenHos", 'WFOM - Time_Base'!$B$4:$B$29,0), MATCH(CONCATENATE($G143,AL$2),'WFOM - Time_Base'!$A$8:$API$8,0)) *
INDEX('WFOM - Time_Base'!$A$4:$API$29, MATCH("CenHos_Per", 'WFOM - Time_Base'!$B$4:$B$29,0), MATCH(CONCATENATE($G143,AL$2),'WFOM - Time_Base'!$A$8:$API$8,0)),
IFERROR($AN143 * INDEX('Inputs from Uganda staff'!$E$61:$BM$80,MATCH('HRH Need estimation'!AL$2,'Inputs from Uganda staff'!$E$61:$E$80,0),MATCH('HRH Need estimation'!$D143,'Inputs from Uganda staff'!$E$6:$BM$6,0)),
""))</f>
        <v/>
      </c>
      <c r="AN143">
        <v>1</v>
      </c>
      <c r="AO143" t="e">
        <f t="shared" si="6"/>
        <v>#N/A</v>
      </c>
      <c r="AQ143" t="s">
        <v>841</v>
      </c>
    </row>
    <row r="144" spans="1:43" hidden="1">
      <c r="A144" s="106" t="s">
        <v>915</v>
      </c>
      <c r="B144" s="106" t="s">
        <v>55</v>
      </c>
      <c r="C144" s="107" t="s">
        <v>499</v>
      </c>
      <c r="D144" s="114" t="s">
        <v>500</v>
      </c>
      <c r="E144" s="199"/>
      <c r="F144" s="199"/>
      <c r="G144" s="203" t="str">
        <f>IF(F144&lt;&gt;"", VLOOKUP(F144,'WFOM - Cadre and Service List'!$E$4:$F$52,2,FALSE), "")</f>
        <v/>
      </c>
      <c r="H144" s="203" t="s">
        <v>910</v>
      </c>
      <c r="I144" s="208"/>
      <c r="J144" s="208"/>
      <c r="K144" s="208"/>
      <c r="L144" s="208"/>
      <c r="M144" s="208"/>
      <c r="N144" s="208"/>
      <c r="O144" s="208"/>
      <c r="P144" s="207">
        <f t="shared" si="5"/>
        <v>0</v>
      </c>
      <c r="Q144" s="122" t="s">
        <v>1947</v>
      </c>
      <c r="R144" s="122" t="str">
        <f>IFERROR(
$AN144 * INDEX('WFOM - Time_Base'!$A$4:$API$29, MATCH("CenHos", 'WFOM - Time_Base'!$B$4:$B$29,0), MATCH(CONCATENATE($G144,R$2),'WFOM - Time_Base'!$A$8:$API$8,0)) *
INDEX('WFOM - Time_Base'!$A$4:$API$29, MATCH("CenHos_Per", 'WFOM - Time_Base'!$B$4:$B$29,0), MATCH(CONCATENATE($G144,R$2),'WFOM - Time_Base'!$A$8:$API$8,0)),
IFERROR($AN144 * INDEX('Inputs from Uganda staff'!$E$61:$BM$80,MATCH('HRH Need estimation'!R$2,'Inputs from Uganda staff'!$E$61:$E$80,0),MATCH('HRH Need estimation'!$D144,'Inputs from Uganda staff'!$E$6:$BM$6,0)),
""))</f>
        <v/>
      </c>
      <c r="S144" s="122" t="str">
        <f>IFERROR(
$AN144 * INDEX('WFOM - Time_Base'!$A$4:$API$29, MATCH("CenHos", 'WFOM - Time_Base'!$B$4:$B$29,0), MATCH(CONCATENATE($G144,S$2),'WFOM - Time_Base'!$A$8:$API$8,0)) *
INDEX('WFOM - Time_Base'!$A$4:$API$29, MATCH("CenHos_Per", 'WFOM - Time_Base'!$B$4:$B$29,0), MATCH(CONCATENATE($G144,S$2),'WFOM - Time_Base'!$A$8:$API$8,0)),
IFERROR($AN144 * INDEX('Inputs from Uganda staff'!$E$61:$BM$80,MATCH('HRH Need estimation'!S$2,'Inputs from Uganda staff'!$E$61:$E$80,0),MATCH('HRH Need estimation'!$D144,'Inputs from Uganda staff'!$E$6:$BM$6,0)),
""))</f>
        <v/>
      </c>
      <c r="T144" s="122" t="str">
        <f>IFERROR(
$AN144 * INDEX('WFOM - Time_Base'!$A$4:$API$29, MATCH("CenHos", 'WFOM - Time_Base'!$B$4:$B$29,0), MATCH(CONCATENATE($G144,T$2),'WFOM - Time_Base'!$A$8:$API$8,0)) *
INDEX('WFOM - Time_Base'!$A$4:$API$29, MATCH("CenHos_Per", 'WFOM - Time_Base'!$B$4:$B$29,0), MATCH(CONCATENATE($G144,T$2),'WFOM - Time_Base'!$A$8:$API$8,0)),
IFERROR($AN144 * INDEX('Inputs from Uganda staff'!$E$61:$BM$80,MATCH('HRH Need estimation'!T$2,'Inputs from Uganda staff'!$E$61:$E$80,0),MATCH('HRH Need estimation'!$D144,'Inputs from Uganda staff'!$E$6:$BM$6,0)),
""))</f>
        <v/>
      </c>
      <c r="U144" s="122" t="str">
        <f>IFERROR(
$AN144 * INDEX('WFOM - Time_Base'!$A$4:$API$29, MATCH("CenHos", 'WFOM - Time_Base'!$B$4:$B$29,0), MATCH(CONCATENATE($G144,U$2),'WFOM - Time_Base'!$A$8:$API$8,0)) *
INDEX('WFOM - Time_Base'!$A$4:$API$29, MATCH("CenHos_Per", 'WFOM - Time_Base'!$B$4:$B$29,0), MATCH(CONCATENATE($G144,U$2),'WFOM - Time_Base'!$A$8:$API$8,0)),
IFERROR($AN144 * INDEX('Inputs from Uganda staff'!$E$61:$BM$80,MATCH('HRH Need estimation'!U$2,'Inputs from Uganda staff'!$E$61:$E$80,0),MATCH('HRH Need estimation'!$D144,'Inputs from Uganda staff'!$E$6:$BM$6,0)),
""))</f>
        <v/>
      </c>
      <c r="V144" s="122" t="str">
        <f>IFERROR(
$AN144 * INDEX('WFOM - Time_Base'!$A$4:$API$29, MATCH("CenHos", 'WFOM - Time_Base'!$B$4:$B$29,0), MATCH(CONCATENATE($G144,V$2),'WFOM - Time_Base'!$A$8:$API$8,0)) *
INDEX('WFOM - Time_Base'!$A$4:$API$29, MATCH("CenHos_Per", 'WFOM - Time_Base'!$B$4:$B$29,0), MATCH(CONCATENATE($G144,V$2),'WFOM - Time_Base'!$A$8:$API$8,0)),
IFERROR($AN144 * INDEX('Inputs from Uganda staff'!$E$61:$BM$80,MATCH('HRH Need estimation'!V$2,'Inputs from Uganda staff'!$E$61:$E$80,0),MATCH('HRH Need estimation'!$D144,'Inputs from Uganda staff'!$E$6:$BM$6,0)),
""))</f>
        <v/>
      </c>
      <c r="W144" s="122" t="str">
        <f>IFERROR(
$AN144 * INDEX('WFOM - Time_Base'!$A$4:$API$29, MATCH("CenHos", 'WFOM - Time_Base'!$B$4:$B$29,0), MATCH(CONCATENATE($G144,W$2),'WFOM - Time_Base'!$A$8:$API$8,0)) *
INDEX('WFOM - Time_Base'!$A$4:$API$29, MATCH("CenHos_Per", 'WFOM - Time_Base'!$B$4:$B$29,0), MATCH(CONCATENATE($G144,W$2),'WFOM - Time_Base'!$A$8:$API$8,0)),
IFERROR($AN144 * INDEX('Inputs from Uganda staff'!$E$61:$BM$80,MATCH('HRH Need estimation'!W$2,'Inputs from Uganda staff'!$E$61:$E$80,0),MATCH('HRH Need estimation'!$D144,'Inputs from Uganda staff'!$E$6:$BM$6,0)),
""))</f>
        <v/>
      </c>
      <c r="X144" s="122" t="str">
        <f>IFERROR(
$AN144 * INDEX('WFOM - Time_Base'!$A$4:$API$29, MATCH("CenHos", 'WFOM - Time_Base'!$B$4:$B$29,0), MATCH(CONCATENATE($G144,X$2),'WFOM - Time_Base'!$A$8:$API$8,0)) *
INDEX('WFOM - Time_Base'!$A$4:$API$29, MATCH("CenHos_Per", 'WFOM - Time_Base'!$B$4:$B$29,0), MATCH(CONCATENATE($G144,X$2),'WFOM - Time_Base'!$A$8:$API$8,0)),
IFERROR($AN144 * INDEX('Inputs from Uganda staff'!$E$61:$BM$80,MATCH('HRH Need estimation'!X$2,'Inputs from Uganda staff'!$E$61:$E$80,0),MATCH('HRH Need estimation'!$D144,'Inputs from Uganda staff'!$E$6:$BM$6,0)),
""))</f>
        <v/>
      </c>
      <c r="Y144" s="122" t="str">
        <f>IFERROR(
$AN144 * INDEX('WFOM - Time_Base'!$A$4:$API$29, MATCH("CenHos", 'WFOM - Time_Base'!$B$4:$B$29,0), MATCH(CONCATENATE($G144,Y$2),'WFOM - Time_Base'!$A$8:$API$8,0)) *
INDEX('WFOM - Time_Base'!$A$4:$API$29, MATCH("CenHos_Per", 'WFOM - Time_Base'!$B$4:$B$29,0), MATCH(CONCATENATE($G144,Y$2),'WFOM - Time_Base'!$A$8:$API$8,0)),
IFERROR($AN144 * INDEX('Inputs from Uganda staff'!$E$61:$BM$80,MATCH('HRH Need estimation'!Y$2,'Inputs from Uganda staff'!$E$61:$E$80,0),MATCH('HRH Need estimation'!$D144,'Inputs from Uganda staff'!$E$6:$BM$6,0)),
""))</f>
        <v/>
      </c>
      <c r="Z144" s="122" t="str">
        <f>IFERROR(
$AN144 * INDEX('WFOM - Time_Base'!$A$4:$API$29, MATCH("CenHos", 'WFOM - Time_Base'!$B$4:$B$29,0), MATCH(CONCATENATE($G144,Z$2),'WFOM - Time_Base'!$A$8:$API$8,0)) *
INDEX('WFOM - Time_Base'!$A$4:$API$29, MATCH("CenHos_Per", 'WFOM - Time_Base'!$B$4:$B$29,0), MATCH(CONCATENATE($G144,Z$2),'WFOM - Time_Base'!$A$8:$API$8,0)),
IFERROR($AN144 * INDEX('Inputs from Uganda staff'!$E$61:$BM$80,MATCH('HRH Need estimation'!Z$2,'Inputs from Uganda staff'!$E$61:$E$80,0),MATCH('HRH Need estimation'!$D144,'Inputs from Uganda staff'!$E$6:$BM$6,0)),
""))</f>
        <v/>
      </c>
      <c r="AA144" s="122" t="str">
        <f>IFERROR(
$AN144 * INDEX('WFOM - Time_Base'!$A$4:$API$29, MATCH("CenHos", 'WFOM - Time_Base'!$B$4:$B$29,0), MATCH(CONCATENATE($G144,AA$2),'WFOM - Time_Base'!$A$8:$API$8,0)) *
INDEX('WFOM - Time_Base'!$A$4:$API$29, MATCH("CenHos_Per", 'WFOM - Time_Base'!$B$4:$B$29,0), MATCH(CONCATENATE($G144,AA$2),'WFOM - Time_Base'!$A$8:$API$8,0)),
IFERROR($AN144 * INDEX('Inputs from Uganda staff'!$E$61:$BM$80,MATCH('HRH Need estimation'!AA$2,'Inputs from Uganda staff'!$E$61:$E$80,0),MATCH('HRH Need estimation'!$D144,'Inputs from Uganda staff'!$E$6:$BM$6,0)),
""))</f>
        <v/>
      </c>
      <c r="AB144" s="122" t="str">
        <f>IFERROR(
$AN144 * INDEX('WFOM - Time_Base'!$A$4:$API$29, MATCH("CenHos", 'WFOM - Time_Base'!$B$4:$B$29,0), MATCH(CONCATENATE($G144,AB$2),'WFOM - Time_Base'!$A$8:$API$8,0)) *
INDEX('WFOM - Time_Base'!$A$4:$API$29, MATCH("CenHos_Per", 'WFOM - Time_Base'!$B$4:$B$29,0), MATCH(CONCATENATE($G144,AB$2),'WFOM - Time_Base'!$A$8:$API$8,0)),
IFERROR($AN144 * INDEX('Inputs from Uganda staff'!$E$61:$BM$80,MATCH('HRH Need estimation'!AB$2,'Inputs from Uganda staff'!$E$61:$E$80,0),MATCH('HRH Need estimation'!$D144,'Inputs from Uganda staff'!$E$6:$BM$6,0)),
""))</f>
        <v/>
      </c>
      <c r="AC144" s="122" t="str">
        <f>IFERROR(
$AN144 * INDEX('WFOM - Time_Base'!$A$4:$API$29, MATCH("CenHos", 'WFOM - Time_Base'!$B$4:$B$29,0), MATCH(CONCATENATE($G144,AC$2),'WFOM - Time_Base'!$A$8:$API$8,0)) *
INDEX('WFOM - Time_Base'!$A$4:$API$29, MATCH("CenHos_Per", 'WFOM - Time_Base'!$B$4:$B$29,0), MATCH(CONCATENATE($G144,AC$2),'WFOM - Time_Base'!$A$8:$API$8,0)),
IFERROR($AN144 * INDEX('Inputs from Uganda staff'!$E$61:$BM$80,MATCH('HRH Need estimation'!AC$2,'Inputs from Uganda staff'!$E$61:$E$80,0),MATCH('HRH Need estimation'!$D144,'Inputs from Uganda staff'!$E$6:$BM$6,0)),
""))</f>
        <v/>
      </c>
      <c r="AD144" s="122" t="str">
        <f>IFERROR(
$AN144 * INDEX('WFOM - Time_Base'!$A$4:$API$29, MATCH("CenHos", 'WFOM - Time_Base'!$B$4:$B$29,0), MATCH(CONCATENATE($G144,AD$2),'WFOM - Time_Base'!$A$8:$API$8,0)) *
INDEX('WFOM - Time_Base'!$A$4:$API$29, MATCH("CenHos_Per", 'WFOM - Time_Base'!$B$4:$B$29,0), MATCH(CONCATENATE($G144,AD$2),'WFOM - Time_Base'!$A$8:$API$8,0)),
IFERROR($AN144 * INDEX('Inputs from Uganda staff'!$E$61:$BM$80,MATCH('HRH Need estimation'!AD$2,'Inputs from Uganda staff'!$E$61:$E$80,0),MATCH('HRH Need estimation'!$D144,'Inputs from Uganda staff'!$E$6:$BM$6,0)),
""))</f>
        <v/>
      </c>
      <c r="AE144" s="122" t="str">
        <f>IFERROR(
$AN144 * INDEX('WFOM - Time_Base'!$A$4:$API$29, MATCH("CenHos", 'WFOM - Time_Base'!$B$4:$B$29,0), MATCH(CONCATENATE($G144,AE$2),'WFOM - Time_Base'!$A$8:$API$8,0)) *
INDEX('WFOM - Time_Base'!$A$4:$API$29, MATCH("CenHos_Per", 'WFOM - Time_Base'!$B$4:$B$29,0), MATCH(CONCATENATE($G144,AE$2),'WFOM - Time_Base'!$A$8:$API$8,0)),
IFERROR($AN144 * INDEX('Inputs from Uganda staff'!$E$61:$BM$80,MATCH('HRH Need estimation'!AE$2,'Inputs from Uganda staff'!$E$61:$E$80,0),MATCH('HRH Need estimation'!$D144,'Inputs from Uganda staff'!$E$6:$BM$6,0)),
""))</f>
        <v/>
      </c>
      <c r="AF144" s="122" t="str">
        <f>IFERROR(
$AN144 * INDEX('WFOM - Time_Base'!$A$4:$API$29, MATCH("CenHos", 'WFOM - Time_Base'!$B$4:$B$29,0), MATCH(CONCATENATE($G144,AF$2),'WFOM - Time_Base'!$A$8:$API$8,0)) *
INDEX('WFOM - Time_Base'!$A$4:$API$29, MATCH("CenHos_Per", 'WFOM - Time_Base'!$B$4:$B$29,0), MATCH(CONCATENATE($G144,AF$2),'WFOM - Time_Base'!$A$8:$API$8,0)),
IFERROR($AN144 * INDEX('Inputs from Uganda staff'!$E$61:$BM$80,MATCH('HRH Need estimation'!AF$2,'Inputs from Uganda staff'!$E$61:$E$80,0),MATCH('HRH Need estimation'!$D144,'Inputs from Uganda staff'!$E$6:$BM$6,0)),
""))</f>
        <v/>
      </c>
      <c r="AG144" s="122" t="str">
        <f>IFERROR(
$AN144 * INDEX('WFOM - Time_Base'!$A$4:$API$29, MATCH("CenHos", 'WFOM - Time_Base'!$B$4:$B$29,0), MATCH(CONCATENATE($G144,AG$2),'WFOM - Time_Base'!$A$8:$API$8,0)) *
INDEX('WFOM - Time_Base'!$A$4:$API$29, MATCH("CenHos_Per", 'WFOM - Time_Base'!$B$4:$B$29,0), MATCH(CONCATENATE($G144,AG$2),'WFOM - Time_Base'!$A$8:$API$8,0)),
IFERROR($AN144 * INDEX('Inputs from Uganda staff'!$E$61:$BM$80,MATCH('HRH Need estimation'!AG$2,'Inputs from Uganda staff'!$E$61:$E$80,0),MATCH('HRH Need estimation'!$D144,'Inputs from Uganda staff'!$E$6:$BM$6,0)),
""))</f>
        <v/>
      </c>
      <c r="AH144" s="122" t="str">
        <f>IFERROR(
$AN144 * INDEX('WFOM - Time_Base'!$A$4:$API$29, MATCH("CenHos", 'WFOM - Time_Base'!$B$4:$B$29,0), MATCH(CONCATENATE($G144,AH$2),'WFOM - Time_Base'!$A$8:$API$8,0)) *
INDEX('WFOM - Time_Base'!$A$4:$API$29, MATCH("CenHos_Per", 'WFOM - Time_Base'!$B$4:$B$29,0), MATCH(CONCATENATE($G144,AH$2),'WFOM - Time_Base'!$A$8:$API$8,0)),
IFERROR($AN144 * INDEX('Inputs from Uganda staff'!$E$61:$BM$80,MATCH('HRH Need estimation'!AH$2,'Inputs from Uganda staff'!$E$61:$E$80,0),MATCH('HRH Need estimation'!$D144,'Inputs from Uganda staff'!$E$6:$BM$6,0)),
""))</f>
        <v/>
      </c>
      <c r="AI144" s="122" t="str">
        <f>IFERROR(
$AN144 * INDEX('WFOM - Time_Base'!$A$4:$API$29, MATCH("CenHos", 'WFOM - Time_Base'!$B$4:$B$29,0), MATCH(CONCATENATE($G144,AI$2),'WFOM - Time_Base'!$A$8:$API$8,0)) *
INDEX('WFOM - Time_Base'!$A$4:$API$29, MATCH("CenHos_Per", 'WFOM - Time_Base'!$B$4:$B$29,0), MATCH(CONCATENATE($G144,AI$2),'WFOM - Time_Base'!$A$8:$API$8,0)),
IFERROR($AN144 * INDEX('Inputs from Uganda staff'!$E$61:$BM$80,MATCH('HRH Need estimation'!AI$2,'Inputs from Uganda staff'!$E$61:$E$80,0),MATCH('HRH Need estimation'!$D144,'Inputs from Uganda staff'!$E$6:$BM$6,0)),
""))</f>
        <v/>
      </c>
      <c r="AJ144" s="122" t="str">
        <f>IFERROR(
$AN144 * INDEX('WFOM - Time_Base'!$A$4:$API$29, MATCH("CenHos", 'WFOM - Time_Base'!$B$4:$B$29,0), MATCH(CONCATENATE($G144,AJ$2),'WFOM - Time_Base'!$A$8:$API$8,0)) *
INDEX('WFOM - Time_Base'!$A$4:$API$29, MATCH("CenHos_Per", 'WFOM - Time_Base'!$B$4:$B$29,0), MATCH(CONCATENATE($G144,AJ$2),'WFOM - Time_Base'!$A$8:$API$8,0)),
IFERROR($AN144 * INDEX('Inputs from Uganda staff'!$E$61:$BM$80,MATCH('HRH Need estimation'!AJ$2,'Inputs from Uganda staff'!$E$61:$E$80,0),MATCH('HRH Need estimation'!$D144,'Inputs from Uganda staff'!$E$6:$BM$6,0)),
""))</f>
        <v/>
      </c>
      <c r="AK144" s="122" t="str">
        <f>IFERROR(
$AN144 * INDEX('WFOM - Time_Base'!$A$4:$API$29, MATCH("CenHos", 'WFOM - Time_Base'!$B$4:$B$29,0), MATCH(CONCATENATE($G144,AK$2),'WFOM - Time_Base'!$A$8:$API$8,0)) *
INDEX('WFOM - Time_Base'!$A$4:$API$29, MATCH("CenHos_Per", 'WFOM - Time_Base'!$B$4:$B$29,0), MATCH(CONCATENATE($G144,AK$2),'WFOM - Time_Base'!$A$8:$API$8,0)),
IFERROR($AN144 * INDEX('Inputs from Uganda staff'!$E$61:$BM$80,MATCH('HRH Need estimation'!AK$2,'Inputs from Uganda staff'!$E$61:$E$80,0),MATCH('HRH Need estimation'!$D144,'Inputs from Uganda staff'!$E$6:$BM$6,0)),
""))</f>
        <v/>
      </c>
      <c r="AL144" s="122" t="str">
        <f>IFERROR(
$AN144 * INDEX('WFOM - Time_Base'!$A$4:$API$29, MATCH("CenHos", 'WFOM - Time_Base'!$B$4:$B$29,0), MATCH(CONCATENATE($G144,AL$2),'WFOM - Time_Base'!$A$8:$API$8,0)) *
INDEX('WFOM - Time_Base'!$A$4:$API$29, MATCH("CenHos_Per", 'WFOM - Time_Base'!$B$4:$B$29,0), MATCH(CONCATENATE($G144,AL$2),'WFOM - Time_Base'!$A$8:$API$8,0)),
IFERROR($AN144 * INDEX('Inputs from Uganda staff'!$E$61:$BM$80,MATCH('HRH Need estimation'!AL$2,'Inputs from Uganda staff'!$E$61:$E$80,0),MATCH('HRH Need estimation'!$D144,'Inputs from Uganda staff'!$E$6:$BM$6,0)),
""))</f>
        <v/>
      </c>
      <c r="AN144">
        <v>1</v>
      </c>
      <c r="AO144" t="e">
        <f t="shared" si="6"/>
        <v>#N/A</v>
      </c>
      <c r="AQ144" t="s">
        <v>2040</v>
      </c>
    </row>
    <row r="145" spans="1:43" hidden="1">
      <c r="A145" s="106" t="s">
        <v>915</v>
      </c>
      <c r="B145" s="106" t="s">
        <v>55</v>
      </c>
      <c r="C145" s="107" t="s">
        <v>501</v>
      </c>
      <c r="D145" s="113" t="s">
        <v>502</v>
      </c>
      <c r="E145" s="199"/>
      <c r="F145" s="199"/>
      <c r="G145" s="203" t="str">
        <f>IF(F145&lt;&gt;"", VLOOKUP(F145,'WFOM - Cadre and Service List'!$E$4:$F$52,2,FALSE), "")</f>
        <v/>
      </c>
      <c r="H145" s="203" t="s">
        <v>910</v>
      </c>
      <c r="I145" s="208"/>
      <c r="J145" s="208"/>
      <c r="K145" s="208"/>
      <c r="L145" s="208"/>
      <c r="M145" s="208"/>
      <c r="N145" s="208"/>
      <c r="O145" s="208"/>
      <c r="P145" s="207">
        <f t="shared" si="5"/>
        <v>0</v>
      </c>
      <c r="Q145" s="122" t="s">
        <v>1947</v>
      </c>
      <c r="R145" s="122" t="str">
        <f>IFERROR(
$AN145 * INDEX('WFOM - Time_Base'!$A$4:$API$29, MATCH("CenHos", 'WFOM - Time_Base'!$B$4:$B$29,0), MATCH(CONCATENATE($G145,R$2),'WFOM - Time_Base'!$A$8:$API$8,0)) *
INDEX('WFOM - Time_Base'!$A$4:$API$29, MATCH("CenHos_Per", 'WFOM - Time_Base'!$B$4:$B$29,0), MATCH(CONCATENATE($G145,R$2),'WFOM - Time_Base'!$A$8:$API$8,0)),
IFERROR($AN145 * INDEX('Inputs from Uganda staff'!$E$61:$BM$80,MATCH('HRH Need estimation'!R$2,'Inputs from Uganda staff'!$E$61:$E$80,0),MATCH('HRH Need estimation'!$D145,'Inputs from Uganda staff'!$E$6:$BM$6,0)),
""))</f>
        <v/>
      </c>
      <c r="S145" s="122" t="str">
        <f>IFERROR(
$AN145 * INDEX('WFOM - Time_Base'!$A$4:$API$29, MATCH("CenHos", 'WFOM - Time_Base'!$B$4:$B$29,0), MATCH(CONCATENATE($G145,S$2),'WFOM - Time_Base'!$A$8:$API$8,0)) *
INDEX('WFOM - Time_Base'!$A$4:$API$29, MATCH("CenHos_Per", 'WFOM - Time_Base'!$B$4:$B$29,0), MATCH(CONCATENATE($G145,S$2),'WFOM - Time_Base'!$A$8:$API$8,0)),
IFERROR($AN145 * INDEX('Inputs from Uganda staff'!$E$61:$BM$80,MATCH('HRH Need estimation'!S$2,'Inputs from Uganda staff'!$E$61:$E$80,0),MATCH('HRH Need estimation'!$D145,'Inputs from Uganda staff'!$E$6:$BM$6,0)),
""))</f>
        <v/>
      </c>
      <c r="T145" s="122" t="str">
        <f>IFERROR(
$AN145 * INDEX('WFOM - Time_Base'!$A$4:$API$29, MATCH("CenHos", 'WFOM - Time_Base'!$B$4:$B$29,0), MATCH(CONCATENATE($G145,T$2),'WFOM - Time_Base'!$A$8:$API$8,0)) *
INDEX('WFOM - Time_Base'!$A$4:$API$29, MATCH("CenHos_Per", 'WFOM - Time_Base'!$B$4:$B$29,0), MATCH(CONCATENATE($G145,T$2),'WFOM - Time_Base'!$A$8:$API$8,0)),
IFERROR($AN145 * INDEX('Inputs from Uganda staff'!$E$61:$BM$80,MATCH('HRH Need estimation'!T$2,'Inputs from Uganda staff'!$E$61:$E$80,0),MATCH('HRH Need estimation'!$D145,'Inputs from Uganda staff'!$E$6:$BM$6,0)),
""))</f>
        <v/>
      </c>
      <c r="U145" s="122" t="str">
        <f>IFERROR(
$AN145 * INDEX('WFOM - Time_Base'!$A$4:$API$29, MATCH("CenHos", 'WFOM - Time_Base'!$B$4:$B$29,0), MATCH(CONCATENATE($G145,U$2),'WFOM - Time_Base'!$A$8:$API$8,0)) *
INDEX('WFOM - Time_Base'!$A$4:$API$29, MATCH("CenHos_Per", 'WFOM - Time_Base'!$B$4:$B$29,0), MATCH(CONCATENATE($G145,U$2),'WFOM - Time_Base'!$A$8:$API$8,0)),
IFERROR($AN145 * INDEX('Inputs from Uganda staff'!$E$61:$BM$80,MATCH('HRH Need estimation'!U$2,'Inputs from Uganda staff'!$E$61:$E$80,0),MATCH('HRH Need estimation'!$D145,'Inputs from Uganda staff'!$E$6:$BM$6,0)),
""))</f>
        <v/>
      </c>
      <c r="V145" s="122" t="str">
        <f>IFERROR(
$AN145 * INDEX('WFOM - Time_Base'!$A$4:$API$29, MATCH("CenHos", 'WFOM - Time_Base'!$B$4:$B$29,0), MATCH(CONCATENATE($G145,V$2),'WFOM - Time_Base'!$A$8:$API$8,0)) *
INDEX('WFOM - Time_Base'!$A$4:$API$29, MATCH("CenHos_Per", 'WFOM - Time_Base'!$B$4:$B$29,0), MATCH(CONCATENATE($G145,V$2),'WFOM - Time_Base'!$A$8:$API$8,0)),
IFERROR($AN145 * INDEX('Inputs from Uganda staff'!$E$61:$BM$80,MATCH('HRH Need estimation'!V$2,'Inputs from Uganda staff'!$E$61:$E$80,0),MATCH('HRH Need estimation'!$D145,'Inputs from Uganda staff'!$E$6:$BM$6,0)),
""))</f>
        <v/>
      </c>
      <c r="W145" s="122" t="str">
        <f>IFERROR(
$AN145 * INDEX('WFOM - Time_Base'!$A$4:$API$29, MATCH("CenHos", 'WFOM - Time_Base'!$B$4:$B$29,0), MATCH(CONCATENATE($G145,W$2),'WFOM - Time_Base'!$A$8:$API$8,0)) *
INDEX('WFOM - Time_Base'!$A$4:$API$29, MATCH("CenHos_Per", 'WFOM - Time_Base'!$B$4:$B$29,0), MATCH(CONCATENATE($G145,W$2),'WFOM - Time_Base'!$A$8:$API$8,0)),
IFERROR($AN145 * INDEX('Inputs from Uganda staff'!$E$61:$BM$80,MATCH('HRH Need estimation'!W$2,'Inputs from Uganda staff'!$E$61:$E$80,0),MATCH('HRH Need estimation'!$D145,'Inputs from Uganda staff'!$E$6:$BM$6,0)),
""))</f>
        <v/>
      </c>
      <c r="X145" s="122" t="str">
        <f>IFERROR(
$AN145 * INDEX('WFOM - Time_Base'!$A$4:$API$29, MATCH("CenHos", 'WFOM - Time_Base'!$B$4:$B$29,0), MATCH(CONCATENATE($G145,X$2),'WFOM - Time_Base'!$A$8:$API$8,0)) *
INDEX('WFOM - Time_Base'!$A$4:$API$29, MATCH("CenHos_Per", 'WFOM - Time_Base'!$B$4:$B$29,0), MATCH(CONCATENATE($G145,X$2),'WFOM - Time_Base'!$A$8:$API$8,0)),
IFERROR($AN145 * INDEX('Inputs from Uganda staff'!$E$61:$BM$80,MATCH('HRH Need estimation'!X$2,'Inputs from Uganda staff'!$E$61:$E$80,0),MATCH('HRH Need estimation'!$D145,'Inputs from Uganda staff'!$E$6:$BM$6,0)),
""))</f>
        <v/>
      </c>
      <c r="Y145" s="122" t="str">
        <f>IFERROR(
$AN145 * INDEX('WFOM - Time_Base'!$A$4:$API$29, MATCH("CenHos", 'WFOM - Time_Base'!$B$4:$B$29,0), MATCH(CONCATENATE($G145,Y$2),'WFOM - Time_Base'!$A$8:$API$8,0)) *
INDEX('WFOM - Time_Base'!$A$4:$API$29, MATCH("CenHos_Per", 'WFOM - Time_Base'!$B$4:$B$29,0), MATCH(CONCATENATE($G145,Y$2),'WFOM - Time_Base'!$A$8:$API$8,0)),
IFERROR($AN145 * INDEX('Inputs from Uganda staff'!$E$61:$BM$80,MATCH('HRH Need estimation'!Y$2,'Inputs from Uganda staff'!$E$61:$E$80,0),MATCH('HRH Need estimation'!$D145,'Inputs from Uganda staff'!$E$6:$BM$6,0)),
""))</f>
        <v/>
      </c>
      <c r="Z145" s="122" t="str">
        <f>IFERROR(
$AN145 * INDEX('WFOM - Time_Base'!$A$4:$API$29, MATCH("CenHos", 'WFOM - Time_Base'!$B$4:$B$29,0), MATCH(CONCATENATE($G145,Z$2),'WFOM - Time_Base'!$A$8:$API$8,0)) *
INDEX('WFOM - Time_Base'!$A$4:$API$29, MATCH("CenHos_Per", 'WFOM - Time_Base'!$B$4:$B$29,0), MATCH(CONCATENATE($G145,Z$2),'WFOM - Time_Base'!$A$8:$API$8,0)),
IFERROR($AN145 * INDEX('Inputs from Uganda staff'!$E$61:$BM$80,MATCH('HRH Need estimation'!Z$2,'Inputs from Uganda staff'!$E$61:$E$80,0),MATCH('HRH Need estimation'!$D145,'Inputs from Uganda staff'!$E$6:$BM$6,0)),
""))</f>
        <v/>
      </c>
      <c r="AA145" s="122" t="str">
        <f>IFERROR(
$AN145 * INDEX('WFOM - Time_Base'!$A$4:$API$29, MATCH("CenHos", 'WFOM - Time_Base'!$B$4:$B$29,0), MATCH(CONCATENATE($G145,AA$2),'WFOM - Time_Base'!$A$8:$API$8,0)) *
INDEX('WFOM - Time_Base'!$A$4:$API$29, MATCH("CenHos_Per", 'WFOM - Time_Base'!$B$4:$B$29,0), MATCH(CONCATENATE($G145,AA$2),'WFOM - Time_Base'!$A$8:$API$8,0)),
IFERROR($AN145 * INDEX('Inputs from Uganda staff'!$E$61:$BM$80,MATCH('HRH Need estimation'!AA$2,'Inputs from Uganda staff'!$E$61:$E$80,0),MATCH('HRH Need estimation'!$D145,'Inputs from Uganda staff'!$E$6:$BM$6,0)),
""))</f>
        <v/>
      </c>
      <c r="AB145" s="122" t="str">
        <f>IFERROR(
$AN145 * INDEX('WFOM - Time_Base'!$A$4:$API$29, MATCH("CenHos", 'WFOM - Time_Base'!$B$4:$B$29,0), MATCH(CONCATENATE($G145,AB$2),'WFOM - Time_Base'!$A$8:$API$8,0)) *
INDEX('WFOM - Time_Base'!$A$4:$API$29, MATCH("CenHos_Per", 'WFOM - Time_Base'!$B$4:$B$29,0), MATCH(CONCATENATE($G145,AB$2),'WFOM - Time_Base'!$A$8:$API$8,0)),
IFERROR($AN145 * INDEX('Inputs from Uganda staff'!$E$61:$BM$80,MATCH('HRH Need estimation'!AB$2,'Inputs from Uganda staff'!$E$61:$E$80,0),MATCH('HRH Need estimation'!$D145,'Inputs from Uganda staff'!$E$6:$BM$6,0)),
""))</f>
        <v/>
      </c>
      <c r="AC145" s="122" t="str">
        <f>IFERROR(
$AN145 * INDEX('WFOM - Time_Base'!$A$4:$API$29, MATCH("CenHos", 'WFOM - Time_Base'!$B$4:$B$29,0), MATCH(CONCATENATE($G145,AC$2),'WFOM - Time_Base'!$A$8:$API$8,0)) *
INDEX('WFOM - Time_Base'!$A$4:$API$29, MATCH("CenHos_Per", 'WFOM - Time_Base'!$B$4:$B$29,0), MATCH(CONCATENATE($G145,AC$2),'WFOM - Time_Base'!$A$8:$API$8,0)),
IFERROR($AN145 * INDEX('Inputs from Uganda staff'!$E$61:$BM$80,MATCH('HRH Need estimation'!AC$2,'Inputs from Uganda staff'!$E$61:$E$80,0),MATCH('HRH Need estimation'!$D145,'Inputs from Uganda staff'!$E$6:$BM$6,0)),
""))</f>
        <v/>
      </c>
      <c r="AD145" s="122" t="str">
        <f>IFERROR(
$AN145 * INDEX('WFOM - Time_Base'!$A$4:$API$29, MATCH("CenHos", 'WFOM - Time_Base'!$B$4:$B$29,0), MATCH(CONCATENATE($G145,AD$2),'WFOM - Time_Base'!$A$8:$API$8,0)) *
INDEX('WFOM - Time_Base'!$A$4:$API$29, MATCH("CenHos_Per", 'WFOM - Time_Base'!$B$4:$B$29,0), MATCH(CONCATENATE($G145,AD$2),'WFOM - Time_Base'!$A$8:$API$8,0)),
IFERROR($AN145 * INDEX('Inputs from Uganda staff'!$E$61:$BM$80,MATCH('HRH Need estimation'!AD$2,'Inputs from Uganda staff'!$E$61:$E$80,0),MATCH('HRH Need estimation'!$D145,'Inputs from Uganda staff'!$E$6:$BM$6,0)),
""))</f>
        <v/>
      </c>
      <c r="AE145" s="122" t="str">
        <f>IFERROR(
$AN145 * INDEX('WFOM - Time_Base'!$A$4:$API$29, MATCH("CenHos", 'WFOM - Time_Base'!$B$4:$B$29,0), MATCH(CONCATENATE($G145,AE$2),'WFOM - Time_Base'!$A$8:$API$8,0)) *
INDEX('WFOM - Time_Base'!$A$4:$API$29, MATCH("CenHos_Per", 'WFOM - Time_Base'!$B$4:$B$29,0), MATCH(CONCATENATE($G145,AE$2),'WFOM - Time_Base'!$A$8:$API$8,0)),
IFERROR($AN145 * INDEX('Inputs from Uganda staff'!$E$61:$BM$80,MATCH('HRH Need estimation'!AE$2,'Inputs from Uganda staff'!$E$61:$E$80,0),MATCH('HRH Need estimation'!$D145,'Inputs from Uganda staff'!$E$6:$BM$6,0)),
""))</f>
        <v/>
      </c>
      <c r="AF145" s="122" t="str">
        <f>IFERROR(
$AN145 * INDEX('WFOM - Time_Base'!$A$4:$API$29, MATCH("CenHos", 'WFOM - Time_Base'!$B$4:$B$29,0), MATCH(CONCATENATE($G145,AF$2),'WFOM - Time_Base'!$A$8:$API$8,0)) *
INDEX('WFOM - Time_Base'!$A$4:$API$29, MATCH("CenHos_Per", 'WFOM - Time_Base'!$B$4:$B$29,0), MATCH(CONCATENATE($G145,AF$2),'WFOM - Time_Base'!$A$8:$API$8,0)),
IFERROR($AN145 * INDEX('Inputs from Uganda staff'!$E$61:$BM$80,MATCH('HRH Need estimation'!AF$2,'Inputs from Uganda staff'!$E$61:$E$80,0),MATCH('HRH Need estimation'!$D145,'Inputs from Uganda staff'!$E$6:$BM$6,0)),
""))</f>
        <v/>
      </c>
      <c r="AG145" s="122" t="str">
        <f>IFERROR(
$AN145 * INDEX('WFOM - Time_Base'!$A$4:$API$29, MATCH("CenHos", 'WFOM - Time_Base'!$B$4:$B$29,0), MATCH(CONCATENATE($G145,AG$2),'WFOM - Time_Base'!$A$8:$API$8,0)) *
INDEX('WFOM - Time_Base'!$A$4:$API$29, MATCH("CenHos_Per", 'WFOM - Time_Base'!$B$4:$B$29,0), MATCH(CONCATENATE($G145,AG$2),'WFOM - Time_Base'!$A$8:$API$8,0)),
IFERROR($AN145 * INDEX('Inputs from Uganda staff'!$E$61:$BM$80,MATCH('HRH Need estimation'!AG$2,'Inputs from Uganda staff'!$E$61:$E$80,0),MATCH('HRH Need estimation'!$D145,'Inputs from Uganda staff'!$E$6:$BM$6,0)),
""))</f>
        <v/>
      </c>
      <c r="AH145" s="122" t="str">
        <f>IFERROR(
$AN145 * INDEX('WFOM - Time_Base'!$A$4:$API$29, MATCH("CenHos", 'WFOM - Time_Base'!$B$4:$B$29,0), MATCH(CONCATENATE($G145,AH$2),'WFOM - Time_Base'!$A$8:$API$8,0)) *
INDEX('WFOM - Time_Base'!$A$4:$API$29, MATCH("CenHos_Per", 'WFOM - Time_Base'!$B$4:$B$29,0), MATCH(CONCATENATE($G145,AH$2),'WFOM - Time_Base'!$A$8:$API$8,0)),
IFERROR($AN145 * INDEX('Inputs from Uganda staff'!$E$61:$BM$80,MATCH('HRH Need estimation'!AH$2,'Inputs from Uganda staff'!$E$61:$E$80,0),MATCH('HRH Need estimation'!$D145,'Inputs from Uganda staff'!$E$6:$BM$6,0)),
""))</f>
        <v/>
      </c>
      <c r="AI145" s="122" t="str">
        <f>IFERROR(
$AN145 * INDEX('WFOM - Time_Base'!$A$4:$API$29, MATCH("CenHos", 'WFOM - Time_Base'!$B$4:$B$29,0), MATCH(CONCATENATE($G145,AI$2),'WFOM - Time_Base'!$A$8:$API$8,0)) *
INDEX('WFOM - Time_Base'!$A$4:$API$29, MATCH("CenHos_Per", 'WFOM - Time_Base'!$B$4:$B$29,0), MATCH(CONCATENATE($G145,AI$2),'WFOM - Time_Base'!$A$8:$API$8,0)),
IFERROR($AN145 * INDEX('Inputs from Uganda staff'!$E$61:$BM$80,MATCH('HRH Need estimation'!AI$2,'Inputs from Uganda staff'!$E$61:$E$80,0),MATCH('HRH Need estimation'!$D145,'Inputs from Uganda staff'!$E$6:$BM$6,0)),
""))</f>
        <v/>
      </c>
      <c r="AJ145" s="122" t="str">
        <f>IFERROR(
$AN145 * INDEX('WFOM - Time_Base'!$A$4:$API$29, MATCH("CenHos", 'WFOM - Time_Base'!$B$4:$B$29,0), MATCH(CONCATENATE($G145,AJ$2),'WFOM - Time_Base'!$A$8:$API$8,0)) *
INDEX('WFOM - Time_Base'!$A$4:$API$29, MATCH("CenHos_Per", 'WFOM - Time_Base'!$B$4:$B$29,0), MATCH(CONCATENATE($G145,AJ$2),'WFOM - Time_Base'!$A$8:$API$8,0)),
IFERROR($AN145 * INDEX('Inputs from Uganda staff'!$E$61:$BM$80,MATCH('HRH Need estimation'!AJ$2,'Inputs from Uganda staff'!$E$61:$E$80,0),MATCH('HRH Need estimation'!$D145,'Inputs from Uganda staff'!$E$6:$BM$6,0)),
""))</f>
        <v/>
      </c>
      <c r="AK145" s="122" t="str">
        <f>IFERROR(
$AN145 * INDEX('WFOM - Time_Base'!$A$4:$API$29, MATCH("CenHos", 'WFOM - Time_Base'!$B$4:$B$29,0), MATCH(CONCATENATE($G145,AK$2),'WFOM - Time_Base'!$A$8:$API$8,0)) *
INDEX('WFOM - Time_Base'!$A$4:$API$29, MATCH("CenHos_Per", 'WFOM - Time_Base'!$B$4:$B$29,0), MATCH(CONCATENATE($G145,AK$2),'WFOM - Time_Base'!$A$8:$API$8,0)),
IFERROR($AN145 * INDEX('Inputs from Uganda staff'!$E$61:$BM$80,MATCH('HRH Need estimation'!AK$2,'Inputs from Uganda staff'!$E$61:$E$80,0),MATCH('HRH Need estimation'!$D145,'Inputs from Uganda staff'!$E$6:$BM$6,0)),
""))</f>
        <v/>
      </c>
      <c r="AL145" s="122" t="str">
        <f>IFERROR(
$AN145 * INDEX('WFOM - Time_Base'!$A$4:$API$29, MATCH("CenHos", 'WFOM - Time_Base'!$B$4:$B$29,0), MATCH(CONCATENATE($G145,AL$2),'WFOM - Time_Base'!$A$8:$API$8,0)) *
INDEX('WFOM - Time_Base'!$A$4:$API$29, MATCH("CenHos_Per", 'WFOM - Time_Base'!$B$4:$B$29,0), MATCH(CONCATENATE($G145,AL$2),'WFOM - Time_Base'!$A$8:$API$8,0)),
IFERROR($AN145 * INDEX('Inputs from Uganda staff'!$E$61:$BM$80,MATCH('HRH Need estimation'!AL$2,'Inputs from Uganda staff'!$E$61:$E$80,0),MATCH('HRH Need estimation'!$D145,'Inputs from Uganda staff'!$E$6:$BM$6,0)),
""))</f>
        <v/>
      </c>
      <c r="AN145">
        <v>1</v>
      </c>
      <c r="AO145" t="e">
        <f t="shared" si="6"/>
        <v>#N/A</v>
      </c>
      <c r="AQ145" t="s">
        <v>2042</v>
      </c>
    </row>
    <row r="146" spans="1:43" hidden="1">
      <c r="A146" s="106" t="s">
        <v>980</v>
      </c>
      <c r="B146" s="106" t="s">
        <v>55</v>
      </c>
      <c r="C146" s="107" t="s">
        <v>503</v>
      </c>
      <c r="D146" s="115" t="s">
        <v>504</v>
      </c>
      <c r="E146" s="199"/>
      <c r="F146" s="199"/>
      <c r="G146" s="203" t="str">
        <f>IF(F146&lt;&gt;"", VLOOKUP(F146,'WFOM - Cadre and Service List'!$E$4:$F$52,2,FALSE), "")</f>
        <v/>
      </c>
      <c r="H146" s="203" t="s">
        <v>910</v>
      </c>
      <c r="I146" s="208"/>
      <c r="J146" s="208"/>
      <c r="K146" s="208"/>
      <c r="L146" s="208"/>
      <c r="M146" s="208"/>
      <c r="N146" s="208"/>
      <c r="O146" s="208"/>
      <c r="P146" s="207">
        <f t="shared" si="5"/>
        <v>0</v>
      </c>
      <c r="Q146" s="122" t="s">
        <v>1947</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2035</v>
      </c>
      <c r="AN146">
        <v>1</v>
      </c>
      <c r="AO146" t="str">
        <f t="shared" si="6"/>
        <v>161</v>
      </c>
    </row>
    <row r="147" spans="1:43" hidden="1">
      <c r="A147" s="106" t="s">
        <v>980</v>
      </c>
      <c r="B147" s="106" t="s">
        <v>55</v>
      </c>
      <c r="C147" s="107" t="s">
        <v>505</v>
      </c>
      <c r="D147" s="115" t="s">
        <v>506</v>
      </c>
      <c r="E147" s="199"/>
      <c r="F147" s="199"/>
      <c r="G147" s="203" t="str">
        <f>IF(F147&lt;&gt;"", VLOOKUP(F147,'WFOM - Cadre and Service List'!$E$4:$F$52,2,FALSE), "")</f>
        <v/>
      </c>
      <c r="H147" s="203" t="s">
        <v>910</v>
      </c>
      <c r="I147" s="208"/>
      <c r="J147" s="208"/>
      <c r="K147" s="208"/>
      <c r="L147" s="208"/>
      <c r="M147" s="208"/>
      <c r="N147" s="208"/>
      <c r="O147" s="208"/>
      <c r="P147" s="207">
        <f t="shared" si="5"/>
        <v>0</v>
      </c>
      <c r="Q147" s="122" t="s">
        <v>1947</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2036</v>
      </c>
      <c r="AN147">
        <v>1</v>
      </c>
      <c r="AO147" t="str">
        <f t="shared" si="6"/>
        <v>162</v>
      </c>
    </row>
    <row r="148" spans="1:43" hidden="1">
      <c r="A148" s="106" t="s">
        <v>981</v>
      </c>
      <c r="B148" s="106" t="s">
        <v>55</v>
      </c>
      <c r="C148" s="107" t="s">
        <v>507</v>
      </c>
      <c r="D148" s="115" t="s">
        <v>508</v>
      </c>
      <c r="E148" s="122" t="s">
        <v>867</v>
      </c>
      <c r="F148" s="122" t="s">
        <v>9</v>
      </c>
      <c r="G148" s="122" t="str">
        <f>IF(F148&lt;&gt;"", VLOOKUP(F148,'WFOM - Cadre and Service List'!$E$4:$F$52,2,FALSE), "")</f>
        <v>InpatientDays</v>
      </c>
      <c r="H148" s="122"/>
      <c r="I148" s="207"/>
      <c r="J148" s="207"/>
      <c r="K148" s="207"/>
      <c r="L148" s="207"/>
      <c r="M148" s="207"/>
      <c r="N148" s="207"/>
      <c r="O148" s="207"/>
      <c r="P148" s="207">
        <f t="shared" si="5"/>
        <v>0</v>
      </c>
      <c r="Q148" s="122" t="s">
        <v>1947</v>
      </c>
      <c r="R148" s="252">
        <f>45/2</f>
        <v>22.5</v>
      </c>
      <c r="S148" s="252">
        <f>45/2</f>
        <v>22.5</v>
      </c>
      <c r="T148" s="252" t="str">
        <f ca="1"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
      </c>
      <c r="U148" s="252">
        <v>137.6</v>
      </c>
      <c r="V148" s="252">
        <v>34.4</v>
      </c>
      <c r="W148" s="252" t="str">
        <f ca="1"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
      </c>
      <c r="X148" s="252" t="str">
        <f ca="1"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
      </c>
      <c r="Y148" s="252" t="str">
        <f ca="1"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
      </c>
      <c r="Z148" s="252" t="str">
        <f ca="1"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
      </c>
      <c r="AA148" s="252" t="str">
        <f ca="1"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
      </c>
      <c r="AB148" s="252" t="str">
        <f ca="1"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
      </c>
      <c r="AC148" s="252" t="str">
        <f ca="1"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t="str">
        <f ca="1"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
      </c>
      <c r="AE148" s="252" t="str">
        <f ca="1"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
      </c>
      <c r="AF148" s="252" t="str">
        <f ca="1"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
      </c>
      <c r="AG148" s="252" t="str">
        <f ca="1"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
      </c>
      <c r="AH148" s="252">
        <f>30*7</f>
        <v>210</v>
      </c>
      <c r="AI148" s="252" t="str">
        <f ca="1"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
      </c>
      <c r="AJ148" s="252" t="str">
        <f ca="1"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
      </c>
      <c r="AK148" s="252" t="str">
        <f ca="1"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
      </c>
      <c r="AL148" s="252" t="str">
        <f ca="1"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
      </c>
      <c r="AM148" s="294" t="s">
        <v>2037</v>
      </c>
      <c r="AN148">
        <v>1</v>
      </c>
      <c r="AO148" t="str">
        <f t="shared" si="6"/>
        <v>163</v>
      </c>
    </row>
    <row r="149" spans="1:43" hidden="1">
      <c r="A149" s="106" t="s">
        <v>915</v>
      </c>
      <c r="B149" s="106" t="s">
        <v>55</v>
      </c>
      <c r="C149" s="107" t="s">
        <v>509</v>
      </c>
      <c r="D149" s="115" t="s">
        <v>510</v>
      </c>
      <c r="E149" s="122" t="s">
        <v>867</v>
      </c>
      <c r="F149" s="122" t="s">
        <v>17</v>
      </c>
      <c r="G149" s="122" t="str">
        <f>IF(F149&lt;&gt;"", VLOOKUP(F149,'WFOM - Cadre and Service List'!$E$4:$F$52,2,FALSE), "")</f>
        <v>Under5OPD</v>
      </c>
      <c r="H149" s="122"/>
      <c r="I149" s="207"/>
      <c r="J149" s="207"/>
      <c r="K149" s="207"/>
      <c r="L149" s="207"/>
      <c r="M149" s="207"/>
      <c r="N149" s="207"/>
      <c r="O149" s="207"/>
      <c r="P149" s="207">
        <f t="shared" si="5"/>
        <v>0</v>
      </c>
      <c r="Q149" s="122" t="s">
        <v>1947</v>
      </c>
      <c r="R149" s="122">
        <f>IFERROR(
$AN149 * INDEX('WFOM - Time_Base'!$A$4:$API$29, MATCH("CenHos", 'WFOM - Time_Base'!$B$4:$B$29,0), MATCH(CONCATENATE($G149,R$2),'WFOM - Time_Base'!$A$8:$API$8,0)) *
INDEX('WFOM - Time_Base'!$A$4:$API$29, MATCH("CenHos_Per", 'WFOM - Time_Base'!$B$4:$B$29,0), MATCH(CONCATENATE($G149,R$2),'WFOM - Time_Base'!$A$8:$API$8,0)),
IFERROR($AN149 * INDEX('Inputs from Uganda staff'!$E$61:$BM$80,MATCH('HRH Need estimation'!R$2,'Inputs from Uganda staff'!$E$61:$E$80,0),MATCH('HRH Need estimation'!$D149,'Inputs from Uganda staff'!$E$6:$BM$6,0)),
""))</f>
        <v>5</v>
      </c>
      <c r="S149" s="122">
        <f>IFERROR(
$AN149 * INDEX('WFOM - Time_Base'!$A$4:$API$29, MATCH("CenHos", 'WFOM - Time_Base'!$B$4:$B$29,0), MATCH(CONCATENATE($G149,S$2),'WFOM - Time_Base'!$A$8:$API$8,0)) *
INDEX('WFOM - Time_Base'!$A$4:$API$29, MATCH("CenHos_Per", 'WFOM - Time_Base'!$B$4:$B$29,0), MATCH(CONCATENATE($G149,S$2),'WFOM - Time_Base'!$A$8:$API$8,0)),
IFERROR($AN149 * INDEX('Inputs from Uganda staff'!$E$61:$BM$80,MATCH('HRH Need estimation'!S$2,'Inputs from Uganda staff'!$E$61:$E$80,0),MATCH('HRH Need estimation'!$D149,'Inputs from Uganda staff'!$E$6:$BM$6,0)),
""))</f>
        <v>6</v>
      </c>
      <c r="T149" s="122">
        <f>IFERROR(
$AN149 * INDEX('WFOM - Time_Base'!$A$4:$API$29, MATCH("CenHos", 'WFOM - Time_Base'!$B$4:$B$29,0), MATCH(CONCATENATE($G149,T$2),'WFOM - Time_Base'!$A$8:$API$8,0)) *
INDEX('WFOM - Time_Base'!$A$4:$API$29, MATCH("CenHos_Per", 'WFOM - Time_Base'!$B$4:$B$29,0), MATCH(CONCATENATE($G149,T$2),'WFOM - Time_Base'!$A$8:$API$8,0)),
IFERROR($AN149 * INDEX('Inputs from Uganda staff'!$E$61:$BM$80,MATCH('HRH Need estimation'!T$2,'Inputs from Uganda staff'!$E$61:$E$80,0),MATCH('HRH Need estimation'!$D149,'Inputs from Uganda staff'!$E$6:$BM$6,0)),
""))</f>
        <v>0</v>
      </c>
      <c r="U149" s="122">
        <f>IFERROR(
$AN149 * INDEX('WFOM - Time_Base'!$A$4:$API$29, MATCH("CenHos", 'WFOM - Time_Base'!$B$4:$B$29,0), MATCH(CONCATENATE($G149,U$2),'WFOM - Time_Base'!$A$8:$API$8,0)) *
INDEX('WFOM - Time_Base'!$A$4:$API$29, MATCH("CenHos_Per", 'WFOM - Time_Base'!$B$4:$B$29,0), MATCH(CONCATENATE($G149,U$2),'WFOM - Time_Base'!$A$8:$API$8,0)),
IFERROR($AN149 * INDEX('Inputs from Uganda staff'!$E$61:$BM$80,MATCH('HRH Need estimation'!U$2,'Inputs from Uganda staff'!$E$61:$E$80,0),MATCH('HRH Need estimation'!$D149,'Inputs from Uganda staff'!$E$6:$BM$6,0)),
""))</f>
        <v>3.5</v>
      </c>
      <c r="V149" s="122">
        <f>IFERROR(
$AN149 * INDEX('WFOM - Time_Base'!$A$4:$API$29, MATCH("CenHos", 'WFOM - Time_Base'!$B$4:$B$29,0), MATCH(CONCATENATE($G149,V$2),'WFOM - Time_Base'!$A$8:$API$8,0)) *
INDEX('WFOM - Time_Base'!$A$4:$API$29, MATCH("CenHos_Per", 'WFOM - Time_Base'!$B$4:$B$29,0), MATCH(CONCATENATE($G149,V$2),'WFOM - Time_Base'!$A$8:$API$8,0)),
IFERROR($AN149 * INDEX('Inputs from Uganda staff'!$E$61:$BM$80,MATCH('HRH Need estimation'!V$2,'Inputs from Uganda staff'!$E$61:$E$80,0),MATCH('HRH Need estimation'!$D149,'Inputs from Uganda staff'!$E$6:$BM$6,0)),
""))</f>
        <v>3.5</v>
      </c>
      <c r="W149" s="122">
        <f>IFERROR(
$AN149 * INDEX('WFOM - Time_Base'!$A$4:$API$29, MATCH("CenHos", 'WFOM - Time_Base'!$B$4:$B$29,0), MATCH(CONCATENATE($G149,W$2),'WFOM - Time_Base'!$A$8:$API$8,0)) *
INDEX('WFOM - Time_Base'!$A$4:$API$29, MATCH("CenHos_Per", 'WFOM - Time_Base'!$B$4:$B$29,0), MATCH(CONCATENATE($G149,W$2),'WFOM - Time_Base'!$A$8:$API$8,0)),
IFERROR($AN149 * INDEX('Inputs from Uganda staff'!$E$61:$BM$80,MATCH('HRH Need estimation'!W$2,'Inputs from Uganda staff'!$E$61:$E$80,0),MATCH('HRH Need estimation'!$D149,'Inputs from Uganda staff'!$E$6:$BM$6,0)),
""))</f>
        <v>0</v>
      </c>
      <c r="X149" s="122">
        <f>IFERROR(
$AN149 * INDEX('WFOM - Time_Base'!$A$4:$API$29, MATCH("CenHos", 'WFOM - Time_Base'!$B$4:$B$29,0), MATCH(CONCATENATE($G149,X$2),'WFOM - Time_Base'!$A$8:$API$8,0)) *
INDEX('WFOM - Time_Base'!$A$4:$API$29, MATCH("CenHos_Per", 'WFOM - Time_Base'!$B$4:$B$29,0), MATCH(CONCATENATE($G149,X$2),'WFOM - Time_Base'!$A$8:$API$8,0)),
IFERROR($AN149 * INDEX('Inputs from Uganda staff'!$E$61:$BM$80,MATCH('HRH Need estimation'!X$2,'Inputs from Uganda staff'!$E$61:$E$80,0),MATCH('HRH Need estimation'!$D149,'Inputs from Uganda staff'!$E$6:$BM$6,0)),
""))</f>
        <v>0.8</v>
      </c>
      <c r="Y149" s="122">
        <f>IFERROR(
$AN149 * INDEX('WFOM - Time_Base'!$A$4:$API$29, MATCH("CenHos", 'WFOM - Time_Base'!$B$4:$B$29,0), MATCH(CONCATENATE($G149,Y$2),'WFOM - Time_Base'!$A$8:$API$8,0)) *
INDEX('WFOM - Time_Base'!$A$4:$API$29, MATCH("CenHos_Per", 'WFOM - Time_Base'!$B$4:$B$29,0), MATCH(CONCATENATE($G149,Y$2),'WFOM - Time_Base'!$A$8:$API$8,0)),
IFERROR($AN149 * INDEX('Inputs from Uganda staff'!$E$61:$BM$80,MATCH('HRH Need estimation'!Y$2,'Inputs from Uganda staff'!$E$61:$E$80,0),MATCH('HRH Need estimation'!$D149,'Inputs from Uganda staff'!$E$6:$BM$6,0)),
""))</f>
        <v>0.8</v>
      </c>
      <c r="Z149" s="122">
        <f>IFERROR(
$AN149 * INDEX('WFOM - Time_Base'!$A$4:$API$29, MATCH("CenHos", 'WFOM - Time_Base'!$B$4:$B$29,0), MATCH(CONCATENATE($G149,Z$2),'WFOM - Time_Base'!$A$8:$API$8,0)) *
INDEX('WFOM - Time_Base'!$A$4:$API$29, MATCH("CenHos_Per", 'WFOM - Time_Base'!$B$4:$B$29,0), MATCH(CONCATENATE($G149,Z$2),'WFOM - Time_Base'!$A$8:$API$8,0)),
IFERROR($AN149 * INDEX('Inputs from Uganda staff'!$E$61:$BM$80,MATCH('HRH Need estimation'!Z$2,'Inputs from Uganda staff'!$E$61:$E$80,0),MATCH('HRH Need estimation'!$D149,'Inputs from Uganda staff'!$E$6:$BM$6,0)),
""))</f>
        <v>0</v>
      </c>
      <c r="AA149" s="122">
        <f>IFERROR(
$AN149 * INDEX('WFOM - Time_Base'!$A$4:$API$29, MATCH("CenHos", 'WFOM - Time_Base'!$B$4:$B$29,0), MATCH(CONCATENATE($G149,AA$2),'WFOM - Time_Base'!$A$8:$API$8,0)) *
INDEX('WFOM - Time_Base'!$A$4:$API$29, MATCH("CenHos_Per", 'WFOM - Time_Base'!$B$4:$B$29,0), MATCH(CONCATENATE($G149,AA$2),'WFOM - Time_Base'!$A$8:$API$8,0)),
IFERROR($AN149 * INDEX('Inputs from Uganda staff'!$E$61:$BM$80,MATCH('HRH Need estimation'!AA$2,'Inputs from Uganda staff'!$E$61:$E$80,0),MATCH('HRH Need estimation'!$D149,'Inputs from Uganda staff'!$E$6:$BM$6,0)),
""))</f>
        <v>0</v>
      </c>
      <c r="AB149" s="122">
        <f>IFERROR(
$AN149 * INDEX('WFOM - Time_Base'!$A$4:$API$29, MATCH("CenHos", 'WFOM - Time_Base'!$B$4:$B$29,0), MATCH(CONCATENATE($G149,AB$2),'WFOM - Time_Base'!$A$8:$API$8,0)) *
INDEX('WFOM - Time_Base'!$A$4:$API$29, MATCH("CenHos_Per", 'WFOM - Time_Base'!$B$4:$B$29,0), MATCH(CONCATENATE($G149,AB$2),'WFOM - Time_Base'!$A$8:$API$8,0)),
IFERROR($AN149 * INDEX('Inputs from Uganda staff'!$E$61:$BM$80,MATCH('HRH Need estimation'!AB$2,'Inputs from Uganda staff'!$E$61:$E$80,0),MATCH('HRH Need estimation'!$D149,'Inputs from Uganda staff'!$E$6:$BM$6,0)),
""))</f>
        <v>0</v>
      </c>
      <c r="AC149" s="122" t="str">
        <f>IFERROR(
$AN149 * INDEX('WFOM - Time_Base'!$A$4:$API$29, MATCH("CenHos", 'WFOM - Time_Base'!$B$4:$B$29,0), MATCH(CONCATENATE($G149,AC$2),'WFOM - Time_Base'!$A$8:$API$8,0)) *
INDEX('WFOM - Time_Base'!$A$4:$API$29, MATCH("CenHos_Per", 'WFOM - Time_Base'!$B$4:$B$29,0), MATCH(CONCATENATE($G149,AC$2),'WFOM - Time_Base'!$A$8:$API$8,0)),
IFERROR($AN149 * INDEX('Inputs from Uganda staff'!$E$61:$BM$80,MATCH('HRH Need estimation'!AC$2,'Inputs from Uganda staff'!$E$61:$E$80,0),MATCH('HRH Need estimation'!$D149,'Inputs from Uganda staff'!$E$6:$BM$6,0)),
""))</f>
        <v/>
      </c>
      <c r="AD149" s="122">
        <f>IFERROR(
$AN149 * INDEX('WFOM - Time_Base'!$A$4:$API$29, MATCH("CenHos", 'WFOM - Time_Base'!$B$4:$B$29,0), MATCH(CONCATENATE($G149,AD$2),'WFOM - Time_Base'!$A$8:$API$8,0)) *
INDEX('WFOM - Time_Base'!$A$4:$API$29, MATCH("CenHos_Per", 'WFOM - Time_Base'!$B$4:$B$29,0), MATCH(CONCATENATE($G149,AD$2),'WFOM - Time_Base'!$A$8:$API$8,0)),
IFERROR($AN149 * INDEX('Inputs from Uganda staff'!$E$61:$BM$80,MATCH('HRH Need estimation'!AD$2,'Inputs from Uganda staff'!$E$61:$E$80,0),MATCH('HRH Need estimation'!$D149,'Inputs from Uganda staff'!$E$6:$BM$6,0)),
""))</f>
        <v>0</v>
      </c>
      <c r="AE149" s="122">
        <f>IFERROR(
$AN149 * INDEX('WFOM - Time_Base'!$A$4:$API$29, MATCH("CenHos", 'WFOM - Time_Base'!$B$4:$B$29,0), MATCH(CONCATENATE($G149,AE$2),'WFOM - Time_Base'!$A$8:$API$8,0)) *
INDEX('WFOM - Time_Base'!$A$4:$API$29, MATCH("CenHos_Per", 'WFOM - Time_Base'!$B$4:$B$29,0), MATCH(CONCATENATE($G149,AE$2),'WFOM - Time_Base'!$A$8:$API$8,0)),
IFERROR($AN149 * INDEX('Inputs from Uganda staff'!$E$61:$BM$80,MATCH('HRH Need estimation'!AE$2,'Inputs from Uganda staff'!$E$61:$E$80,0),MATCH('HRH Need estimation'!$D149,'Inputs from Uganda staff'!$E$6:$BM$6,0)),
""))</f>
        <v>0</v>
      </c>
      <c r="AF149" s="122">
        <f>IFERROR(
$AN149 * INDEX('WFOM - Time_Base'!$A$4:$API$29, MATCH("CenHos", 'WFOM - Time_Base'!$B$4:$B$29,0), MATCH(CONCATENATE($G149,AF$2),'WFOM - Time_Base'!$A$8:$API$8,0)) *
INDEX('WFOM - Time_Base'!$A$4:$API$29, MATCH("CenHos_Per", 'WFOM - Time_Base'!$B$4:$B$29,0), MATCH(CONCATENATE($G149,AF$2),'WFOM - Time_Base'!$A$8:$API$8,0)),
IFERROR($AN149 * INDEX('Inputs from Uganda staff'!$E$61:$BM$80,MATCH('HRH Need estimation'!AF$2,'Inputs from Uganda staff'!$E$61:$E$80,0),MATCH('HRH Need estimation'!$D149,'Inputs from Uganda staff'!$E$6:$BM$6,0)),
""))</f>
        <v>0</v>
      </c>
      <c r="AG149" s="122">
        <f>IFERROR(
$AN149 * INDEX('WFOM - Time_Base'!$A$4:$API$29, MATCH("CenHos", 'WFOM - Time_Base'!$B$4:$B$29,0), MATCH(CONCATENATE($G149,AG$2),'WFOM - Time_Base'!$A$8:$API$8,0)) *
INDEX('WFOM - Time_Base'!$A$4:$API$29, MATCH("CenHos_Per", 'WFOM - Time_Base'!$B$4:$B$29,0), MATCH(CONCATENATE($G149,AG$2),'WFOM - Time_Base'!$A$8:$API$8,0)),
IFERROR($AN149 * INDEX('Inputs from Uganda staff'!$E$61:$BM$80,MATCH('HRH Need estimation'!AG$2,'Inputs from Uganda staff'!$E$61:$E$80,0),MATCH('HRH Need estimation'!$D149,'Inputs from Uganda staff'!$E$6:$BM$6,0)),
""))</f>
        <v>0</v>
      </c>
      <c r="AH149" s="122">
        <f>IFERROR(
$AN149 * INDEX('WFOM - Time_Base'!$A$4:$API$29, MATCH("CenHos", 'WFOM - Time_Base'!$B$4:$B$29,0), MATCH(CONCATENATE($G149,AH$2),'WFOM - Time_Base'!$A$8:$API$8,0)) *
INDEX('WFOM - Time_Base'!$A$4:$API$29, MATCH("CenHos_Per", 'WFOM - Time_Base'!$B$4:$B$29,0), MATCH(CONCATENATE($G149,AH$2),'WFOM - Time_Base'!$A$8:$API$8,0)),
IFERROR($AN149 * INDEX('Inputs from Uganda staff'!$E$61:$BM$80,MATCH('HRH Need estimation'!AH$2,'Inputs from Uganda staff'!$E$61:$E$80,0),MATCH('HRH Need estimation'!$D149,'Inputs from Uganda staff'!$E$6:$BM$6,0)),
""))</f>
        <v>0</v>
      </c>
      <c r="AI149" s="122">
        <f>IFERROR(
$AN149 * INDEX('WFOM - Time_Base'!$A$4:$API$29, MATCH("CenHos", 'WFOM - Time_Base'!$B$4:$B$29,0), MATCH(CONCATENATE($G149,AI$2),'WFOM - Time_Base'!$A$8:$API$8,0)) *
INDEX('WFOM - Time_Base'!$A$4:$API$29, MATCH("CenHos_Per", 'WFOM - Time_Base'!$B$4:$B$29,0), MATCH(CONCATENATE($G149,AI$2),'WFOM - Time_Base'!$A$8:$API$8,0)),
IFERROR($AN149 * INDEX('Inputs from Uganda staff'!$E$61:$BM$80,MATCH('HRH Need estimation'!AI$2,'Inputs from Uganda staff'!$E$61:$E$80,0),MATCH('HRH Need estimation'!$D149,'Inputs from Uganda staff'!$E$6:$BM$6,0)),
""))</f>
        <v>0</v>
      </c>
      <c r="AJ149" s="122">
        <f>IFERROR(
$AN149 * INDEX('WFOM - Time_Base'!$A$4:$API$29, MATCH("CenHos", 'WFOM - Time_Base'!$B$4:$B$29,0), MATCH(CONCATENATE($G149,AJ$2),'WFOM - Time_Base'!$A$8:$API$8,0)) *
INDEX('WFOM - Time_Base'!$A$4:$API$29, MATCH("CenHos_Per", 'WFOM - Time_Base'!$B$4:$B$29,0), MATCH(CONCATENATE($G149,AJ$2),'WFOM - Time_Base'!$A$8:$API$8,0)),
IFERROR($AN149 * INDEX('Inputs from Uganda staff'!$E$61:$BM$80,MATCH('HRH Need estimation'!AJ$2,'Inputs from Uganda staff'!$E$61:$E$80,0),MATCH('HRH Need estimation'!$D149,'Inputs from Uganda staff'!$E$6:$BM$6,0)),
""))</f>
        <v>0</v>
      </c>
      <c r="AK149" s="122">
        <f>IFERROR(
$AN149 * INDEX('WFOM - Time_Base'!$A$4:$API$29, MATCH("CenHos", 'WFOM - Time_Base'!$B$4:$B$29,0), MATCH(CONCATENATE($G149,AK$2),'WFOM - Time_Base'!$A$8:$API$8,0)) *
INDEX('WFOM - Time_Base'!$A$4:$API$29, MATCH("CenHos_Per", 'WFOM - Time_Base'!$B$4:$B$29,0), MATCH(CONCATENATE($G149,AK$2),'WFOM - Time_Base'!$A$8:$API$8,0)),
IFERROR($AN149 * INDEX('Inputs from Uganda staff'!$E$61:$BM$80,MATCH('HRH Need estimation'!AK$2,'Inputs from Uganda staff'!$E$61:$E$80,0),MATCH('HRH Need estimation'!$D149,'Inputs from Uganda staff'!$E$6:$BM$6,0)),
""))</f>
        <v>0</v>
      </c>
      <c r="AL149" s="122">
        <f>IFERROR(
$AN149 * INDEX('WFOM - Time_Base'!$A$4:$API$29, MATCH("CenHos", 'WFOM - Time_Base'!$B$4:$B$29,0), MATCH(CONCATENATE($G149,AL$2),'WFOM - Time_Base'!$A$8:$API$8,0)) *
INDEX('WFOM - Time_Base'!$A$4:$API$29, MATCH("CenHos_Per", 'WFOM - Time_Base'!$B$4:$B$29,0), MATCH(CONCATENATE($G149,AL$2),'WFOM - Time_Base'!$A$8:$API$8,0)),
IFERROR($AN149 * INDEX('Inputs from Uganda staff'!$E$61:$BM$80,MATCH('HRH Need estimation'!AL$2,'Inputs from Uganda staff'!$E$61:$E$80,0),MATCH('HRH Need estimation'!$D149,'Inputs from Uganda staff'!$E$6:$BM$6,0)),
""))</f>
        <v>0</v>
      </c>
      <c r="AN149">
        <v>1</v>
      </c>
      <c r="AO149" t="e">
        <f t="shared" si="6"/>
        <v>#N/A</v>
      </c>
      <c r="AQ149" t="s">
        <v>2064</v>
      </c>
    </row>
    <row r="150" spans="1:43" hidden="1">
      <c r="A150" s="106" t="s">
        <v>982</v>
      </c>
      <c r="B150" s="106" t="s">
        <v>55</v>
      </c>
      <c r="C150" s="107" t="s">
        <v>511</v>
      </c>
      <c r="D150" s="115" t="s">
        <v>512</v>
      </c>
      <c r="E150" s="199" t="s">
        <v>1056</v>
      </c>
      <c r="F150" s="199"/>
      <c r="G150" s="199" t="str">
        <f>IF(F150&lt;&gt;"", VLOOKUP(F150,'WFOM - Cadre and Service List'!$E$4:$F$52,2,FALSE), "")</f>
        <v/>
      </c>
      <c r="H150" s="199" t="s">
        <v>1058</v>
      </c>
      <c r="I150" s="208"/>
      <c r="J150" s="208"/>
      <c r="K150" s="208"/>
      <c r="L150" s="208"/>
      <c r="M150" s="208"/>
      <c r="N150" s="208"/>
      <c r="O150" s="208"/>
      <c r="P150" s="207">
        <f t="shared" si="5"/>
        <v>0</v>
      </c>
      <c r="Q150" s="122" t="s">
        <v>1947</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c r="AN150">
        <v>1</v>
      </c>
      <c r="AO150" t="str">
        <f t="shared" si="6"/>
        <v>165</v>
      </c>
    </row>
    <row r="151" spans="1:43" hidden="1">
      <c r="A151" s="106" t="s">
        <v>983</v>
      </c>
      <c r="B151" s="106" t="s">
        <v>55</v>
      </c>
      <c r="C151" s="107" t="s">
        <v>513</v>
      </c>
      <c r="D151" s="115" t="s">
        <v>514</v>
      </c>
      <c r="E151" s="122" t="s">
        <v>867</v>
      </c>
      <c r="F151" s="122" t="s">
        <v>17</v>
      </c>
      <c r="G151" s="122" t="str">
        <f>IF(F151&lt;&gt;"", VLOOKUP(F151,'WFOM - Cadre and Service List'!$E$4:$F$52,2,FALSE), "")</f>
        <v>Under5OPD</v>
      </c>
      <c r="H151" s="122"/>
      <c r="I151" s="207"/>
      <c r="J151" s="207"/>
      <c r="K151" s="207"/>
      <c r="L151" s="207"/>
      <c r="M151" s="207"/>
      <c r="N151" s="207"/>
      <c r="O151" s="207"/>
      <c r="P151" s="207">
        <f t="shared" si="5"/>
        <v>0</v>
      </c>
      <c r="Q151" s="122" t="s">
        <v>1947</v>
      </c>
      <c r="R151" s="122">
        <f>IFERROR(
$AN151 * INDEX('WFOM - Time_Base'!$A$4:$API$29, MATCH("CenHos", 'WFOM - Time_Base'!$B$4:$B$29,0), MATCH(CONCATENATE($G151,R$2),'WFOM - Time_Base'!$A$8:$API$8,0)) *
INDEX('WFOM - Time_Base'!$A$4:$API$29, MATCH("CenHos_Per", 'WFOM - Time_Base'!$B$4:$B$29,0), MATCH(CONCATENATE($G151,R$2),'WFOM - Time_Base'!$A$8:$API$8,0)),
IFERROR($AN151 * INDEX('Inputs from Uganda staff'!$E$61:$BM$80,MATCH('HRH Need estimation'!R$2,'Inputs from Uganda staff'!$E$61:$E$80,0),MATCH('HRH Need estimation'!$D151,'Inputs from Uganda staff'!$E$6:$BM$6,0)),
""))</f>
        <v>5</v>
      </c>
      <c r="S151" s="122">
        <f>IFERROR(
$AN151 * INDEX('WFOM - Time_Base'!$A$4:$API$29, MATCH("CenHos", 'WFOM - Time_Base'!$B$4:$B$29,0), MATCH(CONCATENATE($G151,S$2),'WFOM - Time_Base'!$A$8:$API$8,0)) *
INDEX('WFOM - Time_Base'!$A$4:$API$29, MATCH("CenHos_Per", 'WFOM - Time_Base'!$B$4:$B$29,0), MATCH(CONCATENATE($G151,S$2),'WFOM - Time_Base'!$A$8:$API$8,0)),
IFERROR($AN151 * INDEX('Inputs from Uganda staff'!$E$61:$BM$80,MATCH('HRH Need estimation'!S$2,'Inputs from Uganda staff'!$E$61:$E$80,0),MATCH('HRH Need estimation'!$D151,'Inputs from Uganda staff'!$E$6:$BM$6,0)),
""))</f>
        <v>6</v>
      </c>
      <c r="T151" s="122">
        <f>IFERROR(
$AN151 * INDEX('WFOM - Time_Base'!$A$4:$API$29, MATCH("CenHos", 'WFOM - Time_Base'!$B$4:$B$29,0), MATCH(CONCATENATE($G151,T$2),'WFOM - Time_Base'!$A$8:$API$8,0)) *
INDEX('WFOM - Time_Base'!$A$4:$API$29, MATCH("CenHos_Per", 'WFOM - Time_Base'!$B$4:$B$29,0), MATCH(CONCATENATE($G151,T$2),'WFOM - Time_Base'!$A$8:$API$8,0)),
IFERROR($AN151 * INDEX('Inputs from Uganda staff'!$E$61:$BM$80,MATCH('HRH Need estimation'!T$2,'Inputs from Uganda staff'!$E$61:$E$80,0),MATCH('HRH Need estimation'!$D151,'Inputs from Uganda staff'!$E$6:$BM$6,0)),
""))</f>
        <v>0</v>
      </c>
      <c r="U151" s="122">
        <f>IFERROR(
$AN151 * INDEX('WFOM - Time_Base'!$A$4:$API$29, MATCH("CenHos", 'WFOM - Time_Base'!$B$4:$B$29,0), MATCH(CONCATENATE($G151,U$2),'WFOM - Time_Base'!$A$8:$API$8,0)) *
INDEX('WFOM - Time_Base'!$A$4:$API$29, MATCH("CenHos_Per", 'WFOM - Time_Base'!$B$4:$B$29,0), MATCH(CONCATENATE($G151,U$2),'WFOM - Time_Base'!$A$8:$API$8,0)),
IFERROR($AN151 * INDEX('Inputs from Uganda staff'!$E$61:$BM$80,MATCH('HRH Need estimation'!U$2,'Inputs from Uganda staff'!$E$61:$E$80,0),MATCH('HRH Need estimation'!$D151,'Inputs from Uganda staff'!$E$6:$BM$6,0)),
""))</f>
        <v>3.5</v>
      </c>
      <c r="V151" s="122">
        <f>IFERROR(
$AN151 * INDEX('WFOM - Time_Base'!$A$4:$API$29, MATCH("CenHos", 'WFOM - Time_Base'!$B$4:$B$29,0), MATCH(CONCATENATE($G151,V$2),'WFOM - Time_Base'!$A$8:$API$8,0)) *
INDEX('WFOM - Time_Base'!$A$4:$API$29, MATCH("CenHos_Per", 'WFOM - Time_Base'!$B$4:$B$29,0), MATCH(CONCATENATE($G151,V$2),'WFOM - Time_Base'!$A$8:$API$8,0)),
IFERROR($AN151 * INDEX('Inputs from Uganda staff'!$E$61:$BM$80,MATCH('HRH Need estimation'!V$2,'Inputs from Uganda staff'!$E$61:$E$80,0),MATCH('HRH Need estimation'!$D151,'Inputs from Uganda staff'!$E$6:$BM$6,0)),
""))</f>
        <v>3.5</v>
      </c>
      <c r="W151" s="122">
        <f>IFERROR(
$AN151 * INDEX('WFOM - Time_Base'!$A$4:$API$29, MATCH("CenHos", 'WFOM - Time_Base'!$B$4:$B$29,0), MATCH(CONCATENATE($G151,W$2),'WFOM - Time_Base'!$A$8:$API$8,0)) *
INDEX('WFOM - Time_Base'!$A$4:$API$29, MATCH("CenHos_Per", 'WFOM - Time_Base'!$B$4:$B$29,0), MATCH(CONCATENATE($G151,W$2),'WFOM - Time_Base'!$A$8:$API$8,0)),
IFERROR($AN151 * INDEX('Inputs from Uganda staff'!$E$61:$BM$80,MATCH('HRH Need estimation'!W$2,'Inputs from Uganda staff'!$E$61:$E$80,0),MATCH('HRH Need estimation'!$D151,'Inputs from Uganda staff'!$E$6:$BM$6,0)),
""))</f>
        <v>0</v>
      </c>
      <c r="X151" s="122">
        <f>IFERROR(
$AN151 * INDEX('WFOM - Time_Base'!$A$4:$API$29, MATCH("CenHos", 'WFOM - Time_Base'!$B$4:$B$29,0), MATCH(CONCATENATE($G151,X$2),'WFOM - Time_Base'!$A$8:$API$8,0)) *
INDEX('WFOM - Time_Base'!$A$4:$API$29, MATCH("CenHos_Per", 'WFOM - Time_Base'!$B$4:$B$29,0), MATCH(CONCATENATE($G151,X$2),'WFOM - Time_Base'!$A$8:$API$8,0)),
IFERROR($AN151 * INDEX('Inputs from Uganda staff'!$E$61:$BM$80,MATCH('HRH Need estimation'!X$2,'Inputs from Uganda staff'!$E$61:$E$80,0),MATCH('HRH Need estimation'!$D151,'Inputs from Uganda staff'!$E$6:$BM$6,0)),
""))</f>
        <v>0.8</v>
      </c>
      <c r="Y151" s="122">
        <f>IFERROR(
$AN151 * INDEX('WFOM - Time_Base'!$A$4:$API$29, MATCH("CenHos", 'WFOM - Time_Base'!$B$4:$B$29,0), MATCH(CONCATENATE($G151,Y$2),'WFOM - Time_Base'!$A$8:$API$8,0)) *
INDEX('WFOM - Time_Base'!$A$4:$API$29, MATCH("CenHos_Per", 'WFOM - Time_Base'!$B$4:$B$29,0), MATCH(CONCATENATE($G151,Y$2),'WFOM - Time_Base'!$A$8:$API$8,0)),
IFERROR($AN151 * INDEX('Inputs from Uganda staff'!$E$61:$BM$80,MATCH('HRH Need estimation'!Y$2,'Inputs from Uganda staff'!$E$61:$E$80,0),MATCH('HRH Need estimation'!$D151,'Inputs from Uganda staff'!$E$6:$BM$6,0)),
""))</f>
        <v>0.8</v>
      </c>
      <c r="Z151" s="122">
        <f>IFERROR(
$AN151 * INDEX('WFOM - Time_Base'!$A$4:$API$29, MATCH("CenHos", 'WFOM - Time_Base'!$B$4:$B$29,0), MATCH(CONCATENATE($G151,Z$2),'WFOM - Time_Base'!$A$8:$API$8,0)) *
INDEX('WFOM - Time_Base'!$A$4:$API$29, MATCH("CenHos_Per", 'WFOM - Time_Base'!$B$4:$B$29,0), MATCH(CONCATENATE($G151,Z$2),'WFOM - Time_Base'!$A$8:$API$8,0)),
IFERROR($AN151 * INDEX('Inputs from Uganda staff'!$E$61:$BM$80,MATCH('HRH Need estimation'!Z$2,'Inputs from Uganda staff'!$E$61:$E$80,0),MATCH('HRH Need estimation'!$D151,'Inputs from Uganda staff'!$E$6:$BM$6,0)),
""))</f>
        <v>0</v>
      </c>
      <c r="AA151" s="122">
        <f>IFERROR(
$AN151 * INDEX('WFOM - Time_Base'!$A$4:$API$29, MATCH("CenHos", 'WFOM - Time_Base'!$B$4:$B$29,0), MATCH(CONCATENATE($G151,AA$2),'WFOM - Time_Base'!$A$8:$API$8,0)) *
INDEX('WFOM - Time_Base'!$A$4:$API$29, MATCH("CenHos_Per", 'WFOM - Time_Base'!$B$4:$B$29,0), MATCH(CONCATENATE($G151,AA$2),'WFOM - Time_Base'!$A$8:$API$8,0)),
IFERROR($AN151 * INDEX('Inputs from Uganda staff'!$E$61:$BM$80,MATCH('HRH Need estimation'!AA$2,'Inputs from Uganda staff'!$E$61:$E$80,0),MATCH('HRH Need estimation'!$D151,'Inputs from Uganda staff'!$E$6:$BM$6,0)),
""))</f>
        <v>0</v>
      </c>
      <c r="AB151" s="122">
        <f>IFERROR(
$AN151 * INDEX('WFOM - Time_Base'!$A$4:$API$29, MATCH("CenHos", 'WFOM - Time_Base'!$B$4:$B$29,0), MATCH(CONCATENATE($G151,AB$2),'WFOM - Time_Base'!$A$8:$API$8,0)) *
INDEX('WFOM - Time_Base'!$A$4:$API$29, MATCH("CenHos_Per", 'WFOM - Time_Base'!$B$4:$B$29,0), MATCH(CONCATENATE($G151,AB$2),'WFOM - Time_Base'!$A$8:$API$8,0)),
IFERROR($AN151 * INDEX('Inputs from Uganda staff'!$E$61:$BM$80,MATCH('HRH Need estimation'!AB$2,'Inputs from Uganda staff'!$E$61:$E$80,0),MATCH('HRH Need estimation'!$D151,'Inputs from Uganda staff'!$E$6:$BM$6,0)),
""))</f>
        <v>0</v>
      </c>
      <c r="AC151" s="122" t="str">
        <f>IFERROR(
$AN151 * INDEX('WFOM - Time_Base'!$A$4:$API$29, MATCH("CenHos", 'WFOM - Time_Base'!$B$4:$B$29,0), MATCH(CONCATENATE($G151,AC$2),'WFOM - Time_Base'!$A$8:$API$8,0)) *
INDEX('WFOM - Time_Base'!$A$4:$API$29, MATCH("CenHos_Per", 'WFOM - Time_Base'!$B$4:$B$29,0), MATCH(CONCATENATE($G151,AC$2),'WFOM - Time_Base'!$A$8:$API$8,0)),
IFERROR($AN151 * INDEX('Inputs from Uganda staff'!$E$61:$BM$80,MATCH('HRH Need estimation'!AC$2,'Inputs from Uganda staff'!$E$61:$E$80,0),MATCH('HRH Need estimation'!$D151,'Inputs from Uganda staff'!$E$6:$BM$6,0)),
""))</f>
        <v/>
      </c>
      <c r="AD151" s="122">
        <f>IFERROR(
$AN151 * INDEX('WFOM - Time_Base'!$A$4:$API$29, MATCH("CenHos", 'WFOM - Time_Base'!$B$4:$B$29,0), MATCH(CONCATENATE($G151,AD$2),'WFOM - Time_Base'!$A$8:$API$8,0)) *
INDEX('WFOM - Time_Base'!$A$4:$API$29, MATCH("CenHos_Per", 'WFOM - Time_Base'!$B$4:$B$29,0), MATCH(CONCATENATE($G151,AD$2),'WFOM - Time_Base'!$A$8:$API$8,0)),
IFERROR($AN151 * INDEX('Inputs from Uganda staff'!$E$61:$BM$80,MATCH('HRH Need estimation'!AD$2,'Inputs from Uganda staff'!$E$61:$E$80,0),MATCH('HRH Need estimation'!$D151,'Inputs from Uganda staff'!$E$6:$BM$6,0)),
""))</f>
        <v>0</v>
      </c>
      <c r="AE151" s="122">
        <f>IFERROR(
$AN151 * INDEX('WFOM - Time_Base'!$A$4:$API$29, MATCH("CenHos", 'WFOM - Time_Base'!$B$4:$B$29,0), MATCH(CONCATENATE($G151,AE$2),'WFOM - Time_Base'!$A$8:$API$8,0)) *
INDEX('WFOM - Time_Base'!$A$4:$API$29, MATCH("CenHos_Per", 'WFOM - Time_Base'!$B$4:$B$29,0), MATCH(CONCATENATE($G151,AE$2),'WFOM - Time_Base'!$A$8:$API$8,0)),
IFERROR($AN151 * INDEX('Inputs from Uganda staff'!$E$61:$BM$80,MATCH('HRH Need estimation'!AE$2,'Inputs from Uganda staff'!$E$61:$E$80,0),MATCH('HRH Need estimation'!$D151,'Inputs from Uganda staff'!$E$6:$BM$6,0)),
""))</f>
        <v>0</v>
      </c>
      <c r="AF151" s="122">
        <f>IFERROR(
$AN151 * INDEX('WFOM - Time_Base'!$A$4:$API$29, MATCH("CenHos", 'WFOM - Time_Base'!$B$4:$B$29,0), MATCH(CONCATENATE($G151,AF$2),'WFOM - Time_Base'!$A$8:$API$8,0)) *
INDEX('WFOM - Time_Base'!$A$4:$API$29, MATCH("CenHos_Per", 'WFOM - Time_Base'!$B$4:$B$29,0), MATCH(CONCATENATE($G151,AF$2),'WFOM - Time_Base'!$A$8:$API$8,0)),
IFERROR($AN151 * INDEX('Inputs from Uganda staff'!$E$61:$BM$80,MATCH('HRH Need estimation'!AF$2,'Inputs from Uganda staff'!$E$61:$E$80,0),MATCH('HRH Need estimation'!$D151,'Inputs from Uganda staff'!$E$6:$BM$6,0)),
""))</f>
        <v>0</v>
      </c>
      <c r="AG151" s="122">
        <f>IFERROR(
$AN151 * INDEX('WFOM - Time_Base'!$A$4:$API$29, MATCH("CenHos", 'WFOM - Time_Base'!$B$4:$B$29,0), MATCH(CONCATENATE($G151,AG$2),'WFOM - Time_Base'!$A$8:$API$8,0)) *
INDEX('WFOM - Time_Base'!$A$4:$API$29, MATCH("CenHos_Per", 'WFOM - Time_Base'!$B$4:$B$29,0), MATCH(CONCATENATE($G151,AG$2),'WFOM - Time_Base'!$A$8:$API$8,0)),
IFERROR($AN151 * INDEX('Inputs from Uganda staff'!$E$61:$BM$80,MATCH('HRH Need estimation'!AG$2,'Inputs from Uganda staff'!$E$61:$E$80,0),MATCH('HRH Need estimation'!$D151,'Inputs from Uganda staff'!$E$6:$BM$6,0)),
""))</f>
        <v>0</v>
      </c>
      <c r="AH151" s="122">
        <f>IFERROR(
$AN151 * INDEX('WFOM - Time_Base'!$A$4:$API$29, MATCH("CenHos", 'WFOM - Time_Base'!$B$4:$B$29,0), MATCH(CONCATENATE($G151,AH$2),'WFOM - Time_Base'!$A$8:$API$8,0)) *
INDEX('WFOM - Time_Base'!$A$4:$API$29, MATCH("CenHos_Per", 'WFOM - Time_Base'!$B$4:$B$29,0), MATCH(CONCATENATE($G151,AH$2),'WFOM - Time_Base'!$A$8:$API$8,0)),
IFERROR($AN151 * INDEX('Inputs from Uganda staff'!$E$61:$BM$80,MATCH('HRH Need estimation'!AH$2,'Inputs from Uganda staff'!$E$61:$E$80,0),MATCH('HRH Need estimation'!$D151,'Inputs from Uganda staff'!$E$6:$BM$6,0)),
""))</f>
        <v>0</v>
      </c>
      <c r="AI151" s="122">
        <f>IFERROR(
$AN151 * INDEX('WFOM - Time_Base'!$A$4:$API$29, MATCH("CenHos", 'WFOM - Time_Base'!$B$4:$B$29,0), MATCH(CONCATENATE($G151,AI$2),'WFOM - Time_Base'!$A$8:$API$8,0)) *
INDEX('WFOM - Time_Base'!$A$4:$API$29, MATCH("CenHos_Per", 'WFOM - Time_Base'!$B$4:$B$29,0), MATCH(CONCATENATE($G151,AI$2),'WFOM - Time_Base'!$A$8:$API$8,0)),
IFERROR($AN151 * INDEX('Inputs from Uganda staff'!$E$61:$BM$80,MATCH('HRH Need estimation'!AI$2,'Inputs from Uganda staff'!$E$61:$E$80,0),MATCH('HRH Need estimation'!$D151,'Inputs from Uganda staff'!$E$6:$BM$6,0)),
""))</f>
        <v>0</v>
      </c>
      <c r="AJ151" s="122">
        <f>IFERROR(
$AN151 * INDEX('WFOM - Time_Base'!$A$4:$API$29, MATCH("CenHos", 'WFOM - Time_Base'!$B$4:$B$29,0), MATCH(CONCATENATE($G151,AJ$2),'WFOM - Time_Base'!$A$8:$API$8,0)) *
INDEX('WFOM - Time_Base'!$A$4:$API$29, MATCH("CenHos_Per", 'WFOM - Time_Base'!$B$4:$B$29,0), MATCH(CONCATENATE($G151,AJ$2),'WFOM - Time_Base'!$A$8:$API$8,0)),
IFERROR($AN151 * INDEX('Inputs from Uganda staff'!$E$61:$BM$80,MATCH('HRH Need estimation'!AJ$2,'Inputs from Uganda staff'!$E$61:$E$80,0),MATCH('HRH Need estimation'!$D151,'Inputs from Uganda staff'!$E$6:$BM$6,0)),
""))</f>
        <v>0</v>
      </c>
      <c r="AK151" s="122">
        <f>IFERROR(
$AN151 * INDEX('WFOM - Time_Base'!$A$4:$API$29, MATCH("CenHos", 'WFOM - Time_Base'!$B$4:$B$29,0), MATCH(CONCATENATE($G151,AK$2),'WFOM - Time_Base'!$A$8:$API$8,0)) *
INDEX('WFOM - Time_Base'!$A$4:$API$29, MATCH("CenHos_Per", 'WFOM - Time_Base'!$B$4:$B$29,0), MATCH(CONCATENATE($G151,AK$2),'WFOM - Time_Base'!$A$8:$API$8,0)),
IFERROR($AN151 * INDEX('Inputs from Uganda staff'!$E$61:$BM$80,MATCH('HRH Need estimation'!AK$2,'Inputs from Uganda staff'!$E$61:$E$80,0),MATCH('HRH Need estimation'!$D151,'Inputs from Uganda staff'!$E$6:$BM$6,0)),
""))</f>
        <v>0</v>
      </c>
      <c r="AL151" s="122">
        <f>IFERROR(
$AN151 * INDEX('WFOM - Time_Base'!$A$4:$API$29, MATCH("CenHos", 'WFOM - Time_Base'!$B$4:$B$29,0), MATCH(CONCATENATE($G151,AL$2),'WFOM - Time_Base'!$A$8:$API$8,0)) *
INDEX('WFOM - Time_Base'!$A$4:$API$29, MATCH("CenHos_Per", 'WFOM - Time_Base'!$B$4:$B$29,0), MATCH(CONCATENATE($G151,AL$2),'WFOM - Time_Base'!$A$8:$API$8,0)),
IFERROR($AN151 * INDEX('Inputs from Uganda staff'!$E$61:$BM$80,MATCH('HRH Need estimation'!AL$2,'Inputs from Uganda staff'!$E$61:$E$80,0),MATCH('HRH Need estimation'!$D151,'Inputs from Uganda staff'!$E$6:$BM$6,0)),
""))</f>
        <v>0</v>
      </c>
      <c r="AN151">
        <v>1</v>
      </c>
      <c r="AO151" t="str">
        <f t="shared" si="6"/>
        <v>166</v>
      </c>
    </row>
    <row r="152" spans="1:43" hidden="1">
      <c r="A152" s="106" t="s">
        <v>984</v>
      </c>
      <c r="B152" s="106" t="s">
        <v>55</v>
      </c>
      <c r="C152" s="107" t="s">
        <v>515</v>
      </c>
      <c r="D152" s="115" t="s">
        <v>516</v>
      </c>
      <c r="E152" s="122" t="s">
        <v>55</v>
      </c>
      <c r="F152" s="122" t="s">
        <v>56</v>
      </c>
      <c r="G152" s="122" t="str">
        <f>IF(F152&lt;&gt;"", VLOOKUP(F152,'WFOM - Cadre and Service List'!$E$4:$F$52,2,FALSE), "")</f>
        <v>GrowthMon</v>
      </c>
      <c r="H152" s="122"/>
      <c r="I152" s="207"/>
      <c r="J152" s="207"/>
      <c r="K152" s="207"/>
      <c r="L152" s="207"/>
      <c r="M152" s="207"/>
      <c r="N152" s="207"/>
      <c r="O152" s="207"/>
      <c r="P152" s="207">
        <f t="shared" si="5"/>
        <v>0</v>
      </c>
      <c r="Q152" s="122" t="s">
        <v>1947</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2046</v>
      </c>
      <c r="AN152">
        <v>1</v>
      </c>
      <c r="AO152" t="str">
        <f t="shared" si="6"/>
        <v>167</v>
      </c>
    </row>
    <row r="153" spans="1:43" hidden="1">
      <c r="A153" s="106" t="s">
        <v>985</v>
      </c>
      <c r="B153" s="106" t="s">
        <v>55</v>
      </c>
      <c r="C153" s="107" t="s">
        <v>517</v>
      </c>
      <c r="D153" s="115" t="s">
        <v>518</v>
      </c>
      <c r="E153" s="122" t="s">
        <v>25</v>
      </c>
      <c r="F153" s="122" t="s">
        <v>49</v>
      </c>
      <c r="G153" s="122" t="str">
        <f>IF(F153&lt;&gt;"", VLOOKUP(F153,'WFOM - Cadre and Service List'!$E$4:$F$52,2,FALSE), "")</f>
        <v>EPI</v>
      </c>
      <c r="H153" s="122"/>
      <c r="I153" s="207"/>
      <c r="J153" s="207"/>
      <c r="K153" s="207"/>
      <c r="L153" s="207"/>
      <c r="M153" s="207"/>
      <c r="N153" s="207"/>
      <c r="O153" s="207"/>
      <c r="P153" s="207">
        <f t="shared" si="5"/>
        <v>0</v>
      </c>
      <c r="Q153" s="122" t="s">
        <v>1947</v>
      </c>
      <c r="R153" s="122">
        <f>IFERROR(
$AN153 * INDEX('WFOM - Time_Base'!$A$4:$API$29, MATCH("CenHos", 'WFOM - Time_Base'!$B$4:$B$29,0), MATCH(CONCATENATE($G153,R$2),'WFOM - Time_Base'!$A$8:$API$8,0)) *
INDEX('WFOM - Time_Base'!$A$4:$API$29, MATCH("CenHos_Per", 'WFOM - Time_Base'!$B$4:$B$29,0), MATCH(CONCATENATE($G153,R$2),'WFOM - Time_Base'!$A$8:$API$8,0)),
IFERROR($AN153 * INDEX('Inputs from Uganda staff'!$E$61:$BM$80,MATCH('HRH Need estimation'!R$2,'Inputs from Uganda staff'!$E$61:$E$80,0),MATCH('HRH Need estimation'!$D153,'Inputs from Uganda staff'!$E$6:$BM$6,0)),
""))</f>
        <v>0</v>
      </c>
      <c r="S153" s="122">
        <f>IFERROR(
$AN153 * INDEX('WFOM - Time_Base'!$A$4:$API$29, MATCH("CenHos", 'WFOM - Time_Base'!$B$4:$B$29,0), MATCH(CONCATENATE($G153,S$2),'WFOM - Time_Base'!$A$8:$API$8,0)) *
INDEX('WFOM - Time_Base'!$A$4:$API$29, MATCH("CenHos_Per", 'WFOM - Time_Base'!$B$4:$B$29,0), MATCH(CONCATENATE($G153,S$2),'WFOM - Time_Base'!$A$8:$API$8,0)),
IFERROR($AN153 * INDEX('Inputs from Uganda staff'!$E$61:$BM$80,MATCH('HRH Need estimation'!S$2,'Inputs from Uganda staff'!$E$61:$E$80,0),MATCH('HRH Need estimation'!$D153,'Inputs from Uganda staff'!$E$6:$BM$6,0)),
""))</f>
        <v>0</v>
      </c>
      <c r="T153" s="122">
        <f>IFERROR(
$AN153 * INDEX('WFOM - Time_Base'!$A$4:$API$29, MATCH("CenHos", 'WFOM - Time_Base'!$B$4:$B$29,0), MATCH(CONCATENATE($G153,T$2),'WFOM - Time_Base'!$A$8:$API$8,0)) *
INDEX('WFOM - Time_Base'!$A$4:$API$29, MATCH("CenHos_Per", 'WFOM - Time_Base'!$B$4:$B$29,0), MATCH(CONCATENATE($G153,T$2),'WFOM - Time_Base'!$A$8:$API$8,0)),
IFERROR($AN153 * INDEX('Inputs from Uganda staff'!$E$61:$BM$80,MATCH('HRH Need estimation'!T$2,'Inputs from Uganda staff'!$E$61:$E$80,0),MATCH('HRH Need estimation'!$D153,'Inputs from Uganda staff'!$E$6:$BM$6,0)),
""))</f>
        <v>0</v>
      </c>
      <c r="U153" s="122">
        <f>IFERROR(
$AN153 * INDEX('WFOM - Time_Base'!$A$4:$API$29, MATCH("CenHos", 'WFOM - Time_Base'!$B$4:$B$29,0), MATCH(CONCATENATE($G153,U$2),'WFOM - Time_Base'!$A$8:$API$8,0)) *
INDEX('WFOM - Time_Base'!$A$4:$API$29, MATCH("CenHos_Per", 'WFOM - Time_Base'!$B$4:$B$29,0), MATCH(CONCATENATE($G153,U$2),'WFOM - Time_Base'!$A$8:$API$8,0)),
IFERROR($AN153 * INDEX('Inputs from Uganda staff'!$E$61:$BM$80,MATCH('HRH Need estimation'!U$2,'Inputs from Uganda staff'!$E$61:$E$80,0),MATCH('HRH Need estimation'!$D153,'Inputs from Uganda staff'!$E$6:$BM$6,0)),
""))</f>
        <v>0</v>
      </c>
      <c r="V153" s="122">
        <f>IFERROR(
$AN153 * INDEX('WFOM - Time_Base'!$A$4:$API$29, MATCH("CenHos", 'WFOM - Time_Base'!$B$4:$B$29,0), MATCH(CONCATENATE($G153,V$2),'WFOM - Time_Base'!$A$8:$API$8,0)) *
INDEX('WFOM - Time_Base'!$A$4:$API$29, MATCH("CenHos_Per", 'WFOM - Time_Base'!$B$4:$B$29,0), MATCH(CONCATENATE($G153,V$2),'WFOM - Time_Base'!$A$8:$API$8,0)),
IFERROR($AN153 * INDEX('Inputs from Uganda staff'!$E$61:$BM$80,MATCH('HRH Need estimation'!V$2,'Inputs from Uganda staff'!$E$61:$E$80,0),MATCH('HRH Need estimation'!$D153,'Inputs from Uganda staff'!$E$6:$BM$6,0)),
""))</f>
        <v>1</v>
      </c>
      <c r="W153" s="122">
        <f>IFERROR(
$AN153 * INDEX('WFOM - Time_Base'!$A$4:$API$29, MATCH("CenHos", 'WFOM - Time_Base'!$B$4:$B$29,0), MATCH(CONCATENATE($G153,W$2),'WFOM - Time_Base'!$A$8:$API$8,0)) *
INDEX('WFOM - Time_Base'!$A$4:$API$29, MATCH("CenHos_Per", 'WFOM - Time_Base'!$B$4:$B$29,0), MATCH(CONCATENATE($G153,W$2),'WFOM - Time_Base'!$A$8:$API$8,0)),
IFERROR($AN153 * INDEX('Inputs from Uganda staff'!$E$61:$BM$80,MATCH('HRH Need estimation'!W$2,'Inputs from Uganda staff'!$E$61:$E$80,0),MATCH('HRH Need estimation'!$D153,'Inputs from Uganda staff'!$E$6:$BM$6,0)),
""))</f>
        <v>0</v>
      </c>
      <c r="X153" s="122">
        <f>IFERROR(
$AN153 * INDEX('WFOM - Time_Base'!$A$4:$API$29, MATCH("CenHos", 'WFOM - Time_Base'!$B$4:$B$29,0), MATCH(CONCATENATE($G153,X$2),'WFOM - Time_Base'!$A$8:$API$8,0)) *
INDEX('WFOM - Time_Base'!$A$4:$API$29, MATCH("CenHos_Per", 'WFOM - Time_Base'!$B$4:$B$29,0), MATCH(CONCATENATE($G153,X$2),'WFOM - Time_Base'!$A$8:$API$8,0)),
IFERROR($AN153 * INDEX('Inputs from Uganda staff'!$E$61:$BM$80,MATCH('HRH Need estimation'!X$2,'Inputs from Uganda staff'!$E$61:$E$80,0),MATCH('HRH Need estimation'!$D153,'Inputs from Uganda staff'!$E$6:$BM$6,0)),
""))</f>
        <v>0</v>
      </c>
      <c r="Y153" s="122">
        <f>IFERROR(
$AN153 * INDEX('WFOM - Time_Base'!$A$4:$API$29, MATCH("CenHos", 'WFOM - Time_Base'!$B$4:$B$29,0), MATCH(CONCATENATE($G153,Y$2),'WFOM - Time_Base'!$A$8:$API$8,0)) *
INDEX('WFOM - Time_Base'!$A$4:$API$29, MATCH("CenHos_Per", 'WFOM - Time_Base'!$B$4:$B$29,0), MATCH(CONCATENATE($G153,Y$2),'WFOM - Time_Base'!$A$8:$API$8,0)),
IFERROR($AN153 * INDEX('Inputs from Uganda staff'!$E$61:$BM$80,MATCH('HRH Need estimation'!Y$2,'Inputs from Uganda staff'!$E$61:$E$80,0),MATCH('HRH Need estimation'!$D153,'Inputs from Uganda staff'!$E$6:$BM$6,0)),
""))</f>
        <v>1</v>
      </c>
      <c r="Z153" s="122">
        <f>IFERROR(
$AN153 * INDEX('WFOM - Time_Base'!$A$4:$API$29, MATCH("CenHos", 'WFOM - Time_Base'!$B$4:$B$29,0), MATCH(CONCATENATE($G153,Z$2),'WFOM - Time_Base'!$A$8:$API$8,0)) *
INDEX('WFOM - Time_Base'!$A$4:$API$29, MATCH("CenHos_Per", 'WFOM - Time_Base'!$B$4:$B$29,0), MATCH(CONCATENATE($G153,Z$2),'WFOM - Time_Base'!$A$8:$API$8,0)),
IFERROR($AN153 * INDEX('Inputs from Uganda staff'!$E$61:$BM$80,MATCH('HRH Need estimation'!Z$2,'Inputs from Uganda staff'!$E$61:$E$80,0),MATCH('HRH Need estimation'!$D153,'Inputs from Uganda staff'!$E$6:$BM$6,0)),
""))</f>
        <v>0</v>
      </c>
      <c r="AA153" s="122">
        <f>IFERROR(
$AN153 * INDEX('WFOM - Time_Base'!$A$4:$API$29, MATCH("CenHos", 'WFOM - Time_Base'!$B$4:$B$29,0), MATCH(CONCATENATE($G153,AA$2),'WFOM - Time_Base'!$A$8:$API$8,0)) *
INDEX('WFOM - Time_Base'!$A$4:$API$29, MATCH("CenHos_Per", 'WFOM - Time_Base'!$B$4:$B$29,0), MATCH(CONCATENATE($G153,AA$2),'WFOM - Time_Base'!$A$8:$API$8,0)),
IFERROR($AN153 * INDEX('Inputs from Uganda staff'!$E$61:$BM$80,MATCH('HRH Need estimation'!AA$2,'Inputs from Uganda staff'!$E$61:$E$80,0),MATCH('HRH Need estimation'!$D153,'Inputs from Uganda staff'!$E$6:$BM$6,0)),
""))</f>
        <v>0</v>
      </c>
      <c r="AB153" s="122">
        <f>IFERROR(
$AN153 * INDEX('WFOM - Time_Base'!$A$4:$API$29, MATCH("CenHos", 'WFOM - Time_Base'!$B$4:$B$29,0), MATCH(CONCATENATE($G153,AB$2),'WFOM - Time_Base'!$A$8:$API$8,0)) *
INDEX('WFOM - Time_Base'!$A$4:$API$29, MATCH("CenHos_Per", 'WFOM - Time_Base'!$B$4:$B$29,0), MATCH(CONCATENATE($G153,AB$2),'WFOM - Time_Base'!$A$8:$API$8,0)),
IFERROR($AN153 * INDEX('Inputs from Uganda staff'!$E$61:$BM$80,MATCH('HRH Need estimation'!AB$2,'Inputs from Uganda staff'!$E$61:$E$80,0),MATCH('HRH Need estimation'!$D153,'Inputs from Uganda staff'!$E$6:$BM$6,0)),
""))</f>
        <v>0</v>
      </c>
      <c r="AC153" s="122" t="str">
        <f>IFERROR(
$AN153 * INDEX('WFOM - Time_Base'!$A$4:$API$29, MATCH("CenHos", 'WFOM - Time_Base'!$B$4:$B$29,0), MATCH(CONCATENATE($G153,AC$2),'WFOM - Time_Base'!$A$8:$API$8,0)) *
INDEX('WFOM - Time_Base'!$A$4:$API$29, MATCH("CenHos_Per", 'WFOM - Time_Base'!$B$4:$B$29,0), MATCH(CONCATENATE($G153,AC$2),'WFOM - Time_Base'!$A$8:$API$8,0)),
IFERROR($AN153 * INDEX('Inputs from Uganda staff'!$E$61:$BM$80,MATCH('HRH Need estimation'!AC$2,'Inputs from Uganda staff'!$E$61:$E$80,0),MATCH('HRH Need estimation'!$D153,'Inputs from Uganda staff'!$E$6:$BM$6,0)),
""))</f>
        <v/>
      </c>
      <c r="AD153" s="122">
        <f>IFERROR(
$AN153 * INDEX('WFOM - Time_Base'!$A$4:$API$29, MATCH("CenHos", 'WFOM - Time_Base'!$B$4:$B$29,0), MATCH(CONCATENATE($G153,AD$2),'WFOM - Time_Base'!$A$8:$API$8,0)) *
INDEX('WFOM - Time_Base'!$A$4:$API$29, MATCH("CenHos_Per", 'WFOM - Time_Base'!$B$4:$B$29,0), MATCH(CONCATENATE($G153,AD$2),'WFOM - Time_Base'!$A$8:$API$8,0)),
IFERROR($AN153 * INDEX('Inputs from Uganda staff'!$E$61:$BM$80,MATCH('HRH Need estimation'!AD$2,'Inputs from Uganda staff'!$E$61:$E$80,0),MATCH('HRH Need estimation'!$D153,'Inputs from Uganda staff'!$E$6:$BM$6,0)),
""))</f>
        <v>0</v>
      </c>
      <c r="AE153" s="122">
        <f>IFERROR(
$AN153 * INDEX('WFOM - Time_Base'!$A$4:$API$29, MATCH("CenHos", 'WFOM - Time_Base'!$B$4:$B$29,0), MATCH(CONCATENATE($G153,AE$2),'WFOM - Time_Base'!$A$8:$API$8,0)) *
INDEX('WFOM - Time_Base'!$A$4:$API$29, MATCH("CenHos_Per", 'WFOM - Time_Base'!$B$4:$B$29,0), MATCH(CONCATENATE($G153,AE$2),'WFOM - Time_Base'!$A$8:$API$8,0)),
IFERROR($AN153 * INDEX('Inputs from Uganda staff'!$E$61:$BM$80,MATCH('HRH Need estimation'!AE$2,'Inputs from Uganda staff'!$E$61:$E$80,0),MATCH('HRH Need estimation'!$D153,'Inputs from Uganda staff'!$E$6:$BM$6,0)),
""))</f>
        <v>0</v>
      </c>
      <c r="AF153" s="122">
        <f>IFERROR(
$AN153 * INDEX('WFOM - Time_Base'!$A$4:$API$29, MATCH("CenHos", 'WFOM - Time_Base'!$B$4:$B$29,0), MATCH(CONCATENATE($G153,AF$2),'WFOM - Time_Base'!$A$8:$API$8,0)) *
INDEX('WFOM - Time_Base'!$A$4:$API$29, MATCH("CenHos_Per", 'WFOM - Time_Base'!$B$4:$B$29,0), MATCH(CONCATENATE($G153,AF$2),'WFOM - Time_Base'!$A$8:$API$8,0)),
IFERROR($AN153 * INDEX('Inputs from Uganda staff'!$E$61:$BM$80,MATCH('HRH Need estimation'!AF$2,'Inputs from Uganda staff'!$E$61:$E$80,0),MATCH('HRH Need estimation'!$D153,'Inputs from Uganda staff'!$E$6:$BM$6,0)),
""))</f>
        <v>0</v>
      </c>
      <c r="AG153" s="122">
        <f>IFERROR(
$AN153 * INDEX('WFOM - Time_Base'!$A$4:$API$29, MATCH("CenHos", 'WFOM - Time_Base'!$B$4:$B$29,0), MATCH(CONCATENATE($G153,AG$2),'WFOM - Time_Base'!$A$8:$API$8,0)) *
INDEX('WFOM - Time_Base'!$A$4:$API$29, MATCH("CenHos_Per", 'WFOM - Time_Base'!$B$4:$B$29,0), MATCH(CONCATENATE($G153,AG$2),'WFOM - Time_Base'!$A$8:$API$8,0)),
IFERROR($AN153 * INDEX('Inputs from Uganda staff'!$E$61:$BM$80,MATCH('HRH Need estimation'!AG$2,'Inputs from Uganda staff'!$E$61:$E$80,0),MATCH('HRH Need estimation'!$D153,'Inputs from Uganda staff'!$E$6:$BM$6,0)),
""))</f>
        <v>0</v>
      </c>
      <c r="AH153" s="122">
        <f>IFERROR(
$AN153 * INDEX('WFOM - Time_Base'!$A$4:$API$29, MATCH("CenHos", 'WFOM - Time_Base'!$B$4:$B$29,0), MATCH(CONCATENATE($G153,AH$2),'WFOM - Time_Base'!$A$8:$API$8,0)) *
INDEX('WFOM - Time_Base'!$A$4:$API$29, MATCH("CenHos_Per", 'WFOM - Time_Base'!$B$4:$B$29,0), MATCH(CONCATENATE($G153,AH$2),'WFOM - Time_Base'!$A$8:$API$8,0)),
IFERROR($AN153 * INDEX('Inputs from Uganda staff'!$E$61:$BM$80,MATCH('HRH Need estimation'!AH$2,'Inputs from Uganda staff'!$E$61:$E$80,0),MATCH('HRH Need estimation'!$D153,'Inputs from Uganda staff'!$E$6:$BM$6,0)),
""))</f>
        <v>0</v>
      </c>
      <c r="AI153" s="122">
        <f>IFERROR(
$AN153 * INDEX('WFOM - Time_Base'!$A$4:$API$29, MATCH("CenHos", 'WFOM - Time_Base'!$B$4:$B$29,0), MATCH(CONCATENATE($G153,AI$2),'WFOM - Time_Base'!$A$8:$API$8,0)) *
INDEX('WFOM - Time_Base'!$A$4:$API$29, MATCH("CenHos_Per", 'WFOM - Time_Base'!$B$4:$B$29,0), MATCH(CONCATENATE($G153,AI$2),'WFOM - Time_Base'!$A$8:$API$8,0)),
IFERROR($AN153 * INDEX('Inputs from Uganda staff'!$E$61:$BM$80,MATCH('HRH Need estimation'!AI$2,'Inputs from Uganda staff'!$E$61:$E$80,0),MATCH('HRH Need estimation'!$D153,'Inputs from Uganda staff'!$E$6:$BM$6,0)),
""))</f>
        <v>0</v>
      </c>
      <c r="AJ153" s="122">
        <f>IFERROR(
$AN153 * INDEX('WFOM - Time_Base'!$A$4:$API$29, MATCH("CenHos", 'WFOM - Time_Base'!$B$4:$B$29,0), MATCH(CONCATENATE($G153,AJ$2),'WFOM - Time_Base'!$A$8:$API$8,0)) *
INDEX('WFOM - Time_Base'!$A$4:$API$29, MATCH("CenHos_Per", 'WFOM - Time_Base'!$B$4:$B$29,0), MATCH(CONCATENATE($G153,AJ$2),'WFOM - Time_Base'!$A$8:$API$8,0)),
IFERROR($AN153 * INDEX('Inputs from Uganda staff'!$E$61:$BM$80,MATCH('HRH Need estimation'!AJ$2,'Inputs from Uganda staff'!$E$61:$E$80,0),MATCH('HRH Need estimation'!$D153,'Inputs from Uganda staff'!$E$6:$BM$6,0)),
""))</f>
        <v>0</v>
      </c>
      <c r="AK153" s="122">
        <f>IFERROR(
$AN153 * INDEX('WFOM - Time_Base'!$A$4:$API$29, MATCH("CenHos", 'WFOM - Time_Base'!$B$4:$B$29,0), MATCH(CONCATENATE($G153,AK$2),'WFOM - Time_Base'!$A$8:$API$8,0)) *
INDEX('WFOM - Time_Base'!$A$4:$API$29, MATCH("CenHos_Per", 'WFOM - Time_Base'!$B$4:$B$29,0), MATCH(CONCATENATE($G153,AK$2),'WFOM - Time_Base'!$A$8:$API$8,0)),
IFERROR($AN153 * INDEX('Inputs from Uganda staff'!$E$61:$BM$80,MATCH('HRH Need estimation'!AK$2,'Inputs from Uganda staff'!$E$61:$E$80,0),MATCH('HRH Need estimation'!$D153,'Inputs from Uganda staff'!$E$6:$BM$6,0)),
""))</f>
        <v>0</v>
      </c>
      <c r="AL153" s="122">
        <f>IFERROR(
$AN153 * INDEX('WFOM - Time_Base'!$A$4:$API$29, MATCH("CenHos", 'WFOM - Time_Base'!$B$4:$B$29,0), MATCH(CONCATENATE($G153,AL$2),'WFOM - Time_Base'!$A$8:$API$8,0)) *
INDEX('WFOM - Time_Base'!$A$4:$API$29, MATCH("CenHos_Per", 'WFOM - Time_Base'!$B$4:$B$29,0), MATCH(CONCATENATE($G153,AL$2),'WFOM - Time_Base'!$A$8:$API$8,0)),
IFERROR($AN153 * INDEX('Inputs from Uganda staff'!$E$61:$BM$80,MATCH('HRH Need estimation'!AL$2,'Inputs from Uganda staff'!$E$61:$E$80,0),MATCH('HRH Need estimation'!$D153,'Inputs from Uganda staff'!$E$6:$BM$6,0)),
""))</f>
        <v>0</v>
      </c>
      <c r="AN153">
        <v>1</v>
      </c>
      <c r="AO153" t="str">
        <f t="shared" si="6"/>
        <v>168</v>
      </c>
    </row>
    <row r="154" spans="1:43" hidden="1">
      <c r="A154" s="106" t="s">
        <v>986</v>
      </c>
      <c r="B154" s="106" t="s">
        <v>55</v>
      </c>
      <c r="C154" s="107" t="s">
        <v>519</v>
      </c>
      <c r="D154" s="115" t="s">
        <v>520</v>
      </c>
      <c r="E154" s="199"/>
      <c r="F154" s="199"/>
      <c r="G154" s="199" t="str">
        <f>IF(F154&lt;&gt;"", VLOOKUP(F154,'WFOM - Cadre and Service List'!$E$4:$F$52,2,FALSE), "")</f>
        <v/>
      </c>
      <c r="H154" s="199" t="s">
        <v>909</v>
      </c>
      <c r="I154" s="208"/>
      <c r="J154" s="208"/>
      <c r="K154" s="208"/>
      <c r="L154" s="208"/>
      <c r="M154" s="208"/>
      <c r="N154" s="208"/>
      <c r="O154" s="208"/>
      <c r="P154" s="207">
        <f t="shared" si="5"/>
        <v>0</v>
      </c>
      <c r="Q154" s="122" t="s">
        <v>1947</v>
      </c>
      <c r="R154" s="122" t="str">
        <f>IFERROR(
$AN154 * INDEX('WFOM - Time_Base'!$A$4:$API$29, MATCH("CenHos", 'WFOM - Time_Base'!$B$4:$B$29,0), MATCH(CONCATENATE($G154,R$2),'WFOM - Time_Base'!$A$8:$API$8,0)) *
INDEX('WFOM - Time_Base'!$A$4:$API$29, MATCH("CenHos_Per", 'WFOM - Time_Base'!$B$4:$B$29,0), MATCH(CONCATENATE($G154,R$2),'WFOM - Time_Base'!$A$8:$API$8,0)),
IFERROR($AN154 * INDEX('Inputs from Uganda staff'!$E$61:$BM$80,MATCH('HRH Need estimation'!R$2,'Inputs from Uganda staff'!$E$61:$E$80,0),MATCH('HRH Need estimation'!$D154,'Inputs from Uganda staff'!$E$6:$BM$6,0)),
""))</f>
        <v/>
      </c>
      <c r="S154" s="122" t="str">
        <f>IFERROR(
$AN154 * INDEX('WFOM - Time_Base'!$A$4:$API$29, MATCH("CenHos", 'WFOM - Time_Base'!$B$4:$B$29,0), MATCH(CONCATENATE($G154,S$2),'WFOM - Time_Base'!$A$8:$API$8,0)) *
INDEX('WFOM - Time_Base'!$A$4:$API$29, MATCH("CenHos_Per", 'WFOM - Time_Base'!$B$4:$B$29,0), MATCH(CONCATENATE($G154,S$2),'WFOM - Time_Base'!$A$8:$API$8,0)),
IFERROR($AN154 * INDEX('Inputs from Uganda staff'!$E$61:$BM$80,MATCH('HRH Need estimation'!S$2,'Inputs from Uganda staff'!$E$61:$E$80,0),MATCH('HRH Need estimation'!$D154,'Inputs from Uganda staff'!$E$6:$BM$6,0)),
""))</f>
        <v/>
      </c>
      <c r="T154" s="122" t="str">
        <f>IFERROR(
$AN154 * INDEX('WFOM - Time_Base'!$A$4:$API$29, MATCH("CenHos", 'WFOM - Time_Base'!$B$4:$B$29,0), MATCH(CONCATENATE($G154,T$2),'WFOM - Time_Base'!$A$8:$API$8,0)) *
INDEX('WFOM - Time_Base'!$A$4:$API$29, MATCH("CenHos_Per", 'WFOM - Time_Base'!$B$4:$B$29,0), MATCH(CONCATENATE($G154,T$2),'WFOM - Time_Base'!$A$8:$API$8,0)),
IFERROR($AN154 * INDEX('Inputs from Uganda staff'!$E$61:$BM$80,MATCH('HRH Need estimation'!T$2,'Inputs from Uganda staff'!$E$61:$E$80,0),MATCH('HRH Need estimation'!$D154,'Inputs from Uganda staff'!$E$6:$BM$6,0)),
""))</f>
        <v/>
      </c>
      <c r="U154" s="122" t="str">
        <f>IFERROR(
$AN154 * INDEX('WFOM - Time_Base'!$A$4:$API$29, MATCH("CenHos", 'WFOM - Time_Base'!$B$4:$B$29,0), MATCH(CONCATENATE($G154,U$2),'WFOM - Time_Base'!$A$8:$API$8,0)) *
INDEX('WFOM - Time_Base'!$A$4:$API$29, MATCH("CenHos_Per", 'WFOM - Time_Base'!$B$4:$B$29,0), MATCH(CONCATENATE($G154,U$2),'WFOM - Time_Base'!$A$8:$API$8,0)),
IFERROR($AN154 * INDEX('Inputs from Uganda staff'!$E$61:$BM$80,MATCH('HRH Need estimation'!U$2,'Inputs from Uganda staff'!$E$61:$E$80,0),MATCH('HRH Need estimation'!$D154,'Inputs from Uganda staff'!$E$6:$BM$6,0)),
""))</f>
        <v/>
      </c>
      <c r="V154" s="122" t="str">
        <f>IFERROR(
$AN154 * INDEX('WFOM - Time_Base'!$A$4:$API$29, MATCH("CenHos", 'WFOM - Time_Base'!$B$4:$B$29,0), MATCH(CONCATENATE($G154,V$2),'WFOM - Time_Base'!$A$8:$API$8,0)) *
INDEX('WFOM - Time_Base'!$A$4:$API$29, MATCH("CenHos_Per", 'WFOM - Time_Base'!$B$4:$B$29,0), MATCH(CONCATENATE($G154,V$2),'WFOM - Time_Base'!$A$8:$API$8,0)),
IFERROR($AN154 * INDEX('Inputs from Uganda staff'!$E$61:$BM$80,MATCH('HRH Need estimation'!V$2,'Inputs from Uganda staff'!$E$61:$E$80,0),MATCH('HRH Need estimation'!$D154,'Inputs from Uganda staff'!$E$6:$BM$6,0)),
""))</f>
        <v/>
      </c>
      <c r="W154" s="122" t="str">
        <f>IFERROR(
$AN154 * INDEX('WFOM - Time_Base'!$A$4:$API$29, MATCH("CenHos", 'WFOM - Time_Base'!$B$4:$B$29,0), MATCH(CONCATENATE($G154,W$2),'WFOM - Time_Base'!$A$8:$API$8,0)) *
INDEX('WFOM - Time_Base'!$A$4:$API$29, MATCH("CenHos_Per", 'WFOM - Time_Base'!$B$4:$B$29,0), MATCH(CONCATENATE($G154,W$2),'WFOM - Time_Base'!$A$8:$API$8,0)),
IFERROR($AN154 * INDEX('Inputs from Uganda staff'!$E$61:$BM$80,MATCH('HRH Need estimation'!W$2,'Inputs from Uganda staff'!$E$61:$E$80,0),MATCH('HRH Need estimation'!$D154,'Inputs from Uganda staff'!$E$6:$BM$6,0)),
""))</f>
        <v/>
      </c>
      <c r="X154" s="122" t="str">
        <f>IFERROR(
$AN154 * INDEX('WFOM - Time_Base'!$A$4:$API$29, MATCH("CenHos", 'WFOM - Time_Base'!$B$4:$B$29,0), MATCH(CONCATENATE($G154,X$2),'WFOM - Time_Base'!$A$8:$API$8,0)) *
INDEX('WFOM - Time_Base'!$A$4:$API$29, MATCH("CenHos_Per", 'WFOM - Time_Base'!$B$4:$B$29,0), MATCH(CONCATENATE($G154,X$2),'WFOM - Time_Base'!$A$8:$API$8,0)),
IFERROR($AN154 * INDEX('Inputs from Uganda staff'!$E$61:$BM$80,MATCH('HRH Need estimation'!X$2,'Inputs from Uganda staff'!$E$61:$E$80,0),MATCH('HRH Need estimation'!$D154,'Inputs from Uganda staff'!$E$6:$BM$6,0)),
""))</f>
        <v/>
      </c>
      <c r="Y154" s="122" t="str">
        <f>IFERROR(
$AN154 * INDEX('WFOM - Time_Base'!$A$4:$API$29, MATCH("CenHos", 'WFOM - Time_Base'!$B$4:$B$29,0), MATCH(CONCATENATE($G154,Y$2),'WFOM - Time_Base'!$A$8:$API$8,0)) *
INDEX('WFOM - Time_Base'!$A$4:$API$29, MATCH("CenHos_Per", 'WFOM - Time_Base'!$B$4:$B$29,0), MATCH(CONCATENATE($G154,Y$2),'WFOM - Time_Base'!$A$8:$API$8,0)),
IFERROR($AN154 * INDEX('Inputs from Uganda staff'!$E$61:$BM$80,MATCH('HRH Need estimation'!Y$2,'Inputs from Uganda staff'!$E$61:$E$80,0),MATCH('HRH Need estimation'!$D154,'Inputs from Uganda staff'!$E$6:$BM$6,0)),
""))</f>
        <v/>
      </c>
      <c r="Z154" s="122" t="str">
        <f>IFERROR(
$AN154 * INDEX('WFOM - Time_Base'!$A$4:$API$29, MATCH("CenHos", 'WFOM - Time_Base'!$B$4:$B$29,0), MATCH(CONCATENATE($G154,Z$2),'WFOM - Time_Base'!$A$8:$API$8,0)) *
INDEX('WFOM - Time_Base'!$A$4:$API$29, MATCH("CenHos_Per", 'WFOM - Time_Base'!$B$4:$B$29,0), MATCH(CONCATENATE($G154,Z$2),'WFOM - Time_Base'!$A$8:$API$8,0)),
IFERROR($AN154 * INDEX('Inputs from Uganda staff'!$E$61:$BM$80,MATCH('HRH Need estimation'!Z$2,'Inputs from Uganda staff'!$E$61:$E$80,0),MATCH('HRH Need estimation'!$D154,'Inputs from Uganda staff'!$E$6:$BM$6,0)),
""))</f>
        <v/>
      </c>
      <c r="AA154" s="122" t="str">
        <f>IFERROR(
$AN154 * INDEX('WFOM - Time_Base'!$A$4:$API$29, MATCH("CenHos", 'WFOM - Time_Base'!$B$4:$B$29,0), MATCH(CONCATENATE($G154,AA$2),'WFOM - Time_Base'!$A$8:$API$8,0)) *
INDEX('WFOM - Time_Base'!$A$4:$API$29, MATCH("CenHos_Per", 'WFOM - Time_Base'!$B$4:$B$29,0), MATCH(CONCATENATE($G154,AA$2),'WFOM - Time_Base'!$A$8:$API$8,0)),
IFERROR($AN154 * INDEX('Inputs from Uganda staff'!$E$61:$BM$80,MATCH('HRH Need estimation'!AA$2,'Inputs from Uganda staff'!$E$61:$E$80,0),MATCH('HRH Need estimation'!$D154,'Inputs from Uganda staff'!$E$6:$BM$6,0)),
""))</f>
        <v/>
      </c>
      <c r="AB154" s="122" t="str">
        <f>IFERROR(
$AN154 * INDEX('WFOM - Time_Base'!$A$4:$API$29, MATCH("CenHos", 'WFOM - Time_Base'!$B$4:$B$29,0), MATCH(CONCATENATE($G154,AB$2),'WFOM - Time_Base'!$A$8:$API$8,0)) *
INDEX('WFOM - Time_Base'!$A$4:$API$29, MATCH("CenHos_Per", 'WFOM - Time_Base'!$B$4:$B$29,0), MATCH(CONCATENATE($G154,AB$2),'WFOM - Time_Base'!$A$8:$API$8,0)),
IFERROR($AN154 * INDEX('Inputs from Uganda staff'!$E$61:$BM$80,MATCH('HRH Need estimation'!AB$2,'Inputs from Uganda staff'!$E$61:$E$80,0),MATCH('HRH Need estimation'!$D154,'Inputs from Uganda staff'!$E$6:$BM$6,0)),
""))</f>
        <v/>
      </c>
      <c r="AC154" s="122" t="str">
        <f>IFERROR(
$AN154 * INDEX('WFOM - Time_Base'!$A$4:$API$29, MATCH("CenHos", 'WFOM - Time_Base'!$B$4:$B$29,0), MATCH(CONCATENATE($G154,AC$2),'WFOM - Time_Base'!$A$8:$API$8,0)) *
INDEX('WFOM - Time_Base'!$A$4:$API$29, MATCH("CenHos_Per", 'WFOM - Time_Base'!$B$4:$B$29,0), MATCH(CONCATENATE($G154,AC$2),'WFOM - Time_Base'!$A$8:$API$8,0)),
IFERROR($AN154 * INDEX('Inputs from Uganda staff'!$E$61:$BM$80,MATCH('HRH Need estimation'!AC$2,'Inputs from Uganda staff'!$E$61:$E$80,0),MATCH('HRH Need estimation'!$D154,'Inputs from Uganda staff'!$E$6:$BM$6,0)),
""))</f>
        <v/>
      </c>
      <c r="AD154" s="122" t="str">
        <f>IFERROR(
$AN154 * INDEX('WFOM - Time_Base'!$A$4:$API$29, MATCH("CenHos", 'WFOM - Time_Base'!$B$4:$B$29,0), MATCH(CONCATENATE($G154,AD$2),'WFOM - Time_Base'!$A$8:$API$8,0)) *
INDEX('WFOM - Time_Base'!$A$4:$API$29, MATCH("CenHos_Per", 'WFOM - Time_Base'!$B$4:$B$29,0), MATCH(CONCATENATE($G154,AD$2),'WFOM - Time_Base'!$A$8:$API$8,0)),
IFERROR($AN154 * INDEX('Inputs from Uganda staff'!$E$61:$BM$80,MATCH('HRH Need estimation'!AD$2,'Inputs from Uganda staff'!$E$61:$E$80,0),MATCH('HRH Need estimation'!$D154,'Inputs from Uganda staff'!$E$6:$BM$6,0)),
""))</f>
        <v/>
      </c>
      <c r="AE154" s="122" t="str">
        <f>IFERROR(
$AN154 * INDEX('WFOM - Time_Base'!$A$4:$API$29, MATCH("CenHos", 'WFOM - Time_Base'!$B$4:$B$29,0), MATCH(CONCATENATE($G154,AE$2),'WFOM - Time_Base'!$A$8:$API$8,0)) *
INDEX('WFOM - Time_Base'!$A$4:$API$29, MATCH("CenHos_Per", 'WFOM - Time_Base'!$B$4:$B$29,0), MATCH(CONCATENATE($G154,AE$2),'WFOM - Time_Base'!$A$8:$API$8,0)),
IFERROR($AN154 * INDEX('Inputs from Uganda staff'!$E$61:$BM$80,MATCH('HRH Need estimation'!AE$2,'Inputs from Uganda staff'!$E$61:$E$80,0),MATCH('HRH Need estimation'!$D154,'Inputs from Uganda staff'!$E$6:$BM$6,0)),
""))</f>
        <v/>
      </c>
      <c r="AF154" s="122" t="str">
        <f>IFERROR(
$AN154 * INDEX('WFOM - Time_Base'!$A$4:$API$29, MATCH("CenHos", 'WFOM - Time_Base'!$B$4:$B$29,0), MATCH(CONCATENATE($G154,AF$2),'WFOM - Time_Base'!$A$8:$API$8,0)) *
INDEX('WFOM - Time_Base'!$A$4:$API$29, MATCH("CenHos_Per", 'WFOM - Time_Base'!$B$4:$B$29,0), MATCH(CONCATENATE($G154,AF$2),'WFOM - Time_Base'!$A$8:$API$8,0)),
IFERROR($AN154 * INDEX('Inputs from Uganda staff'!$E$61:$BM$80,MATCH('HRH Need estimation'!AF$2,'Inputs from Uganda staff'!$E$61:$E$80,0),MATCH('HRH Need estimation'!$D154,'Inputs from Uganda staff'!$E$6:$BM$6,0)),
""))</f>
        <v/>
      </c>
      <c r="AG154" s="122" t="str">
        <f>IFERROR(
$AN154 * INDEX('WFOM - Time_Base'!$A$4:$API$29, MATCH("CenHos", 'WFOM - Time_Base'!$B$4:$B$29,0), MATCH(CONCATENATE($G154,AG$2),'WFOM - Time_Base'!$A$8:$API$8,0)) *
INDEX('WFOM - Time_Base'!$A$4:$API$29, MATCH("CenHos_Per", 'WFOM - Time_Base'!$B$4:$B$29,0), MATCH(CONCATENATE($G154,AG$2),'WFOM - Time_Base'!$A$8:$API$8,0)),
IFERROR($AN154 * INDEX('Inputs from Uganda staff'!$E$61:$BM$80,MATCH('HRH Need estimation'!AG$2,'Inputs from Uganda staff'!$E$61:$E$80,0),MATCH('HRH Need estimation'!$D154,'Inputs from Uganda staff'!$E$6:$BM$6,0)),
""))</f>
        <v/>
      </c>
      <c r="AH154" s="122" t="str">
        <f>IFERROR(
$AN154 * INDEX('WFOM - Time_Base'!$A$4:$API$29, MATCH("CenHos", 'WFOM - Time_Base'!$B$4:$B$29,0), MATCH(CONCATENATE($G154,AH$2),'WFOM - Time_Base'!$A$8:$API$8,0)) *
INDEX('WFOM - Time_Base'!$A$4:$API$29, MATCH("CenHos_Per", 'WFOM - Time_Base'!$B$4:$B$29,0), MATCH(CONCATENATE($G154,AH$2),'WFOM - Time_Base'!$A$8:$API$8,0)),
IFERROR($AN154 * INDEX('Inputs from Uganda staff'!$E$61:$BM$80,MATCH('HRH Need estimation'!AH$2,'Inputs from Uganda staff'!$E$61:$E$80,0),MATCH('HRH Need estimation'!$D154,'Inputs from Uganda staff'!$E$6:$BM$6,0)),
""))</f>
        <v/>
      </c>
      <c r="AI154" s="122" t="str">
        <f>IFERROR(
$AN154 * INDEX('WFOM - Time_Base'!$A$4:$API$29, MATCH("CenHos", 'WFOM - Time_Base'!$B$4:$B$29,0), MATCH(CONCATENATE($G154,AI$2),'WFOM - Time_Base'!$A$8:$API$8,0)) *
INDEX('WFOM - Time_Base'!$A$4:$API$29, MATCH("CenHos_Per", 'WFOM - Time_Base'!$B$4:$B$29,0), MATCH(CONCATENATE($G154,AI$2),'WFOM - Time_Base'!$A$8:$API$8,0)),
IFERROR($AN154 * INDEX('Inputs from Uganda staff'!$E$61:$BM$80,MATCH('HRH Need estimation'!AI$2,'Inputs from Uganda staff'!$E$61:$E$80,0),MATCH('HRH Need estimation'!$D154,'Inputs from Uganda staff'!$E$6:$BM$6,0)),
""))</f>
        <v/>
      </c>
      <c r="AJ154" s="122" t="str">
        <f>IFERROR(
$AN154 * INDEX('WFOM - Time_Base'!$A$4:$API$29, MATCH("CenHos", 'WFOM - Time_Base'!$B$4:$B$29,0), MATCH(CONCATENATE($G154,AJ$2),'WFOM - Time_Base'!$A$8:$API$8,0)) *
INDEX('WFOM - Time_Base'!$A$4:$API$29, MATCH("CenHos_Per", 'WFOM - Time_Base'!$B$4:$B$29,0), MATCH(CONCATENATE($G154,AJ$2),'WFOM - Time_Base'!$A$8:$API$8,0)),
IFERROR($AN154 * INDEX('Inputs from Uganda staff'!$E$61:$BM$80,MATCH('HRH Need estimation'!AJ$2,'Inputs from Uganda staff'!$E$61:$E$80,0),MATCH('HRH Need estimation'!$D154,'Inputs from Uganda staff'!$E$6:$BM$6,0)),
""))</f>
        <v/>
      </c>
      <c r="AK154" s="122" t="str">
        <f>IFERROR(
$AN154 * INDEX('WFOM - Time_Base'!$A$4:$API$29, MATCH("CenHos", 'WFOM - Time_Base'!$B$4:$B$29,0), MATCH(CONCATENATE($G154,AK$2),'WFOM - Time_Base'!$A$8:$API$8,0)) *
INDEX('WFOM - Time_Base'!$A$4:$API$29, MATCH("CenHos_Per", 'WFOM - Time_Base'!$B$4:$B$29,0), MATCH(CONCATENATE($G154,AK$2),'WFOM - Time_Base'!$A$8:$API$8,0)),
IFERROR($AN154 * INDEX('Inputs from Uganda staff'!$E$61:$BM$80,MATCH('HRH Need estimation'!AK$2,'Inputs from Uganda staff'!$E$61:$E$80,0),MATCH('HRH Need estimation'!$D154,'Inputs from Uganda staff'!$E$6:$BM$6,0)),
""))</f>
        <v/>
      </c>
      <c r="AL154" s="122" t="str">
        <f>IFERROR(
$AN154 * INDEX('WFOM - Time_Base'!$A$4:$API$29, MATCH("CenHos", 'WFOM - Time_Base'!$B$4:$B$29,0), MATCH(CONCATENATE($G154,AL$2),'WFOM - Time_Base'!$A$8:$API$8,0)) *
INDEX('WFOM - Time_Base'!$A$4:$API$29, MATCH("CenHos_Per", 'WFOM - Time_Base'!$B$4:$B$29,0), MATCH(CONCATENATE($G154,AL$2),'WFOM - Time_Base'!$A$8:$API$8,0)),
IFERROR($AN154 * INDEX('Inputs from Uganda staff'!$E$61:$BM$80,MATCH('HRH Need estimation'!AL$2,'Inputs from Uganda staff'!$E$61:$E$80,0),MATCH('HRH Need estimation'!$D154,'Inputs from Uganda staff'!$E$6:$BM$6,0)),
""))</f>
        <v/>
      </c>
      <c r="AN154">
        <v>1</v>
      </c>
      <c r="AO154" t="e">
        <f t="shared" si="6"/>
        <v>#N/A</v>
      </c>
    </row>
    <row r="155" spans="1:43" hidden="1">
      <c r="A155" s="106" t="s">
        <v>987</v>
      </c>
      <c r="B155" s="106" t="s">
        <v>55</v>
      </c>
      <c r="C155" s="107" t="s">
        <v>521</v>
      </c>
      <c r="D155" s="115" t="s">
        <v>522</v>
      </c>
      <c r="E155" s="199"/>
      <c r="F155" s="199"/>
      <c r="G155" s="199" t="str">
        <f>IF(F155&lt;&gt;"", VLOOKUP(F155,'WFOM - Cadre and Service List'!$E$4:$F$52,2,FALSE), "")</f>
        <v/>
      </c>
      <c r="H155" s="199" t="s">
        <v>909</v>
      </c>
      <c r="I155" s="208"/>
      <c r="J155" s="208"/>
      <c r="K155" s="208"/>
      <c r="L155" s="208"/>
      <c r="M155" s="208"/>
      <c r="N155" s="208"/>
      <c r="O155" s="208"/>
      <c r="P155" s="207">
        <f t="shared" si="5"/>
        <v>0</v>
      </c>
      <c r="Q155" s="122" t="s">
        <v>1947</v>
      </c>
      <c r="R155" s="122" t="str">
        <f>IFERROR(
$AN155 * INDEX('WFOM - Time_Base'!$A$4:$API$29, MATCH("CenHos", 'WFOM - Time_Base'!$B$4:$B$29,0), MATCH(CONCATENATE($G155,R$2),'WFOM - Time_Base'!$A$8:$API$8,0)) *
INDEX('WFOM - Time_Base'!$A$4:$API$29, MATCH("CenHos_Per", 'WFOM - Time_Base'!$B$4:$B$29,0), MATCH(CONCATENATE($G155,R$2),'WFOM - Time_Base'!$A$8:$API$8,0)),
IFERROR($AN155 * INDEX('Inputs from Uganda staff'!$E$61:$BM$80,MATCH('HRH Need estimation'!R$2,'Inputs from Uganda staff'!$E$61:$E$80,0),MATCH('HRH Need estimation'!$D155,'Inputs from Uganda staff'!$E$6:$BM$6,0)),
""))</f>
        <v/>
      </c>
      <c r="S155" s="122" t="str">
        <f>IFERROR(
$AN155 * INDEX('WFOM - Time_Base'!$A$4:$API$29, MATCH("CenHos", 'WFOM - Time_Base'!$B$4:$B$29,0), MATCH(CONCATENATE($G155,S$2),'WFOM - Time_Base'!$A$8:$API$8,0)) *
INDEX('WFOM - Time_Base'!$A$4:$API$29, MATCH("CenHos_Per", 'WFOM - Time_Base'!$B$4:$B$29,0), MATCH(CONCATENATE($G155,S$2),'WFOM - Time_Base'!$A$8:$API$8,0)),
IFERROR($AN155 * INDEX('Inputs from Uganda staff'!$E$61:$BM$80,MATCH('HRH Need estimation'!S$2,'Inputs from Uganda staff'!$E$61:$E$80,0),MATCH('HRH Need estimation'!$D155,'Inputs from Uganda staff'!$E$6:$BM$6,0)),
""))</f>
        <v/>
      </c>
      <c r="T155" s="122" t="str">
        <f>IFERROR(
$AN155 * INDEX('WFOM - Time_Base'!$A$4:$API$29, MATCH("CenHos", 'WFOM - Time_Base'!$B$4:$B$29,0), MATCH(CONCATENATE($G155,T$2),'WFOM - Time_Base'!$A$8:$API$8,0)) *
INDEX('WFOM - Time_Base'!$A$4:$API$29, MATCH("CenHos_Per", 'WFOM - Time_Base'!$B$4:$B$29,0), MATCH(CONCATENATE($G155,T$2),'WFOM - Time_Base'!$A$8:$API$8,0)),
IFERROR($AN155 * INDEX('Inputs from Uganda staff'!$E$61:$BM$80,MATCH('HRH Need estimation'!T$2,'Inputs from Uganda staff'!$E$61:$E$80,0),MATCH('HRH Need estimation'!$D155,'Inputs from Uganda staff'!$E$6:$BM$6,0)),
""))</f>
        <v/>
      </c>
      <c r="U155" s="122" t="str">
        <f>IFERROR(
$AN155 * INDEX('WFOM - Time_Base'!$A$4:$API$29, MATCH("CenHos", 'WFOM - Time_Base'!$B$4:$B$29,0), MATCH(CONCATENATE($G155,U$2),'WFOM - Time_Base'!$A$8:$API$8,0)) *
INDEX('WFOM - Time_Base'!$A$4:$API$29, MATCH("CenHos_Per", 'WFOM - Time_Base'!$B$4:$B$29,0), MATCH(CONCATENATE($G155,U$2),'WFOM - Time_Base'!$A$8:$API$8,0)),
IFERROR($AN155 * INDEX('Inputs from Uganda staff'!$E$61:$BM$80,MATCH('HRH Need estimation'!U$2,'Inputs from Uganda staff'!$E$61:$E$80,0),MATCH('HRH Need estimation'!$D155,'Inputs from Uganda staff'!$E$6:$BM$6,0)),
""))</f>
        <v/>
      </c>
      <c r="V155" s="122" t="str">
        <f>IFERROR(
$AN155 * INDEX('WFOM - Time_Base'!$A$4:$API$29, MATCH("CenHos", 'WFOM - Time_Base'!$B$4:$B$29,0), MATCH(CONCATENATE($G155,V$2),'WFOM - Time_Base'!$A$8:$API$8,0)) *
INDEX('WFOM - Time_Base'!$A$4:$API$29, MATCH("CenHos_Per", 'WFOM - Time_Base'!$B$4:$B$29,0), MATCH(CONCATENATE($G155,V$2),'WFOM - Time_Base'!$A$8:$API$8,0)),
IFERROR($AN155 * INDEX('Inputs from Uganda staff'!$E$61:$BM$80,MATCH('HRH Need estimation'!V$2,'Inputs from Uganda staff'!$E$61:$E$80,0),MATCH('HRH Need estimation'!$D155,'Inputs from Uganda staff'!$E$6:$BM$6,0)),
""))</f>
        <v/>
      </c>
      <c r="W155" s="122" t="str">
        <f>IFERROR(
$AN155 * INDEX('WFOM - Time_Base'!$A$4:$API$29, MATCH("CenHos", 'WFOM - Time_Base'!$B$4:$B$29,0), MATCH(CONCATENATE($G155,W$2),'WFOM - Time_Base'!$A$8:$API$8,0)) *
INDEX('WFOM - Time_Base'!$A$4:$API$29, MATCH("CenHos_Per", 'WFOM - Time_Base'!$B$4:$B$29,0), MATCH(CONCATENATE($G155,W$2),'WFOM - Time_Base'!$A$8:$API$8,0)),
IFERROR($AN155 * INDEX('Inputs from Uganda staff'!$E$61:$BM$80,MATCH('HRH Need estimation'!W$2,'Inputs from Uganda staff'!$E$61:$E$80,0),MATCH('HRH Need estimation'!$D155,'Inputs from Uganda staff'!$E$6:$BM$6,0)),
""))</f>
        <v/>
      </c>
      <c r="X155" s="122" t="str">
        <f>IFERROR(
$AN155 * INDEX('WFOM - Time_Base'!$A$4:$API$29, MATCH("CenHos", 'WFOM - Time_Base'!$B$4:$B$29,0), MATCH(CONCATENATE($G155,X$2),'WFOM - Time_Base'!$A$8:$API$8,0)) *
INDEX('WFOM - Time_Base'!$A$4:$API$29, MATCH("CenHos_Per", 'WFOM - Time_Base'!$B$4:$B$29,0), MATCH(CONCATENATE($G155,X$2),'WFOM - Time_Base'!$A$8:$API$8,0)),
IFERROR($AN155 * INDEX('Inputs from Uganda staff'!$E$61:$BM$80,MATCH('HRH Need estimation'!X$2,'Inputs from Uganda staff'!$E$61:$E$80,0),MATCH('HRH Need estimation'!$D155,'Inputs from Uganda staff'!$E$6:$BM$6,0)),
""))</f>
        <v/>
      </c>
      <c r="Y155" s="122" t="str">
        <f>IFERROR(
$AN155 * INDEX('WFOM - Time_Base'!$A$4:$API$29, MATCH("CenHos", 'WFOM - Time_Base'!$B$4:$B$29,0), MATCH(CONCATENATE($G155,Y$2),'WFOM - Time_Base'!$A$8:$API$8,0)) *
INDEX('WFOM - Time_Base'!$A$4:$API$29, MATCH("CenHos_Per", 'WFOM - Time_Base'!$B$4:$B$29,0), MATCH(CONCATENATE($G155,Y$2),'WFOM - Time_Base'!$A$8:$API$8,0)),
IFERROR($AN155 * INDEX('Inputs from Uganda staff'!$E$61:$BM$80,MATCH('HRH Need estimation'!Y$2,'Inputs from Uganda staff'!$E$61:$E$80,0),MATCH('HRH Need estimation'!$D155,'Inputs from Uganda staff'!$E$6:$BM$6,0)),
""))</f>
        <v/>
      </c>
      <c r="Z155" s="122" t="str">
        <f>IFERROR(
$AN155 * INDEX('WFOM - Time_Base'!$A$4:$API$29, MATCH("CenHos", 'WFOM - Time_Base'!$B$4:$B$29,0), MATCH(CONCATENATE($G155,Z$2),'WFOM - Time_Base'!$A$8:$API$8,0)) *
INDEX('WFOM - Time_Base'!$A$4:$API$29, MATCH("CenHos_Per", 'WFOM - Time_Base'!$B$4:$B$29,0), MATCH(CONCATENATE($G155,Z$2),'WFOM - Time_Base'!$A$8:$API$8,0)),
IFERROR($AN155 * INDEX('Inputs from Uganda staff'!$E$61:$BM$80,MATCH('HRH Need estimation'!Z$2,'Inputs from Uganda staff'!$E$61:$E$80,0),MATCH('HRH Need estimation'!$D155,'Inputs from Uganda staff'!$E$6:$BM$6,0)),
""))</f>
        <v/>
      </c>
      <c r="AA155" s="122" t="str">
        <f>IFERROR(
$AN155 * INDEX('WFOM - Time_Base'!$A$4:$API$29, MATCH("CenHos", 'WFOM - Time_Base'!$B$4:$B$29,0), MATCH(CONCATENATE($G155,AA$2),'WFOM - Time_Base'!$A$8:$API$8,0)) *
INDEX('WFOM - Time_Base'!$A$4:$API$29, MATCH("CenHos_Per", 'WFOM - Time_Base'!$B$4:$B$29,0), MATCH(CONCATENATE($G155,AA$2),'WFOM - Time_Base'!$A$8:$API$8,0)),
IFERROR($AN155 * INDEX('Inputs from Uganda staff'!$E$61:$BM$80,MATCH('HRH Need estimation'!AA$2,'Inputs from Uganda staff'!$E$61:$E$80,0),MATCH('HRH Need estimation'!$D155,'Inputs from Uganda staff'!$E$6:$BM$6,0)),
""))</f>
        <v/>
      </c>
      <c r="AB155" s="122" t="str">
        <f>IFERROR(
$AN155 * INDEX('WFOM - Time_Base'!$A$4:$API$29, MATCH("CenHos", 'WFOM - Time_Base'!$B$4:$B$29,0), MATCH(CONCATENATE($G155,AB$2),'WFOM - Time_Base'!$A$8:$API$8,0)) *
INDEX('WFOM - Time_Base'!$A$4:$API$29, MATCH("CenHos_Per", 'WFOM - Time_Base'!$B$4:$B$29,0), MATCH(CONCATENATE($G155,AB$2),'WFOM - Time_Base'!$A$8:$API$8,0)),
IFERROR($AN155 * INDEX('Inputs from Uganda staff'!$E$61:$BM$80,MATCH('HRH Need estimation'!AB$2,'Inputs from Uganda staff'!$E$61:$E$80,0),MATCH('HRH Need estimation'!$D155,'Inputs from Uganda staff'!$E$6:$BM$6,0)),
""))</f>
        <v/>
      </c>
      <c r="AC155" s="122" t="str">
        <f>IFERROR(
$AN155 * INDEX('WFOM - Time_Base'!$A$4:$API$29, MATCH("CenHos", 'WFOM - Time_Base'!$B$4:$B$29,0), MATCH(CONCATENATE($G155,AC$2),'WFOM - Time_Base'!$A$8:$API$8,0)) *
INDEX('WFOM - Time_Base'!$A$4:$API$29, MATCH("CenHos_Per", 'WFOM - Time_Base'!$B$4:$B$29,0), MATCH(CONCATENATE($G155,AC$2),'WFOM - Time_Base'!$A$8:$API$8,0)),
IFERROR($AN155 * INDEX('Inputs from Uganda staff'!$E$61:$BM$80,MATCH('HRH Need estimation'!AC$2,'Inputs from Uganda staff'!$E$61:$E$80,0),MATCH('HRH Need estimation'!$D155,'Inputs from Uganda staff'!$E$6:$BM$6,0)),
""))</f>
        <v/>
      </c>
      <c r="AD155" s="122" t="str">
        <f>IFERROR(
$AN155 * INDEX('WFOM - Time_Base'!$A$4:$API$29, MATCH("CenHos", 'WFOM - Time_Base'!$B$4:$B$29,0), MATCH(CONCATENATE($G155,AD$2),'WFOM - Time_Base'!$A$8:$API$8,0)) *
INDEX('WFOM - Time_Base'!$A$4:$API$29, MATCH("CenHos_Per", 'WFOM - Time_Base'!$B$4:$B$29,0), MATCH(CONCATENATE($G155,AD$2),'WFOM - Time_Base'!$A$8:$API$8,0)),
IFERROR($AN155 * INDEX('Inputs from Uganda staff'!$E$61:$BM$80,MATCH('HRH Need estimation'!AD$2,'Inputs from Uganda staff'!$E$61:$E$80,0),MATCH('HRH Need estimation'!$D155,'Inputs from Uganda staff'!$E$6:$BM$6,0)),
""))</f>
        <v/>
      </c>
      <c r="AE155" s="122" t="str">
        <f>IFERROR(
$AN155 * INDEX('WFOM - Time_Base'!$A$4:$API$29, MATCH("CenHos", 'WFOM - Time_Base'!$B$4:$B$29,0), MATCH(CONCATENATE($G155,AE$2),'WFOM - Time_Base'!$A$8:$API$8,0)) *
INDEX('WFOM - Time_Base'!$A$4:$API$29, MATCH("CenHos_Per", 'WFOM - Time_Base'!$B$4:$B$29,0), MATCH(CONCATENATE($G155,AE$2),'WFOM - Time_Base'!$A$8:$API$8,0)),
IFERROR($AN155 * INDEX('Inputs from Uganda staff'!$E$61:$BM$80,MATCH('HRH Need estimation'!AE$2,'Inputs from Uganda staff'!$E$61:$E$80,0),MATCH('HRH Need estimation'!$D155,'Inputs from Uganda staff'!$E$6:$BM$6,0)),
""))</f>
        <v/>
      </c>
      <c r="AF155" s="122" t="str">
        <f>IFERROR(
$AN155 * INDEX('WFOM - Time_Base'!$A$4:$API$29, MATCH("CenHos", 'WFOM - Time_Base'!$B$4:$B$29,0), MATCH(CONCATENATE($G155,AF$2),'WFOM - Time_Base'!$A$8:$API$8,0)) *
INDEX('WFOM - Time_Base'!$A$4:$API$29, MATCH("CenHos_Per", 'WFOM - Time_Base'!$B$4:$B$29,0), MATCH(CONCATENATE($G155,AF$2),'WFOM - Time_Base'!$A$8:$API$8,0)),
IFERROR($AN155 * INDEX('Inputs from Uganda staff'!$E$61:$BM$80,MATCH('HRH Need estimation'!AF$2,'Inputs from Uganda staff'!$E$61:$E$80,0),MATCH('HRH Need estimation'!$D155,'Inputs from Uganda staff'!$E$6:$BM$6,0)),
""))</f>
        <v/>
      </c>
      <c r="AG155" s="122" t="str">
        <f>IFERROR(
$AN155 * INDEX('WFOM - Time_Base'!$A$4:$API$29, MATCH("CenHos", 'WFOM - Time_Base'!$B$4:$B$29,0), MATCH(CONCATENATE($G155,AG$2),'WFOM - Time_Base'!$A$8:$API$8,0)) *
INDEX('WFOM - Time_Base'!$A$4:$API$29, MATCH("CenHos_Per", 'WFOM - Time_Base'!$B$4:$B$29,0), MATCH(CONCATENATE($G155,AG$2),'WFOM - Time_Base'!$A$8:$API$8,0)),
IFERROR($AN155 * INDEX('Inputs from Uganda staff'!$E$61:$BM$80,MATCH('HRH Need estimation'!AG$2,'Inputs from Uganda staff'!$E$61:$E$80,0),MATCH('HRH Need estimation'!$D155,'Inputs from Uganda staff'!$E$6:$BM$6,0)),
""))</f>
        <v/>
      </c>
      <c r="AH155" s="122" t="str">
        <f>IFERROR(
$AN155 * INDEX('WFOM - Time_Base'!$A$4:$API$29, MATCH("CenHos", 'WFOM - Time_Base'!$B$4:$B$29,0), MATCH(CONCATENATE($G155,AH$2),'WFOM - Time_Base'!$A$8:$API$8,0)) *
INDEX('WFOM - Time_Base'!$A$4:$API$29, MATCH("CenHos_Per", 'WFOM - Time_Base'!$B$4:$B$29,0), MATCH(CONCATENATE($G155,AH$2),'WFOM - Time_Base'!$A$8:$API$8,0)),
IFERROR($AN155 * INDEX('Inputs from Uganda staff'!$E$61:$BM$80,MATCH('HRH Need estimation'!AH$2,'Inputs from Uganda staff'!$E$61:$E$80,0),MATCH('HRH Need estimation'!$D155,'Inputs from Uganda staff'!$E$6:$BM$6,0)),
""))</f>
        <v/>
      </c>
      <c r="AI155" s="122" t="str">
        <f>IFERROR(
$AN155 * INDEX('WFOM - Time_Base'!$A$4:$API$29, MATCH("CenHos", 'WFOM - Time_Base'!$B$4:$B$29,0), MATCH(CONCATENATE($G155,AI$2),'WFOM - Time_Base'!$A$8:$API$8,0)) *
INDEX('WFOM - Time_Base'!$A$4:$API$29, MATCH("CenHos_Per", 'WFOM - Time_Base'!$B$4:$B$29,0), MATCH(CONCATENATE($G155,AI$2),'WFOM - Time_Base'!$A$8:$API$8,0)),
IFERROR($AN155 * INDEX('Inputs from Uganda staff'!$E$61:$BM$80,MATCH('HRH Need estimation'!AI$2,'Inputs from Uganda staff'!$E$61:$E$80,0),MATCH('HRH Need estimation'!$D155,'Inputs from Uganda staff'!$E$6:$BM$6,0)),
""))</f>
        <v/>
      </c>
      <c r="AJ155" s="122" t="str">
        <f>IFERROR(
$AN155 * INDEX('WFOM - Time_Base'!$A$4:$API$29, MATCH("CenHos", 'WFOM - Time_Base'!$B$4:$B$29,0), MATCH(CONCATENATE($G155,AJ$2),'WFOM - Time_Base'!$A$8:$API$8,0)) *
INDEX('WFOM - Time_Base'!$A$4:$API$29, MATCH("CenHos_Per", 'WFOM - Time_Base'!$B$4:$B$29,0), MATCH(CONCATENATE($G155,AJ$2),'WFOM - Time_Base'!$A$8:$API$8,0)),
IFERROR($AN155 * INDEX('Inputs from Uganda staff'!$E$61:$BM$80,MATCH('HRH Need estimation'!AJ$2,'Inputs from Uganda staff'!$E$61:$E$80,0),MATCH('HRH Need estimation'!$D155,'Inputs from Uganda staff'!$E$6:$BM$6,0)),
""))</f>
        <v/>
      </c>
      <c r="AK155" s="122" t="str">
        <f>IFERROR(
$AN155 * INDEX('WFOM - Time_Base'!$A$4:$API$29, MATCH("CenHos", 'WFOM - Time_Base'!$B$4:$B$29,0), MATCH(CONCATENATE($G155,AK$2),'WFOM - Time_Base'!$A$8:$API$8,0)) *
INDEX('WFOM - Time_Base'!$A$4:$API$29, MATCH("CenHos_Per", 'WFOM - Time_Base'!$B$4:$B$29,0), MATCH(CONCATENATE($G155,AK$2),'WFOM - Time_Base'!$A$8:$API$8,0)),
IFERROR($AN155 * INDEX('Inputs from Uganda staff'!$E$61:$BM$80,MATCH('HRH Need estimation'!AK$2,'Inputs from Uganda staff'!$E$61:$E$80,0),MATCH('HRH Need estimation'!$D155,'Inputs from Uganda staff'!$E$6:$BM$6,0)),
""))</f>
        <v/>
      </c>
      <c r="AL155" s="122" t="str">
        <f>IFERROR(
$AN155 * INDEX('WFOM - Time_Base'!$A$4:$API$29, MATCH("CenHos", 'WFOM - Time_Base'!$B$4:$B$29,0), MATCH(CONCATENATE($G155,AL$2),'WFOM - Time_Base'!$A$8:$API$8,0)) *
INDEX('WFOM - Time_Base'!$A$4:$API$29, MATCH("CenHos_Per", 'WFOM - Time_Base'!$B$4:$B$29,0), MATCH(CONCATENATE($G155,AL$2),'WFOM - Time_Base'!$A$8:$API$8,0)),
IFERROR($AN155 * INDEX('Inputs from Uganda staff'!$E$61:$BM$80,MATCH('HRH Need estimation'!AL$2,'Inputs from Uganda staff'!$E$61:$E$80,0),MATCH('HRH Need estimation'!$D155,'Inputs from Uganda staff'!$E$6:$BM$6,0)),
""))</f>
        <v/>
      </c>
      <c r="AN155">
        <v>1</v>
      </c>
      <c r="AO155" t="e">
        <f t="shared" si="6"/>
        <v>#N/A</v>
      </c>
    </row>
    <row r="156" spans="1:43" hidden="1">
      <c r="A156" s="106" t="s">
        <v>524</v>
      </c>
      <c r="B156" s="106" t="s">
        <v>55</v>
      </c>
      <c r="C156" s="107" t="s">
        <v>523</v>
      </c>
      <c r="D156" s="115" t="s">
        <v>524</v>
      </c>
      <c r="E156" s="199"/>
      <c r="F156" s="199"/>
      <c r="G156" s="204" t="str">
        <f>IF(F156&lt;&gt;"", VLOOKUP(F156,'WFOM - Cadre and Service List'!$E$4:$F$52,2,FALSE), "")</f>
        <v/>
      </c>
      <c r="H156" s="204" t="s">
        <v>910</v>
      </c>
      <c r="I156" s="208"/>
      <c r="J156" s="208"/>
      <c r="K156" s="208"/>
      <c r="L156" s="208"/>
      <c r="M156" s="208"/>
      <c r="N156" s="208"/>
      <c r="O156" s="208"/>
      <c r="P156" s="207">
        <f t="shared" si="5"/>
        <v>0</v>
      </c>
      <c r="Q156" s="122" t="s">
        <v>1947</v>
      </c>
      <c r="R156" s="122" t="str">
        <f>IFERROR(
$AN156 * INDEX('WFOM - Time_Base'!$A$4:$API$29, MATCH("CenHos", 'WFOM - Time_Base'!$B$4:$B$29,0), MATCH(CONCATENATE($G156,R$2),'WFOM - Time_Base'!$A$8:$API$8,0)) *
INDEX('WFOM - Time_Base'!$A$4:$API$29, MATCH("CenHos_Per", 'WFOM - Time_Base'!$B$4:$B$29,0), MATCH(CONCATENATE($G156,R$2),'WFOM - Time_Base'!$A$8:$API$8,0)),
IFERROR($AN156 * INDEX('Inputs from Uganda staff'!$E$61:$BM$80,MATCH('HRH Need estimation'!R$2,'Inputs from Uganda staff'!$E$61:$E$80,0),MATCH('HRH Need estimation'!$D156,'Inputs from Uganda staff'!$E$6:$BM$6,0)),
""))</f>
        <v/>
      </c>
      <c r="S156" s="122" t="str">
        <f>IFERROR(
$AN156 * INDEX('WFOM - Time_Base'!$A$4:$API$29, MATCH("CenHos", 'WFOM - Time_Base'!$B$4:$B$29,0), MATCH(CONCATENATE($G156,S$2),'WFOM - Time_Base'!$A$8:$API$8,0)) *
INDEX('WFOM - Time_Base'!$A$4:$API$29, MATCH("CenHos_Per", 'WFOM - Time_Base'!$B$4:$B$29,0), MATCH(CONCATENATE($G156,S$2),'WFOM - Time_Base'!$A$8:$API$8,0)),
IFERROR($AN156 * INDEX('Inputs from Uganda staff'!$E$61:$BM$80,MATCH('HRH Need estimation'!S$2,'Inputs from Uganda staff'!$E$61:$E$80,0),MATCH('HRH Need estimation'!$D156,'Inputs from Uganda staff'!$E$6:$BM$6,0)),
""))</f>
        <v/>
      </c>
      <c r="T156" s="122" t="str">
        <f>IFERROR(
$AN156 * INDEX('WFOM - Time_Base'!$A$4:$API$29, MATCH("CenHos", 'WFOM - Time_Base'!$B$4:$B$29,0), MATCH(CONCATENATE($G156,T$2),'WFOM - Time_Base'!$A$8:$API$8,0)) *
INDEX('WFOM - Time_Base'!$A$4:$API$29, MATCH("CenHos_Per", 'WFOM - Time_Base'!$B$4:$B$29,0), MATCH(CONCATENATE($G156,T$2),'WFOM - Time_Base'!$A$8:$API$8,0)),
IFERROR($AN156 * INDEX('Inputs from Uganda staff'!$E$61:$BM$80,MATCH('HRH Need estimation'!T$2,'Inputs from Uganda staff'!$E$61:$E$80,0),MATCH('HRH Need estimation'!$D156,'Inputs from Uganda staff'!$E$6:$BM$6,0)),
""))</f>
        <v/>
      </c>
      <c r="U156" s="122" t="str">
        <f>IFERROR(
$AN156 * INDEX('WFOM - Time_Base'!$A$4:$API$29, MATCH("CenHos", 'WFOM - Time_Base'!$B$4:$B$29,0), MATCH(CONCATENATE($G156,U$2),'WFOM - Time_Base'!$A$8:$API$8,0)) *
INDEX('WFOM - Time_Base'!$A$4:$API$29, MATCH("CenHos_Per", 'WFOM - Time_Base'!$B$4:$B$29,0), MATCH(CONCATENATE($G156,U$2),'WFOM - Time_Base'!$A$8:$API$8,0)),
IFERROR($AN156 * INDEX('Inputs from Uganda staff'!$E$61:$BM$80,MATCH('HRH Need estimation'!U$2,'Inputs from Uganda staff'!$E$61:$E$80,0),MATCH('HRH Need estimation'!$D156,'Inputs from Uganda staff'!$E$6:$BM$6,0)),
""))</f>
        <v/>
      </c>
      <c r="V156" s="122" t="str">
        <f>IFERROR(
$AN156 * INDEX('WFOM - Time_Base'!$A$4:$API$29, MATCH("CenHos", 'WFOM - Time_Base'!$B$4:$B$29,0), MATCH(CONCATENATE($G156,V$2),'WFOM - Time_Base'!$A$8:$API$8,0)) *
INDEX('WFOM - Time_Base'!$A$4:$API$29, MATCH("CenHos_Per", 'WFOM - Time_Base'!$B$4:$B$29,0), MATCH(CONCATENATE($G156,V$2),'WFOM - Time_Base'!$A$8:$API$8,0)),
IFERROR($AN156 * INDEX('Inputs from Uganda staff'!$E$61:$BM$80,MATCH('HRH Need estimation'!V$2,'Inputs from Uganda staff'!$E$61:$E$80,0),MATCH('HRH Need estimation'!$D156,'Inputs from Uganda staff'!$E$6:$BM$6,0)),
""))</f>
        <v/>
      </c>
      <c r="W156" s="122" t="str">
        <f>IFERROR(
$AN156 * INDEX('WFOM - Time_Base'!$A$4:$API$29, MATCH("CenHos", 'WFOM - Time_Base'!$B$4:$B$29,0), MATCH(CONCATENATE($G156,W$2),'WFOM - Time_Base'!$A$8:$API$8,0)) *
INDEX('WFOM - Time_Base'!$A$4:$API$29, MATCH("CenHos_Per", 'WFOM - Time_Base'!$B$4:$B$29,0), MATCH(CONCATENATE($G156,W$2),'WFOM - Time_Base'!$A$8:$API$8,0)),
IFERROR($AN156 * INDEX('Inputs from Uganda staff'!$E$61:$BM$80,MATCH('HRH Need estimation'!W$2,'Inputs from Uganda staff'!$E$61:$E$80,0),MATCH('HRH Need estimation'!$D156,'Inputs from Uganda staff'!$E$6:$BM$6,0)),
""))</f>
        <v/>
      </c>
      <c r="X156" s="122" t="str">
        <f>IFERROR(
$AN156 * INDEX('WFOM - Time_Base'!$A$4:$API$29, MATCH("CenHos", 'WFOM - Time_Base'!$B$4:$B$29,0), MATCH(CONCATENATE($G156,X$2),'WFOM - Time_Base'!$A$8:$API$8,0)) *
INDEX('WFOM - Time_Base'!$A$4:$API$29, MATCH("CenHos_Per", 'WFOM - Time_Base'!$B$4:$B$29,0), MATCH(CONCATENATE($G156,X$2),'WFOM - Time_Base'!$A$8:$API$8,0)),
IFERROR($AN156 * INDEX('Inputs from Uganda staff'!$E$61:$BM$80,MATCH('HRH Need estimation'!X$2,'Inputs from Uganda staff'!$E$61:$E$80,0),MATCH('HRH Need estimation'!$D156,'Inputs from Uganda staff'!$E$6:$BM$6,0)),
""))</f>
        <v/>
      </c>
      <c r="Y156" s="122" t="str">
        <f>IFERROR(
$AN156 * INDEX('WFOM - Time_Base'!$A$4:$API$29, MATCH("CenHos", 'WFOM - Time_Base'!$B$4:$B$29,0), MATCH(CONCATENATE($G156,Y$2),'WFOM - Time_Base'!$A$8:$API$8,0)) *
INDEX('WFOM - Time_Base'!$A$4:$API$29, MATCH("CenHos_Per", 'WFOM - Time_Base'!$B$4:$B$29,0), MATCH(CONCATENATE($G156,Y$2),'WFOM - Time_Base'!$A$8:$API$8,0)),
IFERROR($AN156 * INDEX('Inputs from Uganda staff'!$E$61:$BM$80,MATCH('HRH Need estimation'!Y$2,'Inputs from Uganda staff'!$E$61:$E$80,0),MATCH('HRH Need estimation'!$D156,'Inputs from Uganda staff'!$E$6:$BM$6,0)),
""))</f>
        <v/>
      </c>
      <c r="Z156" s="122" t="str">
        <f>IFERROR(
$AN156 * INDEX('WFOM - Time_Base'!$A$4:$API$29, MATCH("CenHos", 'WFOM - Time_Base'!$B$4:$B$29,0), MATCH(CONCATENATE($G156,Z$2),'WFOM - Time_Base'!$A$8:$API$8,0)) *
INDEX('WFOM - Time_Base'!$A$4:$API$29, MATCH("CenHos_Per", 'WFOM - Time_Base'!$B$4:$B$29,0), MATCH(CONCATENATE($G156,Z$2),'WFOM - Time_Base'!$A$8:$API$8,0)),
IFERROR($AN156 * INDEX('Inputs from Uganda staff'!$E$61:$BM$80,MATCH('HRH Need estimation'!Z$2,'Inputs from Uganda staff'!$E$61:$E$80,0),MATCH('HRH Need estimation'!$D156,'Inputs from Uganda staff'!$E$6:$BM$6,0)),
""))</f>
        <v/>
      </c>
      <c r="AA156" s="122" t="str">
        <f>IFERROR(
$AN156 * INDEX('WFOM - Time_Base'!$A$4:$API$29, MATCH("CenHos", 'WFOM - Time_Base'!$B$4:$B$29,0), MATCH(CONCATENATE($G156,AA$2),'WFOM - Time_Base'!$A$8:$API$8,0)) *
INDEX('WFOM - Time_Base'!$A$4:$API$29, MATCH("CenHos_Per", 'WFOM - Time_Base'!$B$4:$B$29,0), MATCH(CONCATENATE($G156,AA$2),'WFOM - Time_Base'!$A$8:$API$8,0)),
IFERROR($AN156 * INDEX('Inputs from Uganda staff'!$E$61:$BM$80,MATCH('HRH Need estimation'!AA$2,'Inputs from Uganda staff'!$E$61:$E$80,0),MATCH('HRH Need estimation'!$D156,'Inputs from Uganda staff'!$E$6:$BM$6,0)),
""))</f>
        <v/>
      </c>
      <c r="AB156" s="122" t="str">
        <f>IFERROR(
$AN156 * INDEX('WFOM - Time_Base'!$A$4:$API$29, MATCH("CenHos", 'WFOM - Time_Base'!$B$4:$B$29,0), MATCH(CONCATENATE($G156,AB$2),'WFOM - Time_Base'!$A$8:$API$8,0)) *
INDEX('WFOM - Time_Base'!$A$4:$API$29, MATCH("CenHos_Per", 'WFOM - Time_Base'!$B$4:$B$29,0), MATCH(CONCATENATE($G156,AB$2),'WFOM - Time_Base'!$A$8:$API$8,0)),
IFERROR($AN156 * INDEX('Inputs from Uganda staff'!$E$61:$BM$80,MATCH('HRH Need estimation'!AB$2,'Inputs from Uganda staff'!$E$61:$E$80,0),MATCH('HRH Need estimation'!$D156,'Inputs from Uganda staff'!$E$6:$BM$6,0)),
""))</f>
        <v/>
      </c>
      <c r="AC156" s="122" t="str">
        <f>IFERROR(
$AN156 * INDEX('WFOM - Time_Base'!$A$4:$API$29, MATCH("CenHos", 'WFOM - Time_Base'!$B$4:$B$29,0), MATCH(CONCATENATE($G156,AC$2),'WFOM - Time_Base'!$A$8:$API$8,0)) *
INDEX('WFOM - Time_Base'!$A$4:$API$29, MATCH("CenHos_Per", 'WFOM - Time_Base'!$B$4:$B$29,0), MATCH(CONCATENATE($G156,AC$2),'WFOM - Time_Base'!$A$8:$API$8,0)),
IFERROR($AN156 * INDEX('Inputs from Uganda staff'!$E$61:$BM$80,MATCH('HRH Need estimation'!AC$2,'Inputs from Uganda staff'!$E$61:$E$80,0),MATCH('HRH Need estimation'!$D156,'Inputs from Uganda staff'!$E$6:$BM$6,0)),
""))</f>
        <v/>
      </c>
      <c r="AD156" s="122" t="str">
        <f>IFERROR(
$AN156 * INDEX('WFOM - Time_Base'!$A$4:$API$29, MATCH("CenHos", 'WFOM - Time_Base'!$B$4:$B$29,0), MATCH(CONCATENATE($G156,AD$2),'WFOM - Time_Base'!$A$8:$API$8,0)) *
INDEX('WFOM - Time_Base'!$A$4:$API$29, MATCH("CenHos_Per", 'WFOM - Time_Base'!$B$4:$B$29,0), MATCH(CONCATENATE($G156,AD$2),'WFOM - Time_Base'!$A$8:$API$8,0)),
IFERROR($AN156 * INDEX('Inputs from Uganda staff'!$E$61:$BM$80,MATCH('HRH Need estimation'!AD$2,'Inputs from Uganda staff'!$E$61:$E$80,0),MATCH('HRH Need estimation'!$D156,'Inputs from Uganda staff'!$E$6:$BM$6,0)),
""))</f>
        <v/>
      </c>
      <c r="AE156" s="122" t="str">
        <f>IFERROR(
$AN156 * INDEX('WFOM - Time_Base'!$A$4:$API$29, MATCH("CenHos", 'WFOM - Time_Base'!$B$4:$B$29,0), MATCH(CONCATENATE($G156,AE$2),'WFOM - Time_Base'!$A$8:$API$8,0)) *
INDEX('WFOM - Time_Base'!$A$4:$API$29, MATCH("CenHos_Per", 'WFOM - Time_Base'!$B$4:$B$29,0), MATCH(CONCATENATE($G156,AE$2),'WFOM - Time_Base'!$A$8:$API$8,0)),
IFERROR($AN156 * INDEX('Inputs from Uganda staff'!$E$61:$BM$80,MATCH('HRH Need estimation'!AE$2,'Inputs from Uganda staff'!$E$61:$E$80,0),MATCH('HRH Need estimation'!$D156,'Inputs from Uganda staff'!$E$6:$BM$6,0)),
""))</f>
        <v/>
      </c>
      <c r="AF156" s="122" t="str">
        <f>IFERROR(
$AN156 * INDEX('WFOM - Time_Base'!$A$4:$API$29, MATCH("CenHos", 'WFOM - Time_Base'!$B$4:$B$29,0), MATCH(CONCATENATE($G156,AF$2),'WFOM - Time_Base'!$A$8:$API$8,0)) *
INDEX('WFOM - Time_Base'!$A$4:$API$29, MATCH("CenHos_Per", 'WFOM - Time_Base'!$B$4:$B$29,0), MATCH(CONCATENATE($G156,AF$2),'WFOM - Time_Base'!$A$8:$API$8,0)),
IFERROR($AN156 * INDEX('Inputs from Uganda staff'!$E$61:$BM$80,MATCH('HRH Need estimation'!AF$2,'Inputs from Uganda staff'!$E$61:$E$80,0),MATCH('HRH Need estimation'!$D156,'Inputs from Uganda staff'!$E$6:$BM$6,0)),
""))</f>
        <v/>
      </c>
      <c r="AG156" s="122" t="str">
        <f>IFERROR(
$AN156 * INDEX('WFOM - Time_Base'!$A$4:$API$29, MATCH("CenHos", 'WFOM - Time_Base'!$B$4:$B$29,0), MATCH(CONCATENATE($G156,AG$2),'WFOM - Time_Base'!$A$8:$API$8,0)) *
INDEX('WFOM - Time_Base'!$A$4:$API$29, MATCH("CenHos_Per", 'WFOM - Time_Base'!$B$4:$B$29,0), MATCH(CONCATENATE($G156,AG$2),'WFOM - Time_Base'!$A$8:$API$8,0)),
IFERROR($AN156 * INDEX('Inputs from Uganda staff'!$E$61:$BM$80,MATCH('HRH Need estimation'!AG$2,'Inputs from Uganda staff'!$E$61:$E$80,0),MATCH('HRH Need estimation'!$D156,'Inputs from Uganda staff'!$E$6:$BM$6,0)),
""))</f>
        <v/>
      </c>
      <c r="AH156" s="122" t="str">
        <f>IFERROR(
$AN156 * INDEX('WFOM - Time_Base'!$A$4:$API$29, MATCH("CenHos", 'WFOM - Time_Base'!$B$4:$B$29,0), MATCH(CONCATENATE($G156,AH$2),'WFOM - Time_Base'!$A$8:$API$8,0)) *
INDEX('WFOM - Time_Base'!$A$4:$API$29, MATCH("CenHos_Per", 'WFOM - Time_Base'!$B$4:$B$29,0), MATCH(CONCATENATE($G156,AH$2),'WFOM - Time_Base'!$A$8:$API$8,0)),
IFERROR($AN156 * INDEX('Inputs from Uganda staff'!$E$61:$BM$80,MATCH('HRH Need estimation'!AH$2,'Inputs from Uganda staff'!$E$61:$E$80,0),MATCH('HRH Need estimation'!$D156,'Inputs from Uganda staff'!$E$6:$BM$6,0)),
""))</f>
        <v/>
      </c>
      <c r="AI156" s="122" t="str">
        <f>IFERROR(
$AN156 * INDEX('WFOM - Time_Base'!$A$4:$API$29, MATCH("CenHos", 'WFOM - Time_Base'!$B$4:$B$29,0), MATCH(CONCATENATE($G156,AI$2),'WFOM - Time_Base'!$A$8:$API$8,0)) *
INDEX('WFOM - Time_Base'!$A$4:$API$29, MATCH("CenHos_Per", 'WFOM - Time_Base'!$B$4:$B$29,0), MATCH(CONCATENATE($G156,AI$2),'WFOM - Time_Base'!$A$8:$API$8,0)),
IFERROR($AN156 * INDEX('Inputs from Uganda staff'!$E$61:$BM$80,MATCH('HRH Need estimation'!AI$2,'Inputs from Uganda staff'!$E$61:$E$80,0),MATCH('HRH Need estimation'!$D156,'Inputs from Uganda staff'!$E$6:$BM$6,0)),
""))</f>
        <v/>
      </c>
      <c r="AJ156" s="122" t="str">
        <f>IFERROR(
$AN156 * INDEX('WFOM - Time_Base'!$A$4:$API$29, MATCH("CenHos", 'WFOM - Time_Base'!$B$4:$B$29,0), MATCH(CONCATENATE($G156,AJ$2),'WFOM - Time_Base'!$A$8:$API$8,0)) *
INDEX('WFOM - Time_Base'!$A$4:$API$29, MATCH("CenHos_Per", 'WFOM - Time_Base'!$B$4:$B$29,0), MATCH(CONCATENATE($G156,AJ$2),'WFOM - Time_Base'!$A$8:$API$8,0)),
IFERROR($AN156 * INDEX('Inputs from Uganda staff'!$E$61:$BM$80,MATCH('HRH Need estimation'!AJ$2,'Inputs from Uganda staff'!$E$61:$E$80,0),MATCH('HRH Need estimation'!$D156,'Inputs from Uganda staff'!$E$6:$BM$6,0)),
""))</f>
        <v/>
      </c>
      <c r="AK156" s="122" t="str">
        <f>IFERROR(
$AN156 * INDEX('WFOM - Time_Base'!$A$4:$API$29, MATCH("CenHos", 'WFOM - Time_Base'!$B$4:$B$29,0), MATCH(CONCATENATE($G156,AK$2),'WFOM - Time_Base'!$A$8:$API$8,0)) *
INDEX('WFOM - Time_Base'!$A$4:$API$29, MATCH("CenHos_Per", 'WFOM - Time_Base'!$B$4:$B$29,0), MATCH(CONCATENATE($G156,AK$2),'WFOM - Time_Base'!$A$8:$API$8,0)),
IFERROR($AN156 * INDEX('Inputs from Uganda staff'!$E$61:$BM$80,MATCH('HRH Need estimation'!AK$2,'Inputs from Uganda staff'!$E$61:$E$80,0),MATCH('HRH Need estimation'!$D156,'Inputs from Uganda staff'!$E$6:$BM$6,0)),
""))</f>
        <v/>
      </c>
      <c r="AL156" s="122" t="str">
        <f>IFERROR(
$AN156 * INDEX('WFOM - Time_Base'!$A$4:$API$29, MATCH("CenHos", 'WFOM - Time_Base'!$B$4:$B$29,0), MATCH(CONCATENATE($G156,AL$2),'WFOM - Time_Base'!$A$8:$API$8,0)) *
INDEX('WFOM - Time_Base'!$A$4:$API$29, MATCH("CenHos_Per", 'WFOM - Time_Base'!$B$4:$B$29,0), MATCH(CONCATENATE($G156,AL$2),'WFOM - Time_Base'!$A$8:$API$8,0)),
IFERROR($AN156 * INDEX('Inputs from Uganda staff'!$E$61:$BM$80,MATCH('HRH Need estimation'!AL$2,'Inputs from Uganda staff'!$E$61:$E$80,0),MATCH('HRH Need estimation'!$D156,'Inputs from Uganda staff'!$E$6:$BM$6,0)),
""))</f>
        <v/>
      </c>
      <c r="AN156">
        <v>1</v>
      </c>
      <c r="AO156" t="e">
        <f t="shared" si="6"/>
        <v>#N/A</v>
      </c>
    </row>
    <row r="157" spans="1:43" hidden="1">
      <c r="A157" s="106" t="s">
        <v>915</v>
      </c>
      <c r="B157" s="106" t="s">
        <v>525</v>
      </c>
      <c r="C157" s="107" t="s">
        <v>526</v>
      </c>
      <c r="D157" s="113" t="s">
        <v>527</v>
      </c>
      <c r="E157" s="252"/>
      <c r="F157" s="252"/>
      <c r="G157" s="122" t="str">
        <f>IF(F157&lt;&gt;"", VLOOKUP(F157,'WFOM - Cadre and Service List'!$E$4:$F$52,2,FALSE), "")</f>
        <v/>
      </c>
      <c r="H157" s="122"/>
      <c r="I157" s="207"/>
      <c r="J157" s="207"/>
      <c r="K157" s="207"/>
      <c r="L157" s="207"/>
      <c r="M157" s="207"/>
      <c r="N157" s="207"/>
      <c r="O157" s="207"/>
      <c r="P157" s="207">
        <f t="shared" si="5"/>
        <v>0</v>
      </c>
      <c r="Q157" s="122" t="s">
        <v>1947</v>
      </c>
      <c r="R157" s="122">
        <f>IFERROR(
$AN157 * INDEX('WFOM - Time_Base'!$A$4:$API$29, MATCH("CenHos", 'WFOM - Time_Base'!$B$4:$B$29,0), MATCH(CONCATENATE($G157,R$2),'WFOM - Time_Base'!$A$8:$API$8,0)) *
INDEX('WFOM - Time_Base'!$A$4:$API$29, MATCH("CenHos_Per", 'WFOM - Time_Base'!$B$4:$B$29,0), MATCH(CONCATENATE($G157,R$2),'WFOM - Time_Base'!$A$8:$API$8,0)),
IFERROR($AN157 * INDEX('Inputs from Uganda staff'!$E$61:$BM$80,MATCH('HRH Need estimation'!R$2,'Inputs from Uganda staff'!$E$61:$E$80,0),MATCH('HRH Need estimation'!$D157,'Inputs from Uganda staff'!$E$6:$BM$6,0)),
""))</f>
        <v>0.05</v>
      </c>
      <c r="S157" s="122">
        <f>IFERROR(
$AN157 * INDEX('WFOM - Time_Base'!$A$4:$API$29, MATCH("CenHos", 'WFOM - Time_Base'!$B$4:$B$29,0), MATCH(CONCATENATE($G157,S$2),'WFOM - Time_Base'!$A$8:$API$8,0)) *
INDEX('WFOM - Time_Base'!$A$4:$API$29, MATCH("CenHos_Per", 'WFOM - Time_Base'!$B$4:$B$29,0), MATCH(CONCATENATE($G157,S$2),'WFOM - Time_Base'!$A$8:$API$8,0)),
IFERROR($AN157 * INDEX('Inputs from Uganda staff'!$E$61:$BM$80,MATCH('HRH Need estimation'!S$2,'Inputs from Uganda staff'!$E$61:$E$80,0),MATCH('HRH Need estimation'!$D157,'Inputs from Uganda staff'!$E$6:$BM$6,0)),
""))</f>
        <v>0</v>
      </c>
      <c r="T157" s="122">
        <f>IFERROR(
$AN157 * INDEX('WFOM - Time_Base'!$A$4:$API$29, MATCH("CenHos", 'WFOM - Time_Base'!$B$4:$B$29,0), MATCH(CONCATENATE($G157,T$2),'WFOM - Time_Base'!$A$8:$API$8,0)) *
INDEX('WFOM - Time_Base'!$A$4:$API$29, MATCH("CenHos_Per", 'WFOM - Time_Base'!$B$4:$B$29,0), MATCH(CONCATENATE($G157,T$2),'WFOM - Time_Base'!$A$8:$API$8,0)),
IFERROR($AN157 * INDEX('Inputs from Uganda staff'!$E$61:$BM$80,MATCH('HRH Need estimation'!T$2,'Inputs from Uganda staff'!$E$61:$E$80,0),MATCH('HRH Need estimation'!$D157,'Inputs from Uganda staff'!$E$6:$BM$6,0)),
""))</f>
        <v>0</v>
      </c>
      <c r="U157" s="122">
        <f>IFERROR(
$AN157 * INDEX('WFOM - Time_Base'!$A$4:$API$29, MATCH("CenHos", 'WFOM - Time_Base'!$B$4:$B$29,0), MATCH(CONCATENATE($G157,U$2),'WFOM - Time_Base'!$A$8:$API$8,0)) *
INDEX('WFOM - Time_Base'!$A$4:$API$29, MATCH("CenHos_Per", 'WFOM - Time_Base'!$B$4:$B$29,0), MATCH(CONCATENATE($G157,U$2),'WFOM - Time_Base'!$A$8:$API$8,0)),
IFERROR($AN157 * INDEX('Inputs from Uganda staff'!$E$61:$BM$80,MATCH('HRH Need estimation'!U$2,'Inputs from Uganda staff'!$E$61:$E$80,0),MATCH('HRH Need estimation'!$D157,'Inputs from Uganda staff'!$E$6:$BM$6,0)),
""))</f>
        <v>0</v>
      </c>
      <c r="V157" s="122">
        <f>IFERROR(
$AN157 * INDEX('WFOM - Time_Base'!$A$4:$API$29, MATCH("CenHos", 'WFOM - Time_Base'!$B$4:$B$29,0), MATCH(CONCATENATE($G157,V$2),'WFOM - Time_Base'!$A$8:$API$8,0)) *
INDEX('WFOM - Time_Base'!$A$4:$API$29, MATCH("CenHos_Per", 'WFOM - Time_Base'!$B$4:$B$29,0), MATCH(CONCATENATE($G157,V$2),'WFOM - Time_Base'!$A$8:$API$8,0)),
IFERROR($AN157 * INDEX('Inputs from Uganda staff'!$E$61:$BM$80,MATCH('HRH Need estimation'!V$2,'Inputs from Uganda staff'!$E$61:$E$80,0),MATCH('HRH Need estimation'!$D157,'Inputs from Uganda staff'!$E$6:$BM$6,0)),
""))</f>
        <v>0</v>
      </c>
      <c r="W157" s="122">
        <f>IFERROR(
$AN157 * INDEX('WFOM - Time_Base'!$A$4:$API$29, MATCH("CenHos", 'WFOM - Time_Base'!$B$4:$B$29,0), MATCH(CONCATENATE($G157,W$2),'WFOM - Time_Base'!$A$8:$API$8,0)) *
INDEX('WFOM - Time_Base'!$A$4:$API$29, MATCH("CenHos_Per", 'WFOM - Time_Base'!$B$4:$B$29,0), MATCH(CONCATENATE($G157,W$2),'WFOM - Time_Base'!$A$8:$API$8,0)),
IFERROR($AN157 * INDEX('Inputs from Uganda staff'!$E$61:$BM$80,MATCH('HRH Need estimation'!W$2,'Inputs from Uganda staff'!$E$61:$E$80,0),MATCH('HRH Need estimation'!$D157,'Inputs from Uganda staff'!$E$6:$BM$6,0)),
""))</f>
        <v>0</v>
      </c>
      <c r="X157" s="122">
        <f>IFERROR(
$AN157 * INDEX('WFOM - Time_Base'!$A$4:$API$29, MATCH("CenHos", 'WFOM - Time_Base'!$B$4:$B$29,0), MATCH(CONCATENATE($G157,X$2),'WFOM - Time_Base'!$A$8:$API$8,0)) *
INDEX('WFOM - Time_Base'!$A$4:$API$29, MATCH("CenHos_Per", 'WFOM - Time_Base'!$B$4:$B$29,0), MATCH(CONCATENATE($G157,X$2),'WFOM - Time_Base'!$A$8:$API$8,0)),
IFERROR($AN157 * INDEX('Inputs from Uganda staff'!$E$61:$BM$80,MATCH('HRH Need estimation'!X$2,'Inputs from Uganda staff'!$E$61:$E$80,0),MATCH('HRH Need estimation'!$D157,'Inputs from Uganda staff'!$E$6:$BM$6,0)),
""))</f>
        <v>0</v>
      </c>
      <c r="Y157" s="122">
        <f>IFERROR(
$AN157 * INDEX('WFOM - Time_Base'!$A$4:$API$29, MATCH("CenHos", 'WFOM - Time_Base'!$B$4:$B$29,0), MATCH(CONCATENATE($G157,Y$2),'WFOM - Time_Base'!$A$8:$API$8,0)) *
INDEX('WFOM - Time_Base'!$A$4:$API$29, MATCH("CenHos_Per", 'WFOM - Time_Base'!$B$4:$B$29,0), MATCH(CONCATENATE($G157,Y$2),'WFOM - Time_Base'!$A$8:$API$8,0)),
IFERROR($AN157 * INDEX('Inputs from Uganda staff'!$E$61:$BM$80,MATCH('HRH Need estimation'!Y$2,'Inputs from Uganda staff'!$E$61:$E$80,0),MATCH('HRH Need estimation'!$D157,'Inputs from Uganda staff'!$E$6:$BM$6,0)),
""))</f>
        <v>0</v>
      </c>
      <c r="Z157" s="122">
        <f>IFERROR(
$AN157 * INDEX('WFOM - Time_Base'!$A$4:$API$29, MATCH("CenHos", 'WFOM - Time_Base'!$B$4:$B$29,0), MATCH(CONCATENATE($G157,Z$2),'WFOM - Time_Base'!$A$8:$API$8,0)) *
INDEX('WFOM - Time_Base'!$A$4:$API$29, MATCH("CenHos_Per", 'WFOM - Time_Base'!$B$4:$B$29,0), MATCH(CONCATENATE($G157,Z$2),'WFOM - Time_Base'!$A$8:$API$8,0)),
IFERROR($AN157 * INDEX('Inputs from Uganda staff'!$E$61:$BM$80,MATCH('HRH Need estimation'!Z$2,'Inputs from Uganda staff'!$E$61:$E$80,0),MATCH('HRH Need estimation'!$D157,'Inputs from Uganda staff'!$E$6:$BM$6,0)),
""))</f>
        <v>0.75</v>
      </c>
      <c r="AA157" s="122">
        <f>IFERROR(
$AN157 * INDEX('WFOM - Time_Base'!$A$4:$API$29, MATCH("CenHos", 'WFOM - Time_Base'!$B$4:$B$29,0), MATCH(CONCATENATE($G157,AA$2),'WFOM - Time_Base'!$A$8:$API$8,0)) *
INDEX('WFOM - Time_Base'!$A$4:$API$29, MATCH("CenHos_Per", 'WFOM - Time_Base'!$B$4:$B$29,0), MATCH(CONCATENATE($G157,AA$2),'WFOM - Time_Base'!$A$8:$API$8,0)),
IFERROR($AN157 * INDEX('Inputs from Uganda staff'!$E$61:$BM$80,MATCH('HRH Need estimation'!AA$2,'Inputs from Uganda staff'!$E$61:$E$80,0),MATCH('HRH Need estimation'!$D157,'Inputs from Uganda staff'!$E$6:$BM$6,0)),
""))</f>
        <v>0</v>
      </c>
      <c r="AB157" s="122">
        <f>IFERROR(
$AN157 * INDEX('WFOM - Time_Base'!$A$4:$API$29, MATCH("CenHos", 'WFOM - Time_Base'!$B$4:$B$29,0), MATCH(CONCATENATE($G157,AB$2),'WFOM - Time_Base'!$A$8:$API$8,0)) *
INDEX('WFOM - Time_Base'!$A$4:$API$29, MATCH("CenHos_Per", 'WFOM - Time_Base'!$B$4:$B$29,0), MATCH(CONCATENATE($G157,AB$2),'WFOM - Time_Base'!$A$8:$API$8,0)),
IFERROR($AN157 * INDEX('Inputs from Uganda staff'!$E$61:$BM$80,MATCH('HRH Need estimation'!AB$2,'Inputs from Uganda staff'!$E$61:$E$80,0),MATCH('HRH Need estimation'!$D157,'Inputs from Uganda staff'!$E$6:$BM$6,0)),
""))</f>
        <v>0</v>
      </c>
      <c r="AC157" s="122" t="str">
        <f>IFERROR(
$AN157 * INDEX('WFOM - Time_Base'!$A$4:$API$29, MATCH("CenHos", 'WFOM - Time_Base'!$B$4:$B$29,0), MATCH(CONCATENATE($G157,AC$2),'WFOM - Time_Base'!$A$8:$API$8,0)) *
INDEX('WFOM - Time_Base'!$A$4:$API$29, MATCH("CenHos_Per", 'WFOM - Time_Base'!$B$4:$B$29,0), MATCH(CONCATENATE($G157,AC$2),'WFOM - Time_Base'!$A$8:$API$8,0)),
IFERROR($AN157 * INDEX('Inputs from Uganda staff'!$E$61:$BM$80,MATCH('HRH Need estimation'!AC$2,'Inputs from Uganda staff'!$E$61:$E$80,0),MATCH('HRH Need estimation'!$D157,'Inputs from Uganda staff'!$E$6:$BM$6,0)),
""))</f>
        <v/>
      </c>
      <c r="AD157" s="122">
        <f>IFERROR(
$AN157 * INDEX('WFOM - Time_Base'!$A$4:$API$29, MATCH("CenHos", 'WFOM - Time_Base'!$B$4:$B$29,0), MATCH(CONCATENATE($G157,AD$2),'WFOM - Time_Base'!$A$8:$API$8,0)) *
INDEX('WFOM - Time_Base'!$A$4:$API$29, MATCH("CenHos_Per", 'WFOM - Time_Base'!$B$4:$B$29,0), MATCH(CONCATENATE($G157,AD$2),'WFOM - Time_Base'!$A$8:$API$8,0)),
IFERROR($AN157 * INDEX('Inputs from Uganda staff'!$E$61:$BM$80,MATCH('HRH Need estimation'!AD$2,'Inputs from Uganda staff'!$E$61:$E$80,0),MATCH('HRH Need estimation'!$D157,'Inputs from Uganda staff'!$E$6:$BM$6,0)),
""))</f>
        <v>0</v>
      </c>
      <c r="AE157" s="122">
        <f>IFERROR(
$AN157 * INDEX('WFOM - Time_Base'!$A$4:$API$29, MATCH("CenHos", 'WFOM - Time_Base'!$B$4:$B$29,0), MATCH(CONCATENATE($G157,AE$2),'WFOM - Time_Base'!$A$8:$API$8,0)) *
INDEX('WFOM - Time_Base'!$A$4:$API$29, MATCH("CenHos_Per", 'WFOM - Time_Base'!$B$4:$B$29,0), MATCH(CONCATENATE($G157,AE$2),'WFOM - Time_Base'!$A$8:$API$8,0)),
IFERROR($AN157 * INDEX('Inputs from Uganda staff'!$E$61:$BM$80,MATCH('HRH Need estimation'!AE$2,'Inputs from Uganda staff'!$E$61:$E$80,0),MATCH('HRH Need estimation'!$D157,'Inputs from Uganda staff'!$E$6:$BM$6,0)),
""))</f>
        <v>0</v>
      </c>
      <c r="AF157" s="122">
        <f>IFERROR(
$AN157 * INDEX('WFOM - Time_Base'!$A$4:$API$29, MATCH("CenHos", 'WFOM - Time_Base'!$B$4:$B$29,0), MATCH(CONCATENATE($G157,AF$2),'WFOM - Time_Base'!$A$8:$API$8,0)) *
INDEX('WFOM - Time_Base'!$A$4:$API$29, MATCH("CenHos_Per", 'WFOM - Time_Base'!$B$4:$B$29,0), MATCH(CONCATENATE($G157,AF$2),'WFOM - Time_Base'!$A$8:$API$8,0)),
IFERROR($AN157 * INDEX('Inputs from Uganda staff'!$E$61:$BM$80,MATCH('HRH Need estimation'!AF$2,'Inputs from Uganda staff'!$E$61:$E$80,0),MATCH('HRH Need estimation'!$D157,'Inputs from Uganda staff'!$E$6:$BM$6,0)),
""))</f>
        <v>0</v>
      </c>
      <c r="AG157" s="122">
        <f>IFERROR(
$AN157 * INDEX('WFOM - Time_Base'!$A$4:$API$29, MATCH("CenHos", 'WFOM - Time_Base'!$B$4:$B$29,0), MATCH(CONCATENATE($G157,AG$2),'WFOM - Time_Base'!$A$8:$API$8,0)) *
INDEX('WFOM - Time_Base'!$A$4:$API$29, MATCH("CenHos_Per", 'WFOM - Time_Base'!$B$4:$B$29,0), MATCH(CONCATENATE($G157,AG$2),'WFOM - Time_Base'!$A$8:$API$8,0)),
IFERROR($AN157 * INDEX('Inputs from Uganda staff'!$E$61:$BM$80,MATCH('HRH Need estimation'!AG$2,'Inputs from Uganda staff'!$E$61:$E$80,0),MATCH('HRH Need estimation'!$D157,'Inputs from Uganda staff'!$E$6:$BM$6,0)),
""))</f>
        <v>0</v>
      </c>
      <c r="AH157" s="122">
        <f>IFERROR(
$AN157 * INDEX('WFOM - Time_Base'!$A$4:$API$29, MATCH("CenHos", 'WFOM - Time_Base'!$B$4:$B$29,0), MATCH(CONCATENATE($G157,AH$2),'WFOM - Time_Base'!$A$8:$API$8,0)) *
INDEX('WFOM - Time_Base'!$A$4:$API$29, MATCH("CenHos_Per", 'WFOM - Time_Base'!$B$4:$B$29,0), MATCH(CONCATENATE($G157,AH$2),'WFOM - Time_Base'!$A$8:$API$8,0)),
IFERROR($AN157 * INDEX('Inputs from Uganda staff'!$E$61:$BM$80,MATCH('HRH Need estimation'!AH$2,'Inputs from Uganda staff'!$E$61:$E$80,0),MATCH('HRH Need estimation'!$D157,'Inputs from Uganda staff'!$E$6:$BM$6,0)),
""))</f>
        <v>0</v>
      </c>
      <c r="AI157" s="122">
        <f>IFERROR(
$AN157 * INDEX('WFOM - Time_Base'!$A$4:$API$29, MATCH("CenHos", 'WFOM - Time_Base'!$B$4:$B$29,0), MATCH(CONCATENATE($G157,AI$2),'WFOM - Time_Base'!$A$8:$API$8,0)) *
INDEX('WFOM - Time_Base'!$A$4:$API$29, MATCH("CenHos_Per", 'WFOM - Time_Base'!$B$4:$B$29,0), MATCH(CONCATENATE($G157,AI$2),'WFOM - Time_Base'!$A$8:$API$8,0)),
IFERROR($AN157 * INDEX('Inputs from Uganda staff'!$E$61:$BM$80,MATCH('HRH Need estimation'!AI$2,'Inputs from Uganda staff'!$E$61:$E$80,0),MATCH('HRH Need estimation'!$D157,'Inputs from Uganda staff'!$E$6:$BM$6,0)),
""))</f>
        <v>0</v>
      </c>
      <c r="AJ157" s="122">
        <f>IFERROR(
$AN157 * INDEX('WFOM - Time_Base'!$A$4:$API$29, MATCH("CenHos", 'WFOM - Time_Base'!$B$4:$B$29,0), MATCH(CONCATENATE($G157,AJ$2),'WFOM - Time_Base'!$A$8:$API$8,0)) *
INDEX('WFOM - Time_Base'!$A$4:$API$29, MATCH("CenHos_Per", 'WFOM - Time_Base'!$B$4:$B$29,0), MATCH(CONCATENATE($G157,AJ$2),'WFOM - Time_Base'!$A$8:$API$8,0)),
IFERROR($AN157 * INDEX('Inputs from Uganda staff'!$E$61:$BM$80,MATCH('HRH Need estimation'!AJ$2,'Inputs from Uganda staff'!$E$61:$E$80,0),MATCH('HRH Need estimation'!$D157,'Inputs from Uganda staff'!$E$6:$BM$6,0)),
""))</f>
        <v>0</v>
      </c>
      <c r="AK157" s="122">
        <f>IFERROR(
$AN157 * INDEX('WFOM - Time_Base'!$A$4:$API$29, MATCH("CenHos", 'WFOM - Time_Base'!$B$4:$B$29,0), MATCH(CONCATENATE($G157,AK$2),'WFOM - Time_Base'!$A$8:$API$8,0)) *
INDEX('WFOM - Time_Base'!$A$4:$API$29, MATCH("CenHos_Per", 'WFOM - Time_Base'!$B$4:$B$29,0), MATCH(CONCATENATE($G157,AK$2),'WFOM - Time_Base'!$A$8:$API$8,0)),
IFERROR($AN157 * INDEX('Inputs from Uganda staff'!$E$61:$BM$80,MATCH('HRH Need estimation'!AK$2,'Inputs from Uganda staff'!$E$61:$E$80,0),MATCH('HRH Need estimation'!$D157,'Inputs from Uganda staff'!$E$6:$BM$6,0)),
""))</f>
        <v>0</v>
      </c>
      <c r="AL157" s="122">
        <f>IFERROR(
$AN157 * INDEX('WFOM - Time_Base'!$A$4:$API$29, MATCH("CenHos", 'WFOM - Time_Base'!$B$4:$B$29,0), MATCH(CONCATENATE($G157,AL$2),'WFOM - Time_Base'!$A$8:$API$8,0)) *
INDEX('WFOM - Time_Base'!$A$4:$API$29, MATCH("CenHos_Per", 'WFOM - Time_Base'!$B$4:$B$29,0), MATCH(CONCATENATE($G157,AL$2),'WFOM - Time_Base'!$A$8:$API$8,0)),
IFERROR($AN157 * INDEX('Inputs from Uganda staff'!$E$61:$BM$80,MATCH('HRH Need estimation'!AL$2,'Inputs from Uganda staff'!$E$61:$E$80,0),MATCH('HRH Need estimation'!$D157,'Inputs from Uganda staff'!$E$6:$BM$6,0)),
""))</f>
        <v>0</v>
      </c>
      <c r="AN157">
        <v>1</v>
      </c>
      <c r="AO157" t="e">
        <f t="shared" si="6"/>
        <v>#N/A</v>
      </c>
    </row>
    <row r="158" spans="1:43" hidden="1">
      <c r="A158" s="106" t="s">
        <v>915</v>
      </c>
      <c r="B158" s="106" t="s">
        <v>525</v>
      </c>
      <c r="C158" s="107" t="s">
        <v>528</v>
      </c>
      <c r="D158" s="113" t="s">
        <v>529</v>
      </c>
      <c r="E158" s="252"/>
      <c r="F158" s="252"/>
      <c r="G158" s="122" t="str">
        <f>IF(F158&lt;&gt;"", VLOOKUP(F158,'WFOM - Cadre and Service List'!$E$4:$F$52,2,FALSE), "")</f>
        <v/>
      </c>
      <c r="H158" s="122"/>
      <c r="I158" s="207"/>
      <c r="J158" s="207"/>
      <c r="K158" s="207"/>
      <c r="L158" s="207"/>
      <c r="M158" s="207"/>
      <c r="N158" s="207"/>
      <c r="O158" s="207"/>
      <c r="P158" s="207">
        <f t="shared" si="5"/>
        <v>0</v>
      </c>
      <c r="Q158" s="122" t="s">
        <v>1947</v>
      </c>
      <c r="R158" s="122">
        <f>IFERROR(
$AN158 * INDEX('WFOM - Time_Base'!$A$4:$API$29, MATCH("CenHos", 'WFOM - Time_Base'!$B$4:$B$29,0), MATCH(CONCATENATE($G158,R$2),'WFOM - Time_Base'!$A$8:$API$8,0)) *
INDEX('WFOM - Time_Base'!$A$4:$API$29, MATCH("CenHos_Per", 'WFOM - Time_Base'!$B$4:$B$29,0), MATCH(CONCATENATE($G158,R$2),'WFOM - Time_Base'!$A$8:$API$8,0)),
IFERROR($AN158 * INDEX('Inputs from Uganda staff'!$E$61:$BM$80,MATCH('HRH Need estimation'!R$2,'Inputs from Uganda staff'!$E$61:$E$80,0),MATCH('HRH Need estimation'!$D158,'Inputs from Uganda staff'!$E$6:$BM$6,0)),
""))</f>
        <v>0.05</v>
      </c>
      <c r="S158" s="122">
        <f>IFERROR(
$AN158 * INDEX('WFOM - Time_Base'!$A$4:$API$29, MATCH("CenHos", 'WFOM - Time_Base'!$B$4:$B$29,0), MATCH(CONCATENATE($G158,S$2),'WFOM - Time_Base'!$A$8:$API$8,0)) *
INDEX('WFOM - Time_Base'!$A$4:$API$29, MATCH("CenHos_Per", 'WFOM - Time_Base'!$B$4:$B$29,0), MATCH(CONCATENATE($G158,S$2),'WFOM - Time_Base'!$A$8:$API$8,0)),
IFERROR($AN158 * INDEX('Inputs from Uganda staff'!$E$61:$BM$80,MATCH('HRH Need estimation'!S$2,'Inputs from Uganda staff'!$E$61:$E$80,0),MATCH('HRH Need estimation'!$D158,'Inputs from Uganda staff'!$E$6:$BM$6,0)),
""))</f>
        <v>0</v>
      </c>
      <c r="T158" s="122">
        <f>IFERROR(
$AN158 * INDEX('WFOM - Time_Base'!$A$4:$API$29, MATCH("CenHos", 'WFOM - Time_Base'!$B$4:$B$29,0), MATCH(CONCATENATE($G158,T$2),'WFOM - Time_Base'!$A$8:$API$8,0)) *
INDEX('WFOM - Time_Base'!$A$4:$API$29, MATCH("CenHos_Per", 'WFOM - Time_Base'!$B$4:$B$29,0), MATCH(CONCATENATE($G158,T$2),'WFOM - Time_Base'!$A$8:$API$8,0)),
IFERROR($AN158 * INDEX('Inputs from Uganda staff'!$E$61:$BM$80,MATCH('HRH Need estimation'!T$2,'Inputs from Uganda staff'!$E$61:$E$80,0),MATCH('HRH Need estimation'!$D158,'Inputs from Uganda staff'!$E$6:$BM$6,0)),
""))</f>
        <v>0</v>
      </c>
      <c r="U158" s="122">
        <f>IFERROR(
$AN158 * INDEX('WFOM - Time_Base'!$A$4:$API$29, MATCH("CenHos", 'WFOM - Time_Base'!$B$4:$B$29,0), MATCH(CONCATENATE($G158,U$2),'WFOM - Time_Base'!$A$8:$API$8,0)) *
INDEX('WFOM - Time_Base'!$A$4:$API$29, MATCH("CenHos_Per", 'WFOM - Time_Base'!$B$4:$B$29,0), MATCH(CONCATENATE($G158,U$2),'WFOM - Time_Base'!$A$8:$API$8,0)),
IFERROR($AN158 * INDEX('Inputs from Uganda staff'!$E$61:$BM$80,MATCH('HRH Need estimation'!U$2,'Inputs from Uganda staff'!$E$61:$E$80,0),MATCH('HRH Need estimation'!$D158,'Inputs from Uganda staff'!$E$6:$BM$6,0)),
""))</f>
        <v>0</v>
      </c>
      <c r="V158" s="122">
        <f>IFERROR(
$AN158 * INDEX('WFOM - Time_Base'!$A$4:$API$29, MATCH("CenHos", 'WFOM - Time_Base'!$B$4:$B$29,0), MATCH(CONCATENATE($G158,V$2),'WFOM - Time_Base'!$A$8:$API$8,0)) *
INDEX('WFOM - Time_Base'!$A$4:$API$29, MATCH("CenHos_Per", 'WFOM - Time_Base'!$B$4:$B$29,0), MATCH(CONCATENATE($G158,V$2),'WFOM - Time_Base'!$A$8:$API$8,0)),
IFERROR($AN158 * INDEX('Inputs from Uganda staff'!$E$61:$BM$80,MATCH('HRH Need estimation'!V$2,'Inputs from Uganda staff'!$E$61:$E$80,0),MATCH('HRH Need estimation'!$D158,'Inputs from Uganda staff'!$E$6:$BM$6,0)),
""))</f>
        <v>0</v>
      </c>
      <c r="W158" s="122">
        <f>IFERROR(
$AN158 * INDEX('WFOM - Time_Base'!$A$4:$API$29, MATCH("CenHos", 'WFOM - Time_Base'!$B$4:$B$29,0), MATCH(CONCATENATE($G158,W$2),'WFOM - Time_Base'!$A$8:$API$8,0)) *
INDEX('WFOM - Time_Base'!$A$4:$API$29, MATCH("CenHos_Per", 'WFOM - Time_Base'!$B$4:$B$29,0), MATCH(CONCATENATE($G158,W$2),'WFOM - Time_Base'!$A$8:$API$8,0)),
IFERROR($AN158 * INDEX('Inputs from Uganda staff'!$E$61:$BM$80,MATCH('HRH Need estimation'!W$2,'Inputs from Uganda staff'!$E$61:$E$80,0),MATCH('HRH Need estimation'!$D158,'Inputs from Uganda staff'!$E$6:$BM$6,0)),
""))</f>
        <v>0</v>
      </c>
      <c r="X158" s="122">
        <f>IFERROR(
$AN158 * INDEX('WFOM - Time_Base'!$A$4:$API$29, MATCH("CenHos", 'WFOM - Time_Base'!$B$4:$B$29,0), MATCH(CONCATENATE($G158,X$2),'WFOM - Time_Base'!$A$8:$API$8,0)) *
INDEX('WFOM - Time_Base'!$A$4:$API$29, MATCH("CenHos_Per", 'WFOM - Time_Base'!$B$4:$B$29,0), MATCH(CONCATENATE($G158,X$2),'WFOM - Time_Base'!$A$8:$API$8,0)),
IFERROR($AN158 * INDEX('Inputs from Uganda staff'!$E$61:$BM$80,MATCH('HRH Need estimation'!X$2,'Inputs from Uganda staff'!$E$61:$E$80,0),MATCH('HRH Need estimation'!$D158,'Inputs from Uganda staff'!$E$6:$BM$6,0)),
""))</f>
        <v>0</v>
      </c>
      <c r="Y158" s="122">
        <f>IFERROR(
$AN158 * INDEX('WFOM - Time_Base'!$A$4:$API$29, MATCH("CenHos", 'WFOM - Time_Base'!$B$4:$B$29,0), MATCH(CONCATENATE($G158,Y$2),'WFOM - Time_Base'!$A$8:$API$8,0)) *
INDEX('WFOM - Time_Base'!$A$4:$API$29, MATCH("CenHos_Per", 'WFOM - Time_Base'!$B$4:$B$29,0), MATCH(CONCATENATE($G158,Y$2),'WFOM - Time_Base'!$A$8:$API$8,0)),
IFERROR($AN158 * INDEX('Inputs from Uganda staff'!$E$61:$BM$80,MATCH('HRH Need estimation'!Y$2,'Inputs from Uganda staff'!$E$61:$E$80,0),MATCH('HRH Need estimation'!$D158,'Inputs from Uganda staff'!$E$6:$BM$6,0)),
""))</f>
        <v>0</v>
      </c>
      <c r="Z158" s="122">
        <f>IFERROR(
$AN158 * INDEX('WFOM - Time_Base'!$A$4:$API$29, MATCH("CenHos", 'WFOM - Time_Base'!$B$4:$B$29,0), MATCH(CONCATENATE($G158,Z$2),'WFOM - Time_Base'!$A$8:$API$8,0)) *
INDEX('WFOM - Time_Base'!$A$4:$API$29, MATCH("CenHos_Per", 'WFOM - Time_Base'!$B$4:$B$29,0), MATCH(CONCATENATE($G158,Z$2),'WFOM - Time_Base'!$A$8:$API$8,0)),
IFERROR($AN158 * INDEX('Inputs from Uganda staff'!$E$61:$BM$80,MATCH('HRH Need estimation'!Z$2,'Inputs from Uganda staff'!$E$61:$E$80,0),MATCH('HRH Need estimation'!$D158,'Inputs from Uganda staff'!$E$6:$BM$6,0)),
""))</f>
        <v>0.75</v>
      </c>
      <c r="AA158" s="122">
        <f>IFERROR(
$AN158 * INDEX('WFOM - Time_Base'!$A$4:$API$29, MATCH("CenHos", 'WFOM - Time_Base'!$B$4:$B$29,0), MATCH(CONCATENATE($G158,AA$2),'WFOM - Time_Base'!$A$8:$API$8,0)) *
INDEX('WFOM - Time_Base'!$A$4:$API$29, MATCH("CenHos_Per", 'WFOM - Time_Base'!$B$4:$B$29,0), MATCH(CONCATENATE($G158,AA$2),'WFOM - Time_Base'!$A$8:$API$8,0)),
IFERROR($AN158 * INDEX('Inputs from Uganda staff'!$E$61:$BM$80,MATCH('HRH Need estimation'!AA$2,'Inputs from Uganda staff'!$E$61:$E$80,0),MATCH('HRH Need estimation'!$D158,'Inputs from Uganda staff'!$E$6:$BM$6,0)),
""))</f>
        <v>0</v>
      </c>
      <c r="AB158" s="122">
        <f>IFERROR(
$AN158 * INDEX('WFOM - Time_Base'!$A$4:$API$29, MATCH("CenHos", 'WFOM - Time_Base'!$B$4:$B$29,0), MATCH(CONCATENATE($G158,AB$2),'WFOM - Time_Base'!$A$8:$API$8,0)) *
INDEX('WFOM - Time_Base'!$A$4:$API$29, MATCH("CenHos_Per", 'WFOM - Time_Base'!$B$4:$B$29,0), MATCH(CONCATENATE($G158,AB$2),'WFOM - Time_Base'!$A$8:$API$8,0)),
IFERROR($AN158 * INDEX('Inputs from Uganda staff'!$E$61:$BM$80,MATCH('HRH Need estimation'!AB$2,'Inputs from Uganda staff'!$E$61:$E$80,0),MATCH('HRH Need estimation'!$D158,'Inputs from Uganda staff'!$E$6:$BM$6,0)),
""))</f>
        <v>0</v>
      </c>
      <c r="AC158" s="122" t="str">
        <f>IFERROR(
$AN158 * INDEX('WFOM - Time_Base'!$A$4:$API$29, MATCH("CenHos", 'WFOM - Time_Base'!$B$4:$B$29,0), MATCH(CONCATENATE($G158,AC$2),'WFOM - Time_Base'!$A$8:$API$8,0)) *
INDEX('WFOM - Time_Base'!$A$4:$API$29, MATCH("CenHos_Per", 'WFOM - Time_Base'!$B$4:$B$29,0), MATCH(CONCATENATE($G158,AC$2),'WFOM - Time_Base'!$A$8:$API$8,0)),
IFERROR($AN158 * INDEX('Inputs from Uganda staff'!$E$61:$BM$80,MATCH('HRH Need estimation'!AC$2,'Inputs from Uganda staff'!$E$61:$E$80,0),MATCH('HRH Need estimation'!$D158,'Inputs from Uganda staff'!$E$6:$BM$6,0)),
""))</f>
        <v/>
      </c>
      <c r="AD158" s="122">
        <f>IFERROR(
$AN158 * INDEX('WFOM - Time_Base'!$A$4:$API$29, MATCH("CenHos", 'WFOM - Time_Base'!$B$4:$B$29,0), MATCH(CONCATENATE($G158,AD$2),'WFOM - Time_Base'!$A$8:$API$8,0)) *
INDEX('WFOM - Time_Base'!$A$4:$API$29, MATCH("CenHos_Per", 'WFOM - Time_Base'!$B$4:$B$29,0), MATCH(CONCATENATE($G158,AD$2),'WFOM - Time_Base'!$A$8:$API$8,0)),
IFERROR($AN158 * INDEX('Inputs from Uganda staff'!$E$61:$BM$80,MATCH('HRH Need estimation'!AD$2,'Inputs from Uganda staff'!$E$61:$E$80,0),MATCH('HRH Need estimation'!$D158,'Inputs from Uganda staff'!$E$6:$BM$6,0)),
""))</f>
        <v>0</v>
      </c>
      <c r="AE158" s="122">
        <f>IFERROR(
$AN158 * INDEX('WFOM - Time_Base'!$A$4:$API$29, MATCH("CenHos", 'WFOM - Time_Base'!$B$4:$B$29,0), MATCH(CONCATENATE($G158,AE$2),'WFOM - Time_Base'!$A$8:$API$8,0)) *
INDEX('WFOM - Time_Base'!$A$4:$API$29, MATCH("CenHos_Per", 'WFOM - Time_Base'!$B$4:$B$29,0), MATCH(CONCATENATE($G158,AE$2),'WFOM - Time_Base'!$A$8:$API$8,0)),
IFERROR($AN158 * INDEX('Inputs from Uganda staff'!$E$61:$BM$80,MATCH('HRH Need estimation'!AE$2,'Inputs from Uganda staff'!$E$61:$E$80,0),MATCH('HRH Need estimation'!$D158,'Inputs from Uganda staff'!$E$6:$BM$6,0)),
""))</f>
        <v>0</v>
      </c>
      <c r="AF158" s="122">
        <f>IFERROR(
$AN158 * INDEX('WFOM - Time_Base'!$A$4:$API$29, MATCH("CenHos", 'WFOM - Time_Base'!$B$4:$B$29,0), MATCH(CONCATENATE($G158,AF$2),'WFOM - Time_Base'!$A$8:$API$8,0)) *
INDEX('WFOM - Time_Base'!$A$4:$API$29, MATCH("CenHos_Per", 'WFOM - Time_Base'!$B$4:$B$29,0), MATCH(CONCATENATE($G158,AF$2),'WFOM - Time_Base'!$A$8:$API$8,0)),
IFERROR($AN158 * INDEX('Inputs from Uganda staff'!$E$61:$BM$80,MATCH('HRH Need estimation'!AF$2,'Inputs from Uganda staff'!$E$61:$E$80,0),MATCH('HRH Need estimation'!$D158,'Inputs from Uganda staff'!$E$6:$BM$6,0)),
""))</f>
        <v>0</v>
      </c>
      <c r="AG158" s="122">
        <f>IFERROR(
$AN158 * INDEX('WFOM - Time_Base'!$A$4:$API$29, MATCH("CenHos", 'WFOM - Time_Base'!$B$4:$B$29,0), MATCH(CONCATENATE($G158,AG$2),'WFOM - Time_Base'!$A$8:$API$8,0)) *
INDEX('WFOM - Time_Base'!$A$4:$API$29, MATCH("CenHos_Per", 'WFOM - Time_Base'!$B$4:$B$29,0), MATCH(CONCATENATE($G158,AG$2),'WFOM - Time_Base'!$A$8:$API$8,0)),
IFERROR($AN158 * INDEX('Inputs from Uganda staff'!$E$61:$BM$80,MATCH('HRH Need estimation'!AG$2,'Inputs from Uganda staff'!$E$61:$E$80,0),MATCH('HRH Need estimation'!$D158,'Inputs from Uganda staff'!$E$6:$BM$6,0)),
""))</f>
        <v>0</v>
      </c>
      <c r="AH158" s="122">
        <f>IFERROR(
$AN158 * INDEX('WFOM - Time_Base'!$A$4:$API$29, MATCH("CenHos", 'WFOM - Time_Base'!$B$4:$B$29,0), MATCH(CONCATENATE($G158,AH$2),'WFOM - Time_Base'!$A$8:$API$8,0)) *
INDEX('WFOM - Time_Base'!$A$4:$API$29, MATCH("CenHos_Per", 'WFOM - Time_Base'!$B$4:$B$29,0), MATCH(CONCATENATE($G158,AH$2),'WFOM - Time_Base'!$A$8:$API$8,0)),
IFERROR($AN158 * INDEX('Inputs from Uganda staff'!$E$61:$BM$80,MATCH('HRH Need estimation'!AH$2,'Inputs from Uganda staff'!$E$61:$E$80,0),MATCH('HRH Need estimation'!$D158,'Inputs from Uganda staff'!$E$6:$BM$6,0)),
""))</f>
        <v>0</v>
      </c>
      <c r="AI158" s="122">
        <f>IFERROR(
$AN158 * INDEX('WFOM - Time_Base'!$A$4:$API$29, MATCH("CenHos", 'WFOM - Time_Base'!$B$4:$B$29,0), MATCH(CONCATENATE($G158,AI$2),'WFOM - Time_Base'!$A$8:$API$8,0)) *
INDEX('WFOM - Time_Base'!$A$4:$API$29, MATCH("CenHos_Per", 'WFOM - Time_Base'!$B$4:$B$29,0), MATCH(CONCATENATE($G158,AI$2),'WFOM - Time_Base'!$A$8:$API$8,0)),
IFERROR($AN158 * INDEX('Inputs from Uganda staff'!$E$61:$BM$80,MATCH('HRH Need estimation'!AI$2,'Inputs from Uganda staff'!$E$61:$E$80,0),MATCH('HRH Need estimation'!$D158,'Inputs from Uganda staff'!$E$6:$BM$6,0)),
""))</f>
        <v>0</v>
      </c>
      <c r="AJ158" s="122">
        <f>IFERROR(
$AN158 * INDEX('WFOM - Time_Base'!$A$4:$API$29, MATCH("CenHos", 'WFOM - Time_Base'!$B$4:$B$29,0), MATCH(CONCATENATE($G158,AJ$2),'WFOM - Time_Base'!$A$8:$API$8,0)) *
INDEX('WFOM - Time_Base'!$A$4:$API$29, MATCH("CenHos_Per", 'WFOM - Time_Base'!$B$4:$B$29,0), MATCH(CONCATENATE($G158,AJ$2),'WFOM - Time_Base'!$A$8:$API$8,0)),
IFERROR($AN158 * INDEX('Inputs from Uganda staff'!$E$61:$BM$80,MATCH('HRH Need estimation'!AJ$2,'Inputs from Uganda staff'!$E$61:$E$80,0),MATCH('HRH Need estimation'!$D158,'Inputs from Uganda staff'!$E$6:$BM$6,0)),
""))</f>
        <v>0</v>
      </c>
      <c r="AK158" s="122">
        <f>IFERROR(
$AN158 * INDEX('WFOM - Time_Base'!$A$4:$API$29, MATCH("CenHos", 'WFOM - Time_Base'!$B$4:$B$29,0), MATCH(CONCATENATE($G158,AK$2),'WFOM - Time_Base'!$A$8:$API$8,0)) *
INDEX('WFOM - Time_Base'!$A$4:$API$29, MATCH("CenHos_Per", 'WFOM - Time_Base'!$B$4:$B$29,0), MATCH(CONCATENATE($G158,AK$2),'WFOM - Time_Base'!$A$8:$API$8,0)),
IFERROR($AN158 * INDEX('Inputs from Uganda staff'!$E$61:$BM$80,MATCH('HRH Need estimation'!AK$2,'Inputs from Uganda staff'!$E$61:$E$80,0),MATCH('HRH Need estimation'!$D158,'Inputs from Uganda staff'!$E$6:$BM$6,0)),
""))</f>
        <v>0</v>
      </c>
      <c r="AL158" s="122">
        <f>IFERROR(
$AN158 * INDEX('WFOM - Time_Base'!$A$4:$API$29, MATCH("CenHos", 'WFOM - Time_Base'!$B$4:$B$29,0), MATCH(CONCATENATE($G158,AL$2),'WFOM - Time_Base'!$A$8:$API$8,0)) *
INDEX('WFOM - Time_Base'!$A$4:$API$29, MATCH("CenHos_Per", 'WFOM - Time_Base'!$B$4:$B$29,0), MATCH(CONCATENATE($G158,AL$2),'WFOM - Time_Base'!$A$8:$API$8,0)),
IFERROR($AN158 * INDEX('Inputs from Uganda staff'!$E$61:$BM$80,MATCH('HRH Need estimation'!AL$2,'Inputs from Uganda staff'!$E$61:$E$80,0),MATCH('HRH Need estimation'!$D158,'Inputs from Uganda staff'!$E$6:$BM$6,0)),
""))</f>
        <v>0</v>
      </c>
      <c r="AN158">
        <v>1</v>
      </c>
      <c r="AO158" t="e">
        <f t="shared" si="6"/>
        <v>#N/A</v>
      </c>
    </row>
    <row r="159" spans="1:43" hidden="1">
      <c r="A159" s="106" t="s">
        <v>915</v>
      </c>
      <c r="B159" s="106" t="s">
        <v>525</v>
      </c>
      <c r="C159" s="107" t="s">
        <v>530</v>
      </c>
      <c r="D159" s="115" t="s">
        <v>531</v>
      </c>
      <c r="E159" s="252"/>
      <c r="F159" s="252"/>
      <c r="G159" s="122" t="str">
        <f>IF(F159&lt;&gt;"", VLOOKUP(F159,'WFOM - Cadre and Service List'!$E$4:$F$52,2,FALSE), "")</f>
        <v/>
      </c>
      <c r="H159" s="122"/>
      <c r="I159" s="207"/>
      <c r="J159" s="207"/>
      <c r="K159" s="207"/>
      <c r="L159" s="207"/>
      <c r="M159" s="207"/>
      <c r="N159" s="207"/>
      <c r="O159" s="207"/>
      <c r="P159" s="207">
        <f t="shared" si="5"/>
        <v>0</v>
      </c>
      <c r="Q159" s="122" t="s">
        <v>1947</v>
      </c>
      <c r="R159" s="122">
        <f>IFERROR(
$AN159 * INDEX('WFOM - Time_Base'!$A$4:$API$29, MATCH("CenHos", 'WFOM - Time_Base'!$B$4:$B$29,0), MATCH(CONCATENATE($G159,R$2),'WFOM - Time_Base'!$A$8:$API$8,0)) *
INDEX('WFOM - Time_Base'!$A$4:$API$29, MATCH("CenHos_Per", 'WFOM - Time_Base'!$B$4:$B$29,0), MATCH(CONCATENATE($G159,R$2),'WFOM - Time_Base'!$A$8:$API$8,0)),
IFERROR($AN159 * INDEX('Inputs from Uganda staff'!$E$61:$BM$80,MATCH('HRH Need estimation'!R$2,'Inputs from Uganda staff'!$E$61:$E$80,0),MATCH('HRH Need estimation'!$D159,'Inputs from Uganda staff'!$E$6:$BM$6,0)),
""))</f>
        <v>0.05</v>
      </c>
      <c r="S159" s="122">
        <f>IFERROR(
$AN159 * INDEX('WFOM - Time_Base'!$A$4:$API$29, MATCH("CenHos", 'WFOM - Time_Base'!$B$4:$B$29,0), MATCH(CONCATENATE($G159,S$2),'WFOM - Time_Base'!$A$8:$API$8,0)) *
INDEX('WFOM - Time_Base'!$A$4:$API$29, MATCH("CenHos_Per", 'WFOM - Time_Base'!$B$4:$B$29,0), MATCH(CONCATENATE($G159,S$2),'WFOM - Time_Base'!$A$8:$API$8,0)),
IFERROR($AN159 * INDEX('Inputs from Uganda staff'!$E$61:$BM$80,MATCH('HRH Need estimation'!S$2,'Inputs from Uganda staff'!$E$61:$E$80,0),MATCH('HRH Need estimation'!$D159,'Inputs from Uganda staff'!$E$6:$BM$6,0)),
""))</f>
        <v>0</v>
      </c>
      <c r="T159" s="122">
        <f>IFERROR(
$AN159 * INDEX('WFOM - Time_Base'!$A$4:$API$29, MATCH("CenHos", 'WFOM - Time_Base'!$B$4:$B$29,0), MATCH(CONCATENATE($G159,T$2),'WFOM - Time_Base'!$A$8:$API$8,0)) *
INDEX('WFOM - Time_Base'!$A$4:$API$29, MATCH("CenHos_Per", 'WFOM - Time_Base'!$B$4:$B$29,0), MATCH(CONCATENATE($G159,T$2),'WFOM - Time_Base'!$A$8:$API$8,0)),
IFERROR($AN159 * INDEX('Inputs from Uganda staff'!$E$61:$BM$80,MATCH('HRH Need estimation'!T$2,'Inputs from Uganda staff'!$E$61:$E$80,0),MATCH('HRH Need estimation'!$D159,'Inputs from Uganda staff'!$E$6:$BM$6,0)),
""))</f>
        <v>0</v>
      </c>
      <c r="U159" s="122">
        <f>IFERROR(
$AN159 * INDEX('WFOM - Time_Base'!$A$4:$API$29, MATCH("CenHos", 'WFOM - Time_Base'!$B$4:$B$29,0), MATCH(CONCATENATE($G159,U$2),'WFOM - Time_Base'!$A$8:$API$8,0)) *
INDEX('WFOM - Time_Base'!$A$4:$API$29, MATCH("CenHos_Per", 'WFOM - Time_Base'!$B$4:$B$29,0), MATCH(CONCATENATE($G159,U$2),'WFOM - Time_Base'!$A$8:$API$8,0)),
IFERROR($AN159 * INDEX('Inputs from Uganda staff'!$E$61:$BM$80,MATCH('HRH Need estimation'!U$2,'Inputs from Uganda staff'!$E$61:$E$80,0),MATCH('HRH Need estimation'!$D159,'Inputs from Uganda staff'!$E$6:$BM$6,0)),
""))</f>
        <v>0</v>
      </c>
      <c r="V159" s="122">
        <f>IFERROR(
$AN159 * INDEX('WFOM - Time_Base'!$A$4:$API$29, MATCH("CenHos", 'WFOM - Time_Base'!$B$4:$B$29,0), MATCH(CONCATENATE($G159,V$2),'WFOM - Time_Base'!$A$8:$API$8,0)) *
INDEX('WFOM - Time_Base'!$A$4:$API$29, MATCH("CenHos_Per", 'WFOM - Time_Base'!$B$4:$B$29,0), MATCH(CONCATENATE($G159,V$2),'WFOM - Time_Base'!$A$8:$API$8,0)),
IFERROR($AN159 * INDEX('Inputs from Uganda staff'!$E$61:$BM$80,MATCH('HRH Need estimation'!V$2,'Inputs from Uganda staff'!$E$61:$E$80,0),MATCH('HRH Need estimation'!$D159,'Inputs from Uganda staff'!$E$6:$BM$6,0)),
""))</f>
        <v>0</v>
      </c>
      <c r="W159" s="122">
        <f>IFERROR(
$AN159 * INDEX('WFOM - Time_Base'!$A$4:$API$29, MATCH("CenHos", 'WFOM - Time_Base'!$B$4:$B$29,0), MATCH(CONCATENATE($G159,W$2),'WFOM - Time_Base'!$A$8:$API$8,0)) *
INDEX('WFOM - Time_Base'!$A$4:$API$29, MATCH("CenHos_Per", 'WFOM - Time_Base'!$B$4:$B$29,0), MATCH(CONCATENATE($G159,W$2),'WFOM - Time_Base'!$A$8:$API$8,0)),
IFERROR($AN159 * INDEX('Inputs from Uganda staff'!$E$61:$BM$80,MATCH('HRH Need estimation'!W$2,'Inputs from Uganda staff'!$E$61:$E$80,0),MATCH('HRH Need estimation'!$D159,'Inputs from Uganda staff'!$E$6:$BM$6,0)),
""))</f>
        <v>0</v>
      </c>
      <c r="X159" s="122">
        <f>IFERROR(
$AN159 * INDEX('WFOM - Time_Base'!$A$4:$API$29, MATCH("CenHos", 'WFOM - Time_Base'!$B$4:$B$29,0), MATCH(CONCATENATE($G159,X$2),'WFOM - Time_Base'!$A$8:$API$8,0)) *
INDEX('WFOM - Time_Base'!$A$4:$API$29, MATCH("CenHos_Per", 'WFOM - Time_Base'!$B$4:$B$29,0), MATCH(CONCATENATE($G159,X$2),'WFOM - Time_Base'!$A$8:$API$8,0)),
IFERROR($AN159 * INDEX('Inputs from Uganda staff'!$E$61:$BM$80,MATCH('HRH Need estimation'!X$2,'Inputs from Uganda staff'!$E$61:$E$80,0),MATCH('HRH Need estimation'!$D159,'Inputs from Uganda staff'!$E$6:$BM$6,0)),
""))</f>
        <v>0</v>
      </c>
      <c r="Y159" s="122">
        <f>IFERROR(
$AN159 * INDEX('WFOM - Time_Base'!$A$4:$API$29, MATCH("CenHos", 'WFOM - Time_Base'!$B$4:$B$29,0), MATCH(CONCATENATE($G159,Y$2),'WFOM - Time_Base'!$A$8:$API$8,0)) *
INDEX('WFOM - Time_Base'!$A$4:$API$29, MATCH("CenHos_Per", 'WFOM - Time_Base'!$B$4:$B$29,0), MATCH(CONCATENATE($G159,Y$2),'WFOM - Time_Base'!$A$8:$API$8,0)),
IFERROR($AN159 * INDEX('Inputs from Uganda staff'!$E$61:$BM$80,MATCH('HRH Need estimation'!Y$2,'Inputs from Uganda staff'!$E$61:$E$80,0),MATCH('HRH Need estimation'!$D159,'Inputs from Uganda staff'!$E$6:$BM$6,0)),
""))</f>
        <v>0</v>
      </c>
      <c r="Z159" s="122">
        <f>IFERROR(
$AN159 * INDEX('WFOM - Time_Base'!$A$4:$API$29, MATCH("CenHos", 'WFOM - Time_Base'!$B$4:$B$29,0), MATCH(CONCATENATE($G159,Z$2),'WFOM - Time_Base'!$A$8:$API$8,0)) *
INDEX('WFOM - Time_Base'!$A$4:$API$29, MATCH("CenHos_Per", 'WFOM - Time_Base'!$B$4:$B$29,0), MATCH(CONCATENATE($G159,Z$2),'WFOM - Time_Base'!$A$8:$API$8,0)),
IFERROR($AN159 * INDEX('Inputs from Uganda staff'!$E$61:$BM$80,MATCH('HRH Need estimation'!Z$2,'Inputs from Uganda staff'!$E$61:$E$80,0),MATCH('HRH Need estimation'!$D159,'Inputs from Uganda staff'!$E$6:$BM$6,0)),
""))</f>
        <v>0.75</v>
      </c>
      <c r="AA159" s="122">
        <f>IFERROR(
$AN159 * INDEX('WFOM - Time_Base'!$A$4:$API$29, MATCH("CenHos", 'WFOM - Time_Base'!$B$4:$B$29,0), MATCH(CONCATENATE($G159,AA$2),'WFOM - Time_Base'!$A$8:$API$8,0)) *
INDEX('WFOM - Time_Base'!$A$4:$API$29, MATCH("CenHos_Per", 'WFOM - Time_Base'!$B$4:$B$29,0), MATCH(CONCATENATE($G159,AA$2),'WFOM - Time_Base'!$A$8:$API$8,0)),
IFERROR($AN159 * INDEX('Inputs from Uganda staff'!$E$61:$BM$80,MATCH('HRH Need estimation'!AA$2,'Inputs from Uganda staff'!$E$61:$E$80,0),MATCH('HRH Need estimation'!$D159,'Inputs from Uganda staff'!$E$6:$BM$6,0)),
""))</f>
        <v>0.75</v>
      </c>
      <c r="AB159" s="122">
        <f>IFERROR(
$AN159 * INDEX('WFOM - Time_Base'!$A$4:$API$29, MATCH("CenHos", 'WFOM - Time_Base'!$B$4:$B$29,0), MATCH(CONCATENATE($G159,AB$2),'WFOM - Time_Base'!$A$8:$API$8,0)) *
INDEX('WFOM - Time_Base'!$A$4:$API$29, MATCH("CenHos_Per", 'WFOM - Time_Base'!$B$4:$B$29,0), MATCH(CONCATENATE($G159,AB$2),'WFOM - Time_Base'!$A$8:$API$8,0)),
IFERROR($AN159 * INDEX('Inputs from Uganda staff'!$E$61:$BM$80,MATCH('HRH Need estimation'!AB$2,'Inputs from Uganda staff'!$E$61:$E$80,0),MATCH('HRH Need estimation'!$D159,'Inputs from Uganda staff'!$E$6:$BM$6,0)),
""))</f>
        <v>0</v>
      </c>
      <c r="AC159" s="122" t="str">
        <f>IFERROR(
$AN159 * INDEX('WFOM - Time_Base'!$A$4:$API$29, MATCH("CenHos", 'WFOM - Time_Base'!$B$4:$B$29,0), MATCH(CONCATENATE($G159,AC$2),'WFOM - Time_Base'!$A$8:$API$8,0)) *
INDEX('WFOM - Time_Base'!$A$4:$API$29, MATCH("CenHos_Per", 'WFOM - Time_Base'!$B$4:$B$29,0), MATCH(CONCATENATE($G159,AC$2),'WFOM - Time_Base'!$A$8:$API$8,0)),
IFERROR($AN159 * INDEX('Inputs from Uganda staff'!$E$61:$BM$80,MATCH('HRH Need estimation'!AC$2,'Inputs from Uganda staff'!$E$61:$E$80,0),MATCH('HRH Need estimation'!$D159,'Inputs from Uganda staff'!$E$6:$BM$6,0)),
""))</f>
        <v/>
      </c>
      <c r="AD159" s="122">
        <f>IFERROR(
$AN159 * INDEX('WFOM - Time_Base'!$A$4:$API$29, MATCH("CenHos", 'WFOM - Time_Base'!$B$4:$B$29,0), MATCH(CONCATENATE($G159,AD$2),'WFOM - Time_Base'!$A$8:$API$8,0)) *
INDEX('WFOM - Time_Base'!$A$4:$API$29, MATCH("CenHos_Per", 'WFOM - Time_Base'!$B$4:$B$29,0), MATCH(CONCATENATE($G159,AD$2),'WFOM - Time_Base'!$A$8:$API$8,0)),
IFERROR($AN159 * INDEX('Inputs from Uganda staff'!$E$61:$BM$80,MATCH('HRH Need estimation'!AD$2,'Inputs from Uganda staff'!$E$61:$E$80,0),MATCH('HRH Need estimation'!$D159,'Inputs from Uganda staff'!$E$6:$BM$6,0)),
""))</f>
        <v>0</v>
      </c>
      <c r="AE159" s="122">
        <f>IFERROR(
$AN159 * INDEX('WFOM - Time_Base'!$A$4:$API$29, MATCH("CenHos", 'WFOM - Time_Base'!$B$4:$B$29,0), MATCH(CONCATENATE($G159,AE$2),'WFOM - Time_Base'!$A$8:$API$8,0)) *
INDEX('WFOM - Time_Base'!$A$4:$API$29, MATCH("CenHos_Per", 'WFOM - Time_Base'!$B$4:$B$29,0), MATCH(CONCATENATE($G159,AE$2),'WFOM - Time_Base'!$A$8:$API$8,0)),
IFERROR($AN159 * INDEX('Inputs from Uganda staff'!$E$61:$BM$80,MATCH('HRH Need estimation'!AE$2,'Inputs from Uganda staff'!$E$61:$E$80,0),MATCH('HRH Need estimation'!$D159,'Inputs from Uganda staff'!$E$6:$BM$6,0)),
""))</f>
        <v>0</v>
      </c>
      <c r="AF159" s="122">
        <f>IFERROR(
$AN159 * INDEX('WFOM - Time_Base'!$A$4:$API$29, MATCH("CenHos", 'WFOM - Time_Base'!$B$4:$B$29,0), MATCH(CONCATENATE($G159,AF$2),'WFOM - Time_Base'!$A$8:$API$8,0)) *
INDEX('WFOM - Time_Base'!$A$4:$API$29, MATCH("CenHos_Per", 'WFOM - Time_Base'!$B$4:$B$29,0), MATCH(CONCATENATE($G159,AF$2),'WFOM - Time_Base'!$A$8:$API$8,0)),
IFERROR($AN159 * INDEX('Inputs from Uganda staff'!$E$61:$BM$80,MATCH('HRH Need estimation'!AF$2,'Inputs from Uganda staff'!$E$61:$E$80,0),MATCH('HRH Need estimation'!$D159,'Inputs from Uganda staff'!$E$6:$BM$6,0)),
""))</f>
        <v>0</v>
      </c>
      <c r="AG159" s="122">
        <f>IFERROR(
$AN159 * INDEX('WFOM - Time_Base'!$A$4:$API$29, MATCH("CenHos", 'WFOM - Time_Base'!$B$4:$B$29,0), MATCH(CONCATENATE($G159,AG$2),'WFOM - Time_Base'!$A$8:$API$8,0)) *
INDEX('WFOM - Time_Base'!$A$4:$API$29, MATCH("CenHos_Per", 'WFOM - Time_Base'!$B$4:$B$29,0), MATCH(CONCATENATE($G159,AG$2),'WFOM - Time_Base'!$A$8:$API$8,0)),
IFERROR($AN159 * INDEX('Inputs from Uganda staff'!$E$61:$BM$80,MATCH('HRH Need estimation'!AG$2,'Inputs from Uganda staff'!$E$61:$E$80,0),MATCH('HRH Need estimation'!$D159,'Inputs from Uganda staff'!$E$6:$BM$6,0)),
""))</f>
        <v>0</v>
      </c>
      <c r="AH159" s="122">
        <f>IFERROR(
$AN159 * INDEX('WFOM - Time_Base'!$A$4:$API$29, MATCH("CenHos", 'WFOM - Time_Base'!$B$4:$B$29,0), MATCH(CONCATENATE($G159,AH$2),'WFOM - Time_Base'!$A$8:$API$8,0)) *
INDEX('WFOM - Time_Base'!$A$4:$API$29, MATCH("CenHos_Per", 'WFOM - Time_Base'!$B$4:$B$29,0), MATCH(CONCATENATE($G159,AH$2),'WFOM - Time_Base'!$A$8:$API$8,0)),
IFERROR($AN159 * INDEX('Inputs from Uganda staff'!$E$61:$BM$80,MATCH('HRH Need estimation'!AH$2,'Inputs from Uganda staff'!$E$61:$E$80,0),MATCH('HRH Need estimation'!$D159,'Inputs from Uganda staff'!$E$6:$BM$6,0)),
""))</f>
        <v>0</v>
      </c>
      <c r="AI159" s="122">
        <f>IFERROR(
$AN159 * INDEX('WFOM - Time_Base'!$A$4:$API$29, MATCH("CenHos", 'WFOM - Time_Base'!$B$4:$B$29,0), MATCH(CONCATENATE($G159,AI$2),'WFOM - Time_Base'!$A$8:$API$8,0)) *
INDEX('WFOM - Time_Base'!$A$4:$API$29, MATCH("CenHos_Per", 'WFOM - Time_Base'!$B$4:$B$29,0), MATCH(CONCATENATE($G159,AI$2),'WFOM - Time_Base'!$A$8:$API$8,0)),
IFERROR($AN159 * INDEX('Inputs from Uganda staff'!$E$61:$BM$80,MATCH('HRH Need estimation'!AI$2,'Inputs from Uganda staff'!$E$61:$E$80,0),MATCH('HRH Need estimation'!$D159,'Inputs from Uganda staff'!$E$6:$BM$6,0)),
""))</f>
        <v>0</v>
      </c>
      <c r="AJ159" s="122">
        <f>IFERROR(
$AN159 * INDEX('WFOM - Time_Base'!$A$4:$API$29, MATCH("CenHos", 'WFOM - Time_Base'!$B$4:$B$29,0), MATCH(CONCATENATE($G159,AJ$2),'WFOM - Time_Base'!$A$8:$API$8,0)) *
INDEX('WFOM - Time_Base'!$A$4:$API$29, MATCH("CenHos_Per", 'WFOM - Time_Base'!$B$4:$B$29,0), MATCH(CONCATENATE($G159,AJ$2),'WFOM - Time_Base'!$A$8:$API$8,0)),
IFERROR($AN159 * INDEX('Inputs from Uganda staff'!$E$61:$BM$80,MATCH('HRH Need estimation'!AJ$2,'Inputs from Uganda staff'!$E$61:$E$80,0),MATCH('HRH Need estimation'!$D159,'Inputs from Uganda staff'!$E$6:$BM$6,0)),
""))</f>
        <v>0</v>
      </c>
      <c r="AK159" s="122">
        <f>IFERROR(
$AN159 * INDEX('WFOM - Time_Base'!$A$4:$API$29, MATCH("CenHos", 'WFOM - Time_Base'!$B$4:$B$29,0), MATCH(CONCATENATE($G159,AK$2),'WFOM - Time_Base'!$A$8:$API$8,0)) *
INDEX('WFOM - Time_Base'!$A$4:$API$29, MATCH("CenHos_Per", 'WFOM - Time_Base'!$B$4:$B$29,0), MATCH(CONCATENATE($G159,AK$2),'WFOM - Time_Base'!$A$8:$API$8,0)),
IFERROR($AN159 * INDEX('Inputs from Uganda staff'!$E$61:$BM$80,MATCH('HRH Need estimation'!AK$2,'Inputs from Uganda staff'!$E$61:$E$80,0),MATCH('HRH Need estimation'!$D159,'Inputs from Uganda staff'!$E$6:$BM$6,0)),
""))</f>
        <v>0</v>
      </c>
      <c r="AL159" s="122">
        <f>IFERROR(
$AN159 * INDEX('WFOM - Time_Base'!$A$4:$API$29, MATCH("CenHos", 'WFOM - Time_Base'!$B$4:$B$29,0), MATCH(CONCATENATE($G159,AL$2),'WFOM - Time_Base'!$A$8:$API$8,0)) *
INDEX('WFOM - Time_Base'!$A$4:$API$29, MATCH("CenHos_Per", 'WFOM - Time_Base'!$B$4:$B$29,0), MATCH(CONCATENATE($G159,AL$2),'WFOM - Time_Base'!$A$8:$API$8,0)),
IFERROR($AN159 * INDEX('Inputs from Uganda staff'!$E$61:$BM$80,MATCH('HRH Need estimation'!AL$2,'Inputs from Uganda staff'!$E$61:$E$80,0),MATCH('HRH Need estimation'!$D159,'Inputs from Uganda staff'!$E$6:$BM$6,0)),
""))</f>
        <v>0</v>
      </c>
      <c r="AN159">
        <v>1</v>
      </c>
      <c r="AO159" t="e">
        <f t="shared" si="6"/>
        <v>#N/A</v>
      </c>
    </row>
    <row r="160" spans="1:43" hidden="1">
      <c r="A160" s="106" t="s">
        <v>915</v>
      </c>
      <c r="B160" s="106" t="s">
        <v>525</v>
      </c>
      <c r="C160" s="107" t="s">
        <v>532</v>
      </c>
      <c r="D160" s="115" t="s">
        <v>533</v>
      </c>
      <c r="E160" s="252"/>
      <c r="F160" s="252"/>
      <c r="G160" s="122" t="str">
        <f>IF(F160&lt;&gt;"", VLOOKUP(F160,'WFOM - Cadre and Service List'!$E$4:$F$52,2,FALSE), "")</f>
        <v/>
      </c>
      <c r="H160" s="122"/>
      <c r="I160" s="207"/>
      <c r="J160" s="207"/>
      <c r="K160" s="207"/>
      <c r="L160" s="207"/>
      <c r="M160" s="207"/>
      <c r="N160" s="207"/>
      <c r="O160" s="207"/>
      <c r="P160" s="207">
        <f t="shared" si="5"/>
        <v>0</v>
      </c>
      <c r="Q160" s="122" t="s">
        <v>1947</v>
      </c>
      <c r="R160" s="122">
        <f>IFERROR(
$AN160 * INDEX('WFOM - Time_Base'!$A$4:$API$29, MATCH("CenHos", 'WFOM - Time_Base'!$B$4:$B$29,0), MATCH(CONCATENATE($G160,R$2),'WFOM - Time_Base'!$A$8:$API$8,0)) *
INDEX('WFOM - Time_Base'!$A$4:$API$29, MATCH("CenHos_Per", 'WFOM - Time_Base'!$B$4:$B$29,0), MATCH(CONCATENATE($G160,R$2),'WFOM - Time_Base'!$A$8:$API$8,0)),
IFERROR($AN160 * INDEX('Inputs from Uganda staff'!$E$61:$BM$80,MATCH('HRH Need estimation'!R$2,'Inputs from Uganda staff'!$E$61:$E$80,0),MATCH('HRH Need estimation'!$D160,'Inputs from Uganda staff'!$E$6:$BM$6,0)),
""))</f>
        <v>0.3</v>
      </c>
      <c r="S160" s="122">
        <f>IFERROR(
$AN160 * INDEX('WFOM - Time_Base'!$A$4:$API$29, MATCH("CenHos", 'WFOM - Time_Base'!$B$4:$B$29,0), MATCH(CONCATENATE($G160,S$2),'WFOM - Time_Base'!$A$8:$API$8,0)) *
INDEX('WFOM - Time_Base'!$A$4:$API$29, MATCH("CenHos_Per", 'WFOM - Time_Base'!$B$4:$B$29,0), MATCH(CONCATENATE($G160,S$2),'WFOM - Time_Base'!$A$8:$API$8,0)),
IFERROR($AN160 * INDEX('Inputs from Uganda staff'!$E$61:$BM$80,MATCH('HRH Need estimation'!S$2,'Inputs from Uganda staff'!$E$61:$E$80,0),MATCH('HRH Need estimation'!$D160,'Inputs from Uganda staff'!$E$6:$BM$6,0)),
""))</f>
        <v>0</v>
      </c>
      <c r="T160" s="122">
        <f>IFERROR(
$AN160 * INDEX('WFOM - Time_Base'!$A$4:$API$29, MATCH("CenHos", 'WFOM - Time_Base'!$B$4:$B$29,0), MATCH(CONCATENATE($G160,T$2),'WFOM - Time_Base'!$A$8:$API$8,0)) *
INDEX('WFOM - Time_Base'!$A$4:$API$29, MATCH("CenHos_Per", 'WFOM - Time_Base'!$B$4:$B$29,0), MATCH(CONCATENATE($G160,T$2),'WFOM - Time_Base'!$A$8:$API$8,0)),
IFERROR($AN160 * INDEX('Inputs from Uganda staff'!$E$61:$BM$80,MATCH('HRH Need estimation'!T$2,'Inputs from Uganda staff'!$E$61:$E$80,0),MATCH('HRH Need estimation'!$D160,'Inputs from Uganda staff'!$E$6:$BM$6,0)),
""))</f>
        <v>0</v>
      </c>
      <c r="U160" s="122">
        <f>IFERROR(
$AN160 * INDEX('WFOM - Time_Base'!$A$4:$API$29, MATCH("CenHos", 'WFOM - Time_Base'!$B$4:$B$29,0), MATCH(CONCATENATE($G160,U$2),'WFOM - Time_Base'!$A$8:$API$8,0)) *
INDEX('WFOM - Time_Base'!$A$4:$API$29, MATCH("CenHos_Per", 'WFOM - Time_Base'!$B$4:$B$29,0), MATCH(CONCATENATE($G160,U$2),'WFOM - Time_Base'!$A$8:$API$8,0)),
IFERROR($AN160 * INDEX('Inputs from Uganda staff'!$E$61:$BM$80,MATCH('HRH Need estimation'!U$2,'Inputs from Uganda staff'!$E$61:$E$80,0),MATCH('HRH Need estimation'!$D160,'Inputs from Uganda staff'!$E$6:$BM$6,0)),
""))</f>
        <v>0</v>
      </c>
      <c r="V160" s="122">
        <f>IFERROR(
$AN160 * INDEX('WFOM - Time_Base'!$A$4:$API$29, MATCH("CenHos", 'WFOM - Time_Base'!$B$4:$B$29,0), MATCH(CONCATENATE($G160,V$2),'WFOM - Time_Base'!$A$8:$API$8,0)) *
INDEX('WFOM - Time_Base'!$A$4:$API$29, MATCH("CenHos_Per", 'WFOM - Time_Base'!$B$4:$B$29,0), MATCH(CONCATENATE($G160,V$2),'WFOM - Time_Base'!$A$8:$API$8,0)),
IFERROR($AN160 * INDEX('Inputs from Uganda staff'!$E$61:$BM$80,MATCH('HRH Need estimation'!V$2,'Inputs from Uganda staff'!$E$61:$E$80,0),MATCH('HRH Need estimation'!$D160,'Inputs from Uganda staff'!$E$6:$BM$6,0)),
""))</f>
        <v>0</v>
      </c>
      <c r="W160" s="122">
        <f>IFERROR(
$AN160 * INDEX('WFOM - Time_Base'!$A$4:$API$29, MATCH("CenHos", 'WFOM - Time_Base'!$B$4:$B$29,0), MATCH(CONCATENATE($G160,W$2),'WFOM - Time_Base'!$A$8:$API$8,0)) *
INDEX('WFOM - Time_Base'!$A$4:$API$29, MATCH("CenHos_Per", 'WFOM - Time_Base'!$B$4:$B$29,0), MATCH(CONCATENATE($G160,W$2),'WFOM - Time_Base'!$A$8:$API$8,0)),
IFERROR($AN160 * INDEX('Inputs from Uganda staff'!$E$61:$BM$80,MATCH('HRH Need estimation'!W$2,'Inputs from Uganda staff'!$E$61:$E$80,0),MATCH('HRH Need estimation'!$D160,'Inputs from Uganda staff'!$E$6:$BM$6,0)),
""))</f>
        <v>0</v>
      </c>
      <c r="X160" s="122">
        <f>IFERROR(
$AN160 * INDEX('WFOM - Time_Base'!$A$4:$API$29, MATCH("CenHos", 'WFOM - Time_Base'!$B$4:$B$29,0), MATCH(CONCATENATE($G160,X$2),'WFOM - Time_Base'!$A$8:$API$8,0)) *
INDEX('WFOM - Time_Base'!$A$4:$API$29, MATCH("CenHos_Per", 'WFOM - Time_Base'!$B$4:$B$29,0), MATCH(CONCATENATE($G160,X$2),'WFOM - Time_Base'!$A$8:$API$8,0)),
IFERROR($AN160 * INDEX('Inputs from Uganda staff'!$E$61:$BM$80,MATCH('HRH Need estimation'!X$2,'Inputs from Uganda staff'!$E$61:$E$80,0),MATCH('HRH Need estimation'!$D160,'Inputs from Uganda staff'!$E$6:$BM$6,0)),
""))</f>
        <v>0</v>
      </c>
      <c r="Y160" s="122">
        <f>IFERROR(
$AN160 * INDEX('WFOM - Time_Base'!$A$4:$API$29, MATCH("CenHos", 'WFOM - Time_Base'!$B$4:$B$29,0), MATCH(CONCATENATE($G160,Y$2),'WFOM - Time_Base'!$A$8:$API$8,0)) *
INDEX('WFOM - Time_Base'!$A$4:$API$29, MATCH("CenHos_Per", 'WFOM - Time_Base'!$B$4:$B$29,0), MATCH(CONCATENATE($G160,Y$2),'WFOM - Time_Base'!$A$8:$API$8,0)),
IFERROR($AN160 * INDEX('Inputs from Uganda staff'!$E$61:$BM$80,MATCH('HRH Need estimation'!Y$2,'Inputs from Uganda staff'!$E$61:$E$80,0),MATCH('HRH Need estimation'!$D160,'Inputs from Uganda staff'!$E$6:$BM$6,0)),
""))</f>
        <v>0</v>
      </c>
      <c r="Z160" s="122">
        <f>IFERROR(
$AN160 * INDEX('WFOM - Time_Base'!$A$4:$API$29, MATCH("CenHos", 'WFOM - Time_Base'!$B$4:$B$29,0), MATCH(CONCATENATE($G160,Z$2),'WFOM - Time_Base'!$A$8:$API$8,0)) *
INDEX('WFOM - Time_Base'!$A$4:$API$29, MATCH("CenHos_Per", 'WFOM - Time_Base'!$B$4:$B$29,0), MATCH(CONCATENATE($G160,Z$2),'WFOM - Time_Base'!$A$8:$API$8,0)),
IFERROR($AN160 * INDEX('Inputs from Uganda staff'!$E$61:$BM$80,MATCH('HRH Need estimation'!Z$2,'Inputs from Uganda staff'!$E$61:$E$80,0),MATCH('HRH Need estimation'!$D160,'Inputs from Uganda staff'!$E$6:$BM$6,0)),
""))</f>
        <v>0.75</v>
      </c>
      <c r="AA160" s="122">
        <f>IFERROR(
$AN160 * INDEX('WFOM - Time_Base'!$A$4:$API$29, MATCH("CenHos", 'WFOM - Time_Base'!$B$4:$B$29,0), MATCH(CONCATENATE($G160,AA$2),'WFOM - Time_Base'!$A$8:$API$8,0)) *
INDEX('WFOM - Time_Base'!$A$4:$API$29, MATCH("CenHos_Per", 'WFOM - Time_Base'!$B$4:$B$29,0), MATCH(CONCATENATE($G160,AA$2),'WFOM - Time_Base'!$A$8:$API$8,0)),
IFERROR($AN160 * INDEX('Inputs from Uganda staff'!$E$61:$BM$80,MATCH('HRH Need estimation'!AA$2,'Inputs from Uganda staff'!$E$61:$E$80,0),MATCH('HRH Need estimation'!$D160,'Inputs from Uganda staff'!$E$6:$BM$6,0)),
""))</f>
        <v>0.75</v>
      </c>
      <c r="AB160" s="122">
        <f>IFERROR(
$AN160 * INDEX('WFOM - Time_Base'!$A$4:$API$29, MATCH("CenHos", 'WFOM - Time_Base'!$B$4:$B$29,0), MATCH(CONCATENATE($G160,AB$2),'WFOM - Time_Base'!$A$8:$API$8,0)) *
INDEX('WFOM - Time_Base'!$A$4:$API$29, MATCH("CenHos_Per", 'WFOM - Time_Base'!$B$4:$B$29,0), MATCH(CONCATENATE($G160,AB$2),'WFOM - Time_Base'!$A$8:$API$8,0)),
IFERROR($AN160 * INDEX('Inputs from Uganda staff'!$E$61:$BM$80,MATCH('HRH Need estimation'!AB$2,'Inputs from Uganda staff'!$E$61:$E$80,0),MATCH('HRH Need estimation'!$D160,'Inputs from Uganda staff'!$E$6:$BM$6,0)),
""))</f>
        <v>0</v>
      </c>
      <c r="AC160" s="122" t="str">
        <f>IFERROR(
$AN160 * INDEX('WFOM - Time_Base'!$A$4:$API$29, MATCH("CenHos", 'WFOM - Time_Base'!$B$4:$B$29,0), MATCH(CONCATENATE($G160,AC$2),'WFOM - Time_Base'!$A$8:$API$8,0)) *
INDEX('WFOM - Time_Base'!$A$4:$API$29, MATCH("CenHos_Per", 'WFOM - Time_Base'!$B$4:$B$29,0), MATCH(CONCATENATE($G160,AC$2),'WFOM - Time_Base'!$A$8:$API$8,0)),
IFERROR($AN160 * INDEX('Inputs from Uganda staff'!$E$61:$BM$80,MATCH('HRH Need estimation'!AC$2,'Inputs from Uganda staff'!$E$61:$E$80,0),MATCH('HRH Need estimation'!$D160,'Inputs from Uganda staff'!$E$6:$BM$6,0)),
""))</f>
        <v/>
      </c>
      <c r="AD160" s="122">
        <f>IFERROR(
$AN160 * INDEX('WFOM - Time_Base'!$A$4:$API$29, MATCH("CenHos", 'WFOM - Time_Base'!$B$4:$B$29,0), MATCH(CONCATENATE($G160,AD$2),'WFOM - Time_Base'!$A$8:$API$8,0)) *
INDEX('WFOM - Time_Base'!$A$4:$API$29, MATCH("CenHos_Per", 'WFOM - Time_Base'!$B$4:$B$29,0), MATCH(CONCATENATE($G160,AD$2),'WFOM - Time_Base'!$A$8:$API$8,0)),
IFERROR($AN160 * INDEX('Inputs from Uganda staff'!$E$61:$BM$80,MATCH('HRH Need estimation'!AD$2,'Inputs from Uganda staff'!$E$61:$E$80,0),MATCH('HRH Need estimation'!$D160,'Inputs from Uganda staff'!$E$6:$BM$6,0)),
""))</f>
        <v>0</v>
      </c>
      <c r="AE160" s="122">
        <f>IFERROR(
$AN160 * INDEX('WFOM - Time_Base'!$A$4:$API$29, MATCH("CenHos", 'WFOM - Time_Base'!$B$4:$B$29,0), MATCH(CONCATENATE($G160,AE$2),'WFOM - Time_Base'!$A$8:$API$8,0)) *
INDEX('WFOM - Time_Base'!$A$4:$API$29, MATCH("CenHos_Per", 'WFOM - Time_Base'!$B$4:$B$29,0), MATCH(CONCATENATE($G160,AE$2),'WFOM - Time_Base'!$A$8:$API$8,0)),
IFERROR($AN160 * INDEX('Inputs from Uganda staff'!$E$61:$BM$80,MATCH('HRH Need estimation'!AE$2,'Inputs from Uganda staff'!$E$61:$E$80,0),MATCH('HRH Need estimation'!$D160,'Inputs from Uganda staff'!$E$6:$BM$6,0)),
""))</f>
        <v>0</v>
      </c>
      <c r="AF160" s="122">
        <f>IFERROR(
$AN160 * INDEX('WFOM - Time_Base'!$A$4:$API$29, MATCH("CenHos", 'WFOM - Time_Base'!$B$4:$B$29,0), MATCH(CONCATENATE($G160,AF$2),'WFOM - Time_Base'!$A$8:$API$8,0)) *
INDEX('WFOM - Time_Base'!$A$4:$API$29, MATCH("CenHos_Per", 'WFOM - Time_Base'!$B$4:$B$29,0), MATCH(CONCATENATE($G160,AF$2),'WFOM - Time_Base'!$A$8:$API$8,0)),
IFERROR($AN160 * INDEX('Inputs from Uganda staff'!$E$61:$BM$80,MATCH('HRH Need estimation'!AF$2,'Inputs from Uganda staff'!$E$61:$E$80,0),MATCH('HRH Need estimation'!$D160,'Inputs from Uganda staff'!$E$6:$BM$6,0)),
""))</f>
        <v>0</v>
      </c>
      <c r="AG160" s="122">
        <f>IFERROR(
$AN160 * INDEX('WFOM - Time_Base'!$A$4:$API$29, MATCH("CenHos", 'WFOM - Time_Base'!$B$4:$B$29,0), MATCH(CONCATENATE($G160,AG$2),'WFOM - Time_Base'!$A$8:$API$8,0)) *
INDEX('WFOM - Time_Base'!$A$4:$API$29, MATCH("CenHos_Per", 'WFOM - Time_Base'!$B$4:$B$29,0), MATCH(CONCATENATE($G160,AG$2),'WFOM - Time_Base'!$A$8:$API$8,0)),
IFERROR($AN160 * INDEX('Inputs from Uganda staff'!$E$61:$BM$80,MATCH('HRH Need estimation'!AG$2,'Inputs from Uganda staff'!$E$61:$E$80,0),MATCH('HRH Need estimation'!$D160,'Inputs from Uganda staff'!$E$6:$BM$6,0)),
""))</f>
        <v>0</v>
      </c>
      <c r="AH160" s="122">
        <f>IFERROR(
$AN160 * INDEX('WFOM - Time_Base'!$A$4:$API$29, MATCH("CenHos", 'WFOM - Time_Base'!$B$4:$B$29,0), MATCH(CONCATENATE($G160,AH$2),'WFOM - Time_Base'!$A$8:$API$8,0)) *
INDEX('WFOM - Time_Base'!$A$4:$API$29, MATCH("CenHos_Per", 'WFOM - Time_Base'!$B$4:$B$29,0), MATCH(CONCATENATE($G160,AH$2),'WFOM - Time_Base'!$A$8:$API$8,0)),
IFERROR($AN160 * INDEX('Inputs from Uganda staff'!$E$61:$BM$80,MATCH('HRH Need estimation'!AH$2,'Inputs from Uganda staff'!$E$61:$E$80,0),MATCH('HRH Need estimation'!$D160,'Inputs from Uganda staff'!$E$6:$BM$6,0)),
""))</f>
        <v>0</v>
      </c>
      <c r="AI160" s="122">
        <f>IFERROR(
$AN160 * INDEX('WFOM - Time_Base'!$A$4:$API$29, MATCH("CenHos", 'WFOM - Time_Base'!$B$4:$B$29,0), MATCH(CONCATENATE($G160,AI$2),'WFOM - Time_Base'!$A$8:$API$8,0)) *
INDEX('WFOM - Time_Base'!$A$4:$API$29, MATCH("CenHos_Per", 'WFOM - Time_Base'!$B$4:$B$29,0), MATCH(CONCATENATE($G160,AI$2),'WFOM - Time_Base'!$A$8:$API$8,0)),
IFERROR($AN160 * INDEX('Inputs from Uganda staff'!$E$61:$BM$80,MATCH('HRH Need estimation'!AI$2,'Inputs from Uganda staff'!$E$61:$E$80,0),MATCH('HRH Need estimation'!$D160,'Inputs from Uganda staff'!$E$6:$BM$6,0)),
""))</f>
        <v>0</v>
      </c>
      <c r="AJ160" s="122">
        <f>IFERROR(
$AN160 * INDEX('WFOM - Time_Base'!$A$4:$API$29, MATCH("CenHos", 'WFOM - Time_Base'!$B$4:$B$29,0), MATCH(CONCATENATE($G160,AJ$2),'WFOM - Time_Base'!$A$8:$API$8,0)) *
INDEX('WFOM - Time_Base'!$A$4:$API$29, MATCH("CenHos_Per", 'WFOM - Time_Base'!$B$4:$B$29,0), MATCH(CONCATENATE($G160,AJ$2),'WFOM - Time_Base'!$A$8:$API$8,0)),
IFERROR($AN160 * INDEX('Inputs from Uganda staff'!$E$61:$BM$80,MATCH('HRH Need estimation'!AJ$2,'Inputs from Uganda staff'!$E$61:$E$80,0),MATCH('HRH Need estimation'!$D160,'Inputs from Uganda staff'!$E$6:$BM$6,0)),
""))</f>
        <v>0</v>
      </c>
      <c r="AK160" s="122">
        <f>IFERROR(
$AN160 * INDEX('WFOM - Time_Base'!$A$4:$API$29, MATCH("CenHos", 'WFOM - Time_Base'!$B$4:$B$29,0), MATCH(CONCATENATE($G160,AK$2),'WFOM - Time_Base'!$A$8:$API$8,0)) *
INDEX('WFOM - Time_Base'!$A$4:$API$29, MATCH("CenHos_Per", 'WFOM - Time_Base'!$B$4:$B$29,0), MATCH(CONCATENATE($G160,AK$2),'WFOM - Time_Base'!$A$8:$API$8,0)),
IFERROR($AN160 * INDEX('Inputs from Uganda staff'!$E$61:$BM$80,MATCH('HRH Need estimation'!AK$2,'Inputs from Uganda staff'!$E$61:$E$80,0),MATCH('HRH Need estimation'!$D160,'Inputs from Uganda staff'!$E$6:$BM$6,0)),
""))</f>
        <v>0</v>
      </c>
      <c r="AL160" s="122">
        <f>IFERROR(
$AN160 * INDEX('WFOM - Time_Base'!$A$4:$API$29, MATCH("CenHos", 'WFOM - Time_Base'!$B$4:$B$29,0), MATCH(CONCATENATE($G160,AL$2),'WFOM - Time_Base'!$A$8:$API$8,0)) *
INDEX('WFOM - Time_Base'!$A$4:$API$29, MATCH("CenHos_Per", 'WFOM - Time_Base'!$B$4:$B$29,0), MATCH(CONCATENATE($G160,AL$2),'WFOM - Time_Base'!$A$8:$API$8,0)),
IFERROR($AN160 * INDEX('Inputs from Uganda staff'!$E$61:$BM$80,MATCH('HRH Need estimation'!AL$2,'Inputs from Uganda staff'!$E$61:$E$80,0),MATCH('HRH Need estimation'!$D160,'Inputs from Uganda staff'!$E$6:$BM$6,0)),
""))</f>
        <v>0</v>
      </c>
      <c r="AN160">
        <v>1</v>
      </c>
      <c r="AO160" t="e">
        <f t="shared" si="6"/>
        <v>#N/A</v>
      </c>
    </row>
    <row r="161" spans="1:41" hidden="1">
      <c r="A161" s="106" t="s">
        <v>915</v>
      </c>
      <c r="B161" s="106" t="s">
        <v>525</v>
      </c>
      <c r="C161" s="107" t="s">
        <v>534</v>
      </c>
      <c r="D161" s="115" t="s">
        <v>535</v>
      </c>
      <c r="E161" s="252"/>
      <c r="F161" s="252"/>
      <c r="G161" s="122" t="str">
        <f>IF(F161&lt;&gt;"", VLOOKUP(F161,'WFOM - Cadre and Service List'!$E$4:$F$52,2,FALSE), "")</f>
        <v/>
      </c>
      <c r="H161" s="122"/>
      <c r="I161" s="207"/>
      <c r="J161" s="207"/>
      <c r="K161" s="207"/>
      <c r="L161" s="207"/>
      <c r="M161" s="207"/>
      <c r="N161" s="207"/>
      <c r="O161" s="207"/>
      <c r="P161" s="207">
        <f t="shared" si="5"/>
        <v>0</v>
      </c>
      <c r="Q161" s="122" t="s">
        <v>1947</v>
      </c>
      <c r="R161" s="122">
        <f>IFERROR(
$AN161 * INDEX('WFOM - Time_Base'!$A$4:$API$29, MATCH("CenHos", 'WFOM - Time_Base'!$B$4:$B$29,0), MATCH(CONCATENATE($G161,R$2),'WFOM - Time_Base'!$A$8:$API$8,0)) *
INDEX('WFOM - Time_Base'!$A$4:$API$29, MATCH("CenHos_Per", 'WFOM - Time_Base'!$B$4:$B$29,0), MATCH(CONCATENATE($G161,R$2),'WFOM - Time_Base'!$A$8:$API$8,0)),
IFERROR($AN161 * INDEX('Inputs from Uganda staff'!$E$61:$BM$80,MATCH('HRH Need estimation'!R$2,'Inputs from Uganda staff'!$E$61:$E$80,0),MATCH('HRH Need estimation'!$D161,'Inputs from Uganda staff'!$E$6:$BM$6,0)),
""))</f>
        <v>0.3</v>
      </c>
      <c r="S161" s="122">
        <f>IFERROR(
$AN161 * INDEX('WFOM - Time_Base'!$A$4:$API$29, MATCH("CenHos", 'WFOM - Time_Base'!$B$4:$B$29,0), MATCH(CONCATENATE($G161,S$2),'WFOM - Time_Base'!$A$8:$API$8,0)) *
INDEX('WFOM - Time_Base'!$A$4:$API$29, MATCH("CenHos_Per", 'WFOM - Time_Base'!$B$4:$B$29,0), MATCH(CONCATENATE($G161,S$2),'WFOM - Time_Base'!$A$8:$API$8,0)),
IFERROR($AN161 * INDEX('Inputs from Uganda staff'!$E$61:$BM$80,MATCH('HRH Need estimation'!S$2,'Inputs from Uganda staff'!$E$61:$E$80,0),MATCH('HRH Need estimation'!$D161,'Inputs from Uganda staff'!$E$6:$BM$6,0)),
""))</f>
        <v>0</v>
      </c>
      <c r="T161" s="122">
        <f>IFERROR(
$AN161 * INDEX('WFOM - Time_Base'!$A$4:$API$29, MATCH("CenHos", 'WFOM - Time_Base'!$B$4:$B$29,0), MATCH(CONCATENATE($G161,T$2),'WFOM - Time_Base'!$A$8:$API$8,0)) *
INDEX('WFOM - Time_Base'!$A$4:$API$29, MATCH("CenHos_Per", 'WFOM - Time_Base'!$B$4:$B$29,0), MATCH(CONCATENATE($G161,T$2),'WFOM - Time_Base'!$A$8:$API$8,0)),
IFERROR($AN161 * INDEX('Inputs from Uganda staff'!$E$61:$BM$80,MATCH('HRH Need estimation'!T$2,'Inputs from Uganda staff'!$E$61:$E$80,0),MATCH('HRH Need estimation'!$D161,'Inputs from Uganda staff'!$E$6:$BM$6,0)),
""))</f>
        <v>0</v>
      </c>
      <c r="U161" s="122">
        <f>IFERROR(
$AN161 * INDEX('WFOM - Time_Base'!$A$4:$API$29, MATCH("CenHos", 'WFOM - Time_Base'!$B$4:$B$29,0), MATCH(CONCATENATE($G161,U$2),'WFOM - Time_Base'!$A$8:$API$8,0)) *
INDEX('WFOM - Time_Base'!$A$4:$API$29, MATCH("CenHos_Per", 'WFOM - Time_Base'!$B$4:$B$29,0), MATCH(CONCATENATE($G161,U$2),'WFOM - Time_Base'!$A$8:$API$8,0)),
IFERROR($AN161 * INDEX('Inputs from Uganda staff'!$E$61:$BM$80,MATCH('HRH Need estimation'!U$2,'Inputs from Uganda staff'!$E$61:$E$80,0),MATCH('HRH Need estimation'!$D161,'Inputs from Uganda staff'!$E$6:$BM$6,0)),
""))</f>
        <v>0</v>
      </c>
      <c r="V161" s="122">
        <f>IFERROR(
$AN161 * INDEX('WFOM - Time_Base'!$A$4:$API$29, MATCH("CenHos", 'WFOM - Time_Base'!$B$4:$B$29,0), MATCH(CONCATENATE($G161,V$2),'WFOM - Time_Base'!$A$8:$API$8,0)) *
INDEX('WFOM - Time_Base'!$A$4:$API$29, MATCH("CenHos_Per", 'WFOM - Time_Base'!$B$4:$B$29,0), MATCH(CONCATENATE($G161,V$2),'WFOM - Time_Base'!$A$8:$API$8,0)),
IFERROR($AN161 * INDEX('Inputs from Uganda staff'!$E$61:$BM$80,MATCH('HRH Need estimation'!V$2,'Inputs from Uganda staff'!$E$61:$E$80,0),MATCH('HRH Need estimation'!$D161,'Inputs from Uganda staff'!$E$6:$BM$6,0)),
""))</f>
        <v>0</v>
      </c>
      <c r="W161" s="122">
        <f>IFERROR(
$AN161 * INDEX('WFOM - Time_Base'!$A$4:$API$29, MATCH("CenHos", 'WFOM - Time_Base'!$B$4:$B$29,0), MATCH(CONCATENATE($G161,W$2),'WFOM - Time_Base'!$A$8:$API$8,0)) *
INDEX('WFOM - Time_Base'!$A$4:$API$29, MATCH("CenHos_Per", 'WFOM - Time_Base'!$B$4:$B$29,0), MATCH(CONCATENATE($G161,W$2),'WFOM - Time_Base'!$A$8:$API$8,0)),
IFERROR($AN161 * INDEX('Inputs from Uganda staff'!$E$61:$BM$80,MATCH('HRH Need estimation'!W$2,'Inputs from Uganda staff'!$E$61:$E$80,0),MATCH('HRH Need estimation'!$D161,'Inputs from Uganda staff'!$E$6:$BM$6,0)),
""))</f>
        <v>0</v>
      </c>
      <c r="X161" s="122">
        <f>IFERROR(
$AN161 * INDEX('WFOM - Time_Base'!$A$4:$API$29, MATCH("CenHos", 'WFOM - Time_Base'!$B$4:$B$29,0), MATCH(CONCATENATE($G161,X$2),'WFOM - Time_Base'!$A$8:$API$8,0)) *
INDEX('WFOM - Time_Base'!$A$4:$API$29, MATCH("CenHos_Per", 'WFOM - Time_Base'!$B$4:$B$29,0), MATCH(CONCATENATE($G161,X$2),'WFOM - Time_Base'!$A$8:$API$8,0)),
IFERROR($AN161 * INDEX('Inputs from Uganda staff'!$E$61:$BM$80,MATCH('HRH Need estimation'!X$2,'Inputs from Uganda staff'!$E$61:$E$80,0),MATCH('HRH Need estimation'!$D161,'Inputs from Uganda staff'!$E$6:$BM$6,0)),
""))</f>
        <v>0</v>
      </c>
      <c r="Y161" s="122">
        <f>IFERROR(
$AN161 * INDEX('WFOM - Time_Base'!$A$4:$API$29, MATCH("CenHos", 'WFOM - Time_Base'!$B$4:$B$29,0), MATCH(CONCATENATE($G161,Y$2),'WFOM - Time_Base'!$A$8:$API$8,0)) *
INDEX('WFOM - Time_Base'!$A$4:$API$29, MATCH("CenHos_Per", 'WFOM - Time_Base'!$B$4:$B$29,0), MATCH(CONCATENATE($G161,Y$2),'WFOM - Time_Base'!$A$8:$API$8,0)),
IFERROR($AN161 * INDEX('Inputs from Uganda staff'!$E$61:$BM$80,MATCH('HRH Need estimation'!Y$2,'Inputs from Uganda staff'!$E$61:$E$80,0),MATCH('HRH Need estimation'!$D161,'Inputs from Uganda staff'!$E$6:$BM$6,0)),
""))</f>
        <v>0</v>
      </c>
      <c r="Z161" s="122">
        <f>IFERROR(
$AN161 * INDEX('WFOM - Time_Base'!$A$4:$API$29, MATCH("CenHos", 'WFOM - Time_Base'!$B$4:$B$29,0), MATCH(CONCATENATE($G161,Z$2),'WFOM - Time_Base'!$A$8:$API$8,0)) *
INDEX('WFOM - Time_Base'!$A$4:$API$29, MATCH("CenHos_Per", 'WFOM - Time_Base'!$B$4:$B$29,0), MATCH(CONCATENATE($G161,Z$2),'WFOM - Time_Base'!$A$8:$API$8,0)),
IFERROR($AN161 * INDEX('Inputs from Uganda staff'!$E$61:$BM$80,MATCH('HRH Need estimation'!Z$2,'Inputs from Uganda staff'!$E$61:$E$80,0),MATCH('HRH Need estimation'!$D161,'Inputs from Uganda staff'!$E$6:$BM$6,0)),
""))</f>
        <v>0.75</v>
      </c>
      <c r="AA161" s="122">
        <f>IFERROR(
$AN161 * INDEX('WFOM - Time_Base'!$A$4:$API$29, MATCH("CenHos", 'WFOM - Time_Base'!$B$4:$B$29,0), MATCH(CONCATENATE($G161,AA$2),'WFOM - Time_Base'!$A$8:$API$8,0)) *
INDEX('WFOM - Time_Base'!$A$4:$API$29, MATCH("CenHos_Per", 'WFOM - Time_Base'!$B$4:$B$29,0), MATCH(CONCATENATE($G161,AA$2),'WFOM - Time_Base'!$A$8:$API$8,0)),
IFERROR($AN161 * INDEX('Inputs from Uganda staff'!$E$61:$BM$80,MATCH('HRH Need estimation'!AA$2,'Inputs from Uganda staff'!$E$61:$E$80,0),MATCH('HRH Need estimation'!$D161,'Inputs from Uganda staff'!$E$6:$BM$6,0)),
""))</f>
        <v>0.75</v>
      </c>
      <c r="AB161" s="122">
        <f>IFERROR(
$AN161 * INDEX('WFOM - Time_Base'!$A$4:$API$29, MATCH("CenHos", 'WFOM - Time_Base'!$B$4:$B$29,0), MATCH(CONCATENATE($G161,AB$2),'WFOM - Time_Base'!$A$8:$API$8,0)) *
INDEX('WFOM - Time_Base'!$A$4:$API$29, MATCH("CenHos_Per", 'WFOM - Time_Base'!$B$4:$B$29,0), MATCH(CONCATENATE($G161,AB$2),'WFOM - Time_Base'!$A$8:$API$8,0)),
IFERROR($AN161 * INDEX('Inputs from Uganda staff'!$E$61:$BM$80,MATCH('HRH Need estimation'!AB$2,'Inputs from Uganda staff'!$E$61:$E$80,0),MATCH('HRH Need estimation'!$D161,'Inputs from Uganda staff'!$E$6:$BM$6,0)),
""))</f>
        <v>0</v>
      </c>
      <c r="AC161" s="122" t="str">
        <f>IFERROR(
$AN161 * INDEX('WFOM - Time_Base'!$A$4:$API$29, MATCH("CenHos", 'WFOM - Time_Base'!$B$4:$B$29,0), MATCH(CONCATENATE($G161,AC$2),'WFOM - Time_Base'!$A$8:$API$8,0)) *
INDEX('WFOM - Time_Base'!$A$4:$API$29, MATCH("CenHos_Per", 'WFOM - Time_Base'!$B$4:$B$29,0), MATCH(CONCATENATE($G161,AC$2),'WFOM - Time_Base'!$A$8:$API$8,0)),
IFERROR($AN161 * INDEX('Inputs from Uganda staff'!$E$61:$BM$80,MATCH('HRH Need estimation'!AC$2,'Inputs from Uganda staff'!$E$61:$E$80,0),MATCH('HRH Need estimation'!$D161,'Inputs from Uganda staff'!$E$6:$BM$6,0)),
""))</f>
        <v/>
      </c>
      <c r="AD161" s="122">
        <f>IFERROR(
$AN161 * INDEX('WFOM - Time_Base'!$A$4:$API$29, MATCH("CenHos", 'WFOM - Time_Base'!$B$4:$B$29,0), MATCH(CONCATENATE($G161,AD$2),'WFOM - Time_Base'!$A$8:$API$8,0)) *
INDEX('WFOM - Time_Base'!$A$4:$API$29, MATCH("CenHos_Per", 'WFOM - Time_Base'!$B$4:$B$29,0), MATCH(CONCATENATE($G161,AD$2),'WFOM - Time_Base'!$A$8:$API$8,0)),
IFERROR($AN161 * INDEX('Inputs from Uganda staff'!$E$61:$BM$80,MATCH('HRH Need estimation'!AD$2,'Inputs from Uganda staff'!$E$61:$E$80,0),MATCH('HRH Need estimation'!$D161,'Inputs from Uganda staff'!$E$6:$BM$6,0)),
""))</f>
        <v>0</v>
      </c>
      <c r="AE161" s="122">
        <f>IFERROR(
$AN161 * INDEX('WFOM - Time_Base'!$A$4:$API$29, MATCH("CenHos", 'WFOM - Time_Base'!$B$4:$B$29,0), MATCH(CONCATENATE($G161,AE$2),'WFOM - Time_Base'!$A$8:$API$8,0)) *
INDEX('WFOM - Time_Base'!$A$4:$API$29, MATCH("CenHos_Per", 'WFOM - Time_Base'!$B$4:$B$29,0), MATCH(CONCATENATE($G161,AE$2),'WFOM - Time_Base'!$A$8:$API$8,0)),
IFERROR($AN161 * INDEX('Inputs from Uganda staff'!$E$61:$BM$80,MATCH('HRH Need estimation'!AE$2,'Inputs from Uganda staff'!$E$61:$E$80,0),MATCH('HRH Need estimation'!$D161,'Inputs from Uganda staff'!$E$6:$BM$6,0)),
""))</f>
        <v>0</v>
      </c>
      <c r="AF161" s="122">
        <f>IFERROR(
$AN161 * INDEX('WFOM - Time_Base'!$A$4:$API$29, MATCH("CenHos", 'WFOM - Time_Base'!$B$4:$B$29,0), MATCH(CONCATENATE($G161,AF$2),'WFOM - Time_Base'!$A$8:$API$8,0)) *
INDEX('WFOM - Time_Base'!$A$4:$API$29, MATCH("CenHos_Per", 'WFOM - Time_Base'!$B$4:$B$29,0), MATCH(CONCATENATE($G161,AF$2),'WFOM - Time_Base'!$A$8:$API$8,0)),
IFERROR($AN161 * INDEX('Inputs from Uganda staff'!$E$61:$BM$80,MATCH('HRH Need estimation'!AF$2,'Inputs from Uganda staff'!$E$61:$E$80,0),MATCH('HRH Need estimation'!$D161,'Inputs from Uganda staff'!$E$6:$BM$6,0)),
""))</f>
        <v>0</v>
      </c>
      <c r="AG161" s="122">
        <f>IFERROR(
$AN161 * INDEX('WFOM - Time_Base'!$A$4:$API$29, MATCH("CenHos", 'WFOM - Time_Base'!$B$4:$B$29,0), MATCH(CONCATENATE($G161,AG$2),'WFOM - Time_Base'!$A$8:$API$8,0)) *
INDEX('WFOM - Time_Base'!$A$4:$API$29, MATCH("CenHos_Per", 'WFOM - Time_Base'!$B$4:$B$29,0), MATCH(CONCATENATE($G161,AG$2),'WFOM - Time_Base'!$A$8:$API$8,0)),
IFERROR($AN161 * INDEX('Inputs from Uganda staff'!$E$61:$BM$80,MATCH('HRH Need estimation'!AG$2,'Inputs from Uganda staff'!$E$61:$E$80,0),MATCH('HRH Need estimation'!$D161,'Inputs from Uganda staff'!$E$6:$BM$6,0)),
""))</f>
        <v>0</v>
      </c>
      <c r="AH161" s="122">
        <f>IFERROR(
$AN161 * INDEX('WFOM - Time_Base'!$A$4:$API$29, MATCH("CenHos", 'WFOM - Time_Base'!$B$4:$B$29,0), MATCH(CONCATENATE($G161,AH$2),'WFOM - Time_Base'!$A$8:$API$8,0)) *
INDEX('WFOM - Time_Base'!$A$4:$API$29, MATCH("CenHos_Per", 'WFOM - Time_Base'!$B$4:$B$29,0), MATCH(CONCATENATE($G161,AH$2),'WFOM - Time_Base'!$A$8:$API$8,0)),
IFERROR($AN161 * INDEX('Inputs from Uganda staff'!$E$61:$BM$80,MATCH('HRH Need estimation'!AH$2,'Inputs from Uganda staff'!$E$61:$E$80,0),MATCH('HRH Need estimation'!$D161,'Inputs from Uganda staff'!$E$6:$BM$6,0)),
""))</f>
        <v>0</v>
      </c>
      <c r="AI161" s="122">
        <f>IFERROR(
$AN161 * INDEX('WFOM - Time_Base'!$A$4:$API$29, MATCH("CenHos", 'WFOM - Time_Base'!$B$4:$B$29,0), MATCH(CONCATENATE($G161,AI$2),'WFOM - Time_Base'!$A$8:$API$8,0)) *
INDEX('WFOM - Time_Base'!$A$4:$API$29, MATCH("CenHos_Per", 'WFOM - Time_Base'!$B$4:$B$29,0), MATCH(CONCATENATE($G161,AI$2),'WFOM - Time_Base'!$A$8:$API$8,0)),
IFERROR($AN161 * INDEX('Inputs from Uganda staff'!$E$61:$BM$80,MATCH('HRH Need estimation'!AI$2,'Inputs from Uganda staff'!$E$61:$E$80,0),MATCH('HRH Need estimation'!$D161,'Inputs from Uganda staff'!$E$6:$BM$6,0)),
""))</f>
        <v>0</v>
      </c>
      <c r="AJ161" s="122">
        <f>IFERROR(
$AN161 * INDEX('WFOM - Time_Base'!$A$4:$API$29, MATCH("CenHos", 'WFOM - Time_Base'!$B$4:$B$29,0), MATCH(CONCATENATE($G161,AJ$2),'WFOM - Time_Base'!$A$8:$API$8,0)) *
INDEX('WFOM - Time_Base'!$A$4:$API$29, MATCH("CenHos_Per", 'WFOM - Time_Base'!$B$4:$B$29,0), MATCH(CONCATENATE($G161,AJ$2),'WFOM - Time_Base'!$A$8:$API$8,0)),
IFERROR($AN161 * INDEX('Inputs from Uganda staff'!$E$61:$BM$80,MATCH('HRH Need estimation'!AJ$2,'Inputs from Uganda staff'!$E$61:$E$80,0),MATCH('HRH Need estimation'!$D161,'Inputs from Uganda staff'!$E$6:$BM$6,0)),
""))</f>
        <v>0</v>
      </c>
      <c r="AK161" s="122">
        <f>IFERROR(
$AN161 * INDEX('WFOM - Time_Base'!$A$4:$API$29, MATCH("CenHos", 'WFOM - Time_Base'!$B$4:$B$29,0), MATCH(CONCATENATE($G161,AK$2),'WFOM - Time_Base'!$A$8:$API$8,0)) *
INDEX('WFOM - Time_Base'!$A$4:$API$29, MATCH("CenHos_Per", 'WFOM - Time_Base'!$B$4:$B$29,0), MATCH(CONCATENATE($G161,AK$2),'WFOM - Time_Base'!$A$8:$API$8,0)),
IFERROR($AN161 * INDEX('Inputs from Uganda staff'!$E$61:$BM$80,MATCH('HRH Need estimation'!AK$2,'Inputs from Uganda staff'!$E$61:$E$80,0),MATCH('HRH Need estimation'!$D161,'Inputs from Uganda staff'!$E$6:$BM$6,0)),
""))</f>
        <v>0</v>
      </c>
      <c r="AL161" s="122">
        <f>IFERROR(
$AN161 * INDEX('WFOM - Time_Base'!$A$4:$API$29, MATCH("CenHos", 'WFOM - Time_Base'!$B$4:$B$29,0), MATCH(CONCATENATE($G161,AL$2),'WFOM - Time_Base'!$A$8:$API$8,0)) *
INDEX('WFOM - Time_Base'!$A$4:$API$29, MATCH("CenHos_Per", 'WFOM - Time_Base'!$B$4:$B$29,0), MATCH(CONCATENATE($G161,AL$2),'WFOM - Time_Base'!$A$8:$API$8,0)),
IFERROR($AN161 * INDEX('Inputs from Uganda staff'!$E$61:$BM$80,MATCH('HRH Need estimation'!AL$2,'Inputs from Uganda staff'!$E$61:$E$80,0),MATCH('HRH Need estimation'!$D161,'Inputs from Uganda staff'!$E$6:$BM$6,0)),
""))</f>
        <v>0</v>
      </c>
      <c r="AN161">
        <v>1</v>
      </c>
      <c r="AO161" t="e">
        <f t="shared" si="6"/>
        <v>#N/A</v>
      </c>
    </row>
    <row r="162" spans="1:41" hidden="1">
      <c r="A162" s="106" t="s">
        <v>915</v>
      </c>
      <c r="B162" s="106" t="s">
        <v>525</v>
      </c>
      <c r="C162" s="107" t="s">
        <v>536</v>
      </c>
      <c r="D162" s="115" t="s">
        <v>537</v>
      </c>
      <c r="E162" s="252"/>
      <c r="F162" s="252"/>
      <c r="G162" s="122" t="str">
        <f>IF(F162&lt;&gt;"", VLOOKUP(F162,'WFOM - Cadre and Service List'!$E$4:$F$52,2,FALSE), "")</f>
        <v/>
      </c>
      <c r="H162" s="122"/>
      <c r="I162" s="207"/>
      <c r="J162" s="207"/>
      <c r="K162" s="207"/>
      <c r="L162" s="207"/>
      <c r="M162" s="207"/>
      <c r="N162" s="207"/>
      <c r="O162" s="207"/>
      <c r="P162" s="207">
        <f t="shared" si="5"/>
        <v>0</v>
      </c>
      <c r="Q162" s="122" t="s">
        <v>1947</v>
      </c>
      <c r="R162" s="122">
        <f>IFERROR(
$AN162 * INDEX('WFOM - Time_Base'!$A$4:$API$29, MATCH("CenHos", 'WFOM - Time_Base'!$B$4:$B$29,0), MATCH(CONCATENATE($G162,R$2),'WFOM - Time_Base'!$A$8:$API$8,0)) *
INDEX('WFOM - Time_Base'!$A$4:$API$29, MATCH("CenHos_Per", 'WFOM - Time_Base'!$B$4:$B$29,0), MATCH(CONCATENATE($G162,R$2),'WFOM - Time_Base'!$A$8:$API$8,0)),
IFERROR($AN162 * INDEX('Inputs from Uganda staff'!$E$61:$BM$80,MATCH('HRH Need estimation'!R$2,'Inputs from Uganda staff'!$E$61:$E$80,0),MATCH('HRH Need estimation'!$D162,'Inputs from Uganda staff'!$E$6:$BM$6,0)),
""))</f>
        <v>0.3</v>
      </c>
      <c r="S162" s="122">
        <f>IFERROR(
$AN162 * INDEX('WFOM - Time_Base'!$A$4:$API$29, MATCH("CenHos", 'WFOM - Time_Base'!$B$4:$B$29,0), MATCH(CONCATENATE($G162,S$2),'WFOM - Time_Base'!$A$8:$API$8,0)) *
INDEX('WFOM - Time_Base'!$A$4:$API$29, MATCH("CenHos_Per", 'WFOM - Time_Base'!$B$4:$B$29,0), MATCH(CONCATENATE($G162,S$2),'WFOM - Time_Base'!$A$8:$API$8,0)),
IFERROR($AN162 * INDEX('Inputs from Uganda staff'!$E$61:$BM$80,MATCH('HRH Need estimation'!S$2,'Inputs from Uganda staff'!$E$61:$E$80,0),MATCH('HRH Need estimation'!$D162,'Inputs from Uganda staff'!$E$6:$BM$6,0)),
""))</f>
        <v>0</v>
      </c>
      <c r="T162" s="122">
        <f>IFERROR(
$AN162 * INDEX('WFOM - Time_Base'!$A$4:$API$29, MATCH("CenHos", 'WFOM - Time_Base'!$B$4:$B$29,0), MATCH(CONCATENATE($G162,T$2),'WFOM - Time_Base'!$A$8:$API$8,0)) *
INDEX('WFOM - Time_Base'!$A$4:$API$29, MATCH("CenHos_Per", 'WFOM - Time_Base'!$B$4:$B$29,0), MATCH(CONCATENATE($G162,T$2),'WFOM - Time_Base'!$A$8:$API$8,0)),
IFERROR($AN162 * INDEX('Inputs from Uganda staff'!$E$61:$BM$80,MATCH('HRH Need estimation'!T$2,'Inputs from Uganda staff'!$E$61:$E$80,0),MATCH('HRH Need estimation'!$D162,'Inputs from Uganda staff'!$E$6:$BM$6,0)),
""))</f>
        <v>0</v>
      </c>
      <c r="U162" s="122">
        <f>IFERROR(
$AN162 * INDEX('WFOM - Time_Base'!$A$4:$API$29, MATCH("CenHos", 'WFOM - Time_Base'!$B$4:$B$29,0), MATCH(CONCATENATE($G162,U$2),'WFOM - Time_Base'!$A$8:$API$8,0)) *
INDEX('WFOM - Time_Base'!$A$4:$API$29, MATCH("CenHos_Per", 'WFOM - Time_Base'!$B$4:$B$29,0), MATCH(CONCATENATE($G162,U$2),'WFOM - Time_Base'!$A$8:$API$8,0)),
IFERROR($AN162 * INDEX('Inputs from Uganda staff'!$E$61:$BM$80,MATCH('HRH Need estimation'!U$2,'Inputs from Uganda staff'!$E$61:$E$80,0),MATCH('HRH Need estimation'!$D162,'Inputs from Uganda staff'!$E$6:$BM$6,0)),
""))</f>
        <v>0</v>
      </c>
      <c r="V162" s="122">
        <f>IFERROR(
$AN162 * INDEX('WFOM - Time_Base'!$A$4:$API$29, MATCH("CenHos", 'WFOM - Time_Base'!$B$4:$B$29,0), MATCH(CONCATENATE($G162,V$2),'WFOM - Time_Base'!$A$8:$API$8,0)) *
INDEX('WFOM - Time_Base'!$A$4:$API$29, MATCH("CenHos_Per", 'WFOM - Time_Base'!$B$4:$B$29,0), MATCH(CONCATENATE($G162,V$2),'WFOM - Time_Base'!$A$8:$API$8,0)),
IFERROR($AN162 * INDEX('Inputs from Uganda staff'!$E$61:$BM$80,MATCH('HRH Need estimation'!V$2,'Inputs from Uganda staff'!$E$61:$E$80,0),MATCH('HRH Need estimation'!$D162,'Inputs from Uganda staff'!$E$6:$BM$6,0)),
""))</f>
        <v>0</v>
      </c>
      <c r="W162" s="122">
        <f>IFERROR(
$AN162 * INDEX('WFOM - Time_Base'!$A$4:$API$29, MATCH("CenHos", 'WFOM - Time_Base'!$B$4:$B$29,0), MATCH(CONCATENATE($G162,W$2),'WFOM - Time_Base'!$A$8:$API$8,0)) *
INDEX('WFOM - Time_Base'!$A$4:$API$29, MATCH("CenHos_Per", 'WFOM - Time_Base'!$B$4:$B$29,0), MATCH(CONCATENATE($G162,W$2),'WFOM - Time_Base'!$A$8:$API$8,0)),
IFERROR($AN162 * INDEX('Inputs from Uganda staff'!$E$61:$BM$80,MATCH('HRH Need estimation'!W$2,'Inputs from Uganda staff'!$E$61:$E$80,0),MATCH('HRH Need estimation'!$D162,'Inputs from Uganda staff'!$E$6:$BM$6,0)),
""))</f>
        <v>0</v>
      </c>
      <c r="X162" s="122">
        <f>IFERROR(
$AN162 * INDEX('WFOM - Time_Base'!$A$4:$API$29, MATCH("CenHos", 'WFOM - Time_Base'!$B$4:$B$29,0), MATCH(CONCATENATE($G162,X$2),'WFOM - Time_Base'!$A$8:$API$8,0)) *
INDEX('WFOM - Time_Base'!$A$4:$API$29, MATCH("CenHos_Per", 'WFOM - Time_Base'!$B$4:$B$29,0), MATCH(CONCATENATE($G162,X$2),'WFOM - Time_Base'!$A$8:$API$8,0)),
IFERROR($AN162 * INDEX('Inputs from Uganda staff'!$E$61:$BM$80,MATCH('HRH Need estimation'!X$2,'Inputs from Uganda staff'!$E$61:$E$80,0),MATCH('HRH Need estimation'!$D162,'Inputs from Uganda staff'!$E$6:$BM$6,0)),
""))</f>
        <v>0</v>
      </c>
      <c r="Y162" s="122">
        <f>IFERROR(
$AN162 * INDEX('WFOM - Time_Base'!$A$4:$API$29, MATCH("CenHos", 'WFOM - Time_Base'!$B$4:$B$29,0), MATCH(CONCATENATE($G162,Y$2),'WFOM - Time_Base'!$A$8:$API$8,0)) *
INDEX('WFOM - Time_Base'!$A$4:$API$29, MATCH("CenHos_Per", 'WFOM - Time_Base'!$B$4:$B$29,0), MATCH(CONCATENATE($G162,Y$2),'WFOM - Time_Base'!$A$8:$API$8,0)),
IFERROR($AN162 * INDEX('Inputs from Uganda staff'!$E$61:$BM$80,MATCH('HRH Need estimation'!Y$2,'Inputs from Uganda staff'!$E$61:$E$80,0),MATCH('HRH Need estimation'!$D162,'Inputs from Uganda staff'!$E$6:$BM$6,0)),
""))</f>
        <v>0</v>
      </c>
      <c r="Z162" s="122">
        <f>IFERROR(
$AN162 * INDEX('WFOM - Time_Base'!$A$4:$API$29, MATCH("CenHos", 'WFOM - Time_Base'!$B$4:$B$29,0), MATCH(CONCATENATE($G162,Z$2),'WFOM - Time_Base'!$A$8:$API$8,0)) *
INDEX('WFOM - Time_Base'!$A$4:$API$29, MATCH("CenHos_Per", 'WFOM - Time_Base'!$B$4:$B$29,0), MATCH(CONCATENATE($G162,Z$2),'WFOM - Time_Base'!$A$8:$API$8,0)),
IFERROR($AN162 * INDEX('Inputs from Uganda staff'!$E$61:$BM$80,MATCH('HRH Need estimation'!Z$2,'Inputs from Uganda staff'!$E$61:$E$80,0),MATCH('HRH Need estimation'!$D162,'Inputs from Uganda staff'!$E$6:$BM$6,0)),
""))</f>
        <v>0.75</v>
      </c>
      <c r="AA162" s="122">
        <f>IFERROR(
$AN162 * INDEX('WFOM - Time_Base'!$A$4:$API$29, MATCH("CenHos", 'WFOM - Time_Base'!$B$4:$B$29,0), MATCH(CONCATENATE($G162,AA$2),'WFOM - Time_Base'!$A$8:$API$8,0)) *
INDEX('WFOM - Time_Base'!$A$4:$API$29, MATCH("CenHos_Per", 'WFOM - Time_Base'!$B$4:$B$29,0), MATCH(CONCATENATE($G162,AA$2),'WFOM - Time_Base'!$A$8:$API$8,0)),
IFERROR($AN162 * INDEX('Inputs from Uganda staff'!$E$61:$BM$80,MATCH('HRH Need estimation'!AA$2,'Inputs from Uganda staff'!$E$61:$E$80,0),MATCH('HRH Need estimation'!$D162,'Inputs from Uganda staff'!$E$6:$BM$6,0)),
""))</f>
        <v>1.5</v>
      </c>
      <c r="AB162" s="122">
        <f>IFERROR(
$AN162 * INDEX('WFOM - Time_Base'!$A$4:$API$29, MATCH("CenHos", 'WFOM - Time_Base'!$B$4:$B$29,0), MATCH(CONCATENATE($G162,AB$2),'WFOM - Time_Base'!$A$8:$API$8,0)) *
INDEX('WFOM - Time_Base'!$A$4:$API$29, MATCH("CenHos_Per", 'WFOM - Time_Base'!$B$4:$B$29,0), MATCH(CONCATENATE($G162,AB$2),'WFOM - Time_Base'!$A$8:$API$8,0)),
IFERROR($AN162 * INDEX('Inputs from Uganda staff'!$E$61:$BM$80,MATCH('HRH Need estimation'!AB$2,'Inputs from Uganda staff'!$E$61:$E$80,0),MATCH('HRH Need estimation'!$D162,'Inputs from Uganda staff'!$E$6:$BM$6,0)),
""))</f>
        <v>0</v>
      </c>
      <c r="AC162" s="122" t="str">
        <f>IFERROR(
$AN162 * INDEX('WFOM - Time_Base'!$A$4:$API$29, MATCH("CenHos", 'WFOM - Time_Base'!$B$4:$B$29,0), MATCH(CONCATENATE($G162,AC$2),'WFOM - Time_Base'!$A$8:$API$8,0)) *
INDEX('WFOM - Time_Base'!$A$4:$API$29, MATCH("CenHos_Per", 'WFOM - Time_Base'!$B$4:$B$29,0), MATCH(CONCATENATE($G162,AC$2),'WFOM - Time_Base'!$A$8:$API$8,0)),
IFERROR($AN162 * INDEX('Inputs from Uganda staff'!$E$61:$BM$80,MATCH('HRH Need estimation'!AC$2,'Inputs from Uganda staff'!$E$61:$E$80,0),MATCH('HRH Need estimation'!$D162,'Inputs from Uganda staff'!$E$6:$BM$6,0)),
""))</f>
        <v/>
      </c>
      <c r="AD162" s="122">
        <f>IFERROR(
$AN162 * INDEX('WFOM - Time_Base'!$A$4:$API$29, MATCH("CenHos", 'WFOM - Time_Base'!$B$4:$B$29,0), MATCH(CONCATENATE($G162,AD$2),'WFOM - Time_Base'!$A$8:$API$8,0)) *
INDEX('WFOM - Time_Base'!$A$4:$API$29, MATCH("CenHos_Per", 'WFOM - Time_Base'!$B$4:$B$29,0), MATCH(CONCATENATE($G162,AD$2),'WFOM - Time_Base'!$A$8:$API$8,0)),
IFERROR($AN162 * INDEX('Inputs from Uganda staff'!$E$61:$BM$80,MATCH('HRH Need estimation'!AD$2,'Inputs from Uganda staff'!$E$61:$E$80,0),MATCH('HRH Need estimation'!$D162,'Inputs from Uganda staff'!$E$6:$BM$6,0)),
""))</f>
        <v>0</v>
      </c>
      <c r="AE162" s="122">
        <f>IFERROR(
$AN162 * INDEX('WFOM - Time_Base'!$A$4:$API$29, MATCH("CenHos", 'WFOM - Time_Base'!$B$4:$B$29,0), MATCH(CONCATENATE($G162,AE$2),'WFOM - Time_Base'!$A$8:$API$8,0)) *
INDEX('WFOM - Time_Base'!$A$4:$API$29, MATCH("CenHos_Per", 'WFOM - Time_Base'!$B$4:$B$29,0), MATCH(CONCATENATE($G162,AE$2),'WFOM - Time_Base'!$A$8:$API$8,0)),
IFERROR($AN162 * INDEX('Inputs from Uganda staff'!$E$61:$BM$80,MATCH('HRH Need estimation'!AE$2,'Inputs from Uganda staff'!$E$61:$E$80,0),MATCH('HRH Need estimation'!$D162,'Inputs from Uganda staff'!$E$6:$BM$6,0)),
""))</f>
        <v>0</v>
      </c>
      <c r="AF162" s="122">
        <f>IFERROR(
$AN162 * INDEX('WFOM - Time_Base'!$A$4:$API$29, MATCH("CenHos", 'WFOM - Time_Base'!$B$4:$B$29,0), MATCH(CONCATENATE($G162,AF$2),'WFOM - Time_Base'!$A$8:$API$8,0)) *
INDEX('WFOM - Time_Base'!$A$4:$API$29, MATCH("CenHos_Per", 'WFOM - Time_Base'!$B$4:$B$29,0), MATCH(CONCATENATE($G162,AF$2),'WFOM - Time_Base'!$A$8:$API$8,0)),
IFERROR($AN162 * INDEX('Inputs from Uganda staff'!$E$61:$BM$80,MATCH('HRH Need estimation'!AF$2,'Inputs from Uganda staff'!$E$61:$E$80,0),MATCH('HRH Need estimation'!$D162,'Inputs from Uganda staff'!$E$6:$BM$6,0)),
""))</f>
        <v>0</v>
      </c>
      <c r="AG162" s="122">
        <f>IFERROR(
$AN162 * INDEX('WFOM - Time_Base'!$A$4:$API$29, MATCH("CenHos", 'WFOM - Time_Base'!$B$4:$B$29,0), MATCH(CONCATENATE($G162,AG$2),'WFOM - Time_Base'!$A$8:$API$8,0)) *
INDEX('WFOM - Time_Base'!$A$4:$API$29, MATCH("CenHos_Per", 'WFOM - Time_Base'!$B$4:$B$29,0), MATCH(CONCATENATE($G162,AG$2),'WFOM - Time_Base'!$A$8:$API$8,0)),
IFERROR($AN162 * INDEX('Inputs from Uganda staff'!$E$61:$BM$80,MATCH('HRH Need estimation'!AG$2,'Inputs from Uganda staff'!$E$61:$E$80,0),MATCH('HRH Need estimation'!$D162,'Inputs from Uganda staff'!$E$6:$BM$6,0)),
""))</f>
        <v>0</v>
      </c>
      <c r="AH162" s="122">
        <f>IFERROR(
$AN162 * INDEX('WFOM - Time_Base'!$A$4:$API$29, MATCH("CenHos", 'WFOM - Time_Base'!$B$4:$B$29,0), MATCH(CONCATENATE($G162,AH$2),'WFOM - Time_Base'!$A$8:$API$8,0)) *
INDEX('WFOM - Time_Base'!$A$4:$API$29, MATCH("CenHos_Per", 'WFOM - Time_Base'!$B$4:$B$29,0), MATCH(CONCATENATE($G162,AH$2),'WFOM - Time_Base'!$A$8:$API$8,0)),
IFERROR($AN162 * INDEX('Inputs from Uganda staff'!$E$61:$BM$80,MATCH('HRH Need estimation'!AH$2,'Inputs from Uganda staff'!$E$61:$E$80,0),MATCH('HRH Need estimation'!$D162,'Inputs from Uganda staff'!$E$6:$BM$6,0)),
""))</f>
        <v>0</v>
      </c>
      <c r="AI162" s="122">
        <f>IFERROR(
$AN162 * INDEX('WFOM - Time_Base'!$A$4:$API$29, MATCH("CenHos", 'WFOM - Time_Base'!$B$4:$B$29,0), MATCH(CONCATENATE($G162,AI$2),'WFOM - Time_Base'!$A$8:$API$8,0)) *
INDEX('WFOM - Time_Base'!$A$4:$API$29, MATCH("CenHos_Per", 'WFOM - Time_Base'!$B$4:$B$29,0), MATCH(CONCATENATE($G162,AI$2),'WFOM - Time_Base'!$A$8:$API$8,0)),
IFERROR($AN162 * INDEX('Inputs from Uganda staff'!$E$61:$BM$80,MATCH('HRH Need estimation'!AI$2,'Inputs from Uganda staff'!$E$61:$E$80,0),MATCH('HRH Need estimation'!$D162,'Inputs from Uganda staff'!$E$6:$BM$6,0)),
""))</f>
        <v>0</v>
      </c>
      <c r="AJ162" s="122">
        <f>IFERROR(
$AN162 * INDEX('WFOM - Time_Base'!$A$4:$API$29, MATCH("CenHos", 'WFOM - Time_Base'!$B$4:$B$29,0), MATCH(CONCATENATE($G162,AJ$2),'WFOM - Time_Base'!$A$8:$API$8,0)) *
INDEX('WFOM - Time_Base'!$A$4:$API$29, MATCH("CenHos_Per", 'WFOM - Time_Base'!$B$4:$B$29,0), MATCH(CONCATENATE($G162,AJ$2),'WFOM - Time_Base'!$A$8:$API$8,0)),
IFERROR($AN162 * INDEX('Inputs from Uganda staff'!$E$61:$BM$80,MATCH('HRH Need estimation'!AJ$2,'Inputs from Uganda staff'!$E$61:$E$80,0),MATCH('HRH Need estimation'!$D162,'Inputs from Uganda staff'!$E$6:$BM$6,0)),
""))</f>
        <v>0</v>
      </c>
      <c r="AK162" s="122">
        <f>IFERROR(
$AN162 * INDEX('WFOM - Time_Base'!$A$4:$API$29, MATCH("CenHos", 'WFOM - Time_Base'!$B$4:$B$29,0), MATCH(CONCATENATE($G162,AK$2),'WFOM - Time_Base'!$A$8:$API$8,0)) *
INDEX('WFOM - Time_Base'!$A$4:$API$29, MATCH("CenHos_Per", 'WFOM - Time_Base'!$B$4:$B$29,0), MATCH(CONCATENATE($G162,AK$2),'WFOM - Time_Base'!$A$8:$API$8,0)),
IFERROR($AN162 * INDEX('Inputs from Uganda staff'!$E$61:$BM$80,MATCH('HRH Need estimation'!AK$2,'Inputs from Uganda staff'!$E$61:$E$80,0),MATCH('HRH Need estimation'!$D162,'Inputs from Uganda staff'!$E$6:$BM$6,0)),
""))</f>
        <v>0</v>
      </c>
      <c r="AL162" s="122">
        <f>IFERROR(
$AN162 * INDEX('WFOM - Time_Base'!$A$4:$API$29, MATCH("CenHos", 'WFOM - Time_Base'!$B$4:$B$29,0), MATCH(CONCATENATE($G162,AL$2),'WFOM - Time_Base'!$A$8:$API$8,0)) *
INDEX('WFOM - Time_Base'!$A$4:$API$29, MATCH("CenHos_Per", 'WFOM - Time_Base'!$B$4:$B$29,0), MATCH(CONCATENATE($G162,AL$2),'WFOM - Time_Base'!$A$8:$API$8,0)),
IFERROR($AN162 * INDEX('Inputs from Uganda staff'!$E$61:$BM$80,MATCH('HRH Need estimation'!AL$2,'Inputs from Uganda staff'!$E$61:$E$80,0),MATCH('HRH Need estimation'!$D162,'Inputs from Uganda staff'!$E$6:$BM$6,0)),
""))</f>
        <v>0</v>
      </c>
      <c r="AN162">
        <v>1</v>
      </c>
      <c r="AO162" t="e">
        <f t="shared" si="6"/>
        <v>#N/A</v>
      </c>
    </row>
    <row r="163" spans="1:41" hidden="1">
      <c r="A163" s="106" t="s">
        <v>988</v>
      </c>
      <c r="B163" s="106" t="s">
        <v>525</v>
      </c>
      <c r="C163" s="107" t="s">
        <v>538</v>
      </c>
      <c r="D163" s="115" t="s">
        <v>539</v>
      </c>
      <c r="E163" s="252"/>
      <c r="F163" s="252"/>
      <c r="G163" s="122" t="str">
        <f>IF(F163&lt;&gt;"", VLOOKUP(F163,'WFOM - Cadre and Service List'!$E$4:$F$52,2,FALSE), "")</f>
        <v/>
      </c>
      <c r="H163" s="122"/>
      <c r="I163" s="207"/>
      <c r="J163" s="207"/>
      <c r="K163" s="207"/>
      <c r="L163" s="207"/>
      <c r="M163" s="207"/>
      <c r="N163" s="207"/>
      <c r="O163" s="207"/>
      <c r="P163" s="207">
        <f t="shared" si="5"/>
        <v>0</v>
      </c>
      <c r="Q163" s="122" t="s">
        <v>1947</v>
      </c>
      <c r="R163" s="122">
        <f>IFERROR(
$AN163 * INDEX('WFOM - Time_Base'!$A$4:$API$29, MATCH("CenHos", 'WFOM - Time_Base'!$B$4:$B$29,0), MATCH(CONCATENATE($G163,R$2),'WFOM - Time_Base'!$A$8:$API$8,0)) *
INDEX('WFOM - Time_Base'!$A$4:$API$29, MATCH("CenHos_Per", 'WFOM - Time_Base'!$B$4:$B$29,0), MATCH(CONCATENATE($G163,R$2),'WFOM - Time_Base'!$A$8:$API$8,0)),
IFERROR($AN163 * INDEX('Inputs from Uganda staff'!$E$61:$BM$80,MATCH('HRH Need estimation'!R$2,'Inputs from Uganda staff'!$E$61:$E$80,0),MATCH('HRH Need estimation'!$D163,'Inputs from Uganda staff'!$E$6:$BM$6,0)),
""))</f>
        <v>0.3</v>
      </c>
      <c r="S163" s="122">
        <f>IFERROR(
$AN163 * INDEX('WFOM - Time_Base'!$A$4:$API$29, MATCH("CenHos", 'WFOM - Time_Base'!$B$4:$B$29,0), MATCH(CONCATENATE($G163,S$2),'WFOM - Time_Base'!$A$8:$API$8,0)) *
INDEX('WFOM - Time_Base'!$A$4:$API$29, MATCH("CenHos_Per", 'WFOM - Time_Base'!$B$4:$B$29,0), MATCH(CONCATENATE($G163,S$2),'WFOM - Time_Base'!$A$8:$API$8,0)),
IFERROR($AN163 * INDEX('Inputs from Uganda staff'!$E$61:$BM$80,MATCH('HRH Need estimation'!S$2,'Inputs from Uganda staff'!$E$61:$E$80,0),MATCH('HRH Need estimation'!$D163,'Inputs from Uganda staff'!$E$6:$BM$6,0)),
""))</f>
        <v>0</v>
      </c>
      <c r="T163" s="122">
        <f>IFERROR(
$AN163 * INDEX('WFOM - Time_Base'!$A$4:$API$29, MATCH("CenHos", 'WFOM - Time_Base'!$B$4:$B$29,0), MATCH(CONCATENATE($G163,T$2),'WFOM - Time_Base'!$A$8:$API$8,0)) *
INDEX('WFOM - Time_Base'!$A$4:$API$29, MATCH("CenHos_Per", 'WFOM - Time_Base'!$B$4:$B$29,0), MATCH(CONCATENATE($G163,T$2),'WFOM - Time_Base'!$A$8:$API$8,0)),
IFERROR($AN163 * INDEX('Inputs from Uganda staff'!$E$61:$BM$80,MATCH('HRH Need estimation'!T$2,'Inputs from Uganda staff'!$E$61:$E$80,0),MATCH('HRH Need estimation'!$D163,'Inputs from Uganda staff'!$E$6:$BM$6,0)),
""))</f>
        <v>0</v>
      </c>
      <c r="U163" s="122">
        <f>IFERROR(
$AN163 * INDEX('WFOM - Time_Base'!$A$4:$API$29, MATCH("CenHos", 'WFOM - Time_Base'!$B$4:$B$29,0), MATCH(CONCATENATE($G163,U$2),'WFOM - Time_Base'!$A$8:$API$8,0)) *
INDEX('WFOM - Time_Base'!$A$4:$API$29, MATCH("CenHos_Per", 'WFOM - Time_Base'!$B$4:$B$29,0), MATCH(CONCATENATE($G163,U$2),'WFOM - Time_Base'!$A$8:$API$8,0)),
IFERROR($AN163 * INDEX('Inputs from Uganda staff'!$E$61:$BM$80,MATCH('HRH Need estimation'!U$2,'Inputs from Uganda staff'!$E$61:$E$80,0),MATCH('HRH Need estimation'!$D163,'Inputs from Uganda staff'!$E$6:$BM$6,0)),
""))</f>
        <v>0</v>
      </c>
      <c r="V163" s="122">
        <f>IFERROR(
$AN163 * INDEX('WFOM - Time_Base'!$A$4:$API$29, MATCH("CenHos", 'WFOM - Time_Base'!$B$4:$B$29,0), MATCH(CONCATENATE($G163,V$2),'WFOM - Time_Base'!$A$8:$API$8,0)) *
INDEX('WFOM - Time_Base'!$A$4:$API$29, MATCH("CenHos_Per", 'WFOM - Time_Base'!$B$4:$B$29,0), MATCH(CONCATENATE($G163,V$2),'WFOM - Time_Base'!$A$8:$API$8,0)),
IFERROR($AN163 * INDEX('Inputs from Uganda staff'!$E$61:$BM$80,MATCH('HRH Need estimation'!V$2,'Inputs from Uganda staff'!$E$61:$E$80,0),MATCH('HRH Need estimation'!$D163,'Inputs from Uganda staff'!$E$6:$BM$6,0)),
""))</f>
        <v>0</v>
      </c>
      <c r="W163" s="122">
        <f>IFERROR(
$AN163 * INDEX('WFOM - Time_Base'!$A$4:$API$29, MATCH("CenHos", 'WFOM - Time_Base'!$B$4:$B$29,0), MATCH(CONCATENATE($G163,W$2),'WFOM - Time_Base'!$A$8:$API$8,0)) *
INDEX('WFOM - Time_Base'!$A$4:$API$29, MATCH("CenHos_Per", 'WFOM - Time_Base'!$B$4:$B$29,0), MATCH(CONCATENATE($G163,W$2),'WFOM - Time_Base'!$A$8:$API$8,0)),
IFERROR($AN163 * INDEX('Inputs from Uganda staff'!$E$61:$BM$80,MATCH('HRH Need estimation'!W$2,'Inputs from Uganda staff'!$E$61:$E$80,0),MATCH('HRH Need estimation'!$D163,'Inputs from Uganda staff'!$E$6:$BM$6,0)),
""))</f>
        <v>0</v>
      </c>
      <c r="X163" s="122">
        <f>IFERROR(
$AN163 * INDEX('WFOM - Time_Base'!$A$4:$API$29, MATCH("CenHos", 'WFOM - Time_Base'!$B$4:$B$29,0), MATCH(CONCATENATE($G163,X$2),'WFOM - Time_Base'!$A$8:$API$8,0)) *
INDEX('WFOM - Time_Base'!$A$4:$API$29, MATCH("CenHos_Per", 'WFOM - Time_Base'!$B$4:$B$29,0), MATCH(CONCATENATE($G163,X$2),'WFOM - Time_Base'!$A$8:$API$8,0)),
IFERROR($AN163 * INDEX('Inputs from Uganda staff'!$E$61:$BM$80,MATCH('HRH Need estimation'!X$2,'Inputs from Uganda staff'!$E$61:$E$80,0),MATCH('HRH Need estimation'!$D163,'Inputs from Uganda staff'!$E$6:$BM$6,0)),
""))</f>
        <v>0</v>
      </c>
      <c r="Y163" s="122">
        <f>IFERROR(
$AN163 * INDEX('WFOM - Time_Base'!$A$4:$API$29, MATCH("CenHos", 'WFOM - Time_Base'!$B$4:$B$29,0), MATCH(CONCATENATE($G163,Y$2),'WFOM - Time_Base'!$A$8:$API$8,0)) *
INDEX('WFOM - Time_Base'!$A$4:$API$29, MATCH("CenHos_Per", 'WFOM - Time_Base'!$B$4:$B$29,0), MATCH(CONCATENATE($G163,Y$2),'WFOM - Time_Base'!$A$8:$API$8,0)),
IFERROR($AN163 * INDEX('Inputs from Uganda staff'!$E$61:$BM$80,MATCH('HRH Need estimation'!Y$2,'Inputs from Uganda staff'!$E$61:$E$80,0),MATCH('HRH Need estimation'!$D163,'Inputs from Uganda staff'!$E$6:$BM$6,0)),
""))</f>
        <v>0</v>
      </c>
      <c r="Z163" s="122">
        <f>IFERROR(
$AN163 * INDEX('WFOM - Time_Base'!$A$4:$API$29, MATCH("CenHos", 'WFOM - Time_Base'!$B$4:$B$29,0), MATCH(CONCATENATE($G163,Z$2),'WFOM - Time_Base'!$A$8:$API$8,0)) *
INDEX('WFOM - Time_Base'!$A$4:$API$29, MATCH("CenHos_Per", 'WFOM - Time_Base'!$B$4:$B$29,0), MATCH(CONCATENATE($G163,Z$2),'WFOM - Time_Base'!$A$8:$API$8,0)),
IFERROR($AN163 * INDEX('Inputs from Uganda staff'!$E$61:$BM$80,MATCH('HRH Need estimation'!Z$2,'Inputs from Uganda staff'!$E$61:$E$80,0),MATCH('HRH Need estimation'!$D163,'Inputs from Uganda staff'!$E$6:$BM$6,0)),
""))</f>
        <v>0.75</v>
      </c>
      <c r="AA163" s="122">
        <f>IFERROR(
$AN163 * INDEX('WFOM - Time_Base'!$A$4:$API$29, MATCH("CenHos", 'WFOM - Time_Base'!$B$4:$B$29,0), MATCH(CONCATENATE($G163,AA$2),'WFOM - Time_Base'!$A$8:$API$8,0)) *
INDEX('WFOM - Time_Base'!$A$4:$API$29, MATCH("CenHos_Per", 'WFOM - Time_Base'!$B$4:$B$29,0), MATCH(CONCATENATE($G163,AA$2),'WFOM - Time_Base'!$A$8:$API$8,0)),
IFERROR($AN163 * INDEX('Inputs from Uganda staff'!$E$61:$BM$80,MATCH('HRH Need estimation'!AA$2,'Inputs from Uganda staff'!$E$61:$E$80,0),MATCH('HRH Need estimation'!$D163,'Inputs from Uganda staff'!$E$6:$BM$6,0)),
""))</f>
        <v>1.5</v>
      </c>
      <c r="AB163" s="122">
        <f>IFERROR(
$AN163 * INDEX('WFOM - Time_Base'!$A$4:$API$29, MATCH("CenHos", 'WFOM - Time_Base'!$B$4:$B$29,0), MATCH(CONCATENATE($G163,AB$2),'WFOM - Time_Base'!$A$8:$API$8,0)) *
INDEX('WFOM - Time_Base'!$A$4:$API$29, MATCH("CenHos_Per", 'WFOM - Time_Base'!$B$4:$B$29,0), MATCH(CONCATENATE($G163,AB$2),'WFOM - Time_Base'!$A$8:$API$8,0)),
IFERROR($AN163 * INDEX('Inputs from Uganda staff'!$E$61:$BM$80,MATCH('HRH Need estimation'!AB$2,'Inputs from Uganda staff'!$E$61:$E$80,0),MATCH('HRH Need estimation'!$D163,'Inputs from Uganda staff'!$E$6:$BM$6,0)),
""))</f>
        <v>0</v>
      </c>
      <c r="AC163" s="122" t="str">
        <f>IFERROR(
$AN163 * INDEX('WFOM - Time_Base'!$A$4:$API$29, MATCH("CenHos", 'WFOM - Time_Base'!$B$4:$B$29,0), MATCH(CONCATENATE($G163,AC$2),'WFOM - Time_Base'!$A$8:$API$8,0)) *
INDEX('WFOM - Time_Base'!$A$4:$API$29, MATCH("CenHos_Per", 'WFOM - Time_Base'!$B$4:$B$29,0), MATCH(CONCATENATE($G163,AC$2),'WFOM - Time_Base'!$A$8:$API$8,0)),
IFERROR($AN163 * INDEX('Inputs from Uganda staff'!$E$61:$BM$80,MATCH('HRH Need estimation'!AC$2,'Inputs from Uganda staff'!$E$61:$E$80,0),MATCH('HRH Need estimation'!$D163,'Inputs from Uganda staff'!$E$6:$BM$6,0)),
""))</f>
        <v/>
      </c>
      <c r="AD163" s="122">
        <f>IFERROR(
$AN163 * INDEX('WFOM - Time_Base'!$A$4:$API$29, MATCH("CenHos", 'WFOM - Time_Base'!$B$4:$B$29,0), MATCH(CONCATENATE($G163,AD$2),'WFOM - Time_Base'!$A$8:$API$8,0)) *
INDEX('WFOM - Time_Base'!$A$4:$API$29, MATCH("CenHos_Per", 'WFOM - Time_Base'!$B$4:$B$29,0), MATCH(CONCATENATE($G163,AD$2),'WFOM - Time_Base'!$A$8:$API$8,0)),
IFERROR($AN163 * INDEX('Inputs from Uganda staff'!$E$61:$BM$80,MATCH('HRH Need estimation'!AD$2,'Inputs from Uganda staff'!$E$61:$E$80,0),MATCH('HRH Need estimation'!$D163,'Inputs from Uganda staff'!$E$6:$BM$6,0)),
""))</f>
        <v>0</v>
      </c>
      <c r="AE163" s="122">
        <f>IFERROR(
$AN163 * INDEX('WFOM - Time_Base'!$A$4:$API$29, MATCH("CenHos", 'WFOM - Time_Base'!$B$4:$B$29,0), MATCH(CONCATENATE($G163,AE$2),'WFOM - Time_Base'!$A$8:$API$8,0)) *
INDEX('WFOM - Time_Base'!$A$4:$API$29, MATCH("CenHos_Per", 'WFOM - Time_Base'!$B$4:$B$29,0), MATCH(CONCATENATE($G163,AE$2),'WFOM - Time_Base'!$A$8:$API$8,0)),
IFERROR($AN163 * INDEX('Inputs from Uganda staff'!$E$61:$BM$80,MATCH('HRH Need estimation'!AE$2,'Inputs from Uganda staff'!$E$61:$E$80,0),MATCH('HRH Need estimation'!$D163,'Inputs from Uganda staff'!$E$6:$BM$6,0)),
""))</f>
        <v>0</v>
      </c>
      <c r="AF163" s="122">
        <f>IFERROR(
$AN163 * INDEX('WFOM - Time_Base'!$A$4:$API$29, MATCH("CenHos", 'WFOM - Time_Base'!$B$4:$B$29,0), MATCH(CONCATENATE($G163,AF$2),'WFOM - Time_Base'!$A$8:$API$8,0)) *
INDEX('WFOM - Time_Base'!$A$4:$API$29, MATCH("CenHos_Per", 'WFOM - Time_Base'!$B$4:$B$29,0), MATCH(CONCATENATE($G163,AF$2),'WFOM - Time_Base'!$A$8:$API$8,0)),
IFERROR($AN163 * INDEX('Inputs from Uganda staff'!$E$61:$BM$80,MATCH('HRH Need estimation'!AF$2,'Inputs from Uganda staff'!$E$61:$E$80,0),MATCH('HRH Need estimation'!$D163,'Inputs from Uganda staff'!$E$6:$BM$6,0)),
""))</f>
        <v>0</v>
      </c>
      <c r="AG163" s="122">
        <f>IFERROR(
$AN163 * INDEX('WFOM - Time_Base'!$A$4:$API$29, MATCH("CenHos", 'WFOM - Time_Base'!$B$4:$B$29,0), MATCH(CONCATENATE($G163,AG$2),'WFOM - Time_Base'!$A$8:$API$8,0)) *
INDEX('WFOM - Time_Base'!$A$4:$API$29, MATCH("CenHos_Per", 'WFOM - Time_Base'!$B$4:$B$29,0), MATCH(CONCATENATE($G163,AG$2),'WFOM - Time_Base'!$A$8:$API$8,0)),
IFERROR($AN163 * INDEX('Inputs from Uganda staff'!$E$61:$BM$80,MATCH('HRH Need estimation'!AG$2,'Inputs from Uganda staff'!$E$61:$E$80,0),MATCH('HRH Need estimation'!$D163,'Inputs from Uganda staff'!$E$6:$BM$6,0)),
""))</f>
        <v>0</v>
      </c>
      <c r="AH163" s="122">
        <f>IFERROR(
$AN163 * INDEX('WFOM - Time_Base'!$A$4:$API$29, MATCH("CenHos", 'WFOM - Time_Base'!$B$4:$B$29,0), MATCH(CONCATENATE($G163,AH$2),'WFOM - Time_Base'!$A$8:$API$8,0)) *
INDEX('WFOM - Time_Base'!$A$4:$API$29, MATCH("CenHos_Per", 'WFOM - Time_Base'!$B$4:$B$29,0), MATCH(CONCATENATE($G163,AH$2),'WFOM - Time_Base'!$A$8:$API$8,0)),
IFERROR($AN163 * INDEX('Inputs from Uganda staff'!$E$61:$BM$80,MATCH('HRH Need estimation'!AH$2,'Inputs from Uganda staff'!$E$61:$E$80,0),MATCH('HRH Need estimation'!$D163,'Inputs from Uganda staff'!$E$6:$BM$6,0)),
""))</f>
        <v>0</v>
      </c>
      <c r="AI163" s="122">
        <f>IFERROR(
$AN163 * INDEX('WFOM - Time_Base'!$A$4:$API$29, MATCH("CenHos", 'WFOM - Time_Base'!$B$4:$B$29,0), MATCH(CONCATENATE($G163,AI$2),'WFOM - Time_Base'!$A$8:$API$8,0)) *
INDEX('WFOM - Time_Base'!$A$4:$API$29, MATCH("CenHos_Per", 'WFOM - Time_Base'!$B$4:$B$29,0), MATCH(CONCATENATE($G163,AI$2),'WFOM - Time_Base'!$A$8:$API$8,0)),
IFERROR($AN163 * INDEX('Inputs from Uganda staff'!$E$61:$BM$80,MATCH('HRH Need estimation'!AI$2,'Inputs from Uganda staff'!$E$61:$E$80,0),MATCH('HRH Need estimation'!$D163,'Inputs from Uganda staff'!$E$6:$BM$6,0)),
""))</f>
        <v>0</v>
      </c>
      <c r="AJ163" s="122">
        <f>IFERROR(
$AN163 * INDEX('WFOM - Time_Base'!$A$4:$API$29, MATCH("CenHos", 'WFOM - Time_Base'!$B$4:$B$29,0), MATCH(CONCATENATE($G163,AJ$2),'WFOM - Time_Base'!$A$8:$API$8,0)) *
INDEX('WFOM - Time_Base'!$A$4:$API$29, MATCH("CenHos_Per", 'WFOM - Time_Base'!$B$4:$B$29,0), MATCH(CONCATENATE($G163,AJ$2),'WFOM - Time_Base'!$A$8:$API$8,0)),
IFERROR($AN163 * INDEX('Inputs from Uganda staff'!$E$61:$BM$80,MATCH('HRH Need estimation'!AJ$2,'Inputs from Uganda staff'!$E$61:$E$80,0),MATCH('HRH Need estimation'!$D163,'Inputs from Uganda staff'!$E$6:$BM$6,0)),
""))</f>
        <v>0</v>
      </c>
      <c r="AK163" s="122">
        <f>IFERROR(
$AN163 * INDEX('WFOM - Time_Base'!$A$4:$API$29, MATCH("CenHos", 'WFOM - Time_Base'!$B$4:$B$29,0), MATCH(CONCATENATE($G163,AK$2),'WFOM - Time_Base'!$A$8:$API$8,0)) *
INDEX('WFOM - Time_Base'!$A$4:$API$29, MATCH("CenHos_Per", 'WFOM - Time_Base'!$B$4:$B$29,0), MATCH(CONCATENATE($G163,AK$2),'WFOM - Time_Base'!$A$8:$API$8,0)),
IFERROR($AN163 * INDEX('Inputs from Uganda staff'!$E$61:$BM$80,MATCH('HRH Need estimation'!AK$2,'Inputs from Uganda staff'!$E$61:$E$80,0),MATCH('HRH Need estimation'!$D163,'Inputs from Uganda staff'!$E$6:$BM$6,0)),
""))</f>
        <v>0</v>
      </c>
      <c r="AL163" s="122">
        <f>IFERROR(
$AN163 * INDEX('WFOM - Time_Base'!$A$4:$API$29, MATCH("CenHos", 'WFOM - Time_Base'!$B$4:$B$29,0), MATCH(CONCATENATE($G163,AL$2),'WFOM - Time_Base'!$A$8:$API$8,0)) *
INDEX('WFOM - Time_Base'!$A$4:$API$29, MATCH("CenHos_Per", 'WFOM - Time_Base'!$B$4:$B$29,0), MATCH(CONCATENATE($G163,AL$2),'WFOM - Time_Base'!$A$8:$API$8,0)),
IFERROR($AN163 * INDEX('Inputs from Uganda staff'!$E$61:$BM$80,MATCH('HRH Need estimation'!AL$2,'Inputs from Uganda staff'!$E$61:$E$80,0),MATCH('HRH Need estimation'!$D163,'Inputs from Uganda staff'!$E$6:$BM$6,0)),
""))</f>
        <v>0</v>
      </c>
      <c r="AN163">
        <v>1</v>
      </c>
      <c r="AO163" t="str">
        <f t="shared" si="6"/>
        <v>178</v>
      </c>
    </row>
    <row r="164" spans="1:41" hidden="1">
      <c r="A164" s="106" t="s">
        <v>989</v>
      </c>
      <c r="B164" s="106" t="s">
        <v>525</v>
      </c>
      <c r="C164" s="107" t="s">
        <v>540</v>
      </c>
      <c r="D164" s="115" t="s">
        <v>541</v>
      </c>
      <c r="E164" s="122" t="s">
        <v>867</v>
      </c>
      <c r="F164" s="122" t="s">
        <v>21</v>
      </c>
      <c r="G164" s="122" t="str">
        <f>IF(F164&lt;&gt;"", VLOOKUP(F164,'WFOM - Cadre and Service List'!$E$4:$F$52,2,FALSE), "")</f>
        <v>Over5OPD</v>
      </c>
      <c r="H164" s="122"/>
      <c r="I164" s="207"/>
      <c r="J164" s="207"/>
      <c r="K164" s="207"/>
      <c r="L164" s="207"/>
      <c r="M164" s="207"/>
      <c r="N164" s="207"/>
      <c r="O164" s="207"/>
      <c r="P164" s="207">
        <f t="shared" si="5"/>
        <v>0</v>
      </c>
      <c r="Q164" s="122" t="s">
        <v>1947</v>
      </c>
      <c r="R164" s="122">
        <f>IFERROR(
$AN164 * INDEX('WFOM - Time_Base'!$A$4:$API$29, MATCH("CenHos", 'WFOM - Time_Base'!$B$4:$B$29,0), MATCH(CONCATENATE($G164,R$2),'WFOM - Time_Base'!$A$8:$API$8,0)) *
INDEX('WFOM - Time_Base'!$A$4:$API$29, MATCH("CenHos_Per", 'WFOM - Time_Base'!$B$4:$B$29,0), MATCH(CONCATENATE($G164,R$2),'WFOM - Time_Base'!$A$8:$API$8,0)),
IFERROR($AN164 * INDEX('Inputs from Uganda staff'!$E$61:$BM$80,MATCH('HRH Need estimation'!R$2,'Inputs from Uganda staff'!$E$61:$E$80,0),MATCH('HRH Need estimation'!$D164,'Inputs from Uganda staff'!$E$6:$BM$6,0)),
""))</f>
        <v>3.5</v>
      </c>
      <c r="S164" s="122">
        <f>IFERROR(
$AN164 * INDEX('WFOM - Time_Base'!$A$4:$API$29, MATCH("CenHos", 'WFOM - Time_Base'!$B$4:$B$29,0), MATCH(CONCATENATE($G164,S$2),'WFOM - Time_Base'!$A$8:$API$8,0)) *
INDEX('WFOM - Time_Base'!$A$4:$API$29, MATCH("CenHos_Per", 'WFOM - Time_Base'!$B$4:$B$29,0), MATCH(CONCATENATE($G164,S$2),'WFOM - Time_Base'!$A$8:$API$8,0)),
IFERROR($AN164 * INDEX('Inputs from Uganda staff'!$E$61:$BM$80,MATCH('HRH Need estimation'!S$2,'Inputs from Uganda staff'!$E$61:$E$80,0),MATCH('HRH Need estimation'!$D164,'Inputs from Uganda staff'!$E$6:$BM$6,0)),
""))</f>
        <v>6</v>
      </c>
      <c r="T164" s="122">
        <f>IFERROR(
$AN164 * INDEX('WFOM - Time_Base'!$A$4:$API$29, MATCH("CenHos", 'WFOM - Time_Base'!$B$4:$B$29,0), MATCH(CONCATENATE($G164,T$2),'WFOM - Time_Base'!$A$8:$API$8,0)) *
INDEX('WFOM - Time_Base'!$A$4:$API$29, MATCH("CenHos_Per", 'WFOM - Time_Base'!$B$4:$B$29,0), MATCH(CONCATENATE($G164,T$2),'WFOM - Time_Base'!$A$8:$API$8,0)),
IFERROR($AN164 * INDEX('Inputs from Uganda staff'!$E$61:$BM$80,MATCH('HRH Need estimation'!T$2,'Inputs from Uganda staff'!$E$61:$E$80,0),MATCH('HRH Need estimation'!$D164,'Inputs from Uganda staff'!$E$6:$BM$6,0)),
""))</f>
        <v>0</v>
      </c>
      <c r="U164" s="122">
        <f>IFERROR(
$AN164 * INDEX('WFOM - Time_Base'!$A$4:$API$29, MATCH("CenHos", 'WFOM - Time_Base'!$B$4:$B$29,0), MATCH(CONCATENATE($G164,U$2),'WFOM - Time_Base'!$A$8:$API$8,0)) *
INDEX('WFOM - Time_Base'!$A$4:$API$29, MATCH("CenHos_Per", 'WFOM - Time_Base'!$B$4:$B$29,0), MATCH(CONCATENATE($G164,U$2),'WFOM - Time_Base'!$A$8:$API$8,0)),
IFERROR($AN164 * INDEX('Inputs from Uganda staff'!$E$61:$BM$80,MATCH('HRH Need estimation'!U$2,'Inputs from Uganda staff'!$E$61:$E$80,0),MATCH('HRH Need estimation'!$D164,'Inputs from Uganda staff'!$E$6:$BM$6,0)),
""))</f>
        <v>1</v>
      </c>
      <c r="V164" s="122">
        <f>IFERROR(
$AN164 * INDEX('WFOM - Time_Base'!$A$4:$API$29, MATCH("CenHos", 'WFOM - Time_Base'!$B$4:$B$29,0), MATCH(CONCATENATE($G164,V$2),'WFOM - Time_Base'!$A$8:$API$8,0)) *
INDEX('WFOM - Time_Base'!$A$4:$API$29, MATCH("CenHos_Per", 'WFOM - Time_Base'!$B$4:$B$29,0), MATCH(CONCATENATE($G164,V$2),'WFOM - Time_Base'!$A$8:$API$8,0)),
IFERROR($AN164 * INDEX('Inputs from Uganda staff'!$E$61:$BM$80,MATCH('HRH Need estimation'!V$2,'Inputs from Uganda staff'!$E$61:$E$80,0),MATCH('HRH Need estimation'!$D164,'Inputs from Uganda staff'!$E$6:$BM$6,0)),
""))</f>
        <v>4</v>
      </c>
      <c r="W164" s="122">
        <f>IFERROR(
$AN164 * INDEX('WFOM - Time_Base'!$A$4:$API$29, MATCH("CenHos", 'WFOM - Time_Base'!$B$4:$B$29,0), MATCH(CONCATENATE($G164,W$2),'WFOM - Time_Base'!$A$8:$API$8,0)) *
INDEX('WFOM - Time_Base'!$A$4:$API$29, MATCH("CenHos_Per", 'WFOM - Time_Base'!$B$4:$B$29,0), MATCH(CONCATENATE($G164,W$2),'WFOM - Time_Base'!$A$8:$API$8,0)),
IFERROR($AN164 * INDEX('Inputs from Uganda staff'!$E$61:$BM$80,MATCH('HRH Need estimation'!W$2,'Inputs from Uganda staff'!$E$61:$E$80,0),MATCH('HRH Need estimation'!$D164,'Inputs from Uganda staff'!$E$6:$BM$6,0)),
""))</f>
        <v>0</v>
      </c>
      <c r="X164" s="122">
        <f>IFERROR(
$AN164 * INDEX('WFOM - Time_Base'!$A$4:$API$29, MATCH("CenHos", 'WFOM - Time_Base'!$B$4:$B$29,0), MATCH(CONCATENATE($G164,X$2),'WFOM - Time_Base'!$A$8:$API$8,0)) *
INDEX('WFOM - Time_Base'!$A$4:$API$29, MATCH("CenHos_Per", 'WFOM - Time_Base'!$B$4:$B$29,0), MATCH(CONCATENATE($G164,X$2),'WFOM - Time_Base'!$A$8:$API$8,0)),
IFERROR($AN164 * INDEX('Inputs from Uganda staff'!$E$61:$BM$80,MATCH('HRH Need estimation'!X$2,'Inputs from Uganda staff'!$E$61:$E$80,0),MATCH('HRH Need estimation'!$D164,'Inputs from Uganda staff'!$E$6:$BM$6,0)),
""))</f>
        <v>0</v>
      </c>
      <c r="Y164" s="122">
        <f>IFERROR(
$AN164 * INDEX('WFOM - Time_Base'!$A$4:$API$29, MATCH("CenHos", 'WFOM - Time_Base'!$B$4:$B$29,0), MATCH(CONCATENATE($G164,Y$2),'WFOM - Time_Base'!$A$8:$API$8,0)) *
INDEX('WFOM - Time_Base'!$A$4:$API$29, MATCH("CenHos_Per", 'WFOM - Time_Base'!$B$4:$B$29,0), MATCH(CONCATENATE($G164,Y$2),'WFOM - Time_Base'!$A$8:$API$8,0)),
IFERROR($AN164 * INDEX('Inputs from Uganda staff'!$E$61:$BM$80,MATCH('HRH Need estimation'!Y$2,'Inputs from Uganda staff'!$E$61:$E$80,0),MATCH('HRH Need estimation'!$D164,'Inputs from Uganda staff'!$E$6:$BM$6,0)),
""))</f>
        <v>0</v>
      </c>
      <c r="Z164" s="122">
        <f>IFERROR(
$AN164 * INDEX('WFOM - Time_Base'!$A$4:$API$29, MATCH("CenHos", 'WFOM - Time_Base'!$B$4:$B$29,0), MATCH(CONCATENATE($G164,Z$2),'WFOM - Time_Base'!$A$8:$API$8,0)) *
INDEX('WFOM - Time_Base'!$A$4:$API$29, MATCH("CenHos_Per", 'WFOM - Time_Base'!$B$4:$B$29,0), MATCH(CONCATENATE($G164,Z$2),'WFOM - Time_Base'!$A$8:$API$8,0)),
IFERROR($AN164 * INDEX('Inputs from Uganda staff'!$E$61:$BM$80,MATCH('HRH Need estimation'!Z$2,'Inputs from Uganda staff'!$E$61:$E$80,0),MATCH('HRH Need estimation'!$D164,'Inputs from Uganda staff'!$E$6:$BM$6,0)),
""))</f>
        <v>0</v>
      </c>
      <c r="AA164" s="122">
        <f>IFERROR(
$AN164 * INDEX('WFOM - Time_Base'!$A$4:$API$29, MATCH("CenHos", 'WFOM - Time_Base'!$B$4:$B$29,0), MATCH(CONCATENATE($G164,AA$2),'WFOM - Time_Base'!$A$8:$API$8,0)) *
INDEX('WFOM - Time_Base'!$A$4:$API$29, MATCH("CenHos_Per", 'WFOM - Time_Base'!$B$4:$B$29,0), MATCH(CONCATENATE($G164,AA$2),'WFOM - Time_Base'!$A$8:$API$8,0)),
IFERROR($AN164 * INDEX('Inputs from Uganda staff'!$E$61:$BM$80,MATCH('HRH Need estimation'!AA$2,'Inputs from Uganda staff'!$E$61:$E$80,0),MATCH('HRH Need estimation'!$D164,'Inputs from Uganda staff'!$E$6:$BM$6,0)),
""))</f>
        <v>0</v>
      </c>
      <c r="AB164" s="122">
        <f>IFERROR(
$AN164 * INDEX('WFOM - Time_Base'!$A$4:$API$29, MATCH("CenHos", 'WFOM - Time_Base'!$B$4:$B$29,0), MATCH(CONCATENATE($G164,AB$2),'WFOM - Time_Base'!$A$8:$API$8,0)) *
INDEX('WFOM - Time_Base'!$A$4:$API$29, MATCH("CenHos_Per", 'WFOM - Time_Base'!$B$4:$B$29,0), MATCH(CONCATENATE($G164,AB$2),'WFOM - Time_Base'!$A$8:$API$8,0)),
IFERROR($AN164 * INDEX('Inputs from Uganda staff'!$E$61:$BM$80,MATCH('HRH Need estimation'!AB$2,'Inputs from Uganda staff'!$E$61:$E$80,0),MATCH('HRH Need estimation'!$D164,'Inputs from Uganda staff'!$E$6:$BM$6,0)),
""))</f>
        <v>0</v>
      </c>
      <c r="AC164" s="122" t="str">
        <f>IFERROR(
$AN164 * INDEX('WFOM - Time_Base'!$A$4:$API$29, MATCH("CenHos", 'WFOM - Time_Base'!$B$4:$B$29,0), MATCH(CONCATENATE($G164,AC$2),'WFOM - Time_Base'!$A$8:$API$8,0)) *
INDEX('WFOM - Time_Base'!$A$4:$API$29, MATCH("CenHos_Per", 'WFOM - Time_Base'!$B$4:$B$29,0), MATCH(CONCATENATE($G164,AC$2),'WFOM - Time_Base'!$A$8:$API$8,0)),
IFERROR($AN164 * INDEX('Inputs from Uganda staff'!$E$61:$BM$80,MATCH('HRH Need estimation'!AC$2,'Inputs from Uganda staff'!$E$61:$E$80,0),MATCH('HRH Need estimation'!$D164,'Inputs from Uganda staff'!$E$6:$BM$6,0)),
""))</f>
        <v/>
      </c>
      <c r="AD164" s="122">
        <f>IFERROR(
$AN164 * INDEX('WFOM - Time_Base'!$A$4:$API$29, MATCH("CenHos", 'WFOM - Time_Base'!$B$4:$B$29,0), MATCH(CONCATENATE($G164,AD$2),'WFOM - Time_Base'!$A$8:$API$8,0)) *
INDEX('WFOM - Time_Base'!$A$4:$API$29, MATCH("CenHos_Per", 'WFOM - Time_Base'!$B$4:$B$29,0), MATCH(CONCATENATE($G164,AD$2),'WFOM - Time_Base'!$A$8:$API$8,0)),
IFERROR($AN164 * INDEX('Inputs from Uganda staff'!$E$61:$BM$80,MATCH('HRH Need estimation'!AD$2,'Inputs from Uganda staff'!$E$61:$E$80,0),MATCH('HRH Need estimation'!$D164,'Inputs from Uganda staff'!$E$6:$BM$6,0)),
""))</f>
        <v>0</v>
      </c>
      <c r="AE164" s="122">
        <f>IFERROR(
$AN164 * INDEX('WFOM - Time_Base'!$A$4:$API$29, MATCH("CenHos", 'WFOM - Time_Base'!$B$4:$B$29,0), MATCH(CONCATENATE($G164,AE$2),'WFOM - Time_Base'!$A$8:$API$8,0)) *
INDEX('WFOM - Time_Base'!$A$4:$API$29, MATCH("CenHos_Per", 'WFOM - Time_Base'!$B$4:$B$29,0), MATCH(CONCATENATE($G164,AE$2),'WFOM - Time_Base'!$A$8:$API$8,0)),
IFERROR($AN164 * INDEX('Inputs from Uganda staff'!$E$61:$BM$80,MATCH('HRH Need estimation'!AE$2,'Inputs from Uganda staff'!$E$61:$E$80,0),MATCH('HRH Need estimation'!$D164,'Inputs from Uganda staff'!$E$6:$BM$6,0)),
""))</f>
        <v>0</v>
      </c>
      <c r="AF164" s="122">
        <f>IFERROR(
$AN164 * INDEX('WFOM - Time_Base'!$A$4:$API$29, MATCH("CenHos", 'WFOM - Time_Base'!$B$4:$B$29,0), MATCH(CONCATENATE($G164,AF$2),'WFOM - Time_Base'!$A$8:$API$8,0)) *
INDEX('WFOM - Time_Base'!$A$4:$API$29, MATCH("CenHos_Per", 'WFOM - Time_Base'!$B$4:$B$29,0), MATCH(CONCATENATE($G164,AF$2),'WFOM - Time_Base'!$A$8:$API$8,0)),
IFERROR($AN164 * INDEX('Inputs from Uganda staff'!$E$61:$BM$80,MATCH('HRH Need estimation'!AF$2,'Inputs from Uganda staff'!$E$61:$E$80,0),MATCH('HRH Need estimation'!$D164,'Inputs from Uganda staff'!$E$6:$BM$6,0)),
""))</f>
        <v>0</v>
      </c>
      <c r="AG164" s="122">
        <f>IFERROR(
$AN164 * INDEX('WFOM - Time_Base'!$A$4:$API$29, MATCH("CenHos", 'WFOM - Time_Base'!$B$4:$B$29,0), MATCH(CONCATENATE($G164,AG$2),'WFOM - Time_Base'!$A$8:$API$8,0)) *
INDEX('WFOM - Time_Base'!$A$4:$API$29, MATCH("CenHos_Per", 'WFOM - Time_Base'!$B$4:$B$29,0), MATCH(CONCATENATE($G164,AG$2),'WFOM - Time_Base'!$A$8:$API$8,0)),
IFERROR($AN164 * INDEX('Inputs from Uganda staff'!$E$61:$BM$80,MATCH('HRH Need estimation'!AG$2,'Inputs from Uganda staff'!$E$61:$E$80,0),MATCH('HRH Need estimation'!$D164,'Inputs from Uganda staff'!$E$6:$BM$6,0)),
""))</f>
        <v>0</v>
      </c>
      <c r="AH164" s="122">
        <f>IFERROR(
$AN164 * INDEX('WFOM - Time_Base'!$A$4:$API$29, MATCH("CenHos", 'WFOM - Time_Base'!$B$4:$B$29,0), MATCH(CONCATENATE($G164,AH$2),'WFOM - Time_Base'!$A$8:$API$8,0)) *
INDEX('WFOM - Time_Base'!$A$4:$API$29, MATCH("CenHos_Per", 'WFOM - Time_Base'!$B$4:$B$29,0), MATCH(CONCATENATE($G164,AH$2),'WFOM - Time_Base'!$A$8:$API$8,0)),
IFERROR($AN164 * INDEX('Inputs from Uganda staff'!$E$61:$BM$80,MATCH('HRH Need estimation'!AH$2,'Inputs from Uganda staff'!$E$61:$E$80,0),MATCH('HRH Need estimation'!$D164,'Inputs from Uganda staff'!$E$6:$BM$6,0)),
""))</f>
        <v>0</v>
      </c>
      <c r="AI164" s="122">
        <f>IFERROR(
$AN164 * INDEX('WFOM - Time_Base'!$A$4:$API$29, MATCH("CenHos", 'WFOM - Time_Base'!$B$4:$B$29,0), MATCH(CONCATENATE($G164,AI$2),'WFOM - Time_Base'!$A$8:$API$8,0)) *
INDEX('WFOM - Time_Base'!$A$4:$API$29, MATCH("CenHos_Per", 'WFOM - Time_Base'!$B$4:$B$29,0), MATCH(CONCATENATE($G164,AI$2),'WFOM - Time_Base'!$A$8:$API$8,0)),
IFERROR($AN164 * INDEX('Inputs from Uganda staff'!$E$61:$BM$80,MATCH('HRH Need estimation'!AI$2,'Inputs from Uganda staff'!$E$61:$E$80,0),MATCH('HRH Need estimation'!$D164,'Inputs from Uganda staff'!$E$6:$BM$6,0)),
""))</f>
        <v>0</v>
      </c>
      <c r="AJ164" s="122">
        <f>IFERROR(
$AN164 * INDEX('WFOM - Time_Base'!$A$4:$API$29, MATCH("CenHos", 'WFOM - Time_Base'!$B$4:$B$29,0), MATCH(CONCATENATE($G164,AJ$2),'WFOM - Time_Base'!$A$8:$API$8,0)) *
INDEX('WFOM - Time_Base'!$A$4:$API$29, MATCH("CenHos_Per", 'WFOM - Time_Base'!$B$4:$B$29,0), MATCH(CONCATENATE($G164,AJ$2),'WFOM - Time_Base'!$A$8:$API$8,0)),
IFERROR($AN164 * INDEX('Inputs from Uganda staff'!$E$61:$BM$80,MATCH('HRH Need estimation'!AJ$2,'Inputs from Uganda staff'!$E$61:$E$80,0),MATCH('HRH Need estimation'!$D164,'Inputs from Uganda staff'!$E$6:$BM$6,0)),
""))</f>
        <v>0</v>
      </c>
      <c r="AK164" s="122">
        <f>IFERROR(
$AN164 * INDEX('WFOM - Time_Base'!$A$4:$API$29, MATCH("CenHos", 'WFOM - Time_Base'!$B$4:$B$29,0), MATCH(CONCATENATE($G164,AK$2),'WFOM - Time_Base'!$A$8:$API$8,0)) *
INDEX('WFOM - Time_Base'!$A$4:$API$29, MATCH("CenHos_Per", 'WFOM - Time_Base'!$B$4:$B$29,0), MATCH(CONCATENATE($G164,AK$2),'WFOM - Time_Base'!$A$8:$API$8,0)),
IFERROR($AN164 * INDEX('Inputs from Uganda staff'!$E$61:$BM$80,MATCH('HRH Need estimation'!AK$2,'Inputs from Uganda staff'!$E$61:$E$80,0),MATCH('HRH Need estimation'!$D164,'Inputs from Uganda staff'!$E$6:$BM$6,0)),
""))</f>
        <v>0</v>
      </c>
      <c r="AL164" s="122">
        <f>IFERROR(
$AN164 * INDEX('WFOM - Time_Base'!$A$4:$API$29, MATCH("CenHos", 'WFOM - Time_Base'!$B$4:$B$29,0), MATCH(CONCATENATE($G164,AL$2),'WFOM - Time_Base'!$A$8:$API$8,0)) *
INDEX('WFOM - Time_Base'!$A$4:$API$29, MATCH("CenHos_Per", 'WFOM - Time_Base'!$B$4:$B$29,0), MATCH(CONCATENATE($G164,AL$2),'WFOM - Time_Base'!$A$8:$API$8,0)),
IFERROR($AN164 * INDEX('Inputs from Uganda staff'!$E$61:$BM$80,MATCH('HRH Need estimation'!AL$2,'Inputs from Uganda staff'!$E$61:$E$80,0),MATCH('HRH Need estimation'!$D164,'Inputs from Uganda staff'!$E$6:$BM$6,0)),
""))</f>
        <v>0</v>
      </c>
      <c r="AN164">
        <v>1</v>
      </c>
      <c r="AO164" t="e">
        <f t="shared" si="6"/>
        <v>#N/A</v>
      </c>
    </row>
    <row r="165" spans="1:41" hidden="1">
      <c r="A165" s="106" t="s">
        <v>990</v>
      </c>
      <c r="B165" s="106" t="s">
        <v>525</v>
      </c>
      <c r="C165" s="107" t="s">
        <v>542</v>
      </c>
      <c r="D165" s="115" t="s">
        <v>543</v>
      </c>
      <c r="E165" s="122" t="s">
        <v>867</v>
      </c>
      <c r="F165" s="122" t="s">
        <v>9</v>
      </c>
      <c r="G165" s="122" t="str">
        <f>IF(F165&lt;&gt;"", VLOOKUP(F165,'WFOM - Cadre and Service List'!$E$4:$F$52,2,FALSE), "")</f>
        <v>InpatientDays</v>
      </c>
      <c r="H165" s="122"/>
      <c r="I165" s="207"/>
      <c r="J165" s="207"/>
      <c r="K165" s="207"/>
      <c r="L165" s="207"/>
      <c r="M165" s="207"/>
      <c r="N165" s="207"/>
      <c r="O165" s="207"/>
      <c r="P165" s="207">
        <f t="shared" si="5"/>
        <v>0</v>
      </c>
      <c r="Q165" s="122" t="s">
        <v>1947</v>
      </c>
      <c r="R165" s="122">
        <f>IFERROR(
$AN165 * INDEX('WFOM - Time_Base'!$A$4:$API$29, MATCH("CenHos", 'WFOM - Time_Base'!$B$4:$B$29,0), MATCH(CONCATENATE($G165,R$2),'WFOM - Time_Base'!$A$8:$API$8,0)) *
INDEX('WFOM - Time_Base'!$A$4:$API$29, MATCH("CenHos_Per", 'WFOM - Time_Base'!$B$4:$B$29,0), MATCH(CONCATENATE($G165,R$2),'WFOM - Time_Base'!$A$8:$API$8,0)),
IFERROR($AN165 * INDEX('Inputs from Uganda staff'!$E$61:$BM$80,MATCH('HRH Need estimation'!R$2,'Inputs from Uganda staff'!$E$61:$E$80,0),MATCH('HRH Need estimation'!$D165,'Inputs from Uganda staff'!$E$6:$BM$6,0)),
""))</f>
        <v>5</v>
      </c>
      <c r="S165" s="122">
        <f>IFERROR(
$AN165 * INDEX('WFOM - Time_Base'!$A$4:$API$29, MATCH("CenHos", 'WFOM - Time_Base'!$B$4:$B$29,0), MATCH(CONCATENATE($G165,S$2),'WFOM - Time_Base'!$A$8:$API$8,0)) *
INDEX('WFOM - Time_Base'!$A$4:$API$29, MATCH("CenHos_Per", 'WFOM - Time_Base'!$B$4:$B$29,0), MATCH(CONCATENATE($G165,S$2),'WFOM - Time_Base'!$A$8:$API$8,0)),
IFERROR($AN165 * INDEX('Inputs from Uganda staff'!$E$61:$BM$80,MATCH('HRH Need estimation'!S$2,'Inputs from Uganda staff'!$E$61:$E$80,0),MATCH('HRH Need estimation'!$D165,'Inputs from Uganda staff'!$E$6:$BM$6,0)),
""))</f>
        <v>7</v>
      </c>
      <c r="T165" s="122">
        <f>IFERROR(
$AN165 * INDEX('WFOM - Time_Base'!$A$4:$API$29, MATCH("CenHos", 'WFOM - Time_Base'!$B$4:$B$29,0), MATCH(CONCATENATE($G165,T$2),'WFOM - Time_Base'!$A$8:$API$8,0)) *
INDEX('WFOM - Time_Base'!$A$4:$API$29, MATCH("CenHos_Per", 'WFOM - Time_Base'!$B$4:$B$29,0), MATCH(CONCATENATE($G165,T$2),'WFOM - Time_Base'!$A$8:$API$8,0)),
IFERROR($AN165 * INDEX('Inputs from Uganda staff'!$E$61:$BM$80,MATCH('HRH Need estimation'!T$2,'Inputs from Uganda staff'!$E$61:$E$80,0),MATCH('HRH Need estimation'!$D165,'Inputs from Uganda staff'!$E$6:$BM$6,0)),
""))</f>
        <v>0</v>
      </c>
      <c r="U165" s="122">
        <f>IFERROR(
$AN165 * INDEX('WFOM - Time_Base'!$A$4:$API$29, MATCH("CenHos", 'WFOM - Time_Base'!$B$4:$B$29,0), MATCH(CONCATENATE($G165,U$2),'WFOM - Time_Base'!$A$8:$API$8,0)) *
INDEX('WFOM - Time_Base'!$A$4:$API$29, MATCH("CenHos_Per", 'WFOM - Time_Base'!$B$4:$B$29,0), MATCH(CONCATENATE($G165,U$2),'WFOM - Time_Base'!$A$8:$API$8,0)),
IFERROR($AN165 * INDEX('Inputs from Uganda staff'!$E$61:$BM$80,MATCH('HRH Need estimation'!U$2,'Inputs from Uganda staff'!$E$61:$E$80,0),MATCH('HRH Need estimation'!$D165,'Inputs from Uganda staff'!$E$6:$BM$6,0)),
""))</f>
        <v>12</v>
      </c>
      <c r="V165" s="122">
        <f>IFERROR(
$AN165 * INDEX('WFOM - Time_Base'!$A$4:$API$29, MATCH("CenHos", 'WFOM - Time_Base'!$B$4:$B$29,0), MATCH(CONCATENATE($G165,V$2),'WFOM - Time_Base'!$A$8:$API$8,0)) *
INDEX('WFOM - Time_Base'!$A$4:$API$29, MATCH("CenHos_Per", 'WFOM - Time_Base'!$B$4:$B$29,0), MATCH(CONCATENATE($G165,V$2),'WFOM - Time_Base'!$A$8:$API$8,0)),
IFERROR($AN165 * INDEX('Inputs from Uganda staff'!$E$61:$BM$80,MATCH('HRH Need estimation'!V$2,'Inputs from Uganda staff'!$E$61:$E$80,0),MATCH('HRH Need estimation'!$D165,'Inputs from Uganda staff'!$E$6:$BM$6,0)),
""))</f>
        <v>28</v>
      </c>
      <c r="W165" s="122">
        <f>IFERROR(
$AN165 * INDEX('WFOM - Time_Base'!$A$4:$API$29, MATCH("CenHos", 'WFOM - Time_Base'!$B$4:$B$29,0), MATCH(CONCATENATE($G165,W$2),'WFOM - Time_Base'!$A$8:$API$8,0)) *
INDEX('WFOM - Time_Base'!$A$4:$API$29, MATCH("CenHos_Per", 'WFOM - Time_Base'!$B$4:$B$29,0), MATCH(CONCATENATE($G165,W$2),'WFOM - Time_Base'!$A$8:$API$8,0)),
IFERROR($AN165 * INDEX('Inputs from Uganda staff'!$E$61:$BM$80,MATCH('HRH Need estimation'!W$2,'Inputs from Uganda staff'!$E$61:$E$80,0),MATCH('HRH Need estimation'!$D165,'Inputs from Uganda staff'!$E$6:$BM$6,0)),
""))</f>
        <v>2</v>
      </c>
      <c r="X165" s="122">
        <f>IFERROR(
$AN165 * INDEX('WFOM - Time_Base'!$A$4:$API$29, MATCH("CenHos", 'WFOM - Time_Base'!$B$4:$B$29,0), MATCH(CONCATENATE($G165,X$2),'WFOM - Time_Base'!$A$8:$API$8,0)) *
INDEX('WFOM - Time_Base'!$A$4:$API$29, MATCH("CenHos_Per", 'WFOM - Time_Base'!$B$4:$B$29,0), MATCH(CONCATENATE($G165,X$2),'WFOM - Time_Base'!$A$8:$API$8,0)),
IFERROR($AN165 * INDEX('Inputs from Uganda staff'!$E$61:$BM$80,MATCH('HRH Need estimation'!X$2,'Inputs from Uganda staff'!$E$61:$E$80,0),MATCH('HRH Need estimation'!$D165,'Inputs from Uganda staff'!$E$6:$BM$6,0)),
""))</f>
        <v>0</v>
      </c>
      <c r="Y165" s="122">
        <f>IFERROR(
$AN165 * INDEX('WFOM - Time_Base'!$A$4:$API$29, MATCH("CenHos", 'WFOM - Time_Base'!$B$4:$B$29,0), MATCH(CONCATENATE($G165,Y$2),'WFOM - Time_Base'!$A$8:$API$8,0)) *
INDEX('WFOM - Time_Base'!$A$4:$API$29, MATCH("CenHos_Per", 'WFOM - Time_Base'!$B$4:$B$29,0), MATCH(CONCATENATE($G165,Y$2),'WFOM - Time_Base'!$A$8:$API$8,0)),
IFERROR($AN165 * INDEX('Inputs from Uganda staff'!$E$61:$BM$80,MATCH('HRH Need estimation'!Y$2,'Inputs from Uganda staff'!$E$61:$E$80,0),MATCH('HRH Need estimation'!$D165,'Inputs from Uganda staff'!$E$6:$BM$6,0)),
""))</f>
        <v>0</v>
      </c>
      <c r="Z165" s="122">
        <f>IFERROR(
$AN165 * INDEX('WFOM - Time_Base'!$A$4:$API$29, MATCH("CenHos", 'WFOM - Time_Base'!$B$4:$B$29,0), MATCH(CONCATENATE($G165,Z$2),'WFOM - Time_Base'!$A$8:$API$8,0)) *
INDEX('WFOM - Time_Base'!$A$4:$API$29, MATCH("CenHos_Per", 'WFOM - Time_Base'!$B$4:$B$29,0), MATCH(CONCATENATE($G165,Z$2),'WFOM - Time_Base'!$A$8:$API$8,0)),
IFERROR($AN165 * INDEX('Inputs from Uganda staff'!$E$61:$BM$80,MATCH('HRH Need estimation'!Z$2,'Inputs from Uganda staff'!$E$61:$E$80,0),MATCH('HRH Need estimation'!$D165,'Inputs from Uganda staff'!$E$6:$BM$6,0)),
""))</f>
        <v>0</v>
      </c>
      <c r="AA165" s="122">
        <f>IFERROR(
$AN165 * INDEX('WFOM - Time_Base'!$A$4:$API$29, MATCH("CenHos", 'WFOM - Time_Base'!$B$4:$B$29,0), MATCH(CONCATENATE($G165,AA$2),'WFOM - Time_Base'!$A$8:$API$8,0)) *
INDEX('WFOM - Time_Base'!$A$4:$API$29, MATCH("CenHos_Per", 'WFOM - Time_Base'!$B$4:$B$29,0), MATCH(CONCATENATE($G165,AA$2),'WFOM - Time_Base'!$A$8:$API$8,0)),
IFERROR($AN165 * INDEX('Inputs from Uganda staff'!$E$61:$BM$80,MATCH('HRH Need estimation'!AA$2,'Inputs from Uganda staff'!$E$61:$E$80,0),MATCH('HRH Need estimation'!$D165,'Inputs from Uganda staff'!$E$6:$BM$6,0)),
""))</f>
        <v>0</v>
      </c>
      <c r="AB165" s="122">
        <f>IFERROR(
$AN165 * INDEX('WFOM - Time_Base'!$A$4:$API$29, MATCH("CenHos", 'WFOM - Time_Base'!$B$4:$B$29,0), MATCH(CONCATENATE($G165,AB$2),'WFOM - Time_Base'!$A$8:$API$8,0)) *
INDEX('WFOM - Time_Base'!$A$4:$API$29, MATCH("CenHos_Per", 'WFOM - Time_Base'!$B$4:$B$29,0), MATCH(CONCATENATE($G165,AB$2),'WFOM - Time_Base'!$A$8:$API$8,0)),
IFERROR($AN165 * INDEX('Inputs from Uganda staff'!$E$61:$BM$80,MATCH('HRH Need estimation'!AB$2,'Inputs from Uganda staff'!$E$61:$E$80,0),MATCH('HRH Need estimation'!$D165,'Inputs from Uganda staff'!$E$6:$BM$6,0)),
""))</f>
        <v>0</v>
      </c>
      <c r="AC165" s="122" t="str">
        <f>IFERROR(
$AN165 * INDEX('WFOM - Time_Base'!$A$4:$API$29, MATCH("CenHos", 'WFOM - Time_Base'!$B$4:$B$29,0), MATCH(CONCATENATE($G165,AC$2),'WFOM - Time_Base'!$A$8:$API$8,0)) *
INDEX('WFOM - Time_Base'!$A$4:$API$29, MATCH("CenHos_Per", 'WFOM - Time_Base'!$B$4:$B$29,0), MATCH(CONCATENATE($G165,AC$2),'WFOM - Time_Base'!$A$8:$API$8,0)),
IFERROR($AN165 * INDEX('Inputs from Uganda staff'!$E$61:$BM$80,MATCH('HRH Need estimation'!AC$2,'Inputs from Uganda staff'!$E$61:$E$80,0),MATCH('HRH Need estimation'!$D165,'Inputs from Uganda staff'!$E$6:$BM$6,0)),
""))</f>
        <v/>
      </c>
      <c r="AD165" s="122">
        <f>IFERROR(
$AN165 * INDEX('WFOM - Time_Base'!$A$4:$API$29, MATCH("CenHos", 'WFOM - Time_Base'!$B$4:$B$29,0), MATCH(CONCATENATE($G165,AD$2),'WFOM - Time_Base'!$A$8:$API$8,0)) *
INDEX('WFOM - Time_Base'!$A$4:$API$29, MATCH("CenHos_Per", 'WFOM - Time_Base'!$B$4:$B$29,0), MATCH(CONCATENATE($G165,AD$2),'WFOM - Time_Base'!$A$8:$API$8,0)),
IFERROR($AN165 * INDEX('Inputs from Uganda staff'!$E$61:$BM$80,MATCH('HRH Need estimation'!AD$2,'Inputs from Uganda staff'!$E$61:$E$80,0),MATCH('HRH Need estimation'!$D165,'Inputs from Uganda staff'!$E$6:$BM$6,0)),
""))</f>
        <v>0</v>
      </c>
      <c r="AE165" s="122">
        <f>IFERROR(
$AN165 * INDEX('WFOM - Time_Base'!$A$4:$API$29, MATCH("CenHos", 'WFOM - Time_Base'!$B$4:$B$29,0), MATCH(CONCATENATE($G165,AE$2),'WFOM - Time_Base'!$A$8:$API$8,0)) *
INDEX('WFOM - Time_Base'!$A$4:$API$29, MATCH("CenHos_Per", 'WFOM - Time_Base'!$B$4:$B$29,0), MATCH(CONCATENATE($G165,AE$2),'WFOM - Time_Base'!$A$8:$API$8,0)),
IFERROR($AN165 * INDEX('Inputs from Uganda staff'!$E$61:$BM$80,MATCH('HRH Need estimation'!AE$2,'Inputs from Uganda staff'!$E$61:$E$80,0),MATCH('HRH Need estimation'!$D165,'Inputs from Uganda staff'!$E$6:$BM$6,0)),
""))</f>
        <v>0</v>
      </c>
      <c r="AF165" s="122">
        <f>IFERROR(
$AN165 * INDEX('WFOM - Time_Base'!$A$4:$API$29, MATCH("CenHos", 'WFOM - Time_Base'!$B$4:$B$29,0), MATCH(CONCATENATE($G165,AF$2),'WFOM - Time_Base'!$A$8:$API$8,0)) *
INDEX('WFOM - Time_Base'!$A$4:$API$29, MATCH("CenHos_Per", 'WFOM - Time_Base'!$B$4:$B$29,0), MATCH(CONCATENATE($G165,AF$2),'WFOM - Time_Base'!$A$8:$API$8,0)),
IFERROR($AN165 * INDEX('Inputs from Uganda staff'!$E$61:$BM$80,MATCH('HRH Need estimation'!AF$2,'Inputs from Uganda staff'!$E$61:$E$80,0),MATCH('HRH Need estimation'!$D165,'Inputs from Uganda staff'!$E$6:$BM$6,0)),
""))</f>
        <v>0</v>
      </c>
      <c r="AG165" s="122">
        <f>IFERROR(
$AN165 * INDEX('WFOM - Time_Base'!$A$4:$API$29, MATCH("CenHos", 'WFOM - Time_Base'!$B$4:$B$29,0), MATCH(CONCATENATE($G165,AG$2),'WFOM - Time_Base'!$A$8:$API$8,0)) *
INDEX('WFOM - Time_Base'!$A$4:$API$29, MATCH("CenHos_Per", 'WFOM - Time_Base'!$B$4:$B$29,0), MATCH(CONCATENATE($G165,AG$2),'WFOM - Time_Base'!$A$8:$API$8,0)),
IFERROR($AN165 * INDEX('Inputs from Uganda staff'!$E$61:$BM$80,MATCH('HRH Need estimation'!AG$2,'Inputs from Uganda staff'!$E$61:$E$80,0),MATCH('HRH Need estimation'!$D165,'Inputs from Uganda staff'!$E$6:$BM$6,0)),
""))</f>
        <v>0</v>
      </c>
      <c r="AH165" s="122">
        <f>IFERROR(
$AN165 * INDEX('WFOM - Time_Base'!$A$4:$API$29, MATCH("CenHos", 'WFOM - Time_Base'!$B$4:$B$29,0), MATCH(CONCATENATE($G165,AH$2),'WFOM - Time_Base'!$A$8:$API$8,0)) *
INDEX('WFOM - Time_Base'!$A$4:$API$29, MATCH("CenHos_Per", 'WFOM - Time_Base'!$B$4:$B$29,0), MATCH(CONCATENATE($G165,AH$2),'WFOM - Time_Base'!$A$8:$API$8,0)),
IFERROR($AN165 * INDEX('Inputs from Uganda staff'!$E$61:$BM$80,MATCH('HRH Need estimation'!AH$2,'Inputs from Uganda staff'!$E$61:$E$80,0),MATCH('HRH Need estimation'!$D165,'Inputs from Uganda staff'!$E$6:$BM$6,0)),
""))</f>
        <v>0</v>
      </c>
      <c r="AI165" s="122">
        <f>IFERROR(
$AN165 * INDEX('WFOM - Time_Base'!$A$4:$API$29, MATCH("CenHos", 'WFOM - Time_Base'!$B$4:$B$29,0), MATCH(CONCATENATE($G165,AI$2),'WFOM - Time_Base'!$A$8:$API$8,0)) *
INDEX('WFOM - Time_Base'!$A$4:$API$29, MATCH("CenHos_Per", 'WFOM - Time_Base'!$B$4:$B$29,0), MATCH(CONCATENATE($G165,AI$2),'WFOM - Time_Base'!$A$8:$API$8,0)),
IFERROR($AN165 * INDEX('Inputs from Uganda staff'!$E$61:$BM$80,MATCH('HRH Need estimation'!AI$2,'Inputs from Uganda staff'!$E$61:$E$80,0),MATCH('HRH Need estimation'!$D165,'Inputs from Uganda staff'!$E$6:$BM$6,0)),
""))</f>
        <v>0</v>
      </c>
      <c r="AJ165" s="122">
        <f>IFERROR(
$AN165 * INDEX('WFOM - Time_Base'!$A$4:$API$29, MATCH("CenHos", 'WFOM - Time_Base'!$B$4:$B$29,0), MATCH(CONCATENATE($G165,AJ$2),'WFOM - Time_Base'!$A$8:$API$8,0)) *
INDEX('WFOM - Time_Base'!$A$4:$API$29, MATCH("CenHos_Per", 'WFOM - Time_Base'!$B$4:$B$29,0), MATCH(CONCATENATE($G165,AJ$2),'WFOM - Time_Base'!$A$8:$API$8,0)),
IFERROR($AN165 * INDEX('Inputs from Uganda staff'!$E$61:$BM$80,MATCH('HRH Need estimation'!AJ$2,'Inputs from Uganda staff'!$E$61:$E$80,0),MATCH('HRH Need estimation'!$D165,'Inputs from Uganda staff'!$E$6:$BM$6,0)),
""))</f>
        <v>0</v>
      </c>
      <c r="AK165" s="122">
        <f>IFERROR(
$AN165 * INDEX('WFOM - Time_Base'!$A$4:$API$29, MATCH("CenHos", 'WFOM - Time_Base'!$B$4:$B$29,0), MATCH(CONCATENATE($G165,AK$2),'WFOM - Time_Base'!$A$8:$API$8,0)) *
INDEX('WFOM - Time_Base'!$A$4:$API$29, MATCH("CenHos_Per", 'WFOM - Time_Base'!$B$4:$B$29,0), MATCH(CONCATENATE($G165,AK$2),'WFOM - Time_Base'!$A$8:$API$8,0)),
IFERROR($AN165 * INDEX('Inputs from Uganda staff'!$E$61:$BM$80,MATCH('HRH Need estimation'!AK$2,'Inputs from Uganda staff'!$E$61:$E$80,0),MATCH('HRH Need estimation'!$D165,'Inputs from Uganda staff'!$E$6:$BM$6,0)),
""))</f>
        <v>0</v>
      </c>
      <c r="AL165" s="122">
        <f>IFERROR(
$AN165 * INDEX('WFOM - Time_Base'!$A$4:$API$29, MATCH("CenHos", 'WFOM - Time_Base'!$B$4:$B$29,0), MATCH(CONCATENATE($G165,AL$2),'WFOM - Time_Base'!$A$8:$API$8,0)) *
INDEX('WFOM - Time_Base'!$A$4:$API$29, MATCH("CenHos_Per", 'WFOM - Time_Base'!$B$4:$B$29,0), MATCH(CONCATENATE($G165,AL$2),'WFOM - Time_Base'!$A$8:$API$8,0)),
IFERROR($AN165 * INDEX('Inputs from Uganda staff'!$E$61:$BM$80,MATCH('HRH Need estimation'!AL$2,'Inputs from Uganda staff'!$E$61:$E$80,0),MATCH('HRH Need estimation'!$D165,'Inputs from Uganda staff'!$E$6:$BM$6,0)),
""))</f>
        <v>0</v>
      </c>
      <c r="AN165">
        <v>1</v>
      </c>
      <c r="AO165" t="e">
        <f t="shared" si="6"/>
        <v>#N/A</v>
      </c>
    </row>
    <row r="166" spans="1:41" hidden="1">
      <c r="A166" s="106" t="s">
        <v>991</v>
      </c>
      <c r="B166" s="106" t="s">
        <v>525</v>
      </c>
      <c r="C166" s="107" t="s">
        <v>544</v>
      </c>
      <c r="D166" s="115" t="s">
        <v>545</v>
      </c>
      <c r="E166" s="122" t="s">
        <v>867</v>
      </c>
      <c r="F166" s="122" t="s">
        <v>21</v>
      </c>
      <c r="G166" s="122" t="str">
        <f>IF(F166&lt;&gt;"", VLOOKUP(F166,'WFOM - Cadre and Service List'!$E$4:$F$52,2,FALSE), "")</f>
        <v>Over5OPD</v>
      </c>
      <c r="H166" s="122"/>
      <c r="I166" s="207"/>
      <c r="J166" s="207"/>
      <c r="K166" s="207"/>
      <c r="L166" s="207"/>
      <c r="M166" s="207"/>
      <c r="N166" s="207"/>
      <c r="O166" s="207"/>
      <c r="P166" s="207">
        <f t="shared" si="5"/>
        <v>0</v>
      </c>
      <c r="Q166" s="122" t="s">
        <v>1947</v>
      </c>
      <c r="R166" s="122">
        <f>IFERROR(
$AN166 * INDEX('WFOM - Time_Base'!$A$4:$API$29, MATCH("CenHos", 'WFOM - Time_Base'!$B$4:$B$29,0), MATCH(CONCATENATE($G166,R$2),'WFOM - Time_Base'!$A$8:$API$8,0)) *
INDEX('WFOM - Time_Base'!$A$4:$API$29, MATCH("CenHos_Per", 'WFOM - Time_Base'!$B$4:$B$29,0), MATCH(CONCATENATE($G166,R$2),'WFOM - Time_Base'!$A$8:$API$8,0)),
IFERROR($AN166 * INDEX('Inputs from Uganda staff'!$E$61:$BM$80,MATCH('HRH Need estimation'!R$2,'Inputs from Uganda staff'!$E$61:$E$80,0),MATCH('HRH Need estimation'!$D166,'Inputs from Uganda staff'!$E$6:$BM$6,0)),
""))</f>
        <v>3.5</v>
      </c>
      <c r="S166" s="122">
        <f>IFERROR(
$AN166 * INDEX('WFOM - Time_Base'!$A$4:$API$29, MATCH("CenHos", 'WFOM - Time_Base'!$B$4:$B$29,0), MATCH(CONCATENATE($G166,S$2),'WFOM - Time_Base'!$A$8:$API$8,0)) *
INDEX('WFOM - Time_Base'!$A$4:$API$29, MATCH("CenHos_Per", 'WFOM - Time_Base'!$B$4:$B$29,0), MATCH(CONCATENATE($G166,S$2),'WFOM - Time_Base'!$A$8:$API$8,0)),
IFERROR($AN166 * INDEX('Inputs from Uganda staff'!$E$61:$BM$80,MATCH('HRH Need estimation'!S$2,'Inputs from Uganda staff'!$E$61:$E$80,0),MATCH('HRH Need estimation'!$D166,'Inputs from Uganda staff'!$E$6:$BM$6,0)),
""))</f>
        <v>6</v>
      </c>
      <c r="T166" s="122">
        <f>IFERROR(
$AN166 * INDEX('WFOM - Time_Base'!$A$4:$API$29, MATCH("CenHos", 'WFOM - Time_Base'!$B$4:$B$29,0), MATCH(CONCATENATE($G166,T$2),'WFOM - Time_Base'!$A$8:$API$8,0)) *
INDEX('WFOM - Time_Base'!$A$4:$API$29, MATCH("CenHos_Per", 'WFOM - Time_Base'!$B$4:$B$29,0), MATCH(CONCATENATE($G166,T$2),'WFOM - Time_Base'!$A$8:$API$8,0)),
IFERROR($AN166 * INDEX('Inputs from Uganda staff'!$E$61:$BM$80,MATCH('HRH Need estimation'!T$2,'Inputs from Uganda staff'!$E$61:$E$80,0),MATCH('HRH Need estimation'!$D166,'Inputs from Uganda staff'!$E$6:$BM$6,0)),
""))</f>
        <v>0</v>
      </c>
      <c r="U166" s="122">
        <f>IFERROR(
$AN166 * INDEX('WFOM - Time_Base'!$A$4:$API$29, MATCH("CenHos", 'WFOM - Time_Base'!$B$4:$B$29,0), MATCH(CONCATENATE($G166,U$2),'WFOM - Time_Base'!$A$8:$API$8,0)) *
INDEX('WFOM - Time_Base'!$A$4:$API$29, MATCH("CenHos_Per", 'WFOM - Time_Base'!$B$4:$B$29,0), MATCH(CONCATENATE($G166,U$2),'WFOM - Time_Base'!$A$8:$API$8,0)),
IFERROR($AN166 * INDEX('Inputs from Uganda staff'!$E$61:$BM$80,MATCH('HRH Need estimation'!U$2,'Inputs from Uganda staff'!$E$61:$E$80,0),MATCH('HRH Need estimation'!$D166,'Inputs from Uganda staff'!$E$6:$BM$6,0)),
""))</f>
        <v>1</v>
      </c>
      <c r="V166" s="122">
        <f>IFERROR(
$AN166 * INDEX('WFOM - Time_Base'!$A$4:$API$29, MATCH("CenHos", 'WFOM - Time_Base'!$B$4:$B$29,0), MATCH(CONCATENATE($G166,V$2),'WFOM - Time_Base'!$A$8:$API$8,0)) *
INDEX('WFOM - Time_Base'!$A$4:$API$29, MATCH("CenHos_Per", 'WFOM - Time_Base'!$B$4:$B$29,0), MATCH(CONCATENATE($G166,V$2),'WFOM - Time_Base'!$A$8:$API$8,0)),
IFERROR($AN166 * INDEX('Inputs from Uganda staff'!$E$61:$BM$80,MATCH('HRH Need estimation'!V$2,'Inputs from Uganda staff'!$E$61:$E$80,0),MATCH('HRH Need estimation'!$D166,'Inputs from Uganda staff'!$E$6:$BM$6,0)),
""))</f>
        <v>4</v>
      </c>
      <c r="W166" s="122">
        <f>IFERROR(
$AN166 * INDEX('WFOM - Time_Base'!$A$4:$API$29, MATCH("CenHos", 'WFOM - Time_Base'!$B$4:$B$29,0), MATCH(CONCATENATE($G166,W$2),'WFOM - Time_Base'!$A$8:$API$8,0)) *
INDEX('WFOM - Time_Base'!$A$4:$API$29, MATCH("CenHos_Per", 'WFOM - Time_Base'!$B$4:$B$29,0), MATCH(CONCATENATE($G166,W$2),'WFOM - Time_Base'!$A$8:$API$8,0)),
IFERROR($AN166 * INDEX('Inputs from Uganda staff'!$E$61:$BM$80,MATCH('HRH Need estimation'!W$2,'Inputs from Uganda staff'!$E$61:$E$80,0),MATCH('HRH Need estimation'!$D166,'Inputs from Uganda staff'!$E$6:$BM$6,0)),
""))</f>
        <v>0</v>
      </c>
      <c r="X166" s="122">
        <f>IFERROR(
$AN166 * INDEX('WFOM - Time_Base'!$A$4:$API$29, MATCH("CenHos", 'WFOM - Time_Base'!$B$4:$B$29,0), MATCH(CONCATENATE($G166,X$2),'WFOM - Time_Base'!$A$8:$API$8,0)) *
INDEX('WFOM - Time_Base'!$A$4:$API$29, MATCH("CenHos_Per", 'WFOM - Time_Base'!$B$4:$B$29,0), MATCH(CONCATENATE($G166,X$2),'WFOM - Time_Base'!$A$8:$API$8,0)),
IFERROR($AN166 * INDEX('Inputs from Uganda staff'!$E$61:$BM$80,MATCH('HRH Need estimation'!X$2,'Inputs from Uganda staff'!$E$61:$E$80,0),MATCH('HRH Need estimation'!$D166,'Inputs from Uganda staff'!$E$6:$BM$6,0)),
""))</f>
        <v>0</v>
      </c>
      <c r="Y166" s="122">
        <f>IFERROR(
$AN166 * INDEX('WFOM - Time_Base'!$A$4:$API$29, MATCH("CenHos", 'WFOM - Time_Base'!$B$4:$B$29,0), MATCH(CONCATENATE($G166,Y$2),'WFOM - Time_Base'!$A$8:$API$8,0)) *
INDEX('WFOM - Time_Base'!$A$4:$API$29, MATCH("CenHos_Per", 'WFOM - Time_Base'!$B$4:$B$29,0), MATCH(CONCATENATE($G166,Y$2),'WFOM - Time_Base'!$A$8:$API$8,0)),
IFERROR($AN166 * INDEX('Inputs from Uganda staff'!$E$61:$BM$80,MATCH('HRH Need estimation'!Y$2,'Inputs from Uganda staff'!$E$61:$E$80,0),MATCH('HRH Need estimation'!$D166,'Inputs from Uganda staff'!$E$6:$BM$6,0)),
""))</f>
        <v>0</v>
      </c>
      <c r="Z166" s="122">
        <f>IFERROR(
$AN166 * INDEX('WFOM - Time_Base'!$A$4:$API$29, MATCH("CenHos", 'WFOM - Time_Base'!$B$4:$B$29,0), MATCH(CONCATENATE($G166,Z$2),'WFOM - Time_Base'!$A$8:$API$8,0)) *
INDEX('WFOM - Time_Base'!$A$4:$API$29, MATCH("CenHos_Per", 'WFOM - Time_Base'!$B$4:$B$29,0), MATCH(CONCATENATE($G166,Z$2),'WFOM - Time_Base'!$A$8:$API$8,0)),
IFERROR($AN166 * INDEX('Inputs from Uganda staff'!$E$61:$BM$80,MATCH('HRH Need estimation'!Z$2,'Inputs from Uganda staff'!$E$61:$E$80,0),MATCH('HRH Need estimation'!$D166,'Inputs from Uganda staff'!$E$6:$BM$6,0)),
""))</f>
        <v>0</v>
      </c>
      <c r="AA166" s="122">
        <f>IFERROR(
$AN166 * INDEX('WFOM - Time_Base'!$A$4:$API$29, MATCH("CenHos", 'WFOM - Time_Base'!$B$4:$B$29,0), MATCH(CONCATENATE($G166,AA$2),'WFOM - Time_Base'!$A$8:$API$8,0)) *
INDEX('WFOM - Time_Base'!$A$4:$API$29, MATCH("CenHos_Per", 'WFOM - Time_Base'!$B$4:$B$29,0), MATCH(CONCATENATE($G166,AA$2),'WFOM - Time_Base'!$A$8:$API$8,0)),
IFERROR($AN166 * INDEX('Inputs from Uganda staff'!$E$61:$BM$80,MATCH('HRH Need estimation'!AA$2,'Inputs from Uganda staff'!$E$61:$E$80,0),MATCH('HRH Need estimation'!$D166,'Inputs from Uganda staff'!$E$6:$BM$6,0)),
""))</f>
        <v>0</v>
      </c>
      <c r="AB166" s="122">
        <f>IFERROR(
$AN166 * INDEX('WFOM - Time_Base'!$A$4:$API$29, MATCH("CenHos", 'WFOM - Time_Base'!$B$4:$B$29,0), MATCH(CONCATENATE($G166,AB$2),'WFOM - Time_Base'!$A$8:$API$8,0)) *
INDEX('WFOM - Time_Base'!$A$4:$API$29, MATCH("CenHos_Per", 'WFOM - Time_Base'!$B$4:$B$29,0), MATCH(CONCATENATE($G166,AB$2),'WFOM - Time_Base'!$A$8:$API$8,0)),
IFERROR($AN166 * INDEX('Inputs from Uganda staff'!$E$61:$BM$80,MATCH('HRH Need estimation'!AB$2,'Inputs from Uganda staff'!$E$61:$E$80,0),MATCH('HRH Need estimation'!$D166,'Inputs from Uganda staff'!$E$6:$BM$6,0)),
""))</f>
        <v>0</v>
      </c>
      <c r="AC166" s="122" t="str">
        <f>IFERROR(
$AN166 * INDEX('WFOM - Time_Base'!$A$4:$API$29, MATCH("CenHos", 'WFOM - Time_Base'!$B$4:$B$29,0), MATCH(CONCATENATE($G166,AC$2),'WFOM - Time_Base'!$A$8:$API$8,0)) *
INDEX('WFOM - Time_Base'!$A$4:$API$29, MATCH("CenHos_Per", 'WFOM - Time_Base'!$B$4:$B$29,0), MATCH(CONCATENATE($G166,AC$2),'WFOM - Time_Base'!$A$8:$API$8,0)),
IFERROR($AN166 * INDEX('Inputs from Uganda staff'!$E$61:$BM$80,MATCH('HRH Need estimation'!AC$2,'Inputs from Uganda staff'!$E$61:$E$80,0),MATCH('HRH Need estimation'!$D166,'Inputs from Uganda staff'!$E$6:$BM$6,0)),
""))</f>
        <v/>
      </c>
      <c r="AD166" s="122">
        <f>IFERROR(
$AN166 * INDEX('WFOM - Time_Base'!$A$4:$API$29, MATCH("CenHos", 'WFOM - Time_Base'!$B$4:$B$29,0), MATCH(CONCATENATE($G166,AD$2),'WFOM - Time_Base'!$A$8:$API$8,0)) *
INDEX('WFOM - Time_Base'!$A$4:$API$29, MATCH("CenHos_Per", 'WFOM - Time_Base'!$B$4:$B$29,0), MATCH(CONCATENATE($G166,AD$2),'WFOM - Time_Base'!$A$8:$API$8,0)),
IFERROR($AN166 * INDEX('Inputs from Uganda staff'!$E$61:$BM$80,MATCH('HRH Need estimation'!AD$2,'Inputs from Uganda staff'!$E$61:$E$80,0),MATCH('HRH Need estimation'!$D166,'Inputs from Uganda staff'!$E$6:$BM$6,0)),
""))</f>
        <v>0</v>
      </c>
      <c r="AE166" s="122">
        <f>IFERROR(
$AN166 * INDEX('WFOM - Time_Base'!$A$4:$API$29, MATCH("CenHos", 'WFOM - Time_Base'!$B$4:$B$29,0), MATCH(CONCATENATE($G166,AE$2),'WFOM - Time_Base'!$A$8:$API$8,0)) *
INDEX('WFOM - Time_Base'!$A$4:$API$29, MATCH("CenHos_Per", 'WFOM - Time_Base'!$B$4:$B$29,0), MATCH(CONCATENATE($G166,AE$2),'WFOM - Time_Base'!$A$8:$API$8,0)),
IFERROR($AN166 * INDEX('Inputs from Uganda staff'!$E$61:$BM$80,MATCH('HRH Need estimation'!AE$2,'Inputs from Uganda staff'!$E$61:$E$80,0),MATCH('HRH Need estimation'!$D166,'Inputs from Uganda staff'!$E$6:$BM$6,0)),
""))</f>
        <v>0</v>
      </c>
      <c r="AF166" s="122">
        <f>IFERROR(
$AN166 * INDEX('WFOM - Time_Base'!$A$4:$API$29, MATCH("CenHos", 'WFOM - Time_Base'!$B$4:$B$29,0), MATCH(CONCATENATE($G166,AF$2),'WFOM - Time_Base'!$A$8:$API$8,0)) *
INDEX('WFOM - Time_Base'!$A$4:$API$29, MATCH("CenHos_Per", 'WFOM - Time_Base'!$B$4:$B$29,0), MATCH(CONCATENATE($G166,AF$2),'WFOM - Time_Base'!$A$8:$API$8,0)),
IFERROR($AN166 * INDEX('Inputs from Uganda staff'!$E$61:$BM$80,MATCH('HRH Need estimation'!AF$2,'Inputs from Uganda staff'!$E$61:$E$80,0),MATCH('HRH Need estimation'!$D166,'Inputs from Uganda staff'!$E$6:$BM$6,0)),
""))</f>
        <v>0</v>
      </c>
      <c r="AG166" s="122">
        <f>IFERROR(
$AN166 * INDEX('WFOM - Time_Base'!$A$4:$API$29, MATCH("CenHos", 'WFOM - Time_Base'!$B$4:$B$29,0), MATCH(CONCATENATE($G166,AG$2),'WFOM - Time_Base'!$A$8:$API$8,0)) *
INDEX('WFOM - Time_Base'!$A$4:$API$29, MATCH("CenHos_Per", 'WFOM - Time_Base'!$B$4:$B$29,0), MATCH(CONCATENATE($G166,AG$2),'WFOM - Time_Base'!$A$8:$API$8,0)),
IFERROR($AN166 * INDEX('Inputs from Uganda staff'!$E$61:$BM$80,MATCH('HRH Need estimation'!AG$2,'Inputs from Uganda staff'!$E$61:$E$80,0),MATCH('HRH Need estimation'!$D166,'Inputs from Uganda staff'!$E$6:$BM$6,0)),
""))</f>
        <v>0</v>
      </c>
      <c r="AH166" s="122">
        <f>IFERROR(
$AN166 * INDEX('WFOM - Time_Base'!$A$4:$API$29, MATCH("CenHos", 'WFOM - Time_Base'!$B$4:$B$29,0), MATCH(CONCATENATE($G166,AH$2),'WFOM - Time_Base'!$A$8:$API$8,0)) *
INDEX('WFOM - Time_Base'!$A$4:$API$29, MATCH("CenHos_Per", 'WFOM - Time_Base'!$B$4:$B$29,0), MATCH(CONCATENATE($G166,AH$2),'WFOM - Time_Base'!$A$8:$API$8,0)),
IFERROR($AN166 * INDEX('Inputs from Uganda staff'!$E$61:$BM$80,MATCH('HRH Need estimation'!AH$2,'Inputs from Uganda staff'!$E$61:$E$80,0),MATCH('HRH Need estimation'!$D166,'Inputs from Uganda staff'!$E$6:$BM$6,0)),
""))</f>
        <v>0</v>
      </c>
      <c r="AI166" s="122">
        <f>IFERROR(
$AN166 * INDEX('WFOM - Time_Base'!$A$4:$API$29, MATCH("CenHos", 'WFOM - Time_Base'!$B$4:$B$29,0), MATCH(CONCATENATE($G166,AI$2),'WFOM - Time_Base'!$A$8:$API$8,0)) *
INDEX('WFOM - Time_Base'!$A$4:$API$29, MATCH("CenHos_Per", 'WFOM - Time_Base'!$B$4:$B$29,0), MATCH(CONCATENATE($G166,AI$2),'WFOM - Time_Base'!$A$8:$API$8,0)),
IFERROR($AN166 * INDEX('Inputs from Uganda staff'!$E$61:$BM$80,MATCH('HRH Need estimation'!AI$2,'Inputs from Uganda staff'!$E$61:$E$80,0),MATCH('HRH Need estimation'!$D166,'Inputs from Uganda staff'!$E$6:$BM$6,0)),
""))</f>
        <v>0</v>
      </c>
      <c r="AJ166" s="122">
        <f>IFERROR(
$AN166 * INDEX('WFOM - Time_Base'!$A$4:$API$29, MATCH("CenHos", 'WFOM - Time_Base'!$B$4:$B$29,0), MATCH(CONCATENATE($G166,AJ$2),'WFOM - Time_Base'!$A$8:$API$8,0)) *
INDEX('WFOM - Time_Base'!$A$4:$API$29, MATCH("CenHos_Per", 'WFOM - Time_Base'!$B$4:$B$29,0), MATCH(CONCATENATE($G166,AJ$2),'WFOM - Time_Base'!$A$8:$API$8,0)),
IFERROR($AN166 * INDEX('Inputs from Uganda staff'!$E$61:$BM$80,MATCH('HRH Need estimation'!AJ$2,'Inputs from Uganda staff'!$E$61:$E$80,0),MATCH('HRH Need estimation'!$D166,'Inputs from Uganda staff'!$E$6:$BM$6,0)),
""))</f>
        <v>0</v>
      </c>
      <c r="AK166" s="122">
        <f>IFERROR(
$AN166 * INDEX('WFOM - Time_Base'!$A$4:$API$29, MATCH("CenHos", 'WFOM - Time_Base'!$B$4:$B$29,0), MATCH(CONCATENATE($G166,AK$2),'WFOM - Time_Base'!$A$8:$API$8,0)) *
INDEX('WFOM - Time_Base'!$A$4:$API$29, MATCH("CenHos_Per", 'WFOM - Time_Base'!$B$4:$B$29,0), MATCH(CONCATENATE($G166,AK$2),'WFOM - Time_Base'!$A$8:$API$8,0)),
IFERROR($AN166 * INDEX('Inputs from Uganda staff'!$E$61:$BM$80,MATCH('HRH Need estimation'!AK$2,'Inputs from Uganda staff'!$E$61:$E$80,0),MATCH('HRH Need estimation'!$D166,'Inputs from Uganda staff'!$E$6:$BM$6,0)),
""))</f>
        <v>0</v>
      </c>
      <c r="AL166" s="122">
        <f>IFERROR(
$AN166 * INDEX('WFOM - Time_Base'!$A$4:$API$29, MATCH("CenHos", 'WFOM - Time_Base'!$B$4:$B$29,0), MATCH(CONCATENATE($G166,AL$2),'WFOM - Time_Base'!$A$8:$API$8,0)) *
INDEX('WFOM - Time_Base'!$A$4:$API$29, MATCH("CenHos_Per", 'WFOM - Time_Base'!$B$4:$B$29,0), MATCH(CONCATENATE($G166,AL$2),'WFOM - Time_Base'!$A$8:$API$8,0)),
IFERROR($AN166 * INDEX('Inputs from Uganda staff'!$E$61:$BM$80,MATCH('HRH Need estimation'!AL$2,'Inputs from Uganda staff'!$E$61:$E$80,0),MATCH('HRH Need estimation'!$D166,'Inputs from Uganda staff'!$E$6:$BM$6,0)),
""))</f>
        <v>0</v>
      </c>
      <c r="AN166">
        <v>1</v>
      </c>
      <c r="AO166" t="e">
        <f t="shared" si="6"/>
        <v>#N/A</v>
      </c>
    </row>
    <row r="167" spans="1:41" hidden="1">
      <c r="A167" s="106" t="s">
        <v>992</v>
      </c>
      <c r="B167" s="106" t="s">
        <v>525</v>
      </c>
      <c r="C167" s="107" t="s">
        <v>546</v>
      </c>
      <c r="D167" s="115" t="s">
        <v>547</v>
      </c>
      <c r="E167" s="122" t="s">
        <v>867</v>
      </c>
      <c r="F167" s="122" t="s">
        <v>9</v>
      </c>
      <c r="G167" s="122" t="str">
        <f>IF(F167&lt;&gt;"", VLOOKUP(F167,'WFOM - Cadre and Service List'!$E$4:$F$52,2,FALSE), "")</f>
        <v>InpatientDays</v>
      </c>
      <c r="H167" s="122"/>
      <c r="I167" s="207"/>
      <c r="J167" s="207"/>
      <c r="K167" s="207"/>
      <c r="L167" s="207"/>
      <c r="M167" s="207"/>
      <c r="N167" s="207"/>
      <c r="O167" s="207"/>
      <c r="P167" s="207">
        <f t="shared" si="5"/>
        <v>0</v>
      </c>
      <c r="Q167" s="122" t="s">
        <v>1947</v>
      </c>
      <c r="R167" s="122">
        <f>IFERROR(
$AN167 * INDEX('WFOM - Time_Base'!$A$4:$API$29, MATCH("CenHos", 'WFOM - Time_Base'!$B$4:$B$29,0), MATCH(CONCATENATE($G167,R$2),'WFOM - Time_Base'!$A$8:$API$8,0)) *
INDEX('WFOM - Time_Base'!$A$4:$API$29, MATCH("CenHos_Per", 'WFOM - Time_Base'!$B$4:$B$29,0), MATCH(CONCATENATE($G167,R$2),'WFOM - Time_Base'!$A$8:$API$8,0)),
IFERROR($AN167 * INDEX('Inputs from Uganda staff'!$E$61:$BM$80,MATCH('HRH Need estimation'!R$2,'Inputs from Uganda staff'!$E$61:$E$80,0),MATCH('HRH Need estimation'!$D167,'Inputs from Uganda staff'!$E$6:$BM$6,0)),
""))</f>
        <v>5</v>
      </c>
      <c r="S167" s="122">
        <f>IFERROR(
$AN167 * INDEX('WFOM - Time_Base'!$A$4:$API$29, MATCH("CenHos", 'WFOM - Time_Base'!$B$4:$B$29,0), MATCH(CONCATENATE($G167,S$2),'WFOM - Time_Base'!$A$8:$API$8,0)) *
INDEX('WFOM - Time_Base'!$A$4:$API$29, MATCH("CenHos_Per", 'WFOM - Time_Base'!$B$4:$B$29,0), MATCH(CONCATENATE($G167,S$2),'WFOM - Time_Base'!$A$8:$API$8,0)),
IFERROR($AN167 * INDEX('Inputs from Uganda staff'!$E$61:$BM$80,MATCH('HRH Need estimation'!S$2,'Inputs from Uganda staff'!$E$61:$E$80,0),MATCH('HRH Need estimation'!$D167,'Inputs from Uganda staff'!$E$6:$BM$6,0)),
""))</f>
        <v>7</v>
      </c>
      <c r="T167" s="122">
        <f>IFERROR(
$AN167 * INDEX('WFOM - Time_Base'!$A$4:$API$29, MATCH("CenHos", 'WFOM - Time_Base'!$B$4:$B$29,0), MATCH(CONCATENATE($G167,T$2),'WFOM - Time_Base'!$A$8:$API$8,0)) *
INDEX('WFOM - Time_Base'!$A$4:$API$29, MATCH("CenHos_Per", 'WFOM - Time_Base'!$B$4:$B$29,0), MATCH(CONCATENATE($G167,T$2),'WFOM - Time_Base'!$A$8:$API$8,0)),
IFERROR($AN167 * INDEX('Inputs from Uganda staff'!$E$61:$BM$80,MATCH('HRH Need estimation'!T$2,'Inputs from Uganda staff'!$E$61:$E$80,0),MATCH('HRH Need estimation'!$D167,'Inputs from Uganda staff'!$E$6:$BM$6,0)),
""))</f>
        <v>0</v>
      </c>
      <c r="U167" s="122">
        <f>IFERROR(
$AN167 * INDEX('WFOM - Time_Base'!$A$4:$API$29, MATCH("CenHos", 'WFOM - Time_Base'!$B$4:$B$29,0), MATCH(CONCATENATE($G167,U$2),'WFOM - Time_Base'!$A$8:$API$8,0)) *
INDEX('WFOM - Time_Base'!$A$4:$API$29, MATCH("CenHos_Per", 'WFOM - Time_Base'!$B$4:$B$29,0), MATCH(CONCATENATE($G167,U$2),'WFOM - Time_Base'!$A$8:$API$8,0)),
IFERROR($AN167 * INDEX('Inputs from Uganda staff'!$E$61:$BM$80,MATCH('HRH Need estimation'!U$2,'Inputs from Uganda staff'!$E$61:$E$80,0),MATCH('HRH Need estimation'!$D167,'Inputs from Uganda staff'!$E$6:$BM$6,0)),
""))</f>
        <v>12</v>
      </c>
      <c r="V167" s="122">
        <f>IFERROR(
$AN167 * INDEX('WFOM - Time_Base'!$A$4:$API$29, MATCH("CenHos", 'WFOM - Time_Base'!$B$4:$B$29,0), MATCH(CONCATENATE($G167,V$2),'WFOM - Time_Base'!$A$8:$API$8,0)) *
INDEX('WFOM - Time_Base'!$A$4:$API$29, MATCH("CenHos_Per", 'WFOM - Time_Base'!$B$4:$B$29,0), MATCH(CONCATENATE($G167,V$2),'WFOM - Time_Base'!$A$8:$API$8,0)),
IFERROR($AN167 * INDEX('Inputs from Uganda staff'!$E$61:$BM$80,MATCH('HRH Need estimation'!V$2,'Inputs from Uganda staff'!$E$61:$E$80,0),MATCH('HRH Need estimation'!$D167,'Inputs from Uganda staff'!$E$6:$BM$6,0)),
""))</f>
        <v>28</v>
      </c>
      <c r="W167" s="122">
        <f>IFERROR(
$AN167 * INDEX('WFOM - Time_Base'!$A$4:$API$29, MATCH("CenHos", 'WFOM - Time_Base'!$B$4:$B$29,0), MATCH(CONCATENATE($G167,W$2),'WFOM - Time_Base'!$A$8:$API$8,0)) *
INDEX('WFOM - Time_Base'!$A$4:$API$29, MATCH("CenHos_Per", 'WFOM - Time_Base'!$B$4:$B$29,0), MATCH(CONCATENATE($G167,W$2),'WFOM - Time_Base'!$A$8:$API$8,0)),
IFERROR($AN167 * INDEX('Inputs from Uganda staff'!$E$61:$BM$80,MATCH('HRH Need estimation'!W$2,'Inputs from Uganda staff'!$E$61:$E$80,0),MATCH('HRH Need estimation'!$D167,'Inputs from Uganda staff'!$E$6:$BM$6,0)),
""))</f>
        <v>2</v>
      </c>
      <c r="X167" s="122">
        <f>IFERROR(
$AN167 * INDEX('WFOM - Time_Base'!$A$4:$API$29, MATCH("CenHos", 'WFOM - Time_Base'!$B$4:$B$29,0), MATCH(CONCATENATE($G167,X$2),'WFOM - Time_Base'!$A$8:$API$8,0)) *
INDEX('WFOM - Time_Base'!$A$4:$API$29, MATCH("CenHos_Per", 'WFOM - Time_Base'!$B$4:$B$29,0), MATCH(CONCATENATE($G167,X$2),'WFOM - Time_Base'!$A$8:$API$8,0)),
IFERROR($AN167 * INDEX('Inputs from Uganda staff'!$E$61:$BM$80,MATCH('HRH Need estimation'!X$2,'Inputs from Uganda staff'!$E$61:$E$80,0),MATCH('HRH Need estimation'!$D167,'Inputs from Uganda staff'!$E$6:$BM$6,0)),
""))</f>
        <v>0</v>
      </c>
      <c r="Y167" s="122">
        <f>IFERROR(
$AN167 * INDEX('WFOM - Time_Base'!$A$4:$API$29, MATCH("CenHos", 'WFOM - Time_Base'!$B$4:$B$29,0), MATCH(CONCATENATE($G167,Y$2),'WFOM - Time_Base'!$A$8:$API$8,0)) *
INDEX('WFOM - Time_Base'!$A$4:$API$29, MATCH("CenHos_Per", 'WFOM - Time_Base'!$B$4:$B$29,0), MATCH(CONCATENATE($G167,Y$2),'WFOM - Time_Base'!$A$8:$API$8,0)),
IFERROR($AN167 * INDEX('Inputs from Uganda staff'!$E$61:$BM$80,MATCH('HRH Need estimation'!Y$2,'Inputs from Uganda staff'!$E$61:$E$80,0),MATCH('HRH Need estimation'!$D167,'Inputs from Uganda staff'!$E$6:$BM$6,0)),
""))</f>
        <v>0</v>
      </c>
      <c r="Z167" s="122">
        <f>IFERROR(
$AN167 * INDEX('WFOM - Time_Base'!$A$4:$API$29, MATCH("CenHos", 'WFOM - Time_Base'!$B$4:$B$29,0), MATCH(CONCATENATE($G167,Z$2),'WFOM - Time_Base'!$A$8:$API$8,0)) *
INDEX('WFOM - Time_Base'!$A$4:$API$29, MATCH("CenHos_Per", 'WFOM - Time_Base'!$B$4:$B$29,0), MATCH(CONCATENATE($G167,Z$2),'WFOM - Time_Base'!$A$8:$API$8,0)),
IFERROR($AN167 * INDEX('Inputs from Uganda staff'!$E$61:$BM$80,MATCH('HRH Need estimation'!Z$2,'Inputs from Uganda staff'!$E$61:$E$80,0),MATCH('HRH Need estimation'!$D167,'Inputs from Uganda staff'!$E$6:$BM$6,0)),
""))</f>
        <v>0</v>
      </c>
      <c r="AA167" s="122">
        <f>IFERROR(
$AN167 * INDEX('WFOM - Time_Base'!$A$4:$API$29, MATCH("CenHos", 'WFOM - Time_Base'!$B$4:$B$29,0), MATCH(CONCATENATE($G167,AA$2),'WFOM - Time_Base'!$A$8:$API$8,0)) *
INDEX('WFOM - Time_Base'!$A$4:$API$29, MATCH("CenHos_Per", 'WFOM - Time_Base'!$B$4:$B$29,0), MATCH(CONCATENATE($G167,AA$2),'WFOM - Time_Base'!$A$8:$API$8,0)),
IFERROR($AN167 * INDEX('Inputs from Uganda staff'!$E$61:$BM$80,MATCH('HRH Need estimation'!AA$2,'Inputs from Uganda staff'!$E$61:$E$80,0),MATCH('HRH Need estimation'!$D167,'Inputs from Uganda staff'!$E$6:$BM$6,0)),
""))</f>
        <v>0</v>
      </c>
      <c r="AB167" s="122">
        <f>IFERROR(
$AN167 * INDEX('WFOM - Time_Base'!$A$4:$API$29, MATCH("CenHos", 'WFOM - Time_Base'!$B$4:$B$29,0), MATCH(CONCATENATE($G167,AB$2),'WFOM - Time_Base'!$A$8:$API$8,0)) *
INDEX('WFOM - Time_Base'!$A$4:$API$29, MATCH("CenHos_Per", 'WFOM - Time_Base'!$B$4:$B$29,0), MATCH(CONCATENATE($G167,AB$2),'WFOM - Time_Base'!$A$8:$API$8,0)),
IFERROR($AN167 * INDEX('Inputs from Uganda staff'!$E$61:$BM$80,MATCH('HRH Need estimation'!AB$2,'Inputs from Uganda staff'!$E$61:$E$80,0),MATCH('HRH Need estimation'!$D167,'Inputs from Uganda staff'!$E$6:$BM$6,0)),
""))</f>
        <v>0</v>
      </c>
      <c r="AC167" s="122" t="str">
        <f>IFERROR(
$AN167 * INDEX('WFOM - Time_Base'!$A$4:$API$29, MATCH("CenHos", 'WFOM - Time_Base'!$B$4:$B$29,0), MATCH(CONCATENATE($G167,AC$2),'WFOM - Time_Base'!$A$8:$API$8,0)) *
INDEX('WFOM - Time_Base'!$A$4:$API$29, MATCH("CenHos_Per", 'WFOM - Time_Base'!$B$4:$B$29,0), MATCH(CONCATENATE($G167,AC$2),'WFOM - Time_Base'!$A$8:$API$8,0)),
IFERROR($AN167 * INDEX('Inputs from Uganda staff'!$E$61:$BM$80,MATCH('HRH Need estimation'!AC$2,'Inputs from Uganda staff'!$E$61:$E$80,0),MATCH('HRH Need estimation'!$D167,'Inputs from Uganda staff'!$E$6:$BM$6,0)),
""))</f>
        <v/>
      </c>
      <c r="AD167" s="122">
        <f>IFERROR(
$AN167 * INDEX('WFOM - Time_Base'!$A$4:$API$29, MATCH("CenHos", 'WFOM - Time_Base'!$B$4:$B$29,0), MATCH(CONCATENATE($G167,AD$2),'WFOM - Time_Base'!$A$8:$API$8,0)) *
INDEX('WFOM - Time_Base'!$A$4:$API$29, MATCH("CenHos_Per", 'WFOM - Time_Base'!$B$4:$B$29,0), MATCH(CONCATENATE($G167,AD$2),'WFOM - Time_Base'!$A$8:$API$8,0)),
IFERROR($AN167 * INDEX('Inputs from Uganda staff'!$E$61:$BM$80,MATCH('HRH Need estimation'!AD$2,'Inputs from Uganda staff'!$E$61:$E$80,0),MATCH('HRH Need estimation'!$D167,'Inputs from Uganda staff'!$E$6:$BM$6,0)),
""))</f>
        <v>0</v>
      </c>
      <c r="AE167" s="122">
        <f>IFERROR(
$AN167 * INDEX('WFOM - Time_Base'!$A$4:$API$29, MATCH("CenHos", 'WFOM - Time_Base'!$B$4:$B$29,0), MATCH(CONCATENATE($G167,AE$2),'WFOM - Time_Base'!$A$8:$API$8,0)) *
INDEX('WFOM - Time_Base'!$A$4:$API$29, MATCH("CenHos_Per", 'WFOM - Time_Base'!$B$4:$B$29,0), MATCH(CONCATENATE($G167,AE$2),'WFOM - Time_Base'!$A$8:$API$8,0)),
IFERROR($AN167 * INDEX('Inputs from Uganda staff'!$E$61:$BM$80,MATCH('HRH Need estimation'!AE$2,'Inputs from Uganda staff'!$E$61:$E$80,0),MATCH('HRH Need estimation'!$D167,'Inputs from Uganda staff'!$E$6:$BM$6,0)),
""))</f>
        <v>0</v>
      </c>
      <c r="AF167" s="122">
        <f>IFERROR(
$AN167 * INDEX('WFOM - Time_Base'!$A$4:$API$29, MATCH("CenHos", 'WFOM - Time_Base'!$B$4:$B$29,0), MATCH(CONCATENATE($G167,AF$2),'WFOM - Time_Base'!$A$8:$API$8,0)) *
INDEX('WFOM - Time_Base'!$A$4:$API$29, MATCH("CenHos_Per", 'WFOM - Time_Base'!$B$4:$B$29,0), MATCH(CONCATENATE($G167,AF$2),'WFOM - Time_Base'!$A$8:$API$8,0)),
IFERROR($AN167 * INDEX('Inputs from Uganda staff'!$E$61:$BM$80,MATCH('HRH Need estimation'!AF$2,'Inputs from Uganda staff'!$E$61:$E$80,0),MATCH('HRH Need estimation'!$D167,'Inputs from Uganda staff'!$E$6:$BM$6,0)),
""))</f>
        <v>0</v>
      </c>
      <c r="AG167" s="122">
        <f>IFERROR(
$AN167 * INDEX('WFOM - Time_Base'!$A$4:$API$29, MATCH("CenHos", 'WFOM - Time_Base'!$B$4:$B$29,0), MATCH(CONCATENATE($G167,AG$2),'WFOM - Time_Base'!$A$8:$API$8,0)) *
INDEX('WFOM - Time_Base'!$A$4:$API$29, MATCH("CenHos_Per", 'WFOM - Time_Base'!$B$4:$B$29,0), MATCH(CONCATENATE($G167,AG$2),'WFOM - Time_Base'!$A$8:$API$8,0)),
IFERROR($AN167 * INDEX('Inputs from Uganda staff'!$E$61:$BM$80,MATCH('HRH Need estimation'!AG$2,'Inputs from Uganda staff'!$E$61:$E$80,0),MATCH('HRH Need estimation'!$D167,'Inputs from Uganda staff'!$E$6:$BM$6,0)),
""))</f>
        <v>0</v>
      </c>
      <c r="AH167" s="122">
        <f>IFERROR(
$AN167 * INDEX('WFOM - Time_Base'!$A$4:$API$29, MATCH("CenHos", 'WFOM - Time_Base'!$B$4:$B$29,0), MATCH(CONCATENATE($G167,AH$2),'WFOM - Time_Base'!$A$8:$API$8,0)) *
INDEX('WFOM - Time_Base'!$A$4:$API$29, MATCH("CenHos_Per", 'WFOM - Time_Base'!$B$4:$B$29,0), MATCH(CONCATENATE($G167,AH$2),'WFOM - Time_Base'!$A$8:$API$8,0)),
IFERROR($AN167 * INDEX('Inputs from Uganda staff'!$E$61:$BM$80,MATCH('HRH Need estimation'!AH$2,'Inputs from Uganda staff'!$E$61:$E$80,0),MATCH('HRH Need estimation'!$D167,'Inputs from Uganda staff'!$E$6:$BM$6,0)),
""))</f>
        <v>0</v>
      </c>
      <c r="AI167" s="122">
        <f>IFERROR(
$AN167 * INDEX('WFOM - Time_Base'!$A$4:$API$29, MATCH("CenHos", 'WFOM - Time_Base'!$B$4:$B$29,0), MATCH(CONCATENATE($G167,AI$2),'WFOM - Time_Base'!$A$8:$API$8,0)) *
INDEX('WFOM - Time_Base'!$A$4:$API$29, MATCH("CenHos_Per", 'WFOM - Time_Base'!$B$4:$B$29,0), MATCH(CONCATENATE($G167,AI$2),'WFOM - Time_Base'!$A$8:$API$8,0)),
IFERROR($AN167 * INDEX('Inputs from Uganda staff'!$E$61:$BM$80,MATCH('HRH Need estimation'!AI$2,'Inputs from Uganda staff'!$E$61:$E$80,0),MATCH('HRH Need estimation'!$D167,'Inputs from Uganda staff'!$E$6:$BM$6,0)),
""))</f>
        <v>0</v>
      </c>
      <c r="AJ167" s="122">
        <f>IFERROR(
$AN167 * INDEX('WFOM - Time_Base'!$A$4:$API$29, MATCH("CenHos", 'WFOM - Time_Base'!$B$4:$B$29,0), MATCH(CONCATENATE($G167,AJ$2),'WFOM - Time_Base'!$A$8:$API$8,0)) *
INDEX('WFOM - Time_Base'!$A$4:$API$29, MATCH("CenHos_Per", 'WFOM - Time_Base'!$B$4:$B$29,0), MATCH(CONCATENATE($G167,AJ$2),'WFOM - Time_Base'!$A$8:$API$8,0)),
IFERROR($AN167 * INDEX('Inputs from Uganda staff'!$E$61:$BM$80,MATCH('HRH Need estimation'!AJ$2,'Inputs from Uganda staff'!$E$61:$E$80,0),MATCH('HRH Need estimation'!$D167,'Inputs from Uganda staff'!$E$6:$BM$6,0)),
""))</f>
        <v>0</v>
      </c>
      <c r="AK167" s="122">
        <f>IFERROR(
$AN167 * INDEX('WFOM - Time_Base'!$A$4:$API$29, MATCH("CenHos", 'WFOM - Time_Base'!$B$4:$B$29,0), MATCH(CONCATENATE($G167,AK$2),'WFOM - Time_Base'!$A$8:$API$8,0)) *
INDEX('WFOM - Time_Base'!$A$4:$API$29, MATCH("CenHos_Per", 'WFOM - Time_Base'!$B$4:$B$29,0), MATCH(CONCATENATE($G167,AK$2),'WFOM - Time_Base'!$A$8:$API$8,0)),
IFERROR($AN167 * INDEX('Inputs from Uganda staff'!$E$61:$BM$80,MATCH('HRH Need estimation'!AK$2,'Inputs from Uganda staff'!$E$61:$E$80,0),MATCH('HRH Need estimation'!$D167,'Inputs from Uganda staff'!$E$6:$BM$6,0)),
""))</f>
        <v>0</v>
      </c>
      <c r="AL167" s="122">
        <f>IFERROR(
$AN167 * INDEX('WFOM - Time_Base'!$A$4:$API$29, MATCH("CenHos", 'WFOM - Time_Base'!$B$4:$B$29,0), MATCH(CONCATENATE($G167,AL$2),'WFOM - Time_Base'!$A$8:$API$8,0)) *
INDEX('WFOM - Time_Base'!$A$4:$API$29, MATCH("CenHos_Per", 'WFOM - Time_Base'!$B$4:$B$29,0), MATCH(CONCATENATE($G167,AL$2),'WFOM - Time_Base'!$A$8:$API$8,0)),
IFERROR($AN167 * INDEX('Inputs from Uganda staff'!$E$61:$BM$80,MATCH('HRH Need estimation'!AL$2,'Inputs from Uganda staff'!$E$61:$E$80,0),MATCH('HRH Need estimation'!$D167,'Inputs from Uganda staff'!$E$6:$BM$6,0)),
""))</f>
        <v>0</v>
      </c>
      <c r="AN167">
        <v>1</v>
      </c>
      <c r="AO167" t="e">
        <f t="shared" si="6"/>
        <v>#N/A</v>
      </c>
    </row>
    <row r="168" spans="1:41" hidden="1">
      <c r="A168" s="106" t="s">
        <v>993</v>
      </c>
      <c r="B168" s="106" t="s">
        <v>525</v>
      </c>
      <c r="C168" s="107" t="s">
        <v>548</v>
      </c>
      <c r="D168" s="115" t="s">
        <v>549</v>
      </c>
      <c r="E168" s="122" t="s">
        <v>867</v>
      </c>
      <c r="F168" s="122" t="s">
        <v>21</v>
      </c>
      <c r="G168" s="122" t="str">
        <f>IF(F168&lt;&gt;"", VLOOKUP(F168,'WFOM - Cadre and Service List'!$E$4:$F$52,2,FALSE), "")</f>
        <v>Over5OPD</v>
      </c>
      <c r="H168" s="122"/>
      <c r="I168" s="207"/>
      <c r="J168" s="207"/>
      <c r="K168" s="207"/>
      <c r="L168" s="207"/>
      <c r="M168" s="207"/>
      <c r="N168" s="207"/>
      <c r="O168" s="207"/>
      <c r="P168" s="207">
        <f t="shared" si="5"/>
        <v>0</v>
      </c>
      <c r="Q168" s="122" t="s">
        <v>1947</v>
      </c>
      <c r="R168" s="122">
        <f>IFERROR(
$AN168 * INDEX('WFOM - Time_Base'!$A$4:$API$29, MATCH("CenHos", 'WFOM - Time_Base'!$B$4:$B$29,0), MATCH(CONCATENATE($G168,R$2),'WFOM - Time_Base'!$A$8:$API$8,0)) *
INDEX('WFOM - Time_Base'!$A$4:$API$29, MATCH("CenHos_Per", 'WFOM - Time_Base'!$B$4:$B$29,0), MATCH(CONCATENATE($G168,R$2),'WFOM - Time_Base'!$A$8:$API$8,0)),
IFERROR($AN168 * INDEX('Inputs from Uganda staff'!$E$61:$BM$80,MATCH('HRH Need estimation'!R$2,'Inputs from Uganda staff'!$E$61:$E$80,0),MATCH('HRH Need estimation'!$D168,'Inputs from Uganda staff'!$E$6:$BM$6,0)),
""))</f>
        <v>3.5</v>
      </c>
      <c r="S168" s="122">
        <f>IFERROR(
$AN168 * INDEX('WFOM - Time_Base'!$A$4:$API$29, MATCH("CenHos", 'WFOM - Time_Base'!$B$4:$B$29,0), MATCH(CONCATENATE($G168,S$2),'WFOM - Time_Base'!$A$8:$API$8,0)) *
INDEX('WFOM - Time_Base'!$A$4:$API$29, MATCH("CenHos_Per", 'WFOM - Time_Base'!$B$4:$B$29,0), MATCH(CONCATENATE($G168,S$2),'WFOM - Time_Base'!$A$8:$API$8,0)),
IFERROR($AN168 * INDEX('Inputs from Uganda staff'!$E$61:$BM$80,MATCH('HRH Need estimation'!S$2,'Inputs from Uganda staff'!$E$61:$E$80,0),MATCH('HRH Need estimation'!$D168,'Inputs from Uganda staff'!$E$6:$BM$6,0)),
""))</f>
        <v>6</v>
      </c>
      <c r="T168" s="122">
        <f>IFERROR(
$AN168 * INDEX('WFOM - Time_Base'!$A$4:$API$29, MATCH("CenHos", 'WFOM - Time_Base'!$B$4:$B$29,0), MATCH(CONCATENATE($G168,T$2),'WFOM - Time_Base'!$A$8:$API$8,0)) *
INDEX('WFOM - Time_Base'!$A$4:$API$29, MATCH("CenHos_Per", 'WFOM - Time_Base'!$B$4:$B$29,0), MATCH(CONCATENATE($G168,T$2),'WFOM - Time_Base'!$A$8:$API$8,0)),
IFERROR($AN168 * INDEX('Inputs from Uganda staff'!$E$61:$BM$80,MATCH('HRH Need estimation'!T$2,'Inputs from Uganda staff'!$E$61:$E$80,0),MATCH('HRH Need estimation'!$D168,'Inputs from Uganda staff'!$E$6:$BM$6,0)),
""))</f>
        <v>0</v>
      </c>
      <c r="U168" s="122">
        <f>IFERROR(
$AN168 * INDEX('WFOM - Time_Base'!$A$4:$API$29, MATCH("CenHos", 'WFOM - Time_Base'!$B$4:$B$29,0), MATCH(CONCATENATE($G168,U$2),'WFOM - Time_Base'!$A$8:$API$8,0)) *
INDEX('WFOM - Time_Base'!$A$4:$API$29, MATCH("CenHos_Per", 'WFOM - Time_Base'!$B$4:$B$29,0), MATCH(CONCATENATE($G168,U$2),'WFOM - Time_Base'!$A$8:$API$8,0)),
IFERROR($AN168 * INDEX('Inputs from Uganda staff'!$E$61:$BM$80,MATCH('HRH Need estimation'!U$2,'Inputs from Uganda staff'!$E$61:$E$80,0),MATCH('HRH Need estimation'!$D168,'Inputs from Uganda staff'!$E$6:$BM$6,0)),
""))</f>
        <v>1</v>
      </c>
      <c r="V168" s="122">
        <f>IFERROR(
$AN168 * INDEX('WFOM - Time_Base'!$A$4:$API$29, MATCH("CenHos", 'WFOM - Time_Base'!$B$4:$B$29,0), MATCH(CONCATENATE($G168,V$2),'WFOM - Time_Base'!$A$8:$API$8,0)) *
INDEX('WFOM - Time_Base'!$A$4:$API$29, MATCH("CenHos_Per", 'WFOM - Time_Base'!$B$4:$B$29,0), MATCH(CONCATENATE($G168,V$2),'WFOM - Time_Base'!$A$8:$API$8,0)),
IFERROR($AN168 * INDEX('Inputs from Uganda staff'!$E$61:$BM$80,MATCH('HRH Need estimation'!V$2,'Inputs from Uganda staff'!$E$61:$E$80,0),MATCH('HRH Need estimation'!$D168,'Inputs from Uganda staff'!$E$6:$BM$6,0)),
""))</f>
        <v>4</v>
      </c>
      <c r="W168" s="122">
        <f>IFERROR(
$AN168 * INDEX('WFOM - Time_Base'!$A$4:$API$29, MATCH("CenHos", 'WFOM - Time_Base'!$B$4:$B$29,0), MATCH(CONCATENATE($G168,W$2),'WFOM - Time_Base'!$A$8:$API$8,0)) *
INDEX('WFOM - Time_Base'!$A$4:$API$29, MATCH("CenHos_Per", 'WFOM - Time_Base'!$B$4:$B$29,0), MATCH(CONCATENATE($G168,W$2),'WFOM - Time_Base'!$A$8:$API$8,0)),
IFERROR($AN168 * INDEX('Inputs from Uganda staff'!$E$61:$BM$80,MATCH('HRH Need estimation'!W$2,'Inputs from Uganda staff'!$E$61:$E$80,0),MATCH('HRH Need estimation'!$D168,'Inputs from Uganda staff'!$E$6:$BM$6,0)),
""))</f>
        <v>0</v>
      </c>
      <c r="X168" s="122">
        <f>IFERROR(
$AN168 * INDEX('WFOM - Time_Base'!$A$4:$API$29, MATCH("CenHos", 'WFOM - Time_Base'!$B$4:$B$29,0), MATCH(CONCATENATE($G168,X$2),'WFOM - Time_Base'!$A$8:$API$8,0)) *
INDEX('WFOM - Time_Base'!$A$4:$API$29, MATCH("CenHos_Per", 'WFOM - Time_Base'!$B$4:$B$29,0), MATCH(CONCATENATE($G168,X$2),'WFOM - Time_Base'!$A$8:$API$8,0)),
IFERROR($AN168 * INDEX('Inputs from Uganda staff'!$E$61:$BM$80,MATCH('HRH Need estimation'!X$2,'Inputs from Uganda staff'!$E$61:$E$80,0),MATCH('HRH Need estimation'!$D168,'Inputs from Uganda staff'!$E$6:$BM$6,0)),
""))</f>
        <v>0</v>
      </c>
      <c r="Y168" s="122">
        <f>IFERROR(
$AN168 * INDEX('WFOM - Time_Base'!$A$4:$API$29, MATCH("CenHos", 'WFOM - Time_Base'!$B$4:$B$29,0), MATCH(CONCATENATE($G168,Y$2),'WFOM - Time_Base'!$A$8:$API$8,0)) *
INDEX('WFOM - Time_Base'!$A$4:$API$29, MATCH("CenHos_Per", 'WFOM - Time_Base'!$B$4:$B$29,0), MATCH(CONCATENATE($G168,Y$2),'WFOM - Time_Base'!$A$8:$API$8,0)),
IFERROR($AN168 * INDEX('Inputs from Uganda staff'!$E$61:$BM$80,MATCH('HRH Need estimation'!Y$2,'Inputs from Uganda staff'!$E$61:$E$80,0),MATCH('HRH Need estimation'!$D168,'Inputs from Uganda staff'!$E$6:$BM$6,0)),
""))</f>
        <v>0</v>
      </c>
      <c r="Z168" s="122">
        <f>IFERROR(
$AN168 * INDEX('WFOM - Time_Base'!$A$4:$API$29, MATCH("CenHos", 'WFOM - Time_Base'!$B$4:$B$29,0), MATCH(CONCATENATE($G168,Z$2),'WFOM - Time_Base'!$A$8:$API$8,0)) *
INDEX('WFOM - Time_Base'!$A$4:$API$29, MATCH("CenHos_Per", 'WFOM - Time_Base'!$B$4:$B$29,0), MATCH(CONCATENATE($G168,Z$2),'WFOM - Time_Base'!$A$8:$API$8,0)),
IFERROR($AN168 * INDEX('Inputs from Uganda staff'!$E$61:$BM$80,MATCH('HRH Need estimation'!Z$2,'Inputs from Uganda staff'!$E$61:$E$80,0),MATCH('HRH Need estimation'!$D168,'Inputs from Uganda staff'!$E$6:$BM$6,0)),
""))</f>
        <v>0</v>
      </c>
      <c r="AA168" s="122">
        <f>IFERROR(
$AN168 * INDEX('WFOM - Time_Base'!$A$4:$API$29, MATCH("CenHos", 'WFOM - Time_Base'!$B$4:$B$29,0), MATCH(CONCATENATE($G168,AA$2),'WFOM - Time_Base'!$A$8:$API$8,0)) *
INDEX('WFOM - Time_Base'!$A$4:$API$29, MATCH("CenHos_Per", 'WFOM - Time_Base'!$B$4:$B$29,0), MATCH(CONCATENATE($G168,AA$2),'WFOM - Time_Base'!$A$8:$API$8,0)),
IFERROR($AN168 * INDEX('Inputs from Uganda staff'!$E$61:$BM$80,MATCH('HRH Need estimation'!AA$2,'Inputs from Uganda staff'!$E$61:$E$80,0),MATCH('HRH Need estimation'!$D168,'Inputs from Uganda staff'!$E$6:$BM$6,0)),
""))</f>
        <v>0</v>
      </c>
      <c r="AB168" s="122">
        <f>IFERROR(
$AN168 * INDEX('WFOM - Time_Base'!$A$4:$API$29, MATCH("CenHos", 'WFOM - Time_Base'!$B$4:$B$29,0), MATCH(CONCATENATE($G168,AB$2),'WFOM - Time_Base'!$A$8:$API$8,0)) *
INDEX('WFOM - Time_Base'!$A$4:$API$29, MATCH("CenHos_Per", 'WFOM - Time_Base'!$B$4:$B$29,0), MATCH(CONCATENATE($G168,AB$2),'WFOM - Time_Base'!$A$8:$API$8,0)),
IFERROR($AN168 * INDEX('Inputs from Uganda staff'!$E$61:$BM$80,MATCH('HRH Need estimation'!AB$2,'Inputs from Uganda staff'!$E$61:$E$80,0),MATCH('HRH Need estimation'!$D168,'Inputs from Uganda staff'!$E$6:$BM$6,0)),
""))</f>
        <v>0</v>
      </c>
      <c r="AC168" s="122" t="str">
        <f>IFERROR(
$AN168 * INDEX('WFOM - Time_Base'!$A$4:$API$29, MATCH("CenHos", 'WFOM - Time_Base'!$B$4:$B$29,0), MATCH(CONCATENATE($G168,AC$2),'WFOM - Time_Base'!$A$8:$API$8,0)) *
INDEX('WFOM - Time_Base'!$A$4:$API$29, MATCH("CenHos_Per", 'WFOM - Time_Base'!$B$4:$B$29,0), MATCH(CONCATENATE($G168,AC$2),'WFOM - Time_Base'!$A$8:$API$8,0)),
IFERROR($AN168 * INDEX('Inputs from Uganda staff'!$E$61:$BM$80,MATCH('HRH Need estimation'!AC$2,'Inputs from Uganda staff'!$E$61:$E$80,0),MATCH('HRH Need estimation'!$D168,'Inputs from Uganda staff'!$E$6:$BM$6,0)),
""))</f>
        <v/>
      </c>
      <c r="AD168" s="122">
        <f>IFERROR(
$AN168 * INDEX('WFOM - Time_Base'!$A$4:$API$29, MATCH("CenHos", 'WFOM - Time_Base'!$B$4:$B$29,0), MATCH(CONCATENATE($G168,AD$2),'WFOM - Time_Base'!$A$8:$API$8,0)) *
INDEX('WFOM - Time_Base'!$A$4:$API$29, MATCH("CenHos_Per", 'WFOM - Time_Base'!$B$4:$B$29,0), MATCH(CONCATENATE($G168,AD$2),'WFOM - Time_Base'!$A$8:$API$8,0)),
IFERROR($AN168 * INDEX('Inputs from Uganda staff'!$E$61:$BM$80,MATCH('HRH Need estimation'!AD$2,'Inputs from Uganda staff'!$E$61:$E$80,0),MATCH('HRH Need estimation'!$D168,'Inputs from Uganda staff'!$E$6:$BM$6,0)),
""))</f>
        <v>0</v>
      </c>
      <c r="AE168" s="122">
        <f>IFERROR(
$AN168 * INDEX('WFOM - Time_Base'!$A$4:$API$29, MATCH("CenHos", 'WFOM - Time_Base'!$B$4:$B$29,0), MATCH(CONCATENATE($G168,AE$2),'WFOM - Time_Base'!$A$8:$API$8,0)) *
INDEX('WFOM - Time_Base'!$A$4:$API$29, MATCH("CenHos_Per", 'WFOM - Time_Base'!$B$4:$B$29,0), MATCH(CONCATENATE($G168,AE$2),'WFOM - Time_Base'!$A$8:$API$8,0)),
IFERROR($AN168 * INDEX('Inputs from Uganda staff'!$E$61:$BM$80,MATCH('HRH Need estimation'!AE$2,'Inputs from Uganda staff'!$E$61:$E$80,0),MATCH('HRH Need estimation'!$D168,'Inputs from Uganda staff'!$E$6:$BM$6,0)),
""))</f>
        <v>0</v>
      </c>
      <c r="AF168" s="122">
        <f>IFERROR(
$AN168 * INDEX('WFOM - Time_Base'!$A$4:$API$29, MATCH("CenHos", 'WFOM - Time_Base'!$B$4:$B$29,0), MATCH(CONCATENATE($G168,AF$2),'WFOM - Time_Base'!$A$8:$API$8,0)) *
INDEX('WFOM - Time_Base'!$A$4:$API$29, MATCH("CenHos_Per", 'WFOM - Time_Base'!$B$4:$B$29,0), MATCH(CONCATENATE($G168,AF$2),'WFOM - Time_Base'!$A$8:$API$8,0)),
IFERROR($AN168 * INDEX('Inputs from Uganda staff'!$E$61:$BM$80,MATCH('HRH Need estimation'!AF$2,'Inputs from Uganda staff'!$E$61:$E$80,0),MATCH('HRH Need estimation'!$D168,'Inputs from Uganda staff'!$E$6:$BM$6,0)),
""))</f>
        <v>0</v>
      </c>
      <c r="AG168" s="122">
        <f>IFERROR(
$AN168 * INDEX('WFOM - Time_Base'!$A$4:$API$29, MATCH("CenHos", 'WFOM - Time_Base'!$B$4:$B$29,0), MATCH(CONCATENATE($G168,AG$2),'WFOM - Time_Base'!$A$8:$API$8,0)) *
INDEX('WFOM - Time_Base'!$A$4:$API$29, MATCH("CenHos_Per", 'WFOM - Time_Base'!$B$4:$B$29,0), MATCH(CONCATENATE($G168,AG$2),'WFOM - Time_Base'!$A$8:$API$8,0)),
IFERROR($AN168 * INDEX('Inputs from Uganda staff'!$E$61:$BM$80,MATCH('HRH Need estimation'!AG$2,'Inputs from Uganda staff'!$E$61:$E$80,0),MATCH('HRH Need estimation'!$D168,'Inputs from Uganda staff'!$E$6:$BM$6,0)),
""))</f>
        <v>0</v>
      </c>
      <c r="AH168" s="122">
        <f>IFERROR(
$AN168 * INDEX('WFOM - Time_Base'!$A$4:$API$29, MATCH("CenHos", 'WFOM - Time_Base'!$B$4:$B$29,0), MATCH(CONCATENATE($G168,AH$2),'WFOM - Time_Base'!$A$8:$API$8,0)) *
INDEX('WFOM - Time_Base'!$A$4:$API$29, MATCH("CenHos_Per", 'WFOM - Time_Base'!$B$4:$B$29,0), MATCH(CONCATENATE($G168,AH$2),'WFOM - Time_Base'!$A$8:$API$8,0)),
IFERROR($AN168 * INDEX('Inputs from Uganda staff'!$E$61:$BM$80,MATCH('HRH Need estimation'!AH$2,'Inputs from Uganda staff'!$E$61:$E$80,0),MATCH('HRH Need estimation'!$D168,'Inputs from Uganda staff'!$E$6:$BM$6,0)),
""))</f>
        <v>0</v>
      </c>
      <c r="AI168" s="122">
        <f>IFERROR(
$AN168 * INDEX('WFOM - Time_Base'!$A$4:$API$29, MATCH("CenHos", 'WFOM - Time_Base'!$B$4:$B$29,0), MATCH(CONCATENATE($G168,AI$2),'WFOM - Time_Base'!$A$8:$API$8,0)) *
INDEX('WFOM - Time_Base'!$A$4:$API$29, MATCH("CenHos_Per", 'WFOM - Time_Base'!$B$4:$B$29,0), MATCH(CONCATENATE($G168,AI$2),'WFOM - Time_Base'!$A$8:$API$8,0)),
IFERROR($AN168 * INDEX('Inputs from Uganda staff'!$E$61:$BM$80,MATCH('HRH Need estimation'!AI$2,'Inputs from Uganda staff'!$E$61:$E$80,0),MATCH('HRH Need estimation'!$D168,'Inputs from Uganda staff'!$E$6:$BM$6,0)),
""))</f>
        <v>0</v>
      </c>
      <c r="AJ168" s="122">
        <f>IFERROR(
$AN168 * INDEX('WFOM - Time_Base'!$A$4:$API$29, MATCH("CenHos", 'WFOM - Time_Base'!$B$4:$B$29,0), MATCH(CONCATENATE($G168,AJ$2),'WFOM - Time_Base'!$A$8:$API$8,0)) *
INDEX('WFOM - Time_Base'!$A$4:$API$29, MATCH("CenHos_Per", 'WFOM - Time_Base'!$B$4:$B$29,0), MATCH(CONCATENATE($G168,AJ$2),'WFOM - Time_Base'!$A$8:$API$8,0)),
IFERROR($AN168 * INDEX('Inputs from Uganda staff'!$E$61:$BM$80,MATCH('HRH Need estimation'!AJ$2,'Inputs from Uganda staff'!$E$61:$E$80,0),MATCH('HRH Need estimation'!$D168,'Inputs from Uganda staff'!$E$6:$BM$6,0)),
""))</f>
        <v>0</v>
      </c>
      <c r="AK168" s="122">
        <f>IFERROR(
$AN168 * INDEX('WFOM - Time_Base'!$A$4:$API$29, MATCH("CenHos", 'WFOM - Time_Base'!$B$4:$B$29,0), MATCH(CONCATENATE($G168,AK$2),'WFOM - Time_Base'!$A$8:$API$8,0)) *
INDEX('WFOM - Time_Base'!$A$4:$API$29, MATCH("CenHos_Per", 'WFOM - Time_Base'!$B$4:$B$29,0), MATCH(CONCATENATE($G168,AK$2),'WFOM - Time_Base'!$A$8:$API$8,0)),
IFERROR($AN168 * INDEX('Inputs from Uganda staff'!$E$61:$BM$80,MATCH('HRH Need estimation'!AK$2,'Inputs from Uganda staff'!$E$61:$E$80,0),MATCH('HRH Need estimation'!$D168,'Inputs from Uganda staff'!$E$6:$BM$6,0)),
""))</f>
        <v>0</v>
      </c>
      <c r="AL168" s="122">
        <f>IFERROR(
$AN168 * INDEX('WFOM - Time_Base'!$A$4:$API$29, MATCH("CenHos", 'WFOM - Time_Base'!$B$4:$B$29,0), MATCH(CONCATENATE($G168,AL$2),'WFOM - Time_Base'!$A$8:$API$8,0)) *
INDEX('WFOM - Time_Base'!$A$4:$API$29, MATCH("CenHos_Per", 'WFOM - Time_Base'!$B$4:$B$29,0), MATCH(CONCATENATE($G168,AL$2),'WFOM - Time_Base'!$A$8:$API$8,0)),
IFERROR($AN168 * INDEX('Inputs from Uganda staff'!$E$61:$BM$80,MATCH('HRH Need estimation'!AL$2,'Inputs from Uganda staff'!$E$61:$E$80,0),MATCH('HRH Need estimation'!$D168,'Inputs from Uganda staff'!$E$6:$BM$6,0)),
""))</f>
        <v>0</v>
      </c>
      <c r="AN168">
        <v>1</v>
      </c>
      <c r="AO168" t="e">
        <f t="shared" si="6"/>
        <v>#N/A</v>
      </c>
    </row>
    <row r="169" spans="1:41" hidden="1">
      <c r="A169" s="106" t="s">
        <v>994</v>
      </c>
      <c r="B169" s="106" t="s">
        <v>525</v>
      </c>
      <c r="C169" s="107" t="s">
        <v>550</v>
      </c>
      <c r="D169" s="115" t="s">
        <v>551</v>
      </c>
      <c r="E169" s="122" t="s">
        <v>867</v>
      </c>
      <c r="F169" s="122" t="s">
        <v>9</v>
      </c>
      <c r="G169" s="122" t="str">
        <f>IF(F169&lt;&gt;"", VLOOKUP(F169,'WFOM - Cadre and Service List'!$E$4:$F$52,2,FALSE), "")</f>
        <v>InpatientDays</v>
      </c>
      <c r="H169" s="122"/>
      <c r="I169" s="207"/>
      <c r="J169" s="207"/>
      <c r="K169" s="207"/>
      <c r="L169" s="207"/>
      <c r="M169" s="207"/>
      <c r="N169" s="207"/>
      <c r="O169" s="207"/>
      <c r="P169" s="207">
        <f t="shared" si="5"/>
        <v>0</v>
      </c>
      <c r="Q169" s="122" t="s">
        <v>1947</v>
      </c>
      <c r="R169" s="122">
        <f>IFERROR(
$AN169 * INDEX('WFOM - Time_Base'!$A$4:$API$29, MATCH("CenHos", 'WFOM - Time_Base'!$B$4:$B$29,0), MATCH(CONCATENATE($G169,R$2),'WFOM - Time_Base'!$A$8:$API$8,0)) *
INDEX('WFOM - Time_Base'!$A$4:$API$29, MATCH("CenHos_Per", 'WFOM - Time_Base'!$B$4:$B$29,0), MATCH(CONCATENATE($G169,R$2),'WFOM - Time_Base'!$A$8:$API$8,0)),
IFERROR($AN169 * INDEX('Inputs from Uganda staff'!$E$61:$BM$80,MATCH('HRH Need estimation'!R$2,'Inputs from Uganda staff'!$E$61:$E$80,0),MATCH('HRH Need estimation'!$D169,'Inputs from Uganda staff'!$E$6:$BM$6,0)),
""))</f>
        <v>5</v>
      </c>
      <c r="S169" s="122">
        <f>IFERROR(
$AN169 * INDEX('WFOM - Time_Base'!$A$4:$API$29, MATCH("CenHos", 'WFOM - Time_Base'!$B$4:$B$29,0), MATCH(CONCATENATE($G169,S$2),'WFOM - Time_Base'!$A$8:$API$8,0)) *
INDEX('WFOM - Time_Base'!$A$4:$API$29, MATCH("CenHos_Per", 'WFOM - Time_Base'!$B$4:$B$29,0), MATCH(CONCATENATE($G169,S$2),'WFOM - Time_Base'!$A$8:$API$8,0)),
IFERROR($AN169 * INDEX('Inputs from Uganda staff'!$E$61:$BM$80,MATCH('HRH Need estimation'!S$2,'Inputs from Uganda staff'!$E$61:$E$80,0),MATCH('HRH Need estimation'!$D169,'Inputs from Uganda staff'!$E$6:$BM$6,0)),
""))</f>
        <v>7</v>
      </c>
      <c r="T169" s="122">
        <f>IFERROR(
$AN169 * INDEX('WFOM - Time_Base'!$A$4:$API$29, MATCH("CenHos", 'WFOM - Time_Base'!$B$4:$B$29,0), MATCH(CONCATENATE($G169,T$2),'WFOM - Time_Base'!$A$8:$API$8,0)) *
INDEX('WFOM - Time_Base'!$A$4:$API$29, MATCH("CenHos_Per", 'WFOM - Time_Base'!$B$4:$B$29,0), MATCH(CONCATENATE($G169,T$2),'WFOM - Time_Base'!$A$8:$API$8,0)),
IFERROR($AN169 * INDEX('Inputs from Uganda staff'!$E$61:$BM$80,MATCH('HRH Need estimation'!T$2,'Inputs from Uganda staff'!$E$61:$E$80,0),MATCH('HRH Need estimation'!$D169,'Inputs from Uganda staff'!$E$6:$BM$6,0)),
""))</f>
        <v>0</v>
      </c>
      <c r="U169" s="122">
        <f>IFERROR(
$AN169 * INDEX('WFOM - Time_Base'!$A$4:$API$29, MATCH("CenHos", 'WFOM - Time_Base'!$B$4:$B$29,0), MATCH(CONCATENATE($G169,U$2),'WFOM - Time_Base'!$A$8:$API$8,0)) *
INDEX('WFOM - Time_Base'!$A$4:$API$29, MATCH("CenHos_Per", 'WFOM - Time_Base'!$B$4:$B$29,0), MATCH(CONCATENATE($G169,U$2),'WFOM - Time_Base'!$A$8:$API$8,0)),
IFERROR($AN169 * INDEX('Inputs from Uganda staff'!$E$61:$BM$80,MATCH('HRH Need estimation'!U$2,'Inputs from Uganda staff'!$E$61:$E$80,0),MATCH('HRH Need estimation'!$D169,'Inputs from Uganda staff'!$E$6:$BM$6,0)),
""))</f>
        <v>12</v>
      </c>
      <c r="V169" s="122">
        <f>IFERROR(
$AN169 * INDEX('WFOM - Time_Base'!$A$4:$API$29, MATCH("CenHos", 'WFOM - Time_Base'!$B$4:$B$29,0), MATCH(CONCATENATE($G169,V$2),'WFOM - Time_Base'!$A$8:$API$8,0)) *
INDEX('WFOM - Time_Base'!$A$4:$API$29, MATCH("CenHos_Per", 'WFOM - Time_Base'!$B$4:$B$29,0), MATCH(CONCATENATE($G169,V$2),'WFOM - Time_Base'!$A$8:$API$8,0)),
IFERROR($AN169 * INDEX('Inputs from Uganda staff'!$E$61:$BM$80,MATCH('HRH Need estimation'!V$2,'Inputs from Uganda staff'!$E$61:$E$80,0),MATCH('HRH Need estimation'!$D169,'Inputs from Uganda staff'!$E$6:$BM$6,0)),
""))</f>
        <v>28</v>
      </c>
      <c r="W169" s="122">
        <f>IFERROR(
$AN169 * INDEX('WFOM - Time_Base'!$A$4:$API$29, MATCH("CenHos", 'WFOM - Time_Base'!$B$4:$B$29,0), MATCH(CONCATENATE($G169,W$2),'WFOM - Time_Base'!$A$8:$API$8,0)) *
INDEX('WFOM - Time_Base'!$A$4:$API$29, MATCH("CenHos_Per", 'WFOM - Time_Base'!$B$4:$B$29,0), MATCH(CONCATENATE($G169,W$2),'WFOM - Time_Base'!$A$8:$API$8,0)),
IFERROR($AN169 * INDEX('Inputs from Uganda staff'!$E$61:$BM$80,MATCH('HRH Need estimation'!W$2,'Inputs from Uganda staff'!$E$61:$E$80,0),MATCH('HRH Need estimation'!$D169,'Inputs from Uganda staff'!$E$6:$BM$6,0)),
""))</f>
        <v>2</v>
      </c>
      <c r="X169" s="122">
        <f>IFERROR(
$AN169 * INDEX('WFOM - Time_Base'!$A$4:$API$29, MATCH("CenHos", 'WFOM - Time_Base'!$B$4:$B$29,0), MATCH(CONCATENATE($G169,X$2),'WFOM - Time_Base'!$A$8:$API$8,0)) *
INDEX('WFOM - Time_Base'!$A$4:$API$29, MATCH("CenHos_Per", 'WFOM - Time_Base'!$B$4:$B$29,0), MATCH(CONCATENATE($G169,X$2),'WFOM - Time_Base'!$A$8:$API$8,0)),
IFERROR($AN169 * INDEX('Inputs from Uganda staff'!$E$61:$BM$80,MATCH('HRH Need estimation'!X$2,'Inputs from Uganda staff'!$E$61:$E$80,0),MATCH('HRH Need estimation'!$D169,'Inputs from Uganda staff'!$E$6:$BM$6,0)),
""))</f>
        <v>0</v>
      </c>
      <c r="Y169" s="122">
        <f>IFERROR(
$AN169 * INDEX('WFOM - Time_Base'!$A$4:$API$29, MATCH("CenHos", 'WFOM - Time_Base'!$B$4:$B$29,0), MATCH(CONCATENATE($G169,Y$2),'WFOM - Time_Base'!$A$8:$API$8,0)) *
INDEX('WFOM - Time_Base'!$A$4:$API$29, MATCH("CenHos_Per", 'WFOM - Time_Base'!$B$4:$B$29,0), MATCH(CONCATENATE($G169,Y$2),'WFOM - Time_Base'!$A$8:$API$8,0)),
IFERROR($AN169 * INDEX('Inputs from Uganda staff'!$E$61:$BM$80,MATCH('HRH Need estimation'!Y$2,'Inputs from Uganda staff'!$E$61:$E$80,0),MATCH('HRH Need estimation'!$D169,'Inputs from Uganda staff'!$E$6:$BM$6,0)),
""))</f>
        <v>0</v>
      </c>
      <c r="Z169" s="122">
        <f>IFERROR(
$AN169 * INDEX('WFOM - Time_Base'!$A$4:$API$29, MATCH("CenHos", 'WFOM - Time_Base'!$B$4:$B$29,0), MATCH(CONCATENATE($G169,Z$2),'WFOM - Time_Base'!$A$8:$API$8,0)) *
INDEX('WFOM - Time_Base'!$A$4:$API$29, MATCH("CenHos_Per", 'WFOM - Time_Base'!$B$4:$B$29,0), MATCH(CONCATENATE($G169,Z$2),'WFOM - Time_Base'!$A$8:$API$8,0)),
IFERROR($AN169 * INDEX('Inputs from Uganda staff'!$E$61:$BM$80,MATCH('HRH Need estimation'!Z$2,'Inputs from Uganda staff'!$E$61:$E$80,0),MATCH('HRH Need estimation'!$D169,'Inputs from Uganda staff'!$E$6:$BM$6,0)),
""))</f>
        <v>0</v>
      </c>
      <c r="AA169" s="122">
        <f>IFERROR(
$AN169 * INDEX('WFOM - Time_Base'!$A$4:$API$29, MATCH("CenHos", 'WFOM - Time_Base'!$B$4:$B$29,0), MATCH(CONCATENATE($G169,AA$2),'WFOM - Time_Base'!$A$8:$API$8,0)) *
INDEX('WFOM - Time_Base'!$A$4:$API$29, MATCH("CenHos_Per", 'WFOM - Time_Base'!$B$4:$B$29,0), MATCH(CONCATENATE($G169,AA$2),'WFOM - Time_Base'!$A$8:$API$8,0)),
IFERROR($AN169 * INDEX('Inputs from Uganda staff'!$E$61:$BM$80,MATCH('HRH Need estimation'!AA$2,'Inputs from Uganda staff'!$E$61:$E$80,0),MATCH('HRH Need estimation'!$D169,'Inputs from Uganda staff'!$E$6:$BM$6,0)),
""))</f>
        <v>0</v>
      </c>
      <c r="AB169" s="122">
        <f>IFERROR(
$AN169 * INDEX('WFOM - Time_Base'!$A$4:$API$29, MATCH("CenHos", 'WFOM - Time_Base'!$B$4:$B$29,0), MATCH(CONCATENATE($G169,AB$2),'WFOM - Time_Base'!$A$8:$API$8,0)) *
INDEX('WFOM - Time_Base'!$A$4:$API$29, MATCH("CenHos_Per", 'WFOM - Time_Base'!$B$4:$B$29,0), MATCH(CONCATENATE($G169,AB$2),'WFOM - Time_Base'!$A$8:$API$8,0)),
IFERROR($AN169 * INDEX('Inputs from Uganda staff'!$E$61:$BM$80,MATCH('HRH Need estimation'!AB$2,'Inputs from Uganda staff'!$E$61:$E$80,0),MATCH('HRH Need estimation'!$D169,'Inputs from Uganda staff'!$E$6:$BM$6,0)),
""))</f>
        <v>0</v>
      </c>
      <c r="AC169" s="122" t="str">
        <f>IFERROR(
$AN169 * INDEX('WFOM - Time_Base'!$A$4:$API$29, MATCH("CenHos", 'WFOM - Time_Base'!$B$4:$B$29,0), MATCH(CONCATENATE($G169,AC$2),'WFOM - Time_Base'!$A$8:$API$8,0)) *
INDEX('WFOM - Time_Base'!$A$4:$API$29, MATCH("CenHos_Per", 'WFOM - Time_Base'!$B$4:$B$29,0), MATCH(CONCATENATE($G169,AC$2),'WFOM - Time_Base'!$A$8:$API$8,0)),
IFERROR($AN169 * INDEX('Inputs from Uganda staff'!$E$61:$BM$80,MATCH('HRH Need estimation'!AC$2,'Inputs from Uganda staff'!$E$61:$E$80,0),MATCH('HRH Need estimation'!$D169,'Inputs from Uganda staff'!$E$6:$BM$6,0)),
""))</f>
        <v/>
      </c>
      <c r="AD169" s="122">
        <f>IFERROR(
$AN169 * INDEX('WFOM - Time_Base'!$A$4:$API$29, MATCH("CenHos", 'WFOM - Time_Base'!$B$4:$B$29,0), MATCH(CONCATENATE($G169,AD$2),'WFOM - Time_Base'!$A$8:$API$8,0)) *
INDEX('WFOM - Time_Base'!$A$4:$API$29, MATCH("CenHos_Per", 'WFOM - Time_Base'!$B$4:$B$29,0), MATCH(CONCATENATE($G169,AD$2),'WFOM - Time_Base'!$A$8:$API$8,0)),
IFERROR($AN169 * INDEX('Inputs from Uganda staff'!$E$61:$BM$80,MATCH('HRH Need estimation'!AD$2,'Inputs from Uganda staff'!$E$61:$E$80,0),MATCH('HRH Need estimation'!$D169,'Inputs from Uganda staff'!$E$6:$BM$6,0)),
""))</f>
        <v>0</v>
      </c>
      <c r="AE169" s="122">
        <f>IFERROR(
$AN169 * INDEX('WFOM - Time_Base'!$A$4:$API$29, MATCH("CenHos", 'WFOM - Time_Base'!$B$4:$B$29,0), MATCH(CONCATENATE($G169,AE$2),'WFOM - Time_Base'!$A$8:$API$8,0)) *
INDEX('WFOM - Time_Base'!$A$4:$API$29, MATCH("CenHos_Per", 'WFOM - Time_Base'!$B$4:$B$29,0), MATCH(CONCATENATE($G169,AE$2),'WFOM - Time_Base'!$A$8:$API$8,0)),
IFERROR($AN169 * INDEX('Inputs from Uganda staff'!$E$61:$BM$80,MATCH('HRH Need estimation'!AE$2,'Inputs from Uganda staff'!$E$61:$E$80,0),MATCH('HRH Need estimation'!$D169,'Inputs from Uganda staff'!$E$6:$BM$6,0)),
""))</f>
        <v>0</v>
      </c>
      <c r="AF169" s="122">
        <f>IFERROR(
$AN169 * INDEX('WFOM - Time_Base'!$A$4:$API$29, MATCH("CenHos", 'WFOM - Time_Base'!$B$4:$B$29,0), MATCH(CONCATENATE($G169,AF$2),'WFOM - Time_Base'!$A$8:$API$8,0)) *
INDEX('WFOM - Time_Base'!$A$4:$API$29, MATCH("CenHos_Per", 'WFOM - Time_Base'!$B$4:$B$29,0), MATCH(CONCATENATE($G169,AF$2),'WFOM - Time_Base'!$A$8:$API$8,0)),
IFERROR($AN169 * INDEX('Inputs from Uganda staff'!$E$61:$BM$80,MATCH('HRH Need estimation'!AF$2,'Inputs from Uganda staff'!$E$61:$E$80,0),MATCH('HRH Need estimation'!$D169,'Inputs from Uganda staff'!$E$6:$BM$6,0)),
""))</f>
        <v>0</v>
      </c>
      <c r="AG169" s="122">
        <f>IFERROR(
$AN169 * INDEX('WFOM - Time_Base'!$A$4:$API$29, MATCH("CenHos", 'WFOM - Time_Base'!$B$4:$B$29,0), MATCH(CONCATENATE($G169,AG$2),'WFOM - Time_Base'!$A$8:$API$8,0)) *
INDEX('WFOM - Time_Base'!$A$4:$API$29, MATCH("CenHos_Per", 'WFOM - Time_Base'!$B$4:$B$29,0), MATCH(CONCATENATE($G169,AG$2),'WFOM - Time_Base'!$A$8:$API$8,0)),
IFERROR($AN169 * INDEX('Inputs from Uganda staff'!$E$61:$BM$80,MATCH('HRH Need estimation'!AG$2,'Inputs from Uganda staff'!$E$61:$E$80,0),MATCH('HRH Need estimation'!$D169,'Inputs from Uganda staff'!$E$6:$BM$6,0)),
""))</f>
        <v>0</v>
      </c>
      <c r="AH169" s="122">
        <f>IFERROR(
$AN169 * INDEX('WFOM - Time_Base'!$A$4:$API$29, MATCH("CenHos", 'WFOM - Time_Base'!$B$4:$B$29,0), MATCH(CONCATENATE($G169,AH$2),'WFOM - Time_Base'!$A$8:$API$8,0)) *
INDEX('WFOM - Time_Base'!$A$4:$API$29, MATCH("CenHos_Per", 'WFOM - Time_Base'!$B$4:$B$29,0), MATCH(CONCATENATE($G169,AH$2),'WFOM - Time_Base'!$A$8:$API$8,0)),
IFERROR($AN169 * INDEX('Inputs from Uganda staff'!$E$61:$BM$80,MATCH('HRH Need estimation'!AH$2,'Inputs from Uganda staff'!$E$61:$E$80,0),MATCH('HRH Need estimation'!$D169,'Inputs from Uganda staff'!$E$6:$BM$6,0)),
""))</f>
        <v>0</v>
      </c>
      <c r="AI169" s="122">
        <f>IFERROR(
$AN169 * INDEX('WFOM - Time_Base'!$A$4:$API$29, MATCH("CenHos", 'WFOM - Time_Base'!$B$4:$B$29,0), MATCH(CONCATENATE($G169,AI$2),'WFOM - Time_Base'!$A$8:$API$8,0)) *
INDEX('WFOM - Time_Base'!$A$4:$API$29, MATCH("CenHos_Per", 'WFOM - Time_Base'!$B$4:$B$29,0), MATCH(CONCATENATE($G169,AI$2),'WFOM - Time_Base'!$A$8:$API$8,0)),
IFERROR($AN169 * INDEX('Inputs from Uganda staff'!$E$61:$BM$80,MATCH('HRH Need estimation'!AI$2,'Inputs from Uganda staff'!$E$61:$E$80,0),MATCH('HRH Need estimation'!$D169,'Inputs from Uganda staff'!$E$6:$BM$6,0)),
""))</f>
        <v>0</v>
      </c>
      <c r="AJ169" s="122">
        <f>IFERROR(
$AN169 * INDEX('WFOM - Time_Base'!$A$4:$API$29, MATCH("CenHos", 'WFOM - Time_Base'!$B$4:$B$29,0), MATCH(CONCATENATE($G169,AJ$2),'WFOM - Time_Base'!$A$8:$API$8,0)) *
INDEX('WFOM - Time_Base'!$A$4:$API$29, MATCH("CenHos_Per", 'WFOM - Time_Base'!$B$4:$B$29,0), MATCH(CONCATENATE($G169,AJ$2),'WFOM - Time_Base'!$A$8:$API$8,0)),
IFERROR($AN169 * INDEX('Inputs from Uganda staff'!$E$61:$BM$80,MATCH('HRH Need estimation'!AJ$2,'Inputs from Uganda staff'!$E$61:$E$80,0),MATCH('HRH Need estimation'!$D169,'Inputs from Uganda staff'!$E$6:$BM$6,0)),
""))</f>
        <v>0</v>
      </c>
      <c r="AK169" s="122">
        <f>IFERROR(
$AN169 * INDEX('WFOM - Time_Base'!$A$4:$API$29, MATCH("CenHos", 'WFOM - Time_Base'!$B$4:$B$29,0), MATCH(CONCATENATE($G169,AK$2),'WFOM - Time_Base'!$A$8:$API$8,0)) *
INDEX('WFOM - Time_Base'!$A$4:$API$29, MATCH("CenHos_Per", 'WFOM - Time_Base'!$B$4:$B$29,0), MATCH(CONCATENATE($G169,AK$2),'WFOM - Time_Base'!$A$8:$API$8,0)),
IFERROR($AN169 * INDEX('Inputs from Uganda staff'!$E$61:$BM$80,MATCH('HRH Need estimation'!AK$2,'Inputs from Uganda staff'!$E$61:$E$80,0),MATCH('HRH Need estimation'!$D169,'Inputs from Uganda staff'!$E$6:$BM$6,0)),
""))</f>
        <v>0</v>
      </c>
      <c r="AL169" s="122">
        <f>IFERROR(
$AN169 * INDEX('WFOM - Time_Base'!$A$4:$API$29, MATCH("CenHos", 'WFOM - Time_Base'!$B$4:$B$29,0), MATCH(CONCATENATE($G169,AL$2),'WFOM - Time_Base'!$A$8:$API$8,0)) *
INDEX('WFOM - Time_Base'!$A$4:$API$29, MATCH("CenHos_Per", 'WFOM - Time_Base'!$B$4:$B$29,0), MATCH(CONCATENATE($G169,AL$2),'WFOM - Time_Base'!$A$8:$API$8,0)),
IFERROR($AN169 * INDEX('Inputs from Uganda staff'!$E$61:$BM$80,MATCH('HRH Need estimation'!AL$2,'Inputs from Uganda staff'!$E$61:$E$80,0),MATCH('HRH Need estimation'!$D169,'Inputs from Uganda staff'!$E$6:$BM$6,0)),
""))</f>
        <v>0</v>
      </c>
      <c r="AN169">
        <v>1</v>
      </c>
      <c r="AO169" t="e">
        <f t="shared" si="6"/>
        <v>#N/A</v>
      </c>
    </row>
    <row r="170" spans="1:41" hidden="1">
      <c r="A170" s="106" t="s">
        <v>995</v>
      </c>
      <c r="B170" s="106" t="s">
        <v>525</v>
      </c>
      <c r="C170" s="107" t="s">
        <v>552</v>
      </c>
      <c r="D170" s="115" t="s">
        <v>553</v>
      </c>
      <c r="E170" s="122" t="s">
        <v>866</v>
      </c>
      <c r="F170" s="200" t="s">
        <v>68</v>
      </c>
      <c r="G170" s="122" t="str">
        <f>IF(F170&lt;&gt;"", VLOOKUP(F170,'WFOM - Cadre and Service List'!$E$4:$F$52,2,FALSE), "")</f>
        <v>MajorSurg</v>
      </c>
      <c r="H170" s="122"/>
      <c r="I170" s="207"/>
      <c r="J170" s="207"/>
      <c r="K170" s="207"/>
      <c r="L170" s="207"/>
      <c r="M170" s="207"/>
      <c r="N170" s="207"/>
      <c r="O170" s="207"/>
      <c r="P170" s="207">
        <f t="shared" si="5"/>
        <v>0</v>
      </c>
      <c r="Q170" s="122" t="s">
        <v>1947</v>
      </c>
      <c r="R170" s="122">
        <f>IFERROR(
$AN170 * INDEX('WFOM - Time_Base'!$A$4:$API$29, MATCH("CenHos", 'WFOM - Time_Base'!$B$4:$B$29,0), MATCH(CONCATENATE($G170,R$2),'WFOM - Time_Base'!$A$8:$API$8,0)) *
INDEX('WFOM - Time_Base'!$A$4:$API$29, MATCH("CenHos_Per", 'WFOM - Time_Base'!$B$4:$B$29,0), MATCH(CONCATENATE($G170,R$2),'WFOM - Time_Base'!$A$8:$API$8,0)),
IFERROR($AN170 * INDEX('Inputs from Uganda staff'!$E$61:$BM$80,MATCH('HRH Need estimation'!R$2,'Inputs from Uganda staff'!$E$61:$E$80,0),MATCH('HRH Need estimation'!$D170,'Inputs from Uganda staff'!$E$6:$BM$6,0)),
""))</f>
        <v>172</v>
      </c>
      <c r="S170" s="122">
        <f>IFERROR(
$AN170 * INDEX('WFOM - Time_Base'!$A$4:$API$29, MATCH("CenHos", 'WFOM - Time_Base'!$B$4:$B$29,0), MATCH(CONCATENATE($G170,S$2),'WFOM - Time_Base'!$A$8:$API$8,0)) *
INDEX('WFOM - Time_Base'!$A$4:$API$29, MATCH("CenHos_Per", 'WFOM - Time_Base'!$B$4:$B$29,0), MATCH(CONCATENATE($G170,S$2),'WFOM - Time_Base'!$A$8:$API$8,0)),
IFERROR($AN170 * INDEX('Inputs from Uganda staff'!$E$61:$BM$80,MATCH('HRH Need estimation'!S$2,'Inputs from Uganda staff'!$E$61:$E$80,0),MATCH('HRH Need estimation'!$D170,'Inputs from Uganda staff'!$E$6:$BM$6,0)),
""))</f>
        <v>190</v>
      </c>
      <c r="T170" s="122">
        <f>IFERROR(
$AN170 * INDEX('WFOM - Time_Base'!$A$4:$API$29, MATCH("CenHos", 'WFOM - Time_Base'!$B$4:$B$29,0), MATCH(CONCATENATE($G170,T$2),'WFOM - Time_Base'!$A$8:$API$8,0)) *
INDEX('WFOM - Time_Base'!$A$4:$API$29, MATCH("CenHos_Per", 'WFOM - Time_Base'!$B$4:$B$29,0), MATCH(CONCATENATE($G170,T$2),'WFOM - Time_Base'!$A$8:$API$8,0)),
IFERROR($AN170 * INDEX('Inputs from Uganda staff'!$E$61:$BM$80,MATCH('HRH Need estimation'!T$2,'Inputs from Uganda staff'!$E$61:$E$80,0),MATCH('HRH Need estimation'!$D170,'Inputs from Uganda staff'!$E$6:$BM$6,0)),
""))</f>
        <v>0</v>
      </c>
      <c r="U170" s="122">
        <f>IFERROR(
$AN170 * INDEX('WFOM - Time_Base'!$A$4:$API$29, MATCH("CenHos", 'WFOM - Time_Base'!$B$4:$B$29,0), MATCH(CONCATENATE($G170,U$2),'WFOM - Time_Base'!$A$8:$API$8,0)) *
INDEX('WFOM - Time_Base'!$A$4:$API$29, MATCH("CenHos_Per", 'WFOM - Time_Base'!$B$4:$B$29,0), MATCH(CONCATENATE($G170,U$2),'WFOM - Time_Base'!$A$8:$API$8,0)),
IFERROR($AN170 * INDEX('Inputs from Uganda staff'!$E$61:$BM$80,MATCH('HRH Need estimation'!U$2,'Inputs from Uganda staff'!$E$61:$E$80,0),MATCH('HRH Need estimation'!$D170,'Inputs from Uganda staff'!$E$6:$BM$6,0)),
""))</f>
        <v>137.6</v>
      </c>
      <c r="V170" s="122">
        <f>IFERROR(
$AN170 * INDEX('WFOM - Time_Base'!$A$4:$API$29, MATCH("CenHos", 'WFOM - Time_Base'!$B$4:$B$29,0), MATCH(CONCATENATE($G170,V$2),'WFOM - Time_Base'!$A$8:$API$8,0)) *
INDEX('WFOM - Time_Base'!$A$4:$API$29, MATCH("CenHos_Per", 'WFOM - Time_Base'!$B$4:$B$29,0), MATCH(CONCATENATE($G170,V$2),'WFOM - Time_Base'!$A$8:$API$8,0)),
IFERROR($AN170 * INDEX('Inputs from Uganda staff'!$E$61:$BM$80,MATCH('HRH Need estimation'!V$2,'Inputs from Uganda staff'!$E$61:$E$80,0),MATCH('HRH Need estimation'!$D170,'Inputs from Uganda staff'!$E$6:$BM$6,0)),
""))</f>
        <v>34.4</v>
      </c>
      <c r="W170" s="122">
        <f>IFERROR(
$AN170 * INDEX('WFOM - Time_Base'!$A$4:$API$29, MATCH("CenHos", 'WFOM - Time_Base'!$B$4:$B$29,0), MATCH(CONCATENATE($G170,W$2),'WFOM - Time_Base'!$A$8:$API$8,0)) *
INDEX('WFOM - Time_Base'!$A$4:$API$29, MATCH("CenHos_Per", 'WFOM - Time_Base'!$B$4:$B$29,0), MATCH(CONCATENATE($G170,W$2),'WFOM - Time_Base'!$A$8:$API$8,0)),
IFERROR($AN170 * INDEX('Inputs from Uganda staff'!$E$61:$BM$80,MATCH('HRH Need estimation'!W$2,'Inputs from Uganda staff'!$E$61:$E$80,0),MATCH('HRH Need estimation'!$D170,'Inputs from Uganda staff'!$E$6:$BM$6,0)),
""))</f>
        <v>5</v>
      </c>
      <c r="X170" s="122">
        <f>IFERROR(
$AN170 * INDEX('WFOM - Time_Base'!$A$4:$API$29, MATCH("CenHos", 'WFOM - Time_Base'!$B$4:$B$29,0), MATCH(CONCATENATE($G170,X$2),'WFOM - Time_Base'!$A$8:$API$8,0)) *
INDEX('WFOM - Time_Base'!$A$4:$API$29, MATCH("CenHos_Per", 'WFOM - Time_Base'!$B$4:$B$29,0), MATCH(CONCATENATE($G170,X$2),'WFOM - Time_Base'!$A$8:$API$8,0)),
IFERROR($AN170 * INDEX('Inputs from Uganda staff'!$E$61:$BM$80,MATCH('HRH Need estimation'!X$2,'Inputs from Uganda staff'!$E$61:$E$80,0),MATCH('HRH Need estimation'!$D170,'Inputs from Uganda staff'!$E$6:$BM$6,0)),
""))</f>
        <v>5</v>
      </c>
      <c r="Y170" s="122">
        <f>IFERROR(
$AN170 * INDEX('WFOM - Time_Base'!$A$4:$API$29, MATCH("CenHos", 'WFOM - Time_Base'!$B$4:$B$29,0), MATCH(CONCATENATE($G170,Y$2),'WFOM - Time_Base'!$A$8:$API$8,0)) *
INDEX('WFOM - Time_Base'!$A$4:$API$29, MATCH("CenHos_Per", 'WFOM - Time_Base'!$B$4:$B$29,0), MATCH(CONCATENATE($G170,Y$2),'WFOM - Time_Base'!$A$8:$API$8,0)),
IFERROR($AN170 * INDEX('Inputs from Uganda staff'!$E$61:$BM$80,MATCH('HRH Need estimation'!Y$2,'Inputs from Uganda staff'!$E$61:$E$80,0),MATCH('HRH Need estimation'!$D170,'Inputs from Uganda staff'!$E$6:$BM$6,0)),
""))</f>
        <v>0</v>
      </c>
      <c r="Z170" s="122">
        <f>IFERROR(
$AN170 * INDEX('WFOM - Time_Base'!$A$4:$API$29, MATCH("CenHos", 'WFOM - Time_Base'!$B$4:$B$29,0), MATCH(CONCATENATE($G170,Z$2),'WFOM - Time_Base'!$A$8:$API$8,0)) *
INDEX('WFOM - Time_Base'!$A$4:$API$29, MATCH("CenHos_Per", 'WFOM - Time_Base'!$B$4:$B$29,0), MATCH(CONCATENATE($G170,Z$2),'WFOM - Time_Base'!$A$8:$API$8,0)),
IFERROR($AN170 * INDEX('Inputs from Uganda staff'!$E$61:$BM$80,MATCH('HRH Need estimation'!Z$2,'Inputs from Uganda staff'!$E$61:$E$80,0),MATCH('HRH Need estimation'!$D170,'Inputs from Uganda staff'!$E$6:$BM$6,0)),
""))</f>
        <v>0</v>
      </c>
      <c r="AA170" s="122">
        <f>IFERROR(
$AN170 * INDEX('WFOM - Time_Base'!$A$4:$API$29, MATCH("CenHos", 'WFOM - Time_Base'!$B$4:$B$29,0), MATCH(CONCATENATE($G170,AA$2),'WFOM - Time_Base'!$A$8:$API$8,0)) *
INDEX('WFOM - Time_Base'!$A$4:$API$29, MATCH("CenHos_Per", 'WFOM - Time_Base'!$B$4:$B$29,0), MATCH(CONCATENATE($G170,AA$2),'WFOM - Time_Base'!$A$8:$API$8,0)),
IFERROR($AN170 * INDEX('Inputs from Uganda staff'!$E$61:$BM$80,MATCH('HRH Need estimation'!AA$2,'Inputs from Uganda staff'!$E$61:$E$80,0),MATCH('HRH Need estimation'!$D170,'Inputs from Uganda staff'!$E$6:$BM$6,0)),
""))</f>
        <v>0</v>
      </c>
      <c r="AB170" s="122">
        <f>IFERROR(
$AN170 * INDEX('WFOM - Time_Base'!$A$4:$API$29, MATCH("CenHos", 'WFOM - Time_Base'!$B$4:$B$29,0), MATCH(CONCATENATE($G170,AB$2),'WFOM - Time_Base'!$A$8:$API$8,0)) *
INDEX('WFOM - Time_Base'!$A$4:$API$29, MATCH("CenHos_Per", 'WFOM - Time_Base'!$B$4:$B$29,0), MATCH(CONCATENATE($G170,AB$2),'WFOM - Time_Base'!$A$8:$API$8,0)),
IFERROR($AN170 * INDEX('Inputs from Uganda staff'!$E$61:$BM$80,MATCH('HRH Need estimation'!AB$2,'Inputs from Uganda staff'!$E$61:$E$80,0),MATCH('HRH Need estimation'!$D170,'Inputs from Uganda staff'!$E$6:$BM$6,0)),
""))</f>
        <v>0</v>
      </c>
      <c r="AC170" s="122" t="str">
        <f>IFERROR(
$AN170 * INDEX('WFOM - Time_Base'!$A$4:$API$29, MATCH("CenHos", 'WFOM - Time_Base'!$B$4:$B$29,0), MATCH(CONCATENATE($G170,AC$2),'WFOM - Time_Base'!$A$8:$API$8,0)) *
INDEX('WFOM - Time_Base'!$A$4:$API$29, MATCH("CenHos_Per", 'WFOM - Time_Base'!$B$4:$B$29,0), MATCH(CONCATENATE($G170,AC$2),'WFOM - Time_Base'!$A$8:$API$8,0)),
IFERROR($AN170 * INDEX('Inputs from Uganda staff'!$E$61:$BM$80,MATCH('HRH Need estimation'!AC$2,'Inputs from Uganda staff'!$E$61:$E$80,0),MATCH('HRH Need estimation'!$D170,'Inputs from Uganda staff'!$E$6:$BM$6,0)),
""))</f>
        <v/>
      </c>
      <c r="AD170" s="122">
        <f>IFERROR(
$AN170 * INDEX('WFOM - Time_Base'!$A$4:$API$29, MATCH("CenHos", 'WFOM - Time_Base'!$B$4:$B$29,0), MATCH(CONCATENATE($G170,AD$2),'WFOM - Time_Base'!$A$8:$API$8,0)) *
INDEX('WFOM - Time_Base'!$A$4:$API$29, MATCH("CenHos_Per", 'WFOM - Time_Base'!$B$4:$B$29,0), MATCH(CONCATENATE($G170,AD$2),'WFOM - Time_Base'!$A$8:$API$8,0)),
IFERROR($AN170 * INDEX('Inputs from Uganda staff'!$E$61:$BM$80,MATCH('HRH Need estimation'!AD$2,'Inputs from Uganda staff'!$E$61:$E$80,0),MATCH('HRH Need estimation'!$D170,'Inputs from Uganda staff'!$E$6:$BM$6,0)),
""))</f>
        <v>0</v>
      </c>
      <c r="AE170" s="122">
        <f>IFERROR(
$AN170 * INDEX('WFOM - Time_Base'!$A$4:$API$29, MATCH("CenHos", 'WFOM - Time_Base'!$B$4:$B$29,0), MATCH(CONCATENATE($G170,AE$2),'WFOM - Time_Base'!$A$8:$API$8,0)) *
INDEX('WFOM - Time_Base'!$A$4:$API$29, MATCH("CenHos_Per", 'WFOM - Time_Base'!$B$4:$B$29,0), MATCH(CONCATENATE($G170,AE$2),'WFOM - Time_Base'!$A$8:$API$8,0)),
IFERROR($AN170 * INDEX('Inputs from Uganda staff'!$E$61:$BM$80,MATCH('HRH Need estimation'!AE$2,'Inputs from Uganda staff'!$E$61:$E$80,0),MATCH('HRH Need estimation'!$D170,'Inputs from Uganda staff'!$E$6:$BM$6,0)),
""))</f>
        <v>0</v>
      </c>
      <c r="AF170" s="122">
        <f>IFERROR(
$AN170 * INDEX('WFOM - Time_Base'!$A$4:$API$29, MATCH("CenHos", 'WFOM - Time_Base'!$B$4:$B$29,0), MATCH(CONCATENATE($G170,AF$2),'WFOM - Time_Base'!$A$8:$API$8,0)) *
INDEX('WFOM - Time_Base'!$A$4:$API$29, MATCH("CenHos_Per", 'WFOM - Time_Base'!$B$4:$B$29,0), MATCH(CONCATENATE($G170,AF$2),'WFOM - Time_Base'!$A$8:$API$8,0)),
IFERROR($AN170 * INDEX('Inputs from Uganda staff'!$E$61:$BM$80,MATCH('HRH Need estimation'!AF$2,'Inputs from Uganda staff'!$E$61:$E$80,0),MATCH('HRH Need estimation'!$D170,'Inputs from Uganda staff'!$E$6:$BM$6,0)),
""))</f>
        <v>0</v>
      </c>
      <c r="AG170" s="122">
        <f>IFERROR(
$AN170 * INDEX('WFOM - Time_Base'!$A$4:$API$29, MATCH("CenHos", 'WFOM - Time_Base'!$B$4:$B$29,0), MATCH(CONCATENATE($G170,AG$2),'WFOM - Time_Base'!$A$8:$API$8,0)) *
INDEX('WFOM - Time_Base'!$A$4:$API$29, MATCH("CenHos_Per", 'WFOM - Time_Base'!$B$4:$B$29,0), MATCH(CONCATENATE($G170,AG$2),'WFOM - Time_Base'!$A$8:$API$8,0)),
IFERROR($AN170 * INDEX('Inputs from Uganda staff'!$E$61:$BM$80,MATCH('HRH Need estimation'!AG$2,'Inputs from Uganda staff'!$E$61:$E$80,0),MATCH('HRH Need estimation'!$D170,'Inputs from Uganda staff'!$E$6:$BM$6,0)),
""))</f>
        <v>0</v>
      </c>
      <c r="AH170" s="122">
        <f>IFERROR(
$AN170 * INDEX('WFOM - Time_Base'!$A$4:$API$29, MATCH("CenHos", 'WFOM - Time_Base'!$B$4:$B$29,0), MATCH(CONCATENATE($G170,AH$2),'WFOM - Time_Base'!$A$8:$API$8,0)) *
INDEX('WFOM - Time_Base'!$A$4:$API$29, MATCH("CenHos_Per", 'WFOM - Time_Base'!$B$4:$B$29,0), MATCH(CONCATENATE($G170,AH$2),'WFOM - Time_Base'!$A$8:$API$8,0)),
IFERROR($AN170 * INDEX('Inputs from Uganda staff'!$E$61:$BM$80,MATCH('HRH Need estimation'!AH$2,'Inputs from Uganda staff'!$E$61:$E$80,0),MATCH('HRH Need estimation'!$D170,'Inputs from Uganda staff'!$E$6:$BM$6,0)),
""))</f>
        <v>0</v>
      </c>
      <c r="AI170" s="122">
        <f>IFERROR(
$AN170 * INDEX('WFOM - Time_Base'!$A$4:$API$29, MATCH("CenHos", 'WFOM - Time_Base'!$B$4:$B$29,0), MATCH(CONCATENATE($G170,AI$2),'WFOM - Time_Base'!$A$8:$API$8,0)) *
INDEX('WFOM - Time_Base'!$A$4:$API$29, MATCH("CenHos_Per", 'WFOM - Time_Base'!$B$4:$B$29,0), MATCH(CONCATENATE($G170,AI$2),'WFOM - Time_Base'!$A$8:$API$8,0)),
IFERROR($AN170 * INDEX('Inputs from Uganda staff'!$E$61:$BM$80,MATCH('HRH Need estimation'!AI$2,'Inputs from Uganda staff'!$E$61:$E$80,0),MATCH('HRH Need estimation'!$D170,'Inputs from Uganda staff'!$E$6:$BM$6,0)),
""))</f>
        <v>0</v>
      </c>
      <c r="AJ170" s="122">
        <f>IFERROR(
$AN170 * INDEX('WFOM - Time_Base'!$A$4:$API$29, MATCH("CenHos", 'WFOM - Time_Base'!$B$4:$B$29,0), MATCH(CONCATENATE($G170,AJ$2),'WFOM - Time_Base'!$A$8:$API$8,0)) *
INDEX('WFOM - Time_Base'!$A$4:$API$29, MATCH("CenHos_Per", 'WFOM - Time_Base'!$B$4:$B$29,0), MATCH(CONCATENATE($G170,AJ$2),'WFOM - Time_Base'!$A$8:$API$8,0)),
IFERROR($AN170 * INDEX('Inputs from Uganda staff'!$E$61:$BM$80,MATCH('HRH Need estimation'!AJ$2,'Inputs from Uganda staff'!$E$61:$E$80,0),MATCH('HRH Need estimation'!$D170,'Inputs from Uganda staff'!$E$6:$BM$6,0)),
""))</f>
        <v>0</v>
      </c>
      <c r="AK170" s="122">
        <f>IFERROR(
$AN170 * INDEX('WFOM - Time_Base'!$A$4:$API$29, MATCH("CenHos", 'WFOM - Time_Base'!$B$4:$B$29,0), MATCH(CONCATENATE($G170,AK$2),'WFOM - Time_Base'!$A$8:$API$8,0)) *
INDEX('WFOM - Time_Base'!$A$4:$API$29, MATCH("CenHos_Per", 'WFOM - Time_Base'!$B$4:$B$29,0), MATCH(CONCATENATE($G170,AK$2),'WFOM - Time_Base'!$A$8:$API$8,0)),
IFERROR($AN170 * INDEX('Inputs from Uganda staff'!$E$61:$BM$80,MATCH('HRH Need estimation'!AK$2,'Inputs from Uganda staff'!$E$61:$E$80,0),MATCH('HRH Need estimation'!$D170,'Inputs from Uganda staff'!$E$6:$BM$6,0)),
""))</f>
        <v>0</v>
      </c>
      <c r="AL170" s="122">
        <f>IFERROR(
$AN170 * INDEX('WFOM - Time_Base'!$A$4:$API$29, MATCH("CenHos", 'WFOM - Time_Base'!$B$4:$B$29,0), MATCH(CONCATENATE($G170,AL$2),'WFOM - Time_Base'!$A$8:$API$8,0)) *
INDEX('WFOM - Time_Base'!$A$4:$API$29, MATCH("CenHos_Per", 'WFOM - Time_Base'!$B$4:$B$29,0), MATCH(CONCATENATE($G170,AL$2),'WFOM - Time_Base'!$A$8:$API$8,0)),
IFERROR($AN170 * INDEX('Inputs from Uganda staff'!$E$61:$BM$80,MATCH('HRH Need estimation'!AL$2,'Inputs from Uganda staff'!$E$61:$E$80,0),MATCH('HRH Need estimation'!$D170,'Inputs from Uganda staff'!$E$6:$BM$6,0)),
""))</f>
        <v>0</v>
      </c>
      <c r="AN170">
        <v>1</v>
      </c>
      <c r="AO170" t="str">
        <f t="shared" si="6"/>
        <v>185</v>
      </c>
    </row>
    <row r="171" spans="1:41" hidden="1">
      <c r="A171" s="106" t="s">
        <v>996</v>
      </c>
      <c r="B171" s="106" t="s">
        <v>525</v>
      </c>
      <c r="C171" s="107" t="s">
        <v>554</v>
      </c>
      <c r="D171" s="115" t="s">
        <v>555</v>
      </c>
      <c r="E171" s="122" t="s">
        <v>866</v>
      </c>
      <c r="F171" s="200" t="s">
        <v>68</v>
      </c>
      <c r="G171" s="122" t="str">
        <f>IF(F171&lt;&gt;"", VLOOKUP(F171,'WFOM - Cadre and Service List'!$E$4:$F$52,2,FALSE), "")</f>
        <v>MajorSurg</v>
      </c>
      <c r="H171" s="122"/>
      <c r="I171" s="207"/>
      <c r="J171" s="207"/>
      <c r="K171" s="207"/>
      <c r="L171" s="207"/>
      <c r="M171" s="207"/>
      <c r="N171" s="207"/>
      <c r="O171" s="207"/>
      <c r="P171" s="207">
        <f t="shared" si="5"/>
        <v>0</v>
      </c>
      <c r="Q171" s="122" t="s">
        <v>1947</v>
      </c>
      <c r="R171" s="122">
        <f>IFERROR(
$AN171 * INDEX('WFOM - Time_Base'!$A$4:$API$29, MATCH("CenHos", 'WFOM - Time_Base'!$B$4:$B$29,0), MATCH(CONCATENATE($G171,R$2),'WFOM - Time_Base'!$A$8:$API$8,0)) *
INDEX('WFOM - Time_Base'!$A$4:$API$29, MATCH("CenHos_Per", 'WFOM - Time_Base'!$B$4:$B$29,0), MATCH(CONCATENATE($G171,R$2),'WFOM - Time_Base'!$A$8:$API$8,0)),
IFERROR($AN171 * INDEX('Inputs from Uganda staff'!$E$61:$BM$80,MATCH('HRH Need estimation'!R$2,'Inputs from Uganda staff'!$E$61:$E$80,0),MATCH('HRH Need estimation'!$D171,'Inputs from Uganda staff'!$E$6:$BM$6,0)),
""))</f>
        <v>172</v>
      </c>
      <c r="S171" s="122">
        <f>IFERROR(
$AN171 * INDEX('WFOM - Time_Base'!$A$4:$API$29, MATCH("CenHos", 'WFOM - Time_Base'!$B$4:$B$29,0), MATCH(CONCATENATE($G171,S$2),'WFOM - Time_Base'!$A$8:$API$8,0)) *
INDEX('WFOM - Time_Base'!$A$4:$API$29, MATCH("CenHos_Per", 'WFOM - Time_Base'!$B$4:$B$29,0), MATCH(CONCATENATE($G171,S$2),'WFOM - Time_Base'!$A$8:$API$8,0)),
IFERROR($AN171 * INDEX('Inputs from Uganda staff'!$E$61:$BM$80,MATCH('HRH Need estimation'!S$2,'Inputs from Uganda staff'!$E$61:$E$80,0),MATCH('HRH Need estimation'!$D171,'Inputs from Uganda staff'!$E$6:$BM$6,0)),
""))</f>
        <v>190</v>
      </c>
      <c r="T171" s="122">
        <f>IFERROR(
$AN171 * INDEX('WFOM - Time_Base'!$A$4:$API$29, MATCH("CenHos", 'WFOM - Time_Base'!$B$4:$B$29,0), MATCH(CONCATENATE($G171,T$2),'WFOM - Time_Base'!$A$8:$API$8,0)) *
INDEX('WFOM - Time_Base'!$A$4:$API$29, MATCH("CenHos_Per", 'WFOM - Time_Base'!$B$4:$B$29,0), MATCH(CONCATENATE($G171,T$2),'WFOM - Time_Base'!$A$8:$API$8,0)),
IFERROR($AN171 * INDEX('Inputs from Uganda staff'!$E$61:$BM$80,MATCH('HRH Need estimation'!T$2,'Inputs from Uganda staff'!$E$61:$E$80,0),MATCH('HRH Need estimation'!$D171,'Inputs from Uganda staff'!$E$6:$BM$6,0)),
""))</f>
        <v>0</v>
      </c>
      <c r="U171" s="122">
        <f>IFERROR(
$AN171 * INDEX('WFOM - Time_Base'!$A$4:$API$29, MATCH("CenHos", 'WFOM - Time_Base'!$B$4:$B$29,0), MATCH(CONCATENATE($G171,U$2),'WFOM - Time_Base'!$A$8:$API$8,0)) *
INDEX('WFOM - Time_Base'!$A$4:$API$29, MATCH("CenHos_Per", 'WFOM - Time_Base'!$B$4:$B$29,0), MATCH(CONCATENATE($G171,U$2),'WFOM - Time_Base'!$A$8:$API$8,0)),
IFERROR($AN171 * INDEX('Inputs from Uganda staff'!$E$61:$BM$80,MATCH('HRH Need estimation'!U$2,'Inputs from Uganda staff'!$E$61:$E$80,0),MATCH('HRH Need estimation'!$D171,'Inputs from Uganda staff'!$E$6:$BM$6,0)),
""))</f>
        <v>137.6</v>
      </c>
      <c r="V171" s="122">
        <f>IFERROR(
$AN171 * INDEX('WFOM - Time_Base'!$A$4:$API$29, MATCH("CenHos", 'WFOM - Time_Base'!$B$4:$B$29,0), MATCH(CONCATENATE($G171,V$2),'WFOM - Time_Base'!$A$8:$API$8,0)) *
INDEX('WFOM - Time_Base'!$A$4:$API$29, MATCH("CenHos_Per", 'WFOM - Time_Base'!$B$4:$B$29,0), MATCH(CONCATENATE($G171,V$2),'WFOM - Time_Base'!$A$8:$API$8,0)),
IFERROR($AN171 * INDEX('Inputs from Uganda staff'!$E$61:$BM$80,MATCH('HRH Need estimation'!V$2,'Inputs from Uganda staff'!$E$61:$E$80,0),MATCH('HRH Need estimation'!$D171,'Inputs from Uganda staff'!$E$6:$BM$6,0)),
""))</f>
        <v>34.4</v>
      </c>
      <c r="W171" s="122">
        <f>IFERROR(
$AN171 * INDEX('WFOM - Time_Base'!$A$4:$API$29, MATCH("CenHos", 'WFOM - Time_Base'!$B$4:$B$29,0), MATCH(CONCATENATE($G171,W$2),'WFOM - Time_Base'!$A$8:$API$8,0)) *
INDEX('WFOM - Time_Base'!$A$4:$API$29, MATCH("CenHos_Per", 'WFOM - Time_Base'!$B$4:$B$29,0), MATCH(CONCATENATE($G171,W$2),'WFOM - Time_Base'!$A$8:$API$8,0)),
IFERROR($AN171 * INDEX('Inputs from Uganda staff'!$E$61:$BM$80,MATCH('HRH Need estimation'!W$2,'Inputs from Uganda staff'!$E$61:$E$80,0),MATCH('HRH Need estimation'!$D171,'Inputs from Uganda staff'!$E$6:$BM$6,0)),
""))</f>
        <v>5</v>
      </c>
      <c r="X171" s="122">
        <f>IFERROR(
$AN171 * INDEX('WFOM - Time_Base'!$A$4:$API$29, MATCH("CenHos", 'WFOM - Time_Base'!$B$4:$B$29,0), MATCH(CONCATENATE($G171,X$2),'WFOM - Time_Base'!$A$8:$API$8,0)) *
INDEX('WFOM - Time_Base'!$A$4:$API$29, MATCH("CenHos_Per", 'WFOM - Time_Base'!$B$4:$B$29,0), MATCH(CONCATENATE($G171,X$2),'WFOM - Time_Base'!$A$8:$API$8,0)),
IFERROR($AN171 * INDEX('Inputs from Uganda staff'!$E$61:$BM$80,MATCH('HRH Need estimation'!X$2,'Inputs from Uganda staff'!$E$61:$E$80,0),MATCH('HRH Need estimation'!$D171,'Inputs from Uganda staff'!$E$6:$BM$6,0)),
""))</f>
        <v>5</v>
      </c>
      <c r="Y171" s="122">
        <f>IFERROR(
$AN171 * INDEX('WFOM - Time_Base'!$A$4:$API$29, MATCH("CenHos", 'WFOM - Time_Base'!$B$4:$B$29,0), MATCH(CONCATENATE($G171,Y$2),'WFOM - Time_Base'!$A$8:$API$8,0)) *
INDEX('WFOM - Time_Base'!$A$4:$API$29, MATCH("CenHos_Per", 'WFOM - Time_Base'!$B$4:$B$29,0), MATCH(CONCATENATE($G171,Y$2),'WFOM - Time_Base'!$A$8:$API$8,0)),
IFERROR($AN171 * INDEX('Inputs from Uganda staff'!$E$61:$BM$80,MATCH('HRH Need estimation'!Y$2,'Inputs from Uganda staff'!$E$61:$E$80,0),MATCH('HRH Need estimation'!$D171,'Inputs from Uganda staff'!$E$6:$BM$6,0)),
""))</f>
        <v>0</v>
      </c>
      <c r="Z171" s="122">
        <f>IFERROR(
$AN171 * INDEX('WFOM - Time_Base'!$A$4:$API$29, MATCH("CenHos", 'WFOM - Time_Base'!$B$4:$B$29,0), MATCH(CONCATENATE($G171,Z$2),'WFOM - Time_Base'!$A$8:$API$8,0)) *
INDEX('WFOM - Time_Base'!$A$4:$API$29, MATCH("CenHos_Per", 'WFOM - Time_Base'!$B$4:$B$29,0), MATCH(CONCATENATE($G171,Z$2),'WFOM - Time_Base'!$A$8:$API$8,0)),
IFERROR($AN171 * INDEX('Inputs from Uganda staff'!$E$61:$BM$80,MATCH('HRH Need estimation'!Z$2,'Inputs from Uganda staff'!$E$61:$E$80,0),MATCH('HRH Need estimation'!$D171,'Inputs from Uganda staff'!$E$6:$BM$6,0)),
""))</f>
        <v>0</v>
      </c>
      <c r="AA171" s="122">
        <f>IFERROR(
$AN171 * INDEX('WFOM - Time_Base'!$A$4:$API$29, MATCH("CenHos", 'WFOM - Time_Base'!$B$4:$B$29,0), MATCH(CONCATENATE($G171,AA$2),'WFOM - Time_Base'!$A$8:$API$8,0)) *
INDEX('WFOM - Time_Base'!$A$4:$API$29, MATCH("CenHos_Per", 'WFOM - Time_Base'!$B$4:$B$29,0), MATCH(CONCATENATE($G171,AA$2),'WFOM - Time_Base'!$A$8:$API$8,0)),
IFERROR($AN171 * INDEX('Inputs from Uganda staff'!$E$61:$BM$80,MATCH('HRH Need estimation'!AA$2,'Inputs from Uganda staff'!$E$61:$E$80,0),MATCH('HRH Need estimation'!$D171,'Inputs from Uganda staff'!$E$6:$BM$6,0)),
""))</f>
        <v>0</v>
      </c>
      <c r="AB171" s="122">
        <f>IFERROR(
$AN171 * INDEX('WFOM - Time_Base'!$A$4:$API$29, MATCH("CenHos", 'WFOM - Time_Base'!$B$4:$B$29,0), MATCH(CONCATENATE($G171,AB$2),'WFOM - Time_Base'!$A$8:$API$8,0)) *
INDEX('WFOM - Time_Base'!$A$4:$API$29, MATCH("CenHos_Per", 'WFOM - Time_Base'!$B$4:$B$29,0), MATCH(CONCATENATE($G171,AB$2),'WFOM - Time_Base'!$A$8:$API$8,0)),
IFERROR($AN171 * INDEX('Inputs from Uganda staff'!$E$61:$BM$80,MATCH('HRH Need estimation'!AB$2,'Inputs from Uganda staff'!$E$61:$E$80,0),MATCH('HRH Need estimation'!$D171,'Inputs from Uganda staff'!$E$6:$BM$6,0)),
""))</f>
        <v>0</v>
      </c>
      <c r="AC171" s="122" t="str">
        <f>IFERROR(
$AN171 * INDEX('WFOM - Time_Base'!$A$4:$API$29, MATCH("CenHos", 'WFOM - Time_Base'!$B$4:$B$29,0), MATCH(CONCATENATE($G171,AC$2),'WFOM - Time_Base'!$A$8:$API$8,0)) *
INDEX('WFOM - Time_Base'!$A$4:$API$29, MATCH("CenHos_Per", 'WFOM - Time_Base'!$B$4:$B$29,0), MATCH(CONCATENATE($G171,AC$2),'WFOM - Time_Base'!$A$8:$API$8,0)),
IFERROR($AN171 * INDEX('Inputs from Uganda staff'!$E$61:$BM$80,MATCH('HRH Need estimation'!AC$2,'Inputs from Uganda staff'!$E$61:$E$80,0),MATCH('HRH Need estimation'!$D171,'Inputs from Uganda staff'!$E$6:$BM$6,0)),
""))</f>
        <v/>
      </c>
      <c r="AD171" s="122">
        <f>IFERROR(
$AN171 * INDEX('WFOM - Time_Base'!$A$4:$API$29, MATCH("CenHos", 'WFOM - Time_Base'!$B$4:$B$29,0), MATCH(CONCATENATE($G171,AD$2),'WFOM - Time_Base'!$A$8:$API$8,0)) *
INDEX('WFOM - Time_Base'!$A$4:$API$29, MATCH("CenHos_Per", 'WFOM - Time_Base'!$B$4:$B$29,0), MATCH(CONCATENATE($G171,AD$2),'WFOM - Time_Base'!$A$8:$API$8,0)),
IFERROR($AN171 * INDEX('Inputs from Uganda staff'!$E$61:$BM$80,MATCH('HRH Need estimation'!AD$2,'Inputs from Uganda staff'!$E$61:$E$80,0),MATCH('HRH Need estimation'!$D171,'Inputs from Uganda staff'!$E$6:$BM$6,0)),
""))</f>
        <v>0</v>
      </c>
      <c r="AE171" s="122">
        <f>IFERROR(
$AN171 * INDEX('WFOM - Time_Base'!$A$4:$API$29, MATCH("CenHos", 'WFOM - Time_Base'!$B$4:$B$29,0), MATCH(CONCATENATE($G171,AE$2),'WFOM - Time_Base'!$A$8:$API$8,0)) *
INDEX('WFOM - Time_Base'!$A$4:$API$29, MATCH("CenHos_Per", 'WFOM - Time_Base'!$B$4:$B$29,0), MATCH(CONCATENATE($G171,AE$2),'WFOM - Time_Base'!$A$8:$API$8,0)),
IFERROR($AN171 * INDEX('Inputs from Uganda staff'!$E$61:$BM$80,MATCH('HRH Need estimation'!AE$2,'Inputs from Uganda staff'!$E$61:$E$80,0),MATCH('HRH Need estimation'!$D171,'Inputs from Uganda staff'!$E$6:$BM$6,0)),
""))</f>
        <v>0</v>
      </c>
      <c r="AF171" s="122">
        <f>IFERROR(
$AN171 * INDEX('WFOM - Time_Base'!$A$4:$API$29, MATCH("CenHos", 'WFOM - Time_Base'!$B$4:$B$29,0), MATCH(CONCATENATE($G171,AF$2),'WFOM - Time_Base'!$A$8:$API$8,0)) *
INDEX('WFOM - Time_Base'!$A$4:$API$29, MATCH("CenHos_Per", 'WFOM - Time_Base'!$B$4:$B$29,0), MATCH(CONCATENATE($G171,AF$2),'WFOM - Time_Base'!$A$8:$API$8,0)),
IFERROR($AN171 * INDEX('Inputs from Uganda staff'!$E$61:$BM$80,MATCH('HRH Need estimation'!AF$2,'Inputs from Uganda staff'!$E$61:$E$80,0),MATCH('HRH Need estimation'!$D171,'Inputs from Uganda staff'!$E$6:$BM$6,0)),
""))</f>
        <v>0</v>
      </c>
      <c r="AG171" s="122">
        <f>IFERROR(
$AN171 * INDEX('WFOM - Time_Base'!$A$4:$API$29, MATCH("CenHos", 'WFOM - Time_Base'!$B$4:$B$29,0), MATCH(CONCATENATE($G171,AG$2),'WFOM - Time_Base'!$A$8:$API$8,0)) *
INDEX('WFOM - Time_Base'!$A$4:$API$29, MATCH("CenHos_Per", 'WFOM - Time_Base'!$B$4:$B$29,0), MATCH(CONCATENATE($G171,AG$2),'WFOM - Time_Base'!$A$8:$API$8,0)),
IFERROR($AN171 * INDEX('Inputs from Uganda staff'!$E$61:$BM$80,MATCH('HRH Need estimation'!AG$2,'Inputs from Uganda staff'!$E$61:$E$80,0),MATCH('HRH Need estimation'!$D171,'Inputs from Uganda staff'!$E$6:$BM$6,0)),
""))</f>
        <v>0</v>
      </c>
      <c r="AH171" s="122">
        <f>IFERROR(
$AN171 * INDEX('WFOM - Time_Base'!$A$4:$API$29, MATCH("CenHos", 'WFOM - Time_Base'!$B$4:$B$29,0), MATCH(CONCATENATE($G171,AH$2),'WFOM - Time_Base'!$A$8:$API$8,0)) *
INDEX('WFOM - Time_Base'!$A$4:$API$29, MATCH("CenHos_Per", 'WFOM - Time_Base'!$B$4:$B$29,0), MATCH(CONCATENATE($G171,AH$2),'WFOM - Time_Base'!$A$8:$API$8,0)),
IFERROR($AN171 * INDEX('Inputs from Uganda staff'!$E$61:$BM$80,MATCH('HRH Need estimation'!AH$2,'Inputs from Uganda staff'!$E$61:$E$80,0),MATCH('HRH Need estimation'!$D171,'Inputs from Uganda staff'!$E$6:$BM$6,0)),
""))</f>
        <v>0</v>
      </c>
      <c r="AI171" s="122">
        <f>IFERROR(
$AN171 * INDEX('WFOM - Time_Base'!$A$4:$API$29, MATCH("CenHos", 'WFOM - Time_Base'!$B$4:$B$29,0), MATCH(CONCATENATE($G171,AI$2),'WFOM - Time_Base'!$A$8:$API$8,0)) *
INDEX('WFOM - Time_Base'!$A$4:$API$29, MATCH("CenHos_Per", 'WFOM - Time_Base'!$B$4:$B$29,0), MATCH(CONCATENATE($G171,AI$2),'WFOM - Time_Base'!$A$8:$API$8,0)),
IFERROR($AN171 * INDEX('Inputs from Uganda staff'!$E$61:$BM$80,MATCH('HRH Need estimation'!AI$2,'Inputs from Uganda staff'!$E$61:$E$80,0),MATCH('HRH Need estimation'!$D171,'Inputs from Uganda staff'!$E$6:$BM$6,0)),
""))</f>
        <v>0</v>
      </c>
      <c r="AJ171" s="122">
        <f>IFERROR(
$AN171 * INDEX('WFOM - Time_Base'!$A$4:$API$29, MATCH("CenHos", 'WFOM - Time_Base'!$B$4:$B$29,0), MATCH(CONCATENATE($G171,AJ$2),'WFOM - Time_Base'!$A$8:$API$8,0)) *
INDEX('WFOM - Time_Base'!$A$4:$API$29, MATCH("CenHos_Per", 'WFOM - Time_Base'!$B$4:$B$29,0), MATCH(CONCATENATE($G171,AJ$2),'WFOM - Time_Base'!$A$8:$API$8,0)),
IFERROR($AN171 * INDEX('Inputs from Uganda staff'!$E$61:$BM$80,MATCH('HRH Need estimation'!AJ$2,'Inputs from Uganda staff'!$E$61:$E$80,0),MATCH('HRH Need estimation'!$D171,'Inputs from Uganda staff'!$E$6:$BM$6,0)),
""))</f>
        <v>0</v>
      </c>
      <c r="AK171" s="122">
        <f>IFERROR(
$AN171 * INDEX('WFOM - Time_Base'!$A$4:$API$29, MATCH("CenHos", 'WFOM - Time_Base'!$B$4:$B$29,0), MATCH(CONCATENATE($G171,AK$2),'WFOM - Time_Base'!$A$8:$API$8,0)) *
INDEX('WFOM - Time_Base'!$A$4:$API$29, MATCH("CenHos_Per", 'WFOM - Time_Base'!$B$4:$B$29,0), MATCH(CONCATENATE($G171,AK$2),'WFOM - Time_Base'!$A$8:$API$8,0)),
IFERROR($AN171 * INDEX('Inputs from Uganda staff'!$E$61:$BM$80,MATCH('HRH Need estimation'!AK$2,'Inputs from Uganda staff'!$E$61:$E$80,0),MATCH('HRH Need estimation'!$D171,'Inputs from Uganda staff'!$E$6:$BM$6,0)),
""))</f>
        <v>0</v>
      </c>
      <c r="AL171" s="122">
        <f>IFERROR(
$AN171 * INDEX('WFOM - Time_Base'!$A$4:$API$29, MATCH("CenHos", 'WFOM - Time_Base'!$B$4:$B$29,0), MATCH(CONCATENATE($G171,AL$2),'WFOM - Time_Base'!$A$8:$API$8,0)) *
INDEX('WFOM - Time_Base'!$A$4:$API$29, MATCH("CenHos_Per", 'WFOM - Time_Base'!$B$4:$B$29,0), MATCH(CONCATENATE($G171,AL$2),'WFOM - Time_Base'!$A$8:$API$8,0)),
IFERROR($AN171 * INDEX('Inputs from Uganda staff'!$E$61:$BM$80,MATCH('HRH Need estimation'!AL$2,'Inputs from Uganda staff'!$E$61:$E$80,0),MATCH('HRH Need estimation'!$D171,'Inputs from Uganda staff'!$E$6:$BM$6,0)),
""))</f>
        <v>0</v>
      </c>
      <c r="AN171">
        <v>1</v>
      </c>
      <c r="AO171" t="str">
        <f t="shared" si="6"/>
        <v>186</v>
      </c>
    </row>
    <row r="172" spans="1:41" hidden="1">
      <c r="A172" s="106" t="s">
        <v>997</v>
      </c>
      <c r="B172" s="106" t="s">
        <v>525</v>
      </c>
      <c r="C172" s="107" t="s">
        <v>556</v>
      </c>
      <c r="D172" s="113" t="s">
        <v>557</v>
      </c>
      <c r="E172" s="122" t="s">
        <v>866</v>
      </c>
      <c r="F172" s="200" t="s">
        <v>72</v>
      </c>
      <c r="G172" s="122" t="str">
        <f>IF(F172&lt;&gt;"", VLOOKUP(F172,'WFOM - Cadre and Service List'!$E$4:$F$52,2,FALSE), "")</f>
        <v>MinorSurg</v>
      </c>
      <c r="H172" s="122"/>
      <c r="I172" s="207"/>
      <c r="J172" s="207"/>
      <c r="K172" s="207"/>
      <c r="L172" s="207"/>
      <c r="M172" s="207"/>
      <c r="N172" s="207"/>
      <c r="O172" s="207"/>
      <c r="P172" s="207">
        <f t="shared" si="5"/>
        <v>0</v>
      </c>
      <c r="Q172" s="122" t="s">
        <v>1947</v>
      </c>
      <c r="R172" s="122">
        <f>IFERROR(
$AN172 * INDEX('WFOM - Time_Base'!$A$4:$API$29, MATCH("CenHos", 'WFOM - Time_Base'!$B$4:$B$29,0), MATCH(CONCATENATE($G172,R$2),'WFOM - Time_Base'!$A$8:$API$8,0)) *
INDEX('WFOM - Time_Base'!$A$4:$API$29, MATCH("CenHos_Per", 'WFOM - Time_Base'!$B$4:$B$29,0), MATCH(CONCATENATE($G172,R$2),'WFOM - Time_Base'!$A$8:$API$8,0)),
IFERROR($AN172 * INDEX('Inputs from Uganda staff'!$E$61:$BM$80,MATCH('HRH Need estimation'!R$2,'Inputs from Uganda staff'!$E$61:$E$80,0),MATCH('HRH Need estimation'!$D172,'Inputs from Uganda staff'!$E$6:$BM$6,0)),
""))</f>
        <v>60</v>
      </c>
      <c r="S172" s="122">
        <f>IFERROR(
$AN172 * INDEX('WFOM - Time_Base'!$A$4:$API$29, MATCH("CenHos", 'WFOM - Time_Base'!$B$4:$B$29,0), MATCH(CONCATENATE($G172,S$2),'WFOM - Time_Base'!$A$8:$API$8,0)) *
INDEX('WFOM - Time_Base'!$A$4:$API$29, MATCH("CenHos_Per", 'WFOM - Time_Base'!$B$4:$B$29,0), MATCH(CONCATENATE($G172,S$2),'WFOM - Time_Base'!$A$8:$API$8,0)),
IFERROR($AN172 * INDEX('Inputs from Uganda staff'!$E$61:$BM$80,MATCH('HRH Need estimation'!S$2,'Inputs from Uganda staff'!$E$61:$E$80,0),MATCH('HRH Need estimation'!$D172,'Inputs from Uganda staff'!$E$6:$BM$6,0)),
""))</f>
        <v>80</v>
      </c>
      <c r="T172" s="122">
        <f>IFERROR(
$AN172 * INDEX('WFOM - Time_Base'!$A$4:$API$29, MATCH("CenHos", 'WFOM - Time_Base'!$B$4:$B$29,0), MATCH(CONCATENATE($G172,T$2),'WFOM - Time_Base'!$A$8:$API$8,0)) *
INDEX('WFOM - Time_Base'!$A$4:$API$29, MATCH("CenHos_Per", 'WFOM - Time_Base'!$B$4:$B$29,0), MATCH(CONCATENATE($G172,T$2),'WFOM - Time_Base'!$A$8:$API$8,0)),
IFERROR($AN172 * INDEX('Inputs from Uganda staff'!$E$61:$BM$80,MATCH('HRH Need estimation'!T$2,'Inputs from Uganda staff'!$E$61:$E$80,0),MATCH('HRH Need estimation'!$D172,'Inputs from Uganda staff'!$E$6:$BM$6,0)),
""))</f>
        <v>0</v>
      </c>
      <c r="U172" s="122">
        <f>IFERROR(
$AN172 * INDEX('WFOM - Time_Base'!$A$4:$API$29, MATCH("CenHos", 'WFOM - Time_Base'!$B$4:$B$29,0), MATCH(CONCATENATE($G172,U$2),'WFOM - Time_Base'!$A$8:$API$8,0)) *
INDEX('WFOM - Time_Base'!$A$4:$API$29, MATCH("CenHos_Per", 'WFOM - Time_Base'!$B$4:$B$29,0), MATCH(CONCATENATE($G172,U$2),'WFOM - Time_Base'!$A$8:$API$8,0)),
IFERROR($AN172 * INDEX('Inputs from Uganda staff'!$E$61:$BM$80,MATCH('HRH Need estimation'!U$2,'Inputs from Uganda staff'!$E$61:$E$80,0),MATCH('HRH Need estimation'!$D172,'Inputs from Uganda staff'!$E$6:$BM$6,0)),
""))</f>
        <v>18</v>
      </c>
      <c r="V172" s="122">
        <f>IFERROR(
$AN172 * INDEX('WFOM - Time_Base'!$A$4:$API$29, MATCH("CenHos", 'WFOM - Time_Base'!$B$4:$B$29,0), MATCH(CONCATENATE($G172,V$2),'WFOM - Time_Base'!$A$8:$API$8,0)) *
INDEX('WFOM - Time_Base'!$A$4:$API$29, MATCH("CenHos_Per", 'WFOM - Time_Base'!$B$4:$B$29,0), MATCH(CONCATENATE($G172,V$2),'WFOM - Time_Base'!$A$8:$API$8,0)),
IFERROR($AN172 * INDEX('Inputs from Uganda staff'!$E$61:$BM$80,MATCH('HRH Need estimation'!V$2,'Inputs from Uganda staff'!$E$61:$E$80,0),MATCH('HRH Need estimation'!$D172,'Inputs from Uganda staff'!$E$6:$BM$6,0)),
""))</f>
        <v>42</v>
      </c>
      <c r="W172" s="122">
        <f>IFERROR(
$AN172 * INDEX('WFOM - Time_Base'!$A$4:$API$29, MATCH("CenHos", 'WFOM - Time_Base'!$B$4:$B$29,0), MATCH(CONCATENATE($G172,W$2),'WFOM - Time_Base'!$A$8:$API$8,0)) *
INDEX('WFOM - Time_Base'!$A$4:$API$29, MATCH("CenHos_Per", 'WFOM - Time_Base'!$B$4:$B$29,0), MATCH(CONCATENATE($G172,W$2),'WFOM - Time_Base'!$A$8:$API$8,0)),
IFERROR($AN172 * INDEX('Inputs from Uganda staff'!$E$61:$BM$80,MATCH('HRH Need estimation'!W$2,'Inputs from Uganda staff'!$E$61:$E$80,0),MATCH('HRH Need estimation'!$D172,'Inputs from Uganda staff'!$E$6:$BM$6,0)),
""))</f>
        <v>2.5</v>
      </c>
      <c r="X172" s="122">
        <f>IFERROR(
$AN172 * INDEX('WFOM - Time_Base'!$A$4:$API$29, MATCH("CenHos", 'WFOM - Time_Base'!$B$4:$B$29,0), MATCH(CONCATENATE($G172,X$2),'WFOM - Time_Base'!$A$8:$API$8,0)) *
INDEX('WFOM - Time_Base'!$A$4:$API$29, MATCH("CenHos_Per", 'WFOM - Time_Base'!$B$4:$B$29,0), MATCH(CONCATENATE($G172,X$2),'WFOM - Time_Base'!$A$8:$API$8,0)),
IFERROR($AN172 * INDEX('Inputs from Uganda staff'!$E$61:$BM$80,MATCH('HRH Need estimation'!X$2,'Inputs from Uganda staff'!$E$61:$E$80,0),MATCH('HRH Need estimation'!$D172,'Inputs from Uganda staff'!$E$6:$BM$6,0)),
""))</f>
        <v>2.5</v>
      </c>
      <c r="Y172" s="122">
        <f>IFERROR(
$AN172 * INDEX('WFOM - Time_Base'!$A$4:$API$29, MATCH("CenHos", 'WFOM - Time_Base'!$B$4:$B$29,0), MATCH(CONCATENATE($G172,Y$2),'WFOM - Time_Base'!$A$8:$API$8,0)) *
INDEX('WFOM - Time_Base'!$A$4:$API$29, MATCH("CenHos_Per", 'WFOM - Time_Base'!$B$4:$B$29,0), MATCH(CONCATENATE($G172,Y$2),'WFOM - Time_Base'!$A$8:$API$8,0)),
IFERROR($AN172 * INDEX('Inputs from Uganda staff'!$E$61:$BM$80,MATCH('HRH Need estimation'!Y$2,'Inputs from Uganda staff'!$E$61:$E$80,0),MATCH('HRH Need estimation'!$D172,'Inputs from Uganda staff'!$E$6:$BM$6,0)),
""))</f>
        <v>0</v>
      </c>
      <c r="Z172" s="122">
        <f>IFERROR(
$AN172 * INDEX('WFOM - Time_Base'!$A$4:$API$29, MATCH("CenHos", 'WFOM - Time_Base'!$B$4:$B$29,0), MATCH(CONCATENATE($G172,Z$2),'WFOM - Time_Base'!$A$8:$API$8,0)) *
INDEX('WFOM - Time_Base'!$A$4:$API$29, MATCH("CenHos_Per", 'WFOM - Time_Base'!$B$4:$B$29,0), MATCH(CONCATENATE($G172,Z$2),'WFOM - Time_Base'!$A$8:$API$8,0)),
IFERROR($AN172 * INDEX('Inputs from Uganda staff'!$E$61:$BM$80,MATCH('HRH Need estimation'!Z$2,'Inputs from Uganda staff'!$E$61:$E$80,0),MATCH('HRH Need estimation'!$D172,'Inputs from Uganda staff'!$E$6:$BM$6,0)),
""))</f>
        <v>0</v>
      </c>
      <c r="AA172" s="122">
        <f>IFERROR(
$AN172 * INDEX('WFOM - Time_Base'!$A$4:$API$29, MATCH("CenHos", 'WFOM - Time_Base'!$B$4:$B$29,0), MATCH(CONCATENATE($G172,AA$2),'WFOM - Time_Base'!$A$8:$API$8,0)) *
INDEX('WFOM - Time_Base'!$A$4:$API$29, MATCH("CenHos_Per", 'WFOM - Time_Base'!$B$4:$B$29,0), MATCH(CONCATENATE($G172,AA$2),'WFOM - Time_Base'!$A$8:$API$8,0)),
IFERROR($AN172 * INDEX('Inputs from Uganda staff'!$E$61:$BM$80,MATCH('HRH Need estimation'!AA$2,'Inputs from Uganda staff'!$E$61:$E$80,0),MATCH('HRH Need estimation'!$D172,'Inputs from Uganda staff'!$E$6:$BM$6,0)),
""))</f>
        <v>0</v>
      </c>
      <c r="AB172" s="122">
        <f>IFERROR(
$AN172 * INDEX('WFOM - Time_Base'!$A$4:$API$29, MATCH("CenHos", 'WFOM - Time_Base'!$B$4:$B$29,0), MATCH(CONCATENATE($G172,AB$2),'WFOM - Time_Base'!$A$8:$API$8,0)) *
INDEX('WFOM - Time_Base'!$A$4:$API$29, MATCH("CenHos_Per", 'WFOM - Time_Base'!$B$4:$B$29,0), MATCH(CONCATENATE($G172,AB$2),'WFOM - Time_Base'!$A$8:$API$8,0)),
IFERROR($AN172 * INDEX('Inputs from Uganda staff'!$E$61:$BM$80,MATCH('HRH Need estimation'!AB$2,'Inputs from Uganda staff'!$E$61:$E$80,0),MATCH('HRH Need estimation'!$D172,'Inputs from Uganda staff'!$E$6:$BM$6,0)),
""))</f>
        <v>0</v>
      </c>
      <c r="AC172" s="122" t="str">
        <f>IFERROR(
$AN172 * INDEX('WFOM - Time_Base'!$A$4:$API$29, MATCH("CenHos", 'WFOM - Time_Base'!$B$4:$B$29,0), MATCH(CONCATENATE($G172,AC$2),'WFOM - Time_Base'!$A$8:$API$8,0)) *
INDEX('WFOM - Time_Base'!$A$4:$API$29, MATCH("CenHos_Per", 'WFOM - Time_Base'!$B$4:$B$29,0), MATCH(CONCATENATE($G172,AC$2),'WFOM - Time_Base'!$A$8:$API$8,0)),
IFERROR($AN172 * INDEX('Inputs from Uganda staff'!$E$61:$BM$80,MATCH('HRH Need estimation'!AC$2,'Inputs from Uganda staff'!$E$61:$E$80,0),MATCH('HRH Need estimation'!$D172,'Inputs from Uganda staff'!$E$6:$BM$6,0)),
""))</f>
        <v/>
      </c>
      <c r="AD172" s="122">
        <f>IFERROR(
$AN172 * INDEX('WFOM - Time_Base'!$A$4:$API$29, MATCH("CenHos", 'WFOM - Time_Base'!$B$4:$B$29,0), MATCH(CONCATENATE($G172,AD$2),'WFOM - Time_Base'!$A$8:$API$8,0)) *
INDEX('WFOM - Time_Base'!$A$4:$API$29, MATCH("CenHos_Per", 'WFOM - Time_Base'!$B$4:$B$29,0), MATCH(CONCATENATE($G172,AD$2),'WFOM - Time_Base'!$A$8:$API$8,0)),
IFERROR($AN172 * INDEX('Inputs from Uganda staff'!$E$61:$BM$80,MATCH('HRH Need estimation'!AD$2,'Inputs from Uganda staff'!$E$61:$E$80,0),MATCH('HRH Need estimation'!$D172,'Inputs from Uganda staff'!$E$6:$BM$6,0)),
""))</f>
        <v>0</v>
      </c>
      <c r="AE172" s="122">
        <f>IFERROR(
$AN172 * INDEX('WFOM - Time_Base'!$A$4:$API$29, MATCH("CenHos", 'WFOM - Time_Base'!$B$4:$B$29,0), MATCH(CONCATENATE($G172,AE$2),'WFOM - Time_Base'!$A$8:$API$8,0)) *
INDEX('WFOM - Time_Base'!$A$4:$API$29, MATCH("CenHos_Per", 'WFOM - Time_Base'!$B$4:$B$29,0), MATCH(CONCATENATE($G172,AE$2),'WFOM - Time_Base'!$A$8:$API$8,0)),
IFERROR($AN172 * INDEX('Inputs from Uganda staff'!$E$61:$BM$80,MATCH('HRH Need estimation'!AE$2,'Inputs from Uganda staff'!$E$61:$E$80,0),MATCH('HRH Need estimation'!$D172,'Inputs from Uganda staff'!$E$6:$BM$6,0)),
""))</f>
        <v>0</v>
      </c>
      <c r="AF172" s="122">
        <f>IFERROR(
$AN172 * INDEX('WFOM - Time_Base'!$A$4:$API$29, MATCH("CenHos", 'WFOM - Time_Base'!$B$4:$B$29,0), MATCH(CONCATENATE($G172,AF$2),'WFOM - Time_Base'!$A$8:$API$8,0)) *
INDEX('WFOM - Time_Base'!$A$4:$API$29, MATCH("CenHos_Per", 'WFOM - Time_Base'!$B$4:$B$29,0), MATCH(CONCATENATE($G172,AF$2),'WFOM - Time_Base'!$A$8:$API$8,0)),
IFERROR($AN172 * INDEX('Inputs from Uganda staff'!$E$61:$BM$80,MATCH('HRH Need estimation'!AF$2,'Inputs from Uganda staff'!$E$61:$E$80,0),MATCH('HRH Need estimation'!$D172,'Inputs from Uganda staff'!$E$6:$BM$6,0)),
""))</f>
        <v>0</v>
      </c>
      <c r="AG172" s="122">
        <f>IFERROR(
$AN172 * INDEX('WFOM - Time_Base'!$A$4:$API$29, MATCH("CenHos", 'WFOM - Time_Base'!$B$4:$B$29,0), MATCH(CONCATENATE($G172,AG$2),'WFOM - Time_Base'!$A$8:$API$8,0)) *
INDEX('WFOM - Time_Base'!$A$4:$API$29, MATCH("CenHos_Per", 'WFOM - Time_Base'!$B$4:$B$29,0), MATCH(CONCATENATE($G172,AG$2),'WFOM - Time_Base'!$A$8:$API$8,0)),
IFERROR($AN172 * INDEX('Inputs from Uganda staff'!$E$61:$BM$80,MATCH('HRH Need estimation'!AG$2,'Inputs from Uganda staff'!$E$61:$E$80,0),MATCH('HRH Need estimation'!$D172,'Inputs from Uganda staff'!$E$6:$BM$6,0)),
""))</f>
        <v>0</v>
      </c>
      <c r="AH172" s="122">
        <f>IFERROR(
$AN172 * INDEX('WFOM - Time_Base'!$A$4:$API$29, MATCH("CenHos", 'WFOM - Time_Base'!$B$4:$B$29,0), MATCH(CONCATENATE($G172,AH$2),'WFOM - Time_Base'!$A$8:$API$8,0)) *
INDEX('WFOM - Time_Base'!$A$4:$API$29, MATCH("CenHos_Per", 'WFOM - Time_Base'!$B$4:$B$29,0), MATCH(CONCATENATE($G172,AH$2),'WFOM - Time_Base'!$A$8:$API$8,0)),
IFERROR($AN172 * INDEX('Inputs from Uganda staff'!$E$61:$BM$80,MATCH('HRH Need estimation'!AH$2,'Inputs from Uganda staff'!$E$61:$E$80,0),MATCH('HRH Need estimation'!$D172,'Inputs from Uganda staff'!$E$6:$BM$6,0)),
""))</f>
        <v>0</v>
      </c>
      <c r="AI172" s="122">
        <f>IFERROR(
$AN172 * INDEX('WFOM - Time_Base'!$A$4:$API$29, MATCH("CenHos", 'WFOM - Time_Base'!$B$4:$B$29,0), MATCH(CONCATENATE($G172,AI$2),'WFOM - Time_Base'!$A$8:$API$8,0)) *
INDEX('WFOM - Time_Base'!$A$4:$API$29, MATCH("CenHos_Per", 'WFOM - Time_Base'!$B$4:$B$29,0), MATCH(CONCATENATE($G172,AI$2),'WFOM - Time_Base'!$A$8:$API$8,0)),
IFERROR($AN172 * INDEX('Inputs from Uganda staff'!$E$61:$BM$80,MATCH('HRH Need estimation'!AI$2,'Inputs from Uganda staff'!$E$61:$E$80,0),MATCH('HRH Need estimation'!$D172,'Inputs from Uganda staff'!$E$6:$BM$6,0)),
""))</f>
        <v>0</v>
      </c>
      <c r="AJ172" s="122">
        <f>IFERROR(
$AN172 * INDEX('WFOM - Time_Base'!$A$4:$API$29, MATCH("CenHos", 'WFOM - Time_Base'!$B$4:$B$29,0), MATCH(CONCATENATE($G172,AJ$2),'WFOM - Time_Base'!$A$8:$API$8,0)) *
INDEX('WFOM - Time_Base'!$A$4:$API$29, MATCH("CenHos_Per", 'WFOM - Time_Base'!$B$4:$B$29,0), MATCH(CONCATENATE($G172,AJ$2),'WFOM - Time_Base'!$A$8:$API$8,0)),
IFERROR($AN172 * INDEX('Inputs from Uganda staff'!$E$61:$BM$80,MATCH('HRH Need estimation'!AJ$2,'Inputs from Uganda staff'!$E$61:$E$80,0),MATCH('HRH Need estimation'!$D172,'Inputs from Uganda staff'!$E$6:$BM$6,0)),
""))</f>
        <v>0</v>
      </c>
      <c r="AK172" s="122">
        <f>IFERROR(
$AN172 * INDEX('WFOM - Time_Base'!$A$4:$API$29, MATCH("CenHos", 'WFOM - Time_Base'!$B$4:$B$29,0), MATCH(CONCATENATE($G172,AK$2),'WFOM - Time_Base'!$A$8:$API$8,0)) *
INDEX('WFOM - Time_Base'!$A$4:$API$29, MATCH("CenHos_Per", 'WFOM - Time_Base'!$B$4:$B$29,0), MATCH(CONCATENATE($G172,AK$2),'WFOM - Time_Base'!$A$8:$API$8,0)),
IFERROR($AN172 * INDEX('Inputs from Uganda staff'!$E$61:$BM$80,MATCH('HRH Need estimation'!AK$2,'Inputs from Uganda staff'!$E$61:$E$80,0),MATCH('HRH Need estimation'!$D172,'Inputs from Uganda staff'!$E$6:$BM$6,0)),
""))</f>
        <v>0</v>
      </c>
      <c r="AL172" s="122">
        <f>IFERROR(
$AN172 * INDEX('WFOM - Time_Base'!$A$4:$API$29, MATCH("CenHos", 'WFOM - Time_Base'!$B$4:$B$29,0), MATCH(CONCATENATE($G172,AL$2),'WFOM - Time_Base'!$A$8:$API$8,0)) *
INDEX('WFOM - Time_Base'!$A$4:$API$29, MATCH("CenHos_Per", 'WFOM - Time_Base'!$B$4:$B$29,0), MATCH(CONCATENATE($G172,AL$2),'WFOM - Time_Base'!$A$8:$API$8,0)),
IFERROR($AN172 * INDEX('Inputs from Uganda staff'!$E$61:$BM$80,MATCH('HRH Need estimation'!AL$2,'Inputs from Uganda staff'!$E$61:$E$80,0),MATCH('HRH Need estimation'!$D172,'Inputs from Uganda staff'!$E$6:$BM$6,0)),
""))</f>
        <v>0</v>
      </c>
      <c r="AM172" t="s">
        <v>2080</v>
      </c>
      <c r="AN172">
        <v>1</v>
      </c>
      <c r="AO172" t="str">
        <f t="shared" si="6"/>
        <v>187</v>
      </c>
    </row>
    <row r="173" spans="1:41" hidden="1">
      <c r="A173" s="106" t="s">
        <v>998</v>
      </c>
      <c r="B173" s="106" t="s">
        <v>525</v>
      </c>
      <c r="C173" s="107" t="s">
        <v>558</v>
      </c>
      <c r="D173" s="113" t="s">
        <v>559</v>
      </c>
      <c r="E173" s="122" t="s">
        <v>866</v>
      </c>
      <c r="F173" s="200" t="s">
        <v>68</v>
      </c>
      <c r="G173" s="122" t="str">
        <f>IF(F173&lt;&gt;"", VLOOKUP(F173,'WFOM - Cadre and Service List'!$E$4:$F$52,2,FALSE), "")</f>
        <v>MajorSurg</v>
      </c>
      <c r="H173" s="122"/>
      <c r="I173" s="207"/>
      <c r="J173" s="207"/>
      <c r="K173" s="207"/>
      <c r="L173" s="207"/>
      <c r="M173" s="207"/>
      <c r="N173" s="207"/>
      <c r="O173" s="207"/>
      <c r="P173" s="207">
        <f t="shared" si="5"/>
        <v>0</v>
      </c>
      <c r="Q173" s="122" t="s">
        <v>1947</v>
      </c>
      <c r="R173" s="122">
        <f>IFERROR(
$AN173 * INDEX('WFOM - Time_Base'!$A$4:$API$29, MATCH("CenHos", 'WFOM - Time_Base'!$B$4:$B$29,0), MATCH(CONCATENATE($G173,R$2),'WFOM - Time_Base'!$A$8:$API$8,0)) *
INDEX('WFOM - Time_Base'!$A$4:$API$29, MATCH("CenHos_Per", 'WFOM - Time_Base'!$B$4:$B$29,0), MATCH(CONCATENATE($G173,R$2),'WFOM - Time_Base'!$A$8:$API$8,0)),
IFERROR($AN173 * INDEX('Inputs from Uganda staff'!$E$61:$BM$80,MATCH('HRH Need estimation'!R$2,'Inputs from Uganda staff'!$E$61:$E$80,0),MATCH('HRH Need estimation'!$D173,'Inputs from Uganda staff'!$E$6:$BM$6,0)),
""))</f>
        <v>172</v>
      </c>
      <c r="S173" s="122">
        <f>IFERROR(
$AN173 * INDEX('WFOM - Time_Base'!$A$4:$API$29, MATCH("CenHos", 'WFOM - Time_Base'!$B$4:$B$29,0), MATCH(CONCATENATE($G173,S$2),'WFOM - Time_Base'!$A$8:$API$8,0)) *
INDEX('WFOM - Time_Base'!$A$4:$API$29, MATCH("CenHos_Per", 'WFOM - Time_Base'!$B$4:$B$29,0), MATCH(CONCATENATE($G173,S$2),'WFOM - Time_Base'!$A$8:$API$8,0)),
IFERROR($AN173 * INDEX('Inputs from Uganda staff'!$E$61:$BM$80,MATCH('HRH Need estimation'!S$2,'Inputs from Uganda staff'!$E$61:$E$80,0),MATCH('HRH Need estimation'!$D173,'Inputs from Uganda staff'!$E$6:$BM$6,0)),
""))</f>
        <v>190</v>
      </c>
      <c r="T173" s="122">
        <f>IFERROR(
$AN173 * INDEX('WFOM - Time_Base'!$A$4:$API$29, MATCH("CenHos", 'WFOM - Time_Base'!$B$4:$B$29,0), MATCH(CONCATENATE($G173,T$2),'WFOM - Time_Base'!$A$8:$API$8,0)) *
INDEX('WFOM - Time_Base'!$A$4:$API$29, MATCH("CenHos_Per", 'WFOM - Time_Base'!$B$4:$B$29,0), MATCH(CONCATENATE($G173,T$2),'WFOM - Time_Base'!$A$8:$API$8,0)),
IFERROR($AN173 * INDEX('Inputs from Uganda staff'!$E$61:$BM$80,MATCH('HRH Need estimation'!T$2,'Inputs from Uganda staff'!$E$61:$E$80,0),MATCH('HRH Need estimation'!$D173,'Inputs from Uganda staff'!$E$6:$BM$6,0)),
""))</f>
        <v>0</v>
      </c>
      <c r="U173" s="122">
        <f>IFERROR(
$AN173 * INDEX('WFOM - Time_Base'!$A$4:$API$29, MATCH("CenHos", 'WFOM - Time_Base'!$B$4:$B$29,0), MATCH(CONCATENATE($G173,U$2),'WFOM - Time_Base'!$A$8:$API$8,0)) *
INDEX('WFOM - Time_Base'!$A$4:$API$29, MATCH("CenHos_Per", 'WFOM - Time_Base'!$B$4:$B$29,0), MATCH(CONCATENATE($G173,U$2),'WFOM - Time_Base'!$A$8:$API$8,0)),
IFERROR($AN173 * INDEX('Inputs from Uganda staff'!$E$61:$BM$80,MATCH('HRH Need estimation'!U$2,'Inputs from Uganda staff'!$E$61:$E$80,0),MATCH('HRH Need estimation'!$D173,'Inputs from Uganda staff'!$E$6:$BM$6,0)),
""))</f>
        <v>137.6</v>
      </c>
      <c r="V173" s="122">
        <f>IFERROR(
$AN173 * INDEX('WFOM - Time_Base'!$A$4:$API$29, MATCH("CenHos", 'WFOM - Time_Base'!$B$4:$B$29,0), MATCH(CONCATENATE($G173,V$2),'WFOM - Time_Base'!$A$8:$API$8,0)) *
INDEX('WFOM - Time_Base'!$A$4:$API$29, MATCH("CenHos_Per", 'WFOM - Time_Base'!$B$4:$B$29,0), MATCH(CONCATENATE($G173,V$2),'WFOM - Time_Base'!$A$8:$API$8,0)),
IFERROR($AN173 * INDEX('Inputs from Uganda staff'!$E$61:$BM$80,MATCH('HRH Need estimation'!V$2,'Inputs from Uganda staff'!$E$61:$E$80,0),MATCH('HRH Need estimation'!$D173,'Inputs from Uganda staff'!$E$6:$BM$6,0)),
""))</f>
        <v>34.4</v>
      </c>
      <c r="W173" s="122">
        <f>IFERROR(
$AN173 * INDEX('WFOM - Time_Base'!$A$4:$API$29, MATCH("CenHos", 'WFOM - Time_Base'!$B$4:$B$29,0), MATCH(CONCATENATE($G173,W$2),'WFOM - Time_Base'!$A$8:$API$8,0)) *
INDEX('WFOM - Time_Base'!$A$4:$API$29, MATCH("CenHos_Per", 'WFOM - Time_Base'!$B$4:$B$29,0), MATCH(CONCATENATE($G173,W$2),'WFOM - Time_Base'!$A$8:$API$8,0)),
IFERROR($AN173 * INDEX('Inputs from Uganda staff'!$E$61:$BM$80,MATCH('HRH Need estimation'!W$2,'Inputs from Uganda staff'!$E$61:$E$80,0),MATCH('HRH Need estimation'!$D173,'Inputs from Uganda staff'!$E$6:$BM$6,0)),
""))</f>
        <v>5</v>
      </c>
      <c r="X173" s="122">
        <f>IFERROR(
$AN173 * INDEX('WFOM - Time_Base'!$A$4:$API$29, MATCH("CenHos", 'WFOM - Time_Base'!$B$4:$B$29,0), MATCH(CONCATENATE($G173,X$2),'WFOM - Time_Base'!$A$8:$API$8,0)) *
INDEX('WFOM - Time_Base'!$A$4:$API$29, MATCH("CenHos_Per", 'WFOM - Time_Base'!$B$4:$B$29,0), MATCH(CONCATENATE($G173,X$2),'WFOM - Time_Base'!$A$8:$API$8,0)),
IFERROR($AN173 * INDEX('Inputs from Uganda staff'!$E$61:$BM$80,MATCH('HRH Need estimation'!X$2,'Inputs from Uganda staff'!$E$61:$E$80,0),MATCH('HRH Need estimation'!$D173,'Inputs from Uganda staff'!$E$6:$BM$6,0)),
""))</f>
        <v>5</v>
      </c>
      <c r="Y173" s="122">
        <f>IFERROR(
$AN173 * INDEX('WFOM - Time_Base'!$A$4:$API$29, MATCH("CenHos", 'WFOM - Time_Base'!$B$4:$B$29,0), MATCH(CONCATENATE($G173,Y$2),'WFOM - Time_Base'!$A$8:$API$8,0)) *
INDEX('WFOM - Time_Base'!$A$4:$API$29, MATCH("CenHos_Per", 'WFOM - Time_Base'!$B$4:$B$29,0), MATCH(CONCATENATE($G173,Y$2),'WFOM - Time_Base'!$A$8:$API$8,0)),
IFERROR($AN173 * INDEX('Inputs from Uganda staff'!$E$61:$BM$80,MATCH('HRH Need estimation'!Y$2,'Inputs from Uganda staff'!$E$61:$E$80,0),MATCH('HRH Need estimation'!$D173,'Inputs from Uganda staff'!$E$6:$BM$6,0)),
""))</f>
        <v>0</v>
      </c>
      <c r="Z173" s="122">
        <f>IFERROR(
$AN173 * INDEX('WFOM - Time_Base'!$A$4:$API$29, MATCH("CenHos", 'WFOM - Time_Base'!$B$4:$B$29,0), MATCH(CONCATENATE($G173,Z$2),'WFOM - Time_Base'!$A$8:$API$8,0)) *
INDEX('WFOM - Time_Base'!$A$4:$API$29, MATCH("CenHos_Per", 'WFOM - Time_Base'!$B$4:$B$29,0), MATCH(CONCATENATE($G173,Z$2),'WFOM - Time_Base'!$A$8:$API$8,0)),
IFERROR($AN173 * INDEX('Inputs from Uganda staff'!$E$61:$BM$80,MATCH('HRH Need estimation'!Z$2,'Inputs from Uganda staff'!$E$61:$E$80,0),MATCH('HRH Need estimation'!$D173,'Inputs from Uganda staff'!$E$6:$BM$6,0)),
""))</f>
        <v>0</v>
      </c>
      <c r="AA173" s="122">
        <f>IFERROR(
$AN173 * INDEX('WFOM - Time_Base'!$A$4:$API$29, MATCH("CenHos", 'WFOM - Time_Base'!$B$4:$B$29,0), MATCH(CONCATENATE($G173,AA$2),'WFOM - Time_Base'!$A$8:$API$8,0)) *
INDEX('WFOM - Time_Base'!$A$4:$API$29, MATCH("CenHos_Per", 'WFOM - Time_Base'!$B$4:$B$29,0), MATCH(CONCATENATE($G173,AA$2),'WFOM - Time_Base'!$A$8:$API$8,0)),
IFERROR($AN173 * INDEX('Inputs from Uganda staff'!$E$61:$BM$80,MATCH('HRH Need estimation'!AA$2,'Inputs from Uganda staff'!$E$61:$E$80,0),MATCH('HRH Need estimation'!$D173,'Inputs from Uganda staff'!$E$6:$BM$6,0)),
""))</f>
        <v>0</v>
      </c>
      <c r="AB173" s="122">
        <f>IFERROR(
$AN173 * INDEX('WFOM - Time_Base'!$A$4:$API$29, MATCH("CenHos", 'WFOM - Time_Base'!$B$4:$B$29,0), MATCH(CONCATENATE($G173,AB$2),'WFOM - Time_Base'!$A$8:$API$8,0)) *
INDEX('WFOM - Time_Base'!$A$4:$API$29, MATCH("CenHos_Per", 'WFOM - Time_Base'!$B$4:$B$29,0), MATCH(CONCATENATE($G173,AB$2),'WFOM - Time_Base'!$A$8:$API$8,0)),
IFERROR($AN173 * INDEX('Inputs from Uganda staff'!$E$61:$BM$80,MATCH('HRH Need estimation'!AB$2,'Inputs from Uganda staff'!$E$61:$E$80,0),MATCH('HRH Need estimation'!$D173,'Inputs from Uganda staff'!$E$6:$BM$6,0)),
""))</f>
        <v>0</v>
      </c>
      <c r="AC173" s="122" t="str">
        <f>IFERROR(
$AN173 * INDEX('WFOM - Time_Base'!$A$4:$API$29, MATCH("CenHos", 'WFOM - Time_Base'!$B$4:$B$29,0), MATCH(CONCATENATE($G173,AC$2),'WFOM - Time_Base'!$A$8:$API$8,0)) *
INDEX('WFOM - Time_Base'!$A$4:$API$29, MATCH("CenHos_Per", 'WFOM - Time_Base'!$B$4:$B$29,0), MATCH(CONCATENATE($G173,AC$2),'WFOM - Time_Base'!$A$8:$API$8,0)),
IFERROR($AN173 * INDEX('Inputs from Uganda staff'!$E$61:$BM$80,MATCH('HRH Need estimation'!AC$2,'Inputs from Uganda staff'!$E$61:$E$80,0),MATCH('HRH Need estimation'!$D173,'Inputs from Uganda staff'!$E$6:$BM$6,0)),
""))</f>
        <v/>
      </c>
      <c r="AD173" s="122">
        <f>IFERROR(
$AN173 * INDEX('WFOM - Time_Base'!$A$4:$API$29, MATCH("CenHos", 'WFOM - Time_Base'!$B$4:$B$29,0), MATCH(CONCATENATE($G173,AD$2),'WFOM - Time_Base'!$A$8:$API$8,0)) *
INDEX('WFOM - Time_Base'!$A$4:$API$29, MATCH("CenHos_Per", 'WFOM - Time_Base'!$B$4:$B$29,0), MATCH(CONCATENATE($G173,AD$2),'WFOM - Time_Base'!$A$8:$API$8,0)),
IFERROR($AN173 * INDEX('Inputs from Uganda staff'!$E$61:$BM$80,MATCH('HRH Need estimation'!AD$2,'Inputs from Uganda staff'!$E$61:$E$80,0),MATCH('HRH Need estimation'!$D173,'Inputs from Uganda staff'!$E$6:$BM$6,0)),
""))</f>
        <v>0</v>
      </c>
      <c r="AE173" s="122">
        <f>IFERROR(
$AN173 * INDEX('WFOM - Time_Base'!$A$4:$API$29, MATCH("CenHos", 'WFOM - Time_Base'!$B$4:$B$29,0), MATCH(CONCATENATE($G173,AE$2),'WFOM - Time_Base'!$A$8:$API$8,0)) *
INDEX('WFOM - Time_Base'!$A$4:$API$29, MATCH("CenHos_Per", 'WFOM - Time_Base'!$B$4:$B$29,0), MATCH(CONCATENATE($G173,AE$2),'WFOM - Time_Base'!$A$8:$API$8,0)),
IFERROR($AN173 * INDEX('Inputs from Uganda staff'!$E$61:$BM$80,MATCH('HRH Need estimation'!AE$2,'Inputs from Uganda staff'!$E$61:$E$80,0),MATCH('HRH Need estimation'!$D173,'Inputs from Uganda staff'!$E$6:$BM$6,0)),
""))</f>
        <v>0</v>
      </c>
      <c r="AF173" s="122">
        <f>IFERROR(
$AN173 * INDEX('WFOM - Time_Base'!$A$4:$API$29, MATCH("CenHos", 'WFOM - Time_Base'!$B$4:$B$29,0), MATCH(CONCATENATE($G173,AF$2),'WFOM - Time_Base'!$A$8:$API$8,0)) *
INDEX('WFOM - Time_Base'!$A$4:$API$29, MATCH("CenHos_Per", 'WFOM - Time_Base'!$B$4:$B$29,0), MATCH(CONCATENATE($G173,AF$2),'WFOM - Time_Base'!$A$8:$API$8,0)),
IFERROR($AN173 * INDEX('Inputs from Uganda staff'!$E$61:$BM$80,MATCH('HRH Need estimation'!AF$2,'Inputs from Uganda staff'!$E$61:$E$80,0),MATCH('HRH Need estimation'!$D173,'Inputs from Uganda staff'!$E$6:$BM$6,0)),
""))</f>
        <v>0</v>
      </c>
      <c r="AG173" s="122">
        <f>IFERROR(
$AN173 * INDEX('WFOM - Time_Base'!$A$4:$API$29, MATCH("CenHos", 'WFOM - Time_Base'!$B$4:$B$29,0), MATCH(CONCATENATE($G173,AG$2),'WFOM - Time_Base'!$A$8:$API$8,0)) *
INDEX('WFOM - Time_Base'!$A$4:$API$29, MATCH("CenHos_Per", 'WFOM - Time_Base'!$B$4:$B$29,0), MATCH(CONCATENATE($G173,AG$2),'WFOM - Time_Base'!$A$8:$API$8,0)),
IFERROR($AN173 * INDEX('Inputs from Uganda staff'!$E$61:$BM$80,MATCH('HRH Need estimation'!AG$2,'Inputs from Uganda staff'!$E$61:$E$80,0),MATCH('HRH Need estimation'!$D173,'Inputs from Uganda staff'!$E$6:$BM$6,0)),
""))</f>
        <v>0</v>
      </c>
      <c r="AH173" s="122">
        <f>IFERROR(
$AN173 * INDEX('WFOM - Time_Base'!$A$4:$API$29, MATCH("CenHos", 'WFOM - Time_Base'!$B$4:$B$29,0), MATCH(CONCATENATE($G173,AH$2),'WFOM - Time_Base'!$A$8:$API$8,0)) *
INDEX('WFOM - Time_Base'!$A$4:$API$29, MATCH("CenHos_Per", 'WFOM - Time_Base'!$B$4:$B$29,0), MATCH(CONCATENATE($G173,AH$2),'WFOM - Time_Base'!$A$8:$API$8,0)),
IFERROR($AN173 * INDEX('Inputs from Uganda staff'!$E$61:$BM$80,MATCH('HRH Need estimation'!AH$2,'Inputs from Uganda staff'!$E$61:$E$80,0),MATCH('HRH Need estimation'!$D173,'Inputs from Uganda staff'!$E$6:$BM$6,0)),
""))</f>
        <v>0</v>
      </c>
      <c r="AI173" s="122">
        <f>IFERROR(
$AN173 * INDEX('WFOM - Time_Base'!$A$4:$API$29, MATCH("CenHos", 'WFOM - Time_Base'!$B$4:$B$29,0), MATCH(CONCATENATE($G173,AI$2),'WFOM - Time_Base'!$A$8:$API$8,0)) *
INDEX('WFOM - Time_Base'!$A$4:$API$29, MATCH("CenHos_Per", 'WFOM - Time_Base'!$B$4:$B$29,0), MATCH(CONCATENATE($G173,AI$2),'WFOM - Time_Base'!$A$8:$API$8,0)),
IFERROR($AN173 * INDEX('Inputs from Uganda staff'!$E$61:$BM$80,MATCH('HRH Need estimation'!AI$2,'Inputs from Uganda staff'!$E$61:$E$80,0),MATCH('HRH Need estimation'!$D173,'Inputs from Uganda staff'!$E$6:$BM$6,0)),
""))</f>
        <v>0</v>
      </c>
      <c r="AJ173" s="122">
        <f>IFERROR(
$AN173 * INDEX('WFOM - Time_Base'!$A$4:$API$29, MATCH("CenHos", 'WFOM - Time_Base'!$B$4:$B$29,0), MATCH(CONCATENATE($G173,AJ$2),'WFOM - Time_Base'!$A$8:$API$8,0)) *
INDEX('WFOM - Time_Base'!$A$4:$API$29, MATCH("CenHos_Per", 'WFOM - Time_Base'!$B$4:$B$29,0), MATCH(CONCATENATE($G173,AJ$2),'WFOM - Time_Base'!$A$8:$API$8,0)),
IFERROR($AN173 * INDEX('Inputs from Uganda staff'!$E$61:$BM$80,MATCH('HRH Need estimation'!AJ$2,'Inputs from Uganda staff'!$E$61:$E$80,0),MATCH('HRH Need estimation'!$D173,'Inputs from Uganda staff'!$E$6:$BM$6,0)),
""))</f>
        <v>0</v>
      </c>
      <c r="AK173" s="122">
        <f>IFERROR(
$AN173 * INDEX('WFOM - Time_Base'!$A$4:$API$29, MATCH("CenHos", 'WFOM - Time_Base'!$B$4:$B$29,0), MATCH(CONCATENATE($G173,AK$2),'WFOM - Time_Base'!$A$8:$API$8,0)) *
INDEX('WFOM - Time_Base'!$A$4:$API$29, MATCH("CenHos_Per", 'WFOM - Time_Base'!$B$4:$B$29,0), MATCH(CONCATENATE($G173,AK$2),'WFOM - Time_Base'!$A$8:$API$8,0)),
IFERROR($AN173 * INDEX('Inputs from Uganda staff'!$E$61:$BM$80,MATCH('HRH Need estimation'!AK$2,'Inputs from Uganda staff'!$E$61:$E$80,0),MATCH('HRH Need estimation'!$D173,'Inputs from Uganda staff'!$E$6:$BM$6,0)),
""))</f>
        <v>0</v>
      </c>
      <c r="AL173" s="122">
        <f>IFERROR(
$AN173 * INDEX('WFOM - Time_Base'!$A$4:$API$29, MATCH("CenHos", 'WFOM - Time_Base'!$B$4:$B$29,0), MATCH(CONCATENATE($G173,AL$2),'WFOM - Time_Base'!$A$8:$API$8,0)) *
INDEX('WFOM - Time_Base'!$A$4:$API$29, MATCH("CenHos_Per", 'WFOM - Time_Base'!$B$4:$B$29,0), MATCH(CONCATENATE($G173,AL$2),'WFOM - Time_Base'!$A$8:$API$8,0)),
IFERROR($AN173 * INDEX('Inputs from Uganda staff'!$E$61:$BM$80,MATCH('HRH Need estimation'!AL$2,'Inputs from Uganda staff'!$E$61:$E$80,0),MATCH('HRH Need estimation'!$D173,'Inputs from Uganda staff'!$E$6:$BM$6,0)),
""))</f>
        <v>0</v>
      </c>
      <c r="AM173" t="s">
        <v>2080</v>
      </c>
      <c r="AN173">
        <v>1</v>
      </c>
      <c r="AO173" t="str">
        <f t="shared" si="6"/>
        <v>188</v>
      </c>
    </row>
    <row r="174" spans="1:41" hidden="1">
      <c r="A174" s="106" t="s">
        <v>915</v>
      </c>
      <c r="B174" s="106" t="s">
        <v>525</v>
      </c>
      <c r="C174" s="107" t="s">
        <v>560</v>
      </c>
      <c r="D174" s="113" t="s">
        <v>561</v>
      </c>
      <c r="E174" s="122" t="s">
        <v>866</v>
      </c>
      <c r="F174" s="205" t="s">
        <v>0</v>
      </c>
      <c r="G174" s="122" t="str">
        <f>IF(F174&lt;&gt;"", VLOOKUP(F174,'WFOM - Cadre and Service List'!$E$4:$F$52,2,FALSE), "")</f>
        <v>AccidentsandEmerg</v>
      </c>
      <c r="H174" s="122"/>
      <c r="I174" s="207"/>
      <c r="J174" s="207"/>
      <c r="K174" s="207"/>
      <c r="L174" s="207"/>
      <c r="M174" s="207"/>
      <c r="N174" s="207"/>
      <c r="O174" s="207"/>
      <c r="P174" s="207">
        <f t="shared" si="5"/>
        <v>0</v>
      </c>
      <c r="Q174" s="122" t="s">
        <v>1947</v>
      </c>
      <c r="R174" s="122">
        <f>IFERROR(
$AN174 * INDEX('WFOM - Time_Base'!$A$4:$API$29, MATCH("CenHos", 'WFOM - Time_Base'!$B$4:$B$29,0), MATCH(CONCATENATE($G174,R$2),'WFOM - Time_Base'!$A$8:$API$8,0)) *
INDEX('WFOM - Time_Base'!$A$4:$API$29, MATCH("CenHos_Per", 'WFOM - Time_Base'!$B$4:$B$29,0), MATCH(CONCATENATE($G174,R$2),'WFOM - Time_Base'!$A$8:$API$8,0)),
IFERROR($AN174 * INDEX('Inputs from Uganda staff'!$E$61:$BM$80,MATCH('HRH Need estimation'!R$2,'Inputs from Uganda staff'!$E$61:$E$80,0),MATCH('HRH Need estimation'!$D174,'Inputs from Uganda staff'!$E$6:$BM$6,0)),
""))</f>
        <v>12</v>
      </c>
      <c r="S174" s="122">
        <f>IFERROR(
$AN174 * INDEX('WFOM - Time_Base'!$A$4:$API$29, MATCH("CenHos", 'WFOM - Time_Base'!$B$4:$B$29,0), MATCH(CONCATENATE($G174,S$2),'WFOM - Time_Base'!$A$8:$API$8,0)) *
INDEX('WFOM - Time_Base'!$A$4:$API$29, MATCH("CenHos_Per", 'WFOM - Time_Base'!$B$4:$B$29,0), MATCH(CONCATENATE($G174,S$2),'WFOM - Time_Base'!$A$8:$API$8,0)),
IFERROR($AN174 * INDEX('Inputs from Uganda staff'!$E$61:$BM$80,MATCH('HRH Need estimation'!S$2,'Inputs from Uganda staff'!$E$61:$E$80,0),MATCH('HRH Need estimation'!$D174,'Inputs from Uganda staff'!$E$6:$BM$6,0)),
""))</f>
        <v>24</v>
      </c>
      <c r="T174" s="122">
        <f>IFERROR(
$AN174 * INDEX('WFOM - Time_Base'!$A$4:$API$29, MATCH("CenHos", 'WFOM - Time_Base'!$B$4:$B$29,0), MATCH(CONCATENATE($G174,T$2),'WFOM - Time_Base'!$A$8:$API$8,0)) *
INDEX('WFOM - Time_Base'!$A$4:$API$29, MATCH("CenHos_Per", 'WFOM - Time_Base'!$B$4:$B$29,0), MATCH(CONCATENATE($G174,T$2),'WFOM - Time_Base'!$A$8:$API$8,0)),
IFERROR($AN174 * INDEX('Inputs from Uganda staff'!$E$61:$BM$80,MATCH('HRH Need estimation'!T$2,'Inputs from Uganda staff'!$E$61:$E$80,0),MATCH('HRH Need estimation'!$D174,'Inputs from Uganda staff'!$E$6:$BM$6,0)),
""))</f>
        <v>20</v>
      </c>
      <c r="U174" s="122">
        <f>IFERROR(
$AN174 * INDEX('WFOM - Time_Base'!$A$4:$API$29, MATCH("CenHos", 'WFOM - Time_Base'!$B$4:$B$29,0), MATCH(CONCATENATE($G174,U$2),'WFOM - Time_Base'!$A$8:$API$8,0)) *
INDEX('WFOM - Time_Base'!$A$4:$API$29, MATCH("CenHos_Per", 'WFOM - Time_Base'!$B$4:$B$29,0), MATCH(CONCATENATE($G174,U$2),'WFOM - Time_Base'!$A$8:$API$8,0)),
IFERROR($AN174 * INDEX('Inputs from Uganda staff'!$E$61:$BM$80,MATCH('HRH Need estimation'!U$2,'Inputs from Uganda staff'!$E$61:$E$80,0),MATCH('HRH Need estimation'!$D174,'Inputs from Uganda staff'!$E$6:$BM$6,0)),
""))</f>
        <v>12.5</v>
      </c>
      <c r="V174" s="122">
        <f>IFERROR(
$AN174 * INDEX('WFOM - Time_Base'!$A$4:$API$29, MATCH("CenHos", 'WFOM - Time_Base'!$B$4:$B$29,0), MATCH(CONCATENATE($G174,V$2),'WFOM - Time_Base'!$A$8:$API$8,0)) *
INDEX('WFOM - Time_Base'!$A$4:$API$29, MATCH("CenHos_Per", 'WFOM - Time_Base'!$B$4:$B$29,0), MATCH(CONCATENATE($G174,V$2),'WFOM - Time_Base'!$A$8:$API$8,0)),
IFERROR($AN174 * INDEX('Inputs from Uganda staff'!$E$61:$BM$80,MATCH('HRH Need estimation'!V$2,'Inputs from Uganda staff'!$E$61:$E$80,0),MATCH('HRH Need estimation'!$D174,'Inputs from Uganda staff'!$E$6:$BM$6,0)),
""))</f>
        <v>12.5</v>
      </c>
      <c r="W174" s="122">
        <f>IFERROR(
$AN174 * INDEX('WFOM - Time_Base'!$A$4:$API$29, MATCH("CenHos", 'WFOM - Time_Base'!$B$4:$B$29,0), MATCH(CONCATENATE($G174,W$2),'WFOM - Time_Base'!$A$8:$API$8,0)) *
INDEX('WFOM - Time_Base'!$A$4:$API$29, MATCH("CenHos_Per", 'WFOM - Time_Base'!$B$4:$B$29,0), MATCH(CONCATENATE($G174,W$2),'WFOM - Time_Base'!$A$8:$API$8,0)),
IFERROR($AN174 * INDEX('Inputs from Uganda staff'!$E$61:$BM$80,MATCH('HRH Need estimation'!W$2,'Inputs from Uganda staff'!$E$61:$E$80,0),MATCH('HRH Need estimation'!$D174,'Inputs from Uganda staff'!$E$6:$BM$6,0)),
""))</f>
        <v>0</v>
      </c>
      <c r="X174" s="122">
        <f>IFERROR(
$AN174 * INDEX('WFOM - Time_Base'!$A$4:$API$29, MATCH("CenHos", 'WFOM - Time_Base'!$B$4:$B$29,0), MATCH(CONCATENATE($G174,X$2),'WFOM - Time_Base'!$A$8:$API$8,0)) *
INDEX('WFOM - Time_Base'!$A$4:$API$29, MATCH("CenHos_Per", 'WFOM - Time_Base'!$B$4:$B$29,0), MATCH(CONCATENATE($G174,X$2),'WFOM - Time_Base'!$A$8:$API$8,0)),
IFERROR($AN174 * INDEX('Inputs from Uganda staff'!$E$61:$BM$80,MATCH('HRH Need estimation'!X$2,'Inputs from Uganda staff'!$E$61:$E$80,0),MATCH('HRH Need estimation'!$D174,'Inputs from Uganda staff'!$E$6:$BM$6,0)),
""))</f>
        <v>0</v>
      </c>
      <c r="Y174" s="122">
        <f>IFERROR(
$AN174 * INDEX('WFOM - Time_Base'!$A$4:$API$29, MATCH("CenHos", 'WFOM - Time_Base'!$B$4:$B$29,0), MATCH(CONCATENATE($G174,Y$2),'WFOM - Time_Base'!$A$8:$API$8,0)) *
INDEX('WFOM - Time_Base'!$A$4:$API$29, MATCH("CenHos_Per", 'WFOM - Time_Base'!$B$4:$B$29,0), MATCH(CONCATENATE($G174,Y$2),'WFOM - Time_Base'!$A$8:$API$8,0)),
IFERROR($AN174 * INDEX('Inputs from Uganda staff'!$E$61:$BM$80,MATCH('HRH Need estimation'!Y$2,'Inputs from Uganda staff'!$E$61:$E$80,0),MATCH('HRH Need estimation'!$D174,'Inputs from Uganda staff'!$E$6:$BM$6,0)),
""))</f>
        <v>0</v>
      </c>
      <c r="Z174" s="122">
        <f>IFERROR(
$AN174 * INDEX('WFOM - Time_Base'!$A$4:$API$29, MATCH("CenHos", 'WFOM - Time_Base'!$B$4:$B$29,0), MATCH(CONCATENATE($G174,Z$2),'WFOM - Time_Base'!$A$8:$API$8,0)) *
INDEX('WFOM - Time_Base'!$A$4:$API$29, MATCH("CenHos_Per", 'WFOM - Time_Base'!$B$4:$B$29,0), MATCH(CONCATENATE($G174,Z$2),'WFOM - Time_Base'!$A$8:$API$8,0)),
IFERROR($AN174 * INDEX('Inputs from Uganda staff'!$E$61:$BM$80,MATCH('HRH Need estimation'!Z$2,'Inputs from Uganda staff'!$E$61:$E$80,0),MATCH('HRH Need estimation'!$D174,'Inputs from Uganda staff'!$E$6:$BM$6,0)),
""))</f>
        <v>0</v>
      </c>
      <c r="AA174" s="122">
        <f>IFERROR(
$AN174 * INDEX('WFOM - Time_Base'!$A$4:$API$29, MATCH("CenHos", 'WFOM - Time_Base'!$B$4:$B$29,0), MATCH(CONCATENATE($G174,AA$2),'WFOM - Time_Base'!$A$8:$API$8,0)) *
INDEX('WFOM - Time_Base'!$A$4:$API$29, MATCH("CenHos_Per", 'WFOM - Time_Base'!$B$4:$B$29,0), MATCH(CONCATENATE($G174,AA$2),'WFOM - Time_Base'!$A$8:$API$8,0)),
IFERROR($AN174 * INDEX('Inputs from Uganda staff'!$E$61:$BM$80,MATCH('HRH Need estimation'!AA$2,'Inputs from Uganda staff'!$E$61:$E$80,0),MATCH('HRH Need estimation'!$D174,'Inputs from Uganda staff'!$E$6:$BM$6,0)),
""))</f>
        <v>0</v>
      </c>
      <c r="AB174" s="122">
        <f>IFERROR(
$AN174 * INDEX('WFOM - Time_Base'!$A$4:$API$29, MATCH("CenHos", 'WFOM - Time_Base'!$B$4:$B$29,0), MATCH(CONCATENATE($G174,AB$2),'WFOM - Time_Base'!$A$8:$API$8,0)) *
INDEX('WFOM - Time_Base'!$A$4:$API$29, MATCH("CenHos_Per", 'WFOM - Time_Base'!$B$4:$B$29,0), MATCH(CONCATENATE($G174,AB$2),'WFOM - Time_Base'!$A$8:$API$8,0)),
IFERROR($AN174 * INDEX('Inputs from Uganda staff'!$E$61:$BM$80,MATCH('HRH Need estimation'!AB$2,'Inputs from Uganda staff'!$E$61:$E$80,0),MATCH('HRH Need estimation'!$D174,'Inputs from Uganda staff'!$E$6:$BM$6,0)),
""))</f>
        <v>0</v>
      </c>
      <c r="AC174" s="122" t="str">
        <f>IFERROR(
$AN174 * INDEX('WFOM - Time_Base'!$A$4:$API$29, MATCH("CenHos", 'WFOM - Time_Base'!$B$4:$B$29,0), MATCH(CONCATENATE($G174,AC$2),'WFOM - Time_Base'!$A$8:$API$8,0)) *
INDEX('WFOM - Time_Base'!$A$4:$API$29, MATCH("CenHos_Per", 'WFOM - Time_Base'!$B$4:$B$29,0), MATCH(CONCATENATE($G174,AC$2),'WFOM - Time_Base'!$A$8:$API$8,0)),
IFERROR($AN174 * INDEX('Inputs from Uganda staff'!$E$61:$BM$80,MATCH('HRH Need estimation'!AC$2,'Inputs from Uganda staff'!$E$61:$E$80,0),MATCH('HRH Need estimation'!$D174,'Inputs from Uganda staff'!$E$6:$BM$6,0)),
""))</f>
        <v/>
      </c>
      <c r="AD174" s="122">
        <f>IFERROR(
$AN174 * INDEX('WFOM - Time_Base'!$A$4:$API$29, MATCH("CenHos", 'WFOM - Time_Base'!$B$4:$B$29,0), MATCH(CONCATENATE($G174,AD$2),'WFOM - Time_Base'!$A$8:$API$8,0)) *
INDEX('WFOM - Time_Base'!$A$4:$API$29, MATCH("CenHos_Per", 'WFOM - Time_Base'!$B$4:$B$29,0), MATCH(CONCATENATE($G174,AD$2),'WFOM - Time_Base'!$A$8:$API$8,0)),
IFERROR($AN174 * INDEX('Inputs from Uganda staff'!$E$61:$BM$80,MATCH('HRH Need estimation'!AD$2,'Inputs from Uganda staff'!$E$61:$E$80,0),MATCH('HRH Need estimation'!$D174,'Inputs from Uganda staff'!$E$6:$BM$6,0)),
""))</f>
        <v>0</v>
      </c>
      <c r="AE174" s="122">
        <f>IFERROR(
$AN174 * INDEX('WFOM - Time_Base'!$A$4:$API$29, MATCH("CenHos", 'WFOM - Time_Base'!$B$4:$B$29,0), MATCH(CONCATENATE($G174,AE$2),'WFOM - Time_Base'!$A$8:$API$8,0)) *
INDEX('WFOM - Time_Base'!$A$4:$API$29, MATCH("CenHos_Per", 'WFOM - Time_Base'!$B$4:$B$29,0), MATCH(CONCATENATE($G174,AE$2),'WFOM - Time_Base'!$A$8:$API$8,0)),
IFERROR($AN174 * INDEX('Inputs from Uganda staff'!$E$61:$BM$80,MATCH('HRH Need estimation'!AE$2,'Inputs from Uganda staff'!$E$61:$E$80,0),MATCH('HRH Need estimation'!$D174,'Inputs from Uganda staff'!$E$6:$BM$6,0)),
""))</f>
        <v>0</v>
      </c>
      <c r="AF174" s="122">
        <f>IFERROR(
$AN174 * INDEX('WFOM - Time_Base'!$A$4:$API$29, MATCH("CenHos", 'WFOM - Time_Base'!$B$4:$B$29,0), MATCH(CONCATENATE($G174,AF$2),'WFOM - Time_Base'!$A$8:$API$8,0)) *
INDEX('WFOM - Time_Base'!$A$4:$API$29, MATCH("CenHos_Per", 'WFOM - Time_Base'!$B$4:$B$29,0), MATCH(CONCATENATE($G174,AF$2),'WFOM - Time_Base'!$A$8:$API$8,0)),
IFERROR($AN174 * INDEX('Inputs from Uganda staff'!$E$61:$BM$80,MATCH('HRH Need estimation'!AF$2,'Inputs from Uganda staff'!$E$61:$E$80,0),MATCH('HRH Need estimation'!$D174,'Inputs from Uganda staff'!$E$6:$BM$6,0)),
""))</f>
        <v>0</v>
      </c>
      <c r="AG174" s="122">
        <f>IFERROR(
$AN174 * INDEX('WFOM - Time_Base'!$A$4:$API$29, MATCH("CenHos", 'WFOM - Time_Base'!$B$4:$B$29,0), MATCH(CONCATENATE($G174,AG$2),'WFOM - Time_Base'!$A$8:$API$8,0)) *
INDEX('WFOM - Time_Base'!$A$4:$API$29, MATCH("CenHos_Per", 'WFOM - Time_Base'!$B$4:$B$29,0), MATCH(CONCATENATE($G174,AG$2),'WFOM - Time_Base'!$A$8:$API$8,0)),
IFERROR($AN174 * INDEX('Inputs from Uganda staff'!$E$61:$BM$80,MATCH('HRH Need estimation'!AG$2,'Inputs from Uganda staff'!$E$61:$E$80,0),MATCH('HRH Need estimation'!$D174,'Inputs from Uganda staff'!$E$6:$BM$6,0)),
""))</f>
        <v>0</v>
      </c>
      <c r="AH174" s="122">
        <f>IFERROR(
$AN174 * INDEX('WFOM - Time_Base'!$A$4:$API$29, MATCH("CenHos", 'WFOM - Time_Base'!$B$4:$B$29,0), MATCH(CONCATENATE($G174,AH$2),'WFOM - Time_Base'!$A$8:$API$8,0)) *
INDEX('WFOM - Time_Base'!$A$4:$API$29, MATCH("CenHos_Per", 'WFOM - Time_Base'!$B$4:$B$29,0), MATCH(CONCATENATE($G174,AH$2),'WFOM - Time_Base'!$A$8:$API$8,0)),
IFERROR($AN174 * INDEX('Inputs from Uganda staff'!$E$61:$BM$80,MATCH('HRH Need estimation'!AH$2,'Inputs from Uganda staff'!$E$61:$E$80,0),MATCH('HRH Need estimation'!$D174,'Inputs from Uganda staff'!$E$6:$BM$6,0)),
""))</f>
        <v>0</v>
      </c>
      <c r="AI174" s="122">
        <f>IFERROR(
$AN174 * INDEX('WFOM - Time_Base'!$A$4:$API$29, MATCH("CenHos", 'WFOM - Time_Base'!$B$4:$B$29,0), MATCH(CONCATENATE($G174,AI$2),'WFOM - Time_Base'!$A$8:$API$8,0)) *
INDEX('WFOM - Time_Base'!$A$4:$API$29, MATCH("CenHos_Per", 'WFOM - Time_Base'!$B$4:$B$29,0), MATCH(CONCATENATE($G174,AI$2),'WFOM - Time_Base'!$A$8:$API$8,0)),
IFERROR($AN174 * INDEX('Inputs from Uganda staff'!$E$61:$BM$80,MATCH('HRH Need estimation'!AI$2,'Inputs from Uganda staff'!$E$61:$E$80,0),MATCH('HRH Need estimation'!$D174,'Inputs from Uganda staff'!$E$6:$BM$6,0)),
""))</f>
        <v>0</v>
      </c>
      <c r="AJ174" s="122">
        <f>IFERROR(
$AN174 * INDEX('WFOM - Time_Base'!$A$4:$API$29, MATCH("CenHos", 'WFOM - Time_Base'!$B$4:$B$29,0), MATCH(CONCATENATE($G174,AJ$2),'WFOM - Time_Base'!$A$8:$API$8,0)) *
INDEX('WFOM - Time_Base'!$A$4:$API$29, MATCH("CenHos_Per", 'WFOM - Time_Base'!$B$4:$B$29,0), MATCH(CONCATENATE($G174,AJ$2),'WFOM - Time_Base'!$A$8:$API$8,0)),
IFERROR($AN174 * INDEX('Inputs from Uganda staff'!$E$61:$BM$80,MATCH('HRH Need estimation'!AJ$2,'Inputs from Uganda staff'!$E$61:$E$80,0),MATCH('HRH Need estimation'!$D174,'Inputs from Uganda staff'!$E$6:$BM$6,0)),
""))</f>
        <v>0</v>
      </c>
      <c r="AK174" s="122">
        <f>IFERROR(
$AN174 * INDEX('WFOM - Time_Base'!$A$4:$API$29, MATCH("CenHos", 'WFOM - Time_Base'!$B$4:$B$29,0), MATCH(CONCATENATE($G174,AK$2),'WFOM - Time_Base'!$A$8:$API$8,0)) *
INDEX('WFOM - Time_Base'!$A$4:$API$29, MATCH("CenHos_Per", 'WFOM - Time_Base'!$B$4:$B$29,0), MATCH(CONCATENATE($G174,AK$2),'WFOM - Time_Base'!$A$8:$API$8,0)),
IFERROR($AN174 * INDEX('Inputs from Uganda staff'!$E$61:$BM$80,MATCH('HRH Need estimation'!AK$2,'Inputs from Uganda staff'!$E$61:$E$80,0),MATCH('HRH Need estimation'!$D174,'Inputs from Uganda staff'!$E$6:$BM$6,0)),
""))</f>
        <v>0</v>
      </c>
      <c r="AL174" s="122">
        <f>IFERROR(
$AN174 * INDEX('WFOM - Time_Base'!$A$4:$API$29, MATCH("CenHos", 'WFOM - Time_Base'!$B$4:$B$29,0), MATCH(CONCATENATE($G174,AL$2),'WFOM - Time_Base'!$A$8:$API$8,0)) *
INDEX('WFOM - Time_Base'!$A$4:$API$29, MATCH("CenHos_Per", 'WFOM - Time_Base'!$B$4:$B$29,0), MATCH(CONCATENATE($G174,AL$2),'WFOM - Time_Base'!$A$8:$API$8,0)),
IFERROR($AN174 * INDEX('Inputs from Uganda staff'!$E$61:$BM$80,MATCH('HRH Need estimation'!AL$2,'Inputs from Uganda staff'!$E$61:$E$80,0),MATCH('HRH Need estimation'!$D174,'Inputs from Uganda staff'!$E$6:$BM$6,0)),
""))</f>
        <v>0</v>
      </c>
      <c r="AN174">
        <v>1</v>
      </c>
      <c r="AO174" t="e">
        <f t="shared" si="6"/>
        <v>#N/A</v>
      </c>
    </row>
    <row r="175" spans="1:41" hidden="1">
      <c r="A175" s="106" t="s">
        <v>999</v>
      </c>
      <c r="B175" s="106" t="s">
        <v>525</v>
      </c>
      <c r="C175" s="107" t="s">
        <v>562</v>
      </c>
      <c r="D175" s="113" t="s">
        <v>563</v>
      </c>
      <c r="E175" s="122" t="s">
        <v>866</v>
      </c>
      <c r="F175" s="122" t="s">
        <v>68</v>
      </c>
      <c r="G175" s="122" t="str">
        <f>IF(F175&lt;&gt;"", VLOOKUP(F175,'WFOM - Cadre and Service List'!$E$4:$F$52,2,FALSE), "")</f>
        <v>MajorSurg</v>
      </c>
      <c r="H175" s="122"/>
      <c r="I175" s="207"/>
      <c r="J175" s="207"/>
      <c r="K175" s="207"/>
      <c r="L175" s="207"/>
      <c r="M175" s="207"/>
      <c r="N175" s="207"/>
      <c r="O175" s="207"/>
      <c r="P175" s="207">
        <f t="shared" si="5"/>
        <v>0</v>
      </c>
      <c r="Q175" s="122" t="s">
        <v>1947</v>
      </c>
      <c r="R175" s="122">
        <f>IFERROR(
$AN175 * INDEX('WFOM - Time_Base'!$A$4:$API$29, MATCH("CenHos", 'WFOM - Time_Base'!$B$4:$B$29,0), MATCH(CONCATENATE($G175,R$2),'WFOM - Time_Base'!$A$8:$API$8,0)) *
INDEX('WFOM - Time_Base'!$A$4:$API$29, MATCH("CenHos_Per", 'WFOM - Time_Base'!$B$4:$B$29,0), MATCH(CONCATENATE($G175,R$2),'WFOM - Time_Base'!$A$8:$API$8,0)),
IFERROR($AN175 * INDEX('Inputs from Uganda staff'!$E$61:$BM$80,MATCH('HRH Need estimation'!R$2,'Inputs from Uganda staff'!$E$61:$E$80,0),MATCH('HRH Need estimation'!$D175,'Inputs from Uganda staff'!$E$6:$BM$6,0)),
""))</f>
        <v>172</v>
      </c>
      <c r="S175" s="122">
        <f>IFERROR(
$AN175 * INDEX('WFOM - Time_Base'!$A$4:$API$29, MATCH("CenHos", 'WFOM - Time_Base'!$B$4:$B$29,0), MATCH(CONCATENATE($G175,S$2),'WFOM - Time_Base'!$A$8:$API$8,0)) *
INDEX('WFOM - Time_Base'!$A$4:$API$29, MATCH("CenHos_Per", 'WFOM - Time_Base'!$B$4:$B$29,0), MATCH(CONCATENATE($G175,S$2),'WFOM - Time_Base'!$A$8:$API$8,0)),
IFERROR($AN175 * INDEX('Inputs from Uganda staff'!$E$61:$BM$80,MATCH('HRH Need estimation'!S$2,'Inputs from Uganda staff'!$E$61:$E$80,0),MATCH('HRH Need estimation'!$D175,'Inputs from Uganda staff'!$E$6:$BM$6,0)),
""))</f>
        <v>190</v>
      </c>
      <c r="T175" s="122">
        <f>IFERROR(
$AN175 * INDEX('WFOM - Time_Base'!$A$4:$API$29, MATCH("CenHos", 'WFOM - Time_Base'!$B$4:$B$29,0), MATCH(CONCATENATE($G175,T$2),'WFOM - Time_Base'!$A$8:$API$8,0)) *
INDEX('WFOM - Time_Base'!$A$4:$API$29, MATCH("CenHos_Per", 'WFOM - Time_Base'!$B$4:$B$29,0), MATCH(CONCATENATE($G175,T$2),'WFOM - Time_Base'!$A$8:$API$8,0)),
IFERROR($AN175 * INDEX('Inputs from Uganda staff'!$E$61:$BM$80,MATCH('HRH Need estimation'!T$2,'Inputs from Uganda staff'!$E$61:$E$80,0),MATCH('HRH Need estimation'!$D175,'Inputs from Uganda staff'!$E$6:$BM$6,0)),
""))</f>
        <v>0</v>
      </c>
      <c r="U175" s="122">
        <f>IFERROR(
$AN175 * INDEX('WFOM - Time_Base'!$A$4:$API$29, MATCH("CenHos", 'WFOM - Time_Base'!$B$4:$B$29,0), MATCH(CONCATENATE($G175,U$2),'WFOM - Time_Base'!$A$8:$API$8,0)) *
INDEX('WFOM - Time_Base'!$A$4:$API$29, MATCH("CenHos_Per", 'WFOM - Time_Base'!$B$4:$B$29,0), MATCH(CONCATENATE($G175,U$2),'WFOM - Time_Base'!$A$8:$API$8,0)),
IFERROR($AN175 * INDEX('Inputs from Uganda staff'!$E$61:$BM$80,MATCH('HRH Need estimation'!U$2,'Inputs from Uganda staff'!$E$61:$E$80,0),MATCH('HRH Need estimation'!$D175,'Inputs from Uganda staff'!$E$6:$BM$6,0)),
""))</f>
        <v>137.6</v>
      </c>
      <c r="V175" s="122">
        <f>IFERROR(
$AN175 * INDEX('WFOM - Time_Base'!$A$4:$API$29, MATCH("CenHos", 'WFOM - Time_Base'!$B$4:$B$29,0), MATCH(CONCATENATE($G175,V$2),'WFOM - Time_Base'!$A$8:$API$8,0)) *
INDEX('WFOM - Time_Base'!$A$4:$API$29, MATCH("CenHos_Per", 'WFOM - Time_Base'!$B$4:$B$29,0), MATCH(CONCATENATE($G175,V$2),'WFOM - Time_Base'!$A$8:$API$8,0)),
IFERROR($AN175 * INDEX('Inputs from Uganda staff'!$E$61:$BM$80,MATCH('HRH Need estimation'!V$2,'Inputs from Uganda staff'!$E$61:$E$80,0),MATCH('HRH Need estimation'!$D175,'Inputs from Uganda staff'!$E$6:$BM$6,0)),
""))</f>
        <v>34.4</v>
      </c>
      <c r="W175" s="122">
        <f>IFERROR(
$AN175 * INDEX('WFOM - Time_Base'!$A$4:$API$29, MATCH("CenHos", 'WFOM - Time_Base'!$B$4:$B$29,0), MATCH(CONCATENATE($G175,W$2),'WFOM - Time_Base'!$A$8:$API$8,0)) *
INDEX('WFOM - Time_Base'!$A$4:$API$29, MATCH("CenHos_Per", 'WFOM - Time_Base'!$B$4:$B$29,0), MATCH(CONCATENATE($G175,W$2),'WFOM - Time_Base'!$A$8:$API$8,0)),
IFERROR($AN175 * INDEX('Inputs from Uganda staff'!$E$61:$BM$80,MATCH('HRH Need estimation'!W$2,'Inputs from Uganda staff'!$E$61:$E$80,0),MATCH('HRH Need estimation'!$D175,'Inputs from Uganda staff'!$E$6:$BM$6,0)),
""))</f>
        <v>5</v>
      </c>
      <c r="X175" s="122">
        <f>IFERROR(
$AN175 * INDEX('WFOM - Time_Base'!$A$4:$API$29, MATCH("CenHos", 'WFOM - Time_Base'!$B$4:$B$29,0), MATCH(CONCATENATE($G175,X$2),'WFOM - Time_Base'!$A$8:$API$8,0)) *
INDEX('WFOM - Time_Base'!$A$4:$API$29, MATCH("CenHos_Per", 'WFOM - Time_Base'!$B$4:$B$29,0), MATCH(CONCATENATE($G175,X$2),'WFOM - Time_Base'!$A$8:$API$8,0)),
IFERROR($AN175 * INDEX('Inputs from Uganda staff'!$E$61:$BM$80,MATCH('HRH Need estimation'!X$2,'Inputs from Uganda staff'!$E$61:$E$80,0),MATCH('HRH Need estimation'!$D175,'Inputs from Uganda staff'!$E$6:$BM$6,0)),
""))</f>
        <v>5</v>
      </c>
      <c r="Y175" s="122">
        <f>IFERROR(
$AN175 * INDEX('WFOM - Time_Base'!$A$4:$API$29, MATCH("CenHos", 'WFOM - Time_Base'!$B$4:$B$29,0), MATCH(CONCATENATE($G175,Y$2),'WFOM - Time_Base'!$A$8:$API$8,0)) *
INDEX('WFOM - Time_Base'!$A$4:$API$29, MATCH("CenHos_Per", 'WFOM - Time_Base'!$B$4:$B$29,0), MATCH(CONCATENATE($G175,Y$2),'WFOM - Time_Base'!$A$8:$API$8,0)),
IFERROR($AN175 * INDEX('Inputs from Uganda staff'!$E$61:$BM$80,MATCH('HRH Need estimation'!Y$2,'Inputs from Uganda staff'!$E$61:$E$80,0),MATCH('HRH Need estimation'!$D175,'Inputs from Uganda staff'!$E$6:$BM$6,0)),
""))</f>
        <v>0</v>
      </c>
      <c r="Z175" s="122">
        <f>IFERROR(
$AN175 * INDEX('WFOM - Time_Base'!$A$4:$API$29, MATCH("CenHos", 'WFOM - Time_Base'!$B$4:$B$29,0), MATCH(CONCATENATE($G175,Z$2),'WFOM - Time_Base'!$A$8:$API$8,0)) *
INDEX('WFOM - Time_Base'!$A$4:$API$29, MATCH("CenHos_Per", 'WFOM - Time_Base'!$B$4:$B$29,0), MATCH(CONCATENATE($G175,Z$2),'WFOM - Time_Base'!$A$8:$API$8,0)),
IFERROR($AN175 * INDEX('Inputs from Uganda staff'!$E$61:$BM$80,MATCH('HRH Need estimation'!Z$2,'Inputs from Uganda staff'!$E$61:$E$80,0),MATCH('HRH Need estimation'!$D175,'Inputs from Uganda staff'!$E$6:$BM$6,0)),
""))</f>
        <v>0</v>
      </c>
      <c r="AA175" s="122">
        <f>IFERROR(
$AN175 * INDEX('WFOM - Time_Base'!$A$4:$API$29, MATCH("CenHos", 'WFOM - Time_Base'!$B$4:$B$29,0), MATCH(CONCATENATE($G175,AA$2),'WFOM - Time_Base'!$A$8:$API$8,0)) *
INDEX('WFOM - Time_Base'!$A$4:$API$29, MATCH("CenHos_Per", 'WFOM - Time_Base'!$B$4:$B$29,0), MATCH(CONCATENATE($G175,AA$2),'WFOM - Time_Base'!$A$8:$API$8,0)),
IFERROR($AN175 * INDEX('Inputs from Uganda staff'!$E$61:$BM$80,MATCH('HRH Need estimation'!AA$2,'Inputs from Uganda staff'!$E$61:$E$80,0),MATCH('HRH Need estimation'!$D175,'Inputs from Uganda staff'!$E$6:$BM$6,0)),
""))</f>
        <v>0</v>
      </c>
      <c r="AB175" s="122">
        <f>IFERROR(
$AN175 * INDEX('WFOM - Time_Base'!$A$4:$API$29, MATCH("CenHos", 'WFOM - Time_Base'!$B$4:$B$29,0), MATCH(CONCATENATE($G175,AB$2),'WFOM - Time_Base'!$A$8:$API$8,0)) *
INDEX('WFOM - Time_Base'!$A$4:$API$29, MATCH("CenHos_Per", 'WFOM - Time_Base'!$B$4:$B$29,0), MATCH(CONCATENATE($G175,AB$2),'WFOM - Time_Base'!$A$8:$API$8,0)),
IFERROR($AN175 * INDEX('Inputs from Uganda staff'!$E$61:$BM$80,MATCH('HRH Need estimation'!AB$2,'Inputs from Uganda staff'!$E$61:$E$80,0),MATCH('HRH Need estimation'!$D175,'Inputs from Uganda staff'!$E$6:$BM$6,0)),
""))</f>
        <v>0</v>
      </c>
      <c r="AC175" s="122" t="str">
        <f>IFERROR(
$AN175 * INDEX('WFOM - Time_Base'!$A$4:$API$29, MATCH("CenHos", 'WFOM - Time_Base'!$B$4:$B$29,0), MATCH(CONCATENATE($G175,AC$2),'WFOM - Time_Base'!$A$8:$API$8,0)) *
INDEX('WFOM - Time_Base'!$A$4:$API$29, MATCH("CenHos_Per", 'WFOM - Time_Base'!$B$4:$B$29,0), MATCH(CONCATENATE($G175,AC$2),'WFOM - Time_Base'!$A$8:$API$8,0)),
IFERROR($AN175 * INDEX('Inputs from Uganda staff'!$E$61:$BM$80,MATCH('HRH Need estimation'!AC$2,'Inputs from Uganda staff'!$E$61:$E$80,0),MATCH('HRH Need estimation'!$D175,'Inputs from Uganda staff'!$E$6:$BM$6,0)),
""))</f>
        <v/>
      </c>
      <c r="AD175" s="122">
        <f>IFERROR(
$AN175 * INDEX('WFOM - Time_Base'!$A$4:$API$29, MATCH("CenHos", 'WFOM - Time_Base'!$B$4:$B$29,0), MATCH(CONCATENATE($G175,AD$2),'WFOM - Time_Base'!$A$8:$API$8,0)) *
INDEX('WFOM - Time_Base'!$A$4:$API$29, MATCH("CenHos_Per", 'WFOM - Time_Base'!$B$4:$B$29,0), MATCH(CONCATENATE($G175,AD$2),'WFOM - Time_Base'!$A$8:$API$8,0)),
IFERROR($AN175 * INDEX('Inputs from Uganda staff'!$E$61:$BM$80,MATCH('HRH Need estimation'!AD$2,'Inputs from Uganda staff'!$E$61:$E$80,0),MATCH('HRH Need estimation'!$D175,'Inputs from Uganda staff'!$E$6:$BM$6,0)),
""))</f>
        <v>0</v>
      </c>
      <c r="AE175" s="122">
        <f>IFERROR(
$AN175 * INDEX('WFOM - Time_Base'!$A$4:$API$29, MATCH("CenHos", 'WFOM - Time_Base'!$B$4:$B$29,0), MATCH(CONCATENATE($G175,AE$2),'WFOM - Time_Base'!$A$8:$API$8,0)) *
INDEX('WFOM - Time_Base'!$A$4:$API$29, MATCH("CenHos_Per", 'WFOM - Time_Base'!$B$4:$B$29,0), MATCH(CONCATENATE($G175,AE$2),'WFOM - Time_Base'!$A$8:$API$8,0)),
IFERROR($AN175 * INDEX('Inputs from Uganda staff'!$E$61:$BM$80,MATCH('HRH Need estimation'!AE$2,'Inputs from Uganda staff'!$E$61:$E$80,0),MATCH('HRH Need estimation'!$D175,'Inputs from Uganda staff'!$E$6:$BM$6,0)),
""))</f>
        <v>0</v>
      </c>
      <c r="AF175" s="122">
        <f>IFERROR(
$AN175 * INDEX('WFOM - Time_Base'!$A$4:$API$29, MATCH("CenHos", 'WFOM - Time_Base'!$B$4:$B$29,0), MATCH(CONCATENATE($G175,AF$2),'WFOM - Time_Base'!$A$8:$API$8,0)) *
INDEX('WFOM - Time_Base'!$A$4:$API$29, MATCH("CenHos_Per", 'WFOM - Time_Base'!$B$4:$B$29,0), MATCH(CONCATENATE($G175,AF$2),'WFOM - Time_Base'!$A$8:$API$8,0)),
IFERROR($AN175 * INDEX('Inputs from Uganda staff'!$E$61:$BM$80,MATCH('HRH Need estimation'!AF$2,'Inputs from Uganda staff'!$E$61:$E$80,0),MATCH('HRH Need estimation'!$D175,'Inputs from Uganda staff'!$E$6:$BM$6,0)),
""))</f>
        <v>0</v>
      </c>
      <c r="AG175" s="122">
        <f>IFERROR(
$AN175 * INDEX('WFOM - Time_Base'!$A$4:$API$29, MATCH("CenHos", 'WFOM - Time_Base'!$B$4:$B$29,0), MATCH(CONCATENATE($G175,AG$2),'WFOM - Time_Base'!$A$8:$API$8,0)) *
INDEX('WFOM - Time_Base'!$A$4:$API$29, MATCH("CenHos_Per", 'WFOM - Time_Base'!$B$4:$B$29,0), MATCH(CONCATENATE($G175,AG$2),'WFOM - Time_Base'!$A$8:$API$8,0)),
IFERROR($AN175 * INDEX('Inputs from Uganda staff'!$E$61:$BM$80,MATCH('HRH Need estimation'!AG$2,'Inputs from Uganda staff'!$E$61:$E$80,0),MATCH('HRH Need estimation'!$D175,'Inputs from Uganda staff'!$E$6:$BM$6,0)),
""))</f>
        <v>0</v>
      </c>
      <c r="AH175" s="122">
        <f>IFERROR(
$AN175 * INDEX('WFOM - Time_Base'!$A$4:$API$29, MATCH("CenHos", 'WFOM - Time_Base'!$B$4:$B$29,0), MATCH(CONCATENATE($G175,AH$2),'WFOM - Time_Base'!$A$8:$API$8,0)) *
INDEX('WFOM - Time_Base'!$A$4:$API$29, MATCH("CenHos_Per", 'WFOM - Time_Base'!$B$4:$B$29,0), MATCH(CONCATENATE($G175,AH$2),'WFOM - Time_Base'!$A$8:$API$8,0)),
IFERROR($AN175 * INDEX('Inputs from Uganda staff'!$E$61:$BM$80,MATCH('HRH Need estimation'!AH$2,'Inputs from Uganda staff'!$E$61:$E$80,0),MATCH('HRH Need estimation'!$D175,'Inputs from Uganda staff'!$E$6:$BM$6,0)),
""))</f>
        <v>0</v>
      </c>
      <c r="AI175" s="122">
        <f>IFERROR(
$AN175 * INDEX('WFOM - Time_Base'!$A$4:$API$29, MATCH("CenHos", 'WFOM - Time_Base'!$B$4:$B$29,0), MATCH(CONCATENATE($G175,AI$2),'WFOM - Time_Base'!$A$8:$API$8,0)) *
INDEX('WFOM - Time_Base'!$A$4:$API$29, MATCH("CenHos_Per", 'WFOM - Time_Base'!$B$4:$B$29,0), MATCH(CONCATENATE($G175,AI$2),'WFOM - Time_Base'!$A$8:$API$8,0)),
IFERROR($AN175 * INDEX('Inputs from Uganda staff'!$E$61:$BM$80,MATCH('HRH Need estimation'!AI$2,'Inputs from Uganda staff'!$E$61:$E$80,0),MATCH('HRH Need estimation'!$D175,'Inputs from Uganda staff'!$E$6:$BM$6,0)),
""))</f>
        <v>0</v>
      </c>
      <c r="AJ175" s="122">
        <f>IFERROR(
$AN175 * INDEX('WFOM - Time_Base'!$A$4:$API$29, MATCH("CenHos", 'WFOM - Time_Base'!$B$4:$B$29,0), MATCH(CONCATENATE($G175,AJ$2),'WFOM - Time_Base'!$A$8:$API$8,0)) *
INDEX('WFOM - Time_Base'!$A$4:$API$29, MATCH("CenHos_Per", 'WFOM - Time_Base'!$B$4:$B$29,0), MATCH(CONCATENATE($G175,AJ$2),'WFOM - Time_Base'!$A$8:$API$8,0)),
IFERROR($AN175 * INDEX('Inputs from Uganda staff'!$E$61:$BM$80,MATCH('HRH Need estimation'!AJ$2,'Inputs from Uganda staff'!$E$61:$E$80,0),MATCH('HRH Need estimation'!$D175,'Inputs from Uganda staff'!$E$6:$BM$6,0)),
""))</f>
        <v>0</v>
      </c>
      <c r="AK175" s="122">
        <f>IFERROR(
$AN175 * INDEX('WFOM - Time_Base'!$A$4:$API$29, MATCH("CenHos", 'WFOM - Time_Base'!$B$4:$B$29,0), MATCH(CONCATENATE($G175,AK$2),'WFOM - Time_Base'!$A$8:$API$8,0)) *
INDEX('WFOM - Time_Base'!$A$4:$API$29, MATCH("CenHos_Per", 'WFOM - Time_Base'!$B$4:$B$29,0), MATCH(CONCATENATE($G175,AK$2),'WFOM - Time_Base'!$A$8:$API$8,0)),
IFERROR($AN175 * INDEX('Inputs from Uganda staff'!$E$61:$BM$80,MATCH('HRH Need estimation'!AK$2,'Inputs from Uganda staff'!$E$61:$E$80,0),MATCH('HRH Need estimation'!$D175,'Inputs from Uganda staff'!$E$6:$BM$6,0)),
""))</f>
        <v>0</v>
      </c>
      <c r="AL175" s="122">
        <f>IFERROR(
$AN175 * INDEX('WFOM - Time_Base'!$A$4:$API$29, MATCH("CenHos", 'WFOM - Time_Base'!$B$4:$B$29,0), MATCH(CONCATENATE($G175,AL$2),'WFOM - Time_Base'!$A$8:$API$8,0)) *
INDEX('WFOM - Time_Base'!$A$4:$API$29, MATCH("CenHos_Per", 'WFOM - Time_Base'!$B$4:$B$29,0), MATCH(CONCATENATE($G175,AL$2),'WFOM - Time_Base'!$A$8:$API$8,0)),
IFERROR($AN175 * INDEX('Inputs from Uganda staff'!$E$61:$BM$80,MATCH('HRH Need estimation'!AL$2,'Inputs from Uganda staff'!$E$61:$E$80,0),MATCH('HRH Need estimation'!$D175,'Inputs from Uganda staff'!$E$6:$BM$6,0)),
""))</f>
        <v>0</v>
      </c>
      <c r="AN175">
        <v>1</v>
      </c>
      <c r="AO175" t="str">
        <f t="shared" si="6"/>
        <v>190</v>
      </c>
    </row>
    <row r="176" spans="1:41" hidden="1">
      <c r="A176" s="106" t="s">
        <v>1000</v>
      </c>
      <c r="B176" s="106" t="s">
        <v>525</v>
      </c>
      <c r="C176" s="107" t="s">
        <v>564</v>
      </c>
      <c r="D176" s="113" t="s">
        <v>565</v>
      </c>
      <c r="E176" s="122" t="s">
        <v>866</v>
      </c>
      <c r="F176" s="200" t="s">
        <v>68</v>
      </c>
      <c r="G176" s="122" t="str">
        <f>IF(F176&lt;&gt;"", VLOOKUP(F176,'WFOM - Cadre and Service List'!$E$4:$F$52,2,FALSE), "")</f>
        <v>MajorSurg</v>
      </c>
      <c r="H176" s="122"/>
      <c r="I176" s="207"/>
      <c r="J176" s="207"/>
      <c r="K176" s="207"/>
      <c r="L176" s="207"/>
      <c r="M176" s="207"/>
      <c r="N176" s="207"/>
      <c r="O176" s="207"/>
      <c r="P176" s="207">
        <f t="shared" si="5"/>
        <v>0</v>
      </c>
      <c r="Q176" s="122" t="s">
        <v>1947</v>
      </c>
      <c r="R176" s="122">
        <f>IFERROR(
$AN176 * INDEX('WFOM - Time_Base'!$A$4:$API$29, MATCH("CenHos", 'WFOM - Time_Base'!$B$4:$B$29,0), MATCH(CONCATENATE($G176,R$2),'WFOM - Time_Base'!$A$8:$API$8,0)) *
INDEX('WFOM - Time_Base'!$A$4:$API$29, MATCH("CenHos_Per", 'WFOM - Time_Base'!$B$4:$B$29,0), MATCH(CONCATENATE($G176,R$2),'WFOM - Time_Base'!$A$8:$API$8,0)),
IFERROR($AN176 * INDEX('Inputs from Uganda staff'!$E$61:$BM$80,MATCH('HRH Need estimation'!R$2,'Inputs from Uganda staff'!$E$61:$E$80,0),MATCH('HRH Need estimation'!$D176,'Inputs from Uganda staff'!$E$6:$BM$6,0)),
""))</f>
        <v>172</v>
      </c>
      <c r="S176" s="122">
        <f>IFERROR(
$AN176 * INDEX('WFOM - Time_Base'!$A$4:$API$29, MATCH("CenHos", 'WFOM - Time_Base'!$B$4:$B$29,0), MATCH(CONCATENATE($G176,S$2),'WFOM - Time_Base'!$A$8:$API$8,0)) *
INDEX('WFOM - Time_Base'!$A$4:$API$29, MATCH("CenHos_Per", 'WFOM - Time_Base'!$B$4:$B$29,0), MATCH(CONCATENATE($G176,S$2),'WFOM - Time_Base'!$A$8:$API$8,0)),
IFERROR($AN176 * INDEX('Inputs from Uganda staff'!$E$61:$BM$80,MATCH('HRH Need estimation'!S$2,'Inputs from Uganda staff'!$E$61:$E$80,0),MATCH('HRH Need estimation'!$D176,'Inputs from Uganda staff'!$E$6:$BM$6,0)),
""))</f>
        <v>190</v>
      </c>
      <c r="T176" s="122">
        <f>IFERROR(
$AN176 * INDEX('WFOM - Time_Base'!$A$4:$API$29, MATCH("CenHos", 'WFOM - Time_Base'!$B$4:$B$29,0), MATCH(CONCATENATE($G176,T$2),'WFOM - Time_Base'!$A$8:$API$8,0)) *
INDEX('WFOM - Time_Base'!$A$4:$API$29, MATCH("CenHos_Per", 'WFOM - Time_Base'!$B$4:$B$29,0), MATCH(CONCATENATE($G176,T$2),'WFOM - Time_Base'!$A$8:$API$8,0)),
IFERROR($AN176 * INDEX('Inputs from Uganda staff'!$E$61:$BM$80,MATCH('HRH Need estimation'!T$2,'Inputs from Uganda staff'!$E$61:$E$80,0),MATCH('HRH Need estimation'!$D176,'Inputs from Uganda staff'!$E$6:$BM$6,0)),
""))</f>
        <v>0</v>
      </c>
      <c r="U176" s="122">
        <f>IFERROR(
$AN176 * INDEX('WFOM - Time_Base'!$A$4:$API$29, MATCH("CenHos", 'WFOM - Time_Base'!$B$4:$B$29,0), MATCH(CONCATENATE($G176,U$2),'WFOM - Time_Base'!$A$8:$API$8,0)) *
INDEX('WFOM - Time_Base'!$A$4:$API$29, MATCH("CenHos_Per", 'WFOM - Time_Base'!$B$4:$B$29,0), MATCH(CONCATENATE($G176,U$2),'WFOM - Time_Base'!$A$8:$API$8,0)),
IFERROR($AN176 * INDEX('Inputs from Uganda staff'!$E$61:$BM$80,MATCH('HRH Need estimation'!U$2,'Inputs from Uganda staff'!$E$61:$E$80,0),MATCH('HRH Need estimation'!$D176,'Inputs from Uganda staff'!$E$6:$BM$6,0)),
""))</f>
        <v>137.6</v>
      </c>
      <c r="V176" s="122">
        <f>IFERROR(
$AN176 * INDEX('WFOM - Time_Base'!$A$4:$API$29, MATCH("CenHos", 'WFOM - Time_Base'!$B$4:$B$29,0), MATCH(CONCATENATE($G176,V$2),'WFOM - Time_Base'!$A$8:$API$8,0)) *
INDEX('WFOM - Time_Base'!$A$4:$API$29, MATCH("CenHos_Per", 'WFOM - Time_Base'!$B$4:$B$29,0), MATCH(CONCATENATE($G176,V$2),'WFOM - Time_Base'!$A$8:$API$8,0)),
IFERROR($AN176 * INDEX('Inputs from Uganda staff'!$E$61:$BM$80,MATCH('HRH Need estimation'!V$2,'Inputs from Uganda staff'!$E$61:$E$80,0),MATCH('HRH Need estimation'!$D176,'Inputs from Uganda staff'!$E$6:$BM$6,0)),
""))</f>
        <v>34.4</v>
      </c>
      <c r="W176" s="122">
        <f>IFERROR(
$AN176 * INDEX('WFOM - Time_Base'!$A$4:$API$29, MATCH("CenHos", 'WFOM - Time_Base'!$B$4:$B$29,0), MATCH(CONCATENATE($G176,W$2),'WFOM - Time_Base'!$A$8:$API$8,0)) *
INDEX('WFOM - Time_Base'!$A$4:$API$29, MATCH("CenHos_Per", 'WFOM - Time_Base'!$B$4:$B$29,0), MATCH(CONCATENATE($G176,W$2),'WFOM - Time_Base'!$A$8:$API$8,0)),
IFERROR($AN176 * INDEX('Inputs from Uganda staff'!$E$61:$BM$80,MATCH('HRH Need estimation'!W$2,'Inputs from Uganda staff'!$E$61:$E$80,0),MATCH('HRH Need estimation'!$D176,'Inputs from Uganda staff'!$E$6:$BM$6,0)),
""))</f>
        <v>5</v>
      </c>
      <c r="X176" s="122">
        <f>IFERROR(
$AN176 * INDEX('WFOM - Time_Base'!$A$4:$API$29, MATCH("CenHos", 'WFOM - Time_Base'!$B$4:$B$29,0), MATCH(CONCATENATE($G176,X$2),'WFOM - Time_Base'!$A$8:$API$8,0)) *
INDEX('WFOM - Time_Base'!$A$4:$API$29, MATCH("CenHos_Per", 'WFOM - Time_Base'!$B$4:$B$29,0), MATCH(CONCATENATE($G176,X$2),'WFOM - Time_Base'!$A$8:$API$8,0)),
IFERROR($AN176 * INDEX('Inputs from Uganda staff'!$E$61:$BM$80,MATCH('HRH Need estimation'!X$2,'Inputs from Uganda staff'!$E$61:$E$80,0),MATCH('HRH Need estimation'!$D176,'Inputs from Uganda staff'!$E$6:$BM$6,0)),
""))</f>
        <v>5</v>
      </c>
      <c r="Y176" s="122">
        <f>IFERROR(
$AN176 * INDEX('WFOM - Time_Base'!$A$4:$API$29, MATCH("CenHos", 'WFOM - Time_Base'!$B$4:$B$29,0), MATCH(CONCATENATE($G176,Y$2),'WFOM - Time_Base'!$A$8:$API$8,0)) *
INDEX('WFOM - Time_Base'!$A$4:$API$29, MATCH("CenHos_Per", 'WFOM - Time_Base'!$B$4:$B$29,0), MATCH(CONCATENATE($G176,Y$2),'WFOM - Time_Base'!$A$8:$API$8,0)),
IFERROR($AN176 * INDEX('Inputs from Uganda staff'!$E$61:$BM$80,MATCH('HRH Need estimation'!Y$2,'Inputs from Uganda staff'!$E$61:$E$80,0),MATCH('HRH Need estimation'!$D176,'Inputs from Uganda staff'!$E$6:$BM$6,0)),
""))</f>
        <v>0</v>
      </c>
      <c r="Z176" s="122">
        <f>IFERROR(
$AN176 * INDEX('WFOM - Time_Base'!$A$4:$API$29, MATCH("CenHos", 'WFOM - Time_Base'!$B$4:$B$29,0), MATCH(CONCATENATE($G176,Z$2),'WFOM - Time_Base'!$A$8:$API$8,0)) *
INDEX('WFOM - Time_Base'!$A$4:$API$29, MATCH("CenHos_Per", 'WFOM - Time_Base'!$B$4:$B$29,0), MATCH(CONCATENATE($G176,Z$2),'WFOM - Time_Base'!$A$8:$API$8,0)),
IFERROR($AN176 * INDEX('Inputs from Uganda staff'!$E$61:$BM$80,MATCH('HRH Need estimation'!Z$2,'Inputs from Uganda staff'!$E$61:$E$80,0),MATCH('HRH Need estimation'!$D176,'Inputs from Uganda staff'!$E$6:$BM$6,0)),
""))</f>
        <v>0</v>
      </c>
      <c r="AA176" s="122">
        <f>IFERROR(
$AN176 * INDEX('WFOM - Time_Base'!$A$4:$API$29, MATCH("CenHos", 'WFOM - Time_Base'!$B$4:$B$29,0), MATCH(CONCATENATE($G176,AA$2),'WFOM - Time_Base'!$A$8:$API$8,0)) *
INDEX('WFOM - Time_Base'!$A$4:$API$29, MATCH("CenHos_Per", 'WFOM - Time_Base'!$B$4:$B$29,0), MATCH(CONCATENATE($G176,AA$2),'WFOM - Time_Base'!$A$8:$API$8,0)),
IFERROR($AN176 * INDEX('Inputs from Uganda staff'!$E$61:$BM$80,MATCH('HRH Need estimation'!AA$2,'Inputs from Uganda staff'!$E$61:$E$80,0),MATCH('HRH Need estimation'!$D176,'Inputs from Uganda staff'!$E$6:$BM$6,0)),
""))</f>
        <v>0</v>
      </c>
      <c r="AB176" s="122">
        <f>IFERROR(
$AN176 * INDEX('WFOM - Time_Base'!$A$4:$API$29, MATCH("CenHos", 'WFOM - Time_Base'!$B$4:$B$29,0), MATCH(CONCATENATE($G176,AB$2),'WFOM - Time_Base'!$A$8:$API$8,0)) *
INDEX('WFOM - Time_Base'!$A$4:$API$29, MATCH("CenHos_Per", 'WFOM - Time_Base'!$B$4:$B$29,0), MATCH(CONCATENATE($G176,AB$2),'WFOM - Time_Base'!$A$8:$API$8,0)),
IFERROR($AN176 * INDEX('Inputs from Uganda staff'!$E$61:$BM$80,MATCH('HRH Need estimation'!AB$2,'Inputs from Uganda staff'!$E$61:$E$80,0),MATCH('HRH Need estimation'!$D176,'Inputs from Uganda staff'!$E$6:$BM$6,0)),
""))</f>
        <v>0</v>
      </c>
      <c r="AC176" s="122" t="str">
        <f>IFERROR(
$AN176 * INDEX('WFOM - Time_Base'!$A$4:$API$29, MATCH("CenHos", 'WFOM - Time_Base'!$B$4:$B$29,0), MATCH(CONCATENATE($G176,AC$2),'WFOM - Time_Base'!$A$8:$API$8,0)) *
INDEX('WFOM - Time_Base'!$A$4:$API$29, MATCH("CenHos_Per", 'WFOM - Time_Base'!$B$4:$B$29,0), MATCH(CONCATENATE($G176,AC$2),'WFOM - Time_Base'!$A$8:$API$8,0)),
IFERROR($AN176 * INDEX('Inputs from Uganda staff'!$E$61:$BM$80,MATCH('HRH Need estimation'!AC$2,'Inputs from Uganda staff'!$E$61:$E$80,0),MATCH('HRH Need estimation'!$D176,'Inputs from Uganda staff'!$E$6:$BM$6,0)),
""))</f>
        <v/>
      </c>
      <c r="AD176" s="122">
        <f>IFERROR(
$AN176 * INDEX('WFOM - Time_Base'!$A$4:$API$29, MATCH("CenHos", 'WFOM - Time_Base'!$B$4:$B$29,0), MATCH(CONCATENATE($G176,AD$2),'WFOM - Time_Base'!$A$8:$API$8,0)) *
INDEX('WFOM - Time_Base'!$A$4:$API$29, MATCH("CenHos_Per", 'WFOM - Time_Base'!$B$4:$B$29,0), MATCH(CONCATENATE($G176,AD$2),'WFOM - Time_Base'!$A$8:$API$8,0)),
IFERROR($AN176 * INDEX('Inputs from Uganda staff'!$E$61:$BM$80,MATCH('HRH Need estimation'!AD$2,'Inputs from Uganda staff'!$E$61:$E$80,0),MATCH('HRH Need estimation'!$D176,'Inputs from Uganda staff'!$E$6:$BM$6,0)),
""))</f>
        <v>0</v>
      </c>
      <c r="AE176" s="122">
        <f>IFERROR(
$AN176 * INDEX('WFOM - Time_Base'!$A$4:$API$29, MATCH("CenHos", 'WFOM - Time_Base'!$B$4:$B$29,0), MATCH(CONCATENATE($G176,AE$2),'WFOM - Time_Base'!$A$8:$API$8,0)) *
INDEX('WFOM - Time_Base'!$A$4:$API$29, MATCH("CenHos_Per", 'WFOM - Time_Base'!$B$4:$B$29,0), MATCH(CONCATENATE($G176,AE$2),'WFOM - Time_Base'!$A$8:$API$8,0)),
IFERROR($AN176 * INDEX('Inputs from Uganda staff'!$E$61:$BM$80,MATCH('HRH Need estimation'!AE$2,'Inputs from Uganda staff'!$E$61:$E$80,0),MATCH('HRH Need estimation'!$D176,'Inputs from Uganda staff'!$E$6:$BM$6,0)),
""))</f>
        <v>0</v>
      </c>
      <c r="AF176" s="122">
        <f>IFERROR(
$AN176 * INDEX('WFOM - Time_Base'!$A$4:$API$29, MATCH("CenHos", 'WFOM - Time_Base'!$B$4:$B$29,0), MATCH(CONCATENATE($G176,AF$2),'WFOM - Time_Base'!$A$8:$API$8,0)) *
INDEX('WFOM - Time_Base'!$A$4:$API$29, MATCH("CenHos_Per", 'WFOM - Time_Base'!$B$4:$B$29,0), MATCH(CONCATENATE($G176,AF$2),'WFOM - Time_Base'!$A$8:$API$8,0)),
IFERROR($AN176 * INDEX('Inputs from Uganda staff'!$E$61:$BM$80,MATCH('HRH Need estimation'!AF$2,'Inputs from Uganda staff'!$E$61:$E$80,0),MATCH('HRH Need estimation'!$D176,'Inputs from Uganda staff'!$E$6:$BM$6,0)),
""))</f>
        <v>0</v>
      </c>
      <c r="AG176" s="122">
        <f>IFERROR(
$AN176 * INDEX('WFOM - Time_Base'!$A$4:$API$29, MATCH("CenHos", 'WFOM - Time_Base'!$B$4:$B$29,0), MATCH(CONCATENATE($G176,AG$2),'WFOM - Time_Base'!$A$8:$API$8,0)) *
INDEX('WFOM - Time_Base'!$A$4:$API$29, MATCH("CenHos_Per", 'WFOM - Time_Base'!$B$4:$B$29,0), MATCH(CONCATENATE($G176,AG$2),'WFOM - Time_Base'!$A$8:$API$8,0)),
IFERROR($AN176 * INDEX('Inputs from Uganda staff'!$E$61:$BM$80,MATCH('HRH Need estimation'!AG$2,'Inputs from Uganda staff'!$E$61:$E$80,0),MATCH('HRH Need estimation'!$D176,'Inputs from Uganda staff'!$E$6:$BM$6,0)),
""))</f>
        <v>0</v>
      </c>
      <c r="AH176" s="122">
        <f>IFERROR(
$AN176 * INDEX('WFOM - Time_Base'!$A$4:$API$29, MATCH("CenHos", 'WFOM - Time_Base'!$B$4:$B$29,0), MATCH(CONCATENATE($G176,AH$2),'WFOM - Time_Base'!$A$8:$API$8,0)) *
INDEX('WFOM - Time_Base'!$A$4:$API$29, MATCH("CenHos_Per", 'WFOM - Time_Base'!$B$4:$B$29,0), MATCH(CONCATENATE($G176,AH$2),'WFOM - Time_Base'!$A$8:$API$8,0)),
IFERROR($AN176 * INDEX('Inputs from Uganda staff'!$E$61:$BM$80,MATCH('HRH Need estimation'!AH$2,'Inputs from Uganda staff'!$E$61:$E$80,0),MATCH('HRH Need estimation'!$D176,'Inputs from Uganda staff'!$E$6:$BM$6,0)),
""))</f>
        <v>0</v>
      </c>
      <c r="AI176" s="122">
        <f>IFERROR(
$AN176 * INDEX('WFOM - Time_Base'!$A$4:$API$29, MATCH("CenHos", 'WFOM - Time_Base'!$B$4:$B$29,0), MATCH(CONCATENATE($G176,AI$2),'WFOM - Time_Base'!$A$8:$API$8,0)) *
INDEX('WFOM - Time_Base'!$A$4:$API$29, MATCH("CenHos_Per", 'WFOM - Time_Base'!$B$4:$B$29,0), MATCH(CONCATENATE($G176,AI$2),'WFOM - Time_Base'!$A$8:$API$8,0)),
IFERROR($AN176 * INDEX('Inputs from Uganda staff'!$E$61:$BM$80,MATCH('HRH Need estimation'!AI$2,'Inputs from Uganda staff'!$E$61:$E$80,0),MATCH('HRH Need estimation'!$D176,'Inputs from Uganda staff'!$E$6:$BM$6,0)),
""))</f>
        <v>0</v>
      </c>
      <c r="AJ176" s="122">
        <f>IFERROR(
$AN176 * INDEX('WFOM - Time_Base'!$A$4:$API$29, MATCH("CenHos", 'WFOM - Time_Base'!$B$4:$B$29,0), MATCH(CONCATENATE($G176,AJ$2),'WFOM - Time_Base'!$A$8:$API$8,0)) *
INDEX('WFOM - Time_Base'!$A$4:$API$29, MATCH("CenHos_Per", 'WFOM - Time_Base'!$B$4:$B$29,0), MATCH(CONCATENATE($G176,AJ$2),'WFOM - Time_Base'!$A$8:$API$8,0)),
IFERROR($AN176 * INDEX('Inputs from Uganda staff'!$E$61:$BM$80,MATCH('HRH Need estimation'!AJ$2,'Inputs from Uganda staff'!$E$61:$E$80,0),MATCH('HRH Need estimation'!$D176,'Inputs from Uganda staff'!$E$6:$BM$6,0)),
""))</f>
        <v>0</v>
      </c>
      <c r="AK176" s="122">
        <f>IFERROR(
$AN176 * INDEX('WFOM - Time_Base'!$A$4:$API$29, MATCH("CenHos", 'WFOM - Time_Base'!$B$4:$B$29,0), MATCH(CONCATENATE($G176,AK$2),'WFOM - Time_Base'!$A$8:$API$8,0)) *
INDEX('WFOM - Time_Base'!$A$4:$API$29, MATCH("CenHos_Per", 'WFOM - Time_Base'!$B$4:$B$29,0), MATCH(CONCATENATE($G176,AK$2),'WFOM - Time_Base'!$A$8:$API$8,0)),
IFERROR($AN176 * INDEX('Inputs from Uganda staff'!$E$61:$BM$80,MATCH('HRH Need estimation'!AK$2,'Inputs from Uganda staff'!$E$61:$E$80,0),MATCH('HRH Need estimation'!$D176,'Inputs from Uganda staff'!$E$6:$BM$6,0)),
""))</f>
        <v>0</v>
      </c>
      <c r="AL176" s="122">
        <f>IFERROR(
$AN176 * INDEX('WFOM - Time_Base'!$A$4:$API$29, MATCH("CenHos", 'WFOM - Time_Base'!$B$4:$B$29,0), MATCH(CONCATENATE($G176,AL$2),'WFOM - Time_Base'!$A$8:$API$8,0)) *
INDEX('WFOM - Time_Base'!$A$4:$API$29, MATCH("CenHos_Per", 'WFOM - Time_Base'!$B$4:$B$29,0), MATCH(CONCATENATE($G176,AL$2),'WFOM - Time_Base'!$A$8:$API$8,0)),
IFERROR($AN176 * INDEX('Inputs from Uganda staff'!$E$61:$BM$80,MATCH('HRH Need estimation'!AL$2,'Inputs from Uganda staff'!$E$61:$E$80,0),MATCH('HRH Need estimation'!$D176,'Inputs from Uganda staff'!$E$6:$BM$6,0)),
""))</f>
        <v>0</v>
      </c>
      <c r="AN176">
        <v>1</v>
      </c>
      <c r="AO176" t="str">
        <f t="shared" si="6"/>
        <v>191</v>
      </c>
    </row>
    <row r="177" spans="1:41" hidden="1">
      <c r="A177" s="106" t="s">
        <v>1001</v>
      </c>
      <c r="B177" s="106" t="s">
        <v>525</v>
      </c>
      <c r="C177" s="107" t="s">
        <v>566</v>
      </c>
      <c r="D177" s="113" t="s">
        <v>567</v>
      </c>
      <c r="E177" s="122" t="s">
        <v>866</v>
      </c>
      <c r="F177" s="200" t="s">
        <v>68</v>
      </c>
      <c r="G177" s="122" t="str">
        <f>IF(F177&lt;&gt;"", VLOOKUP(F177,'WFOM - Cadre and Service List'!$E$4:$F$52,2,FALSE), "")</f>
        <v>MajorSurg</v>
      </c>
      <c r="H177" s="122"/>
      <c r="I177" s="207"/>
      <c r="J177" s="207"/>
      <c r="K177" s="207"/>
      <c r="L177" s="207"/>
      <c r="M177" s="207"/>
      <c r="N177" s="207"/>
      <c r="O177" s="207"/>
      <c r="P177" s="207">
        <f t="shared" si="5"/>
        <v>0</v>
      </c>
      <c r="Q177" s="122" t="s">
        <v>1947</v>
      </c>
      <c r="R177" s="122">
        <f>IFERROR(
$AN177 * INDEX('WFOM - Time_Base'!$A$4:$API$29, MATCH("CenHos", 'WFOM - Time_Base'!$B$4:$B$29,0), MATCH(CONCATENATE($G177,R$2),'WFOM - Time_Base'!$A$8:$API$8,0)) *
INDEX('WFOM - Time_Base'!$A$4:$API$29, MATCH("CenHos_Per", 'WFOM - Time_Base'!$B$4:$B$29,0), MATCH(CONCATENATE($G177,R$2),'WFOM - Time_Base'!$A$8:$API$8,0)),
IFERROR($AN177 * INDEX('Inputs from Uganda staff'!$E$61:$BM$80,MATCH('HRH Need estimation'!R$2,'Inputs from Uganda staff'!$E$61:$E$80,0),MATCH('HRH Need estimation'!$D177,'Inputs from Uganda staff'!$E$6:$BM$6,0)),
""))</f>
        <v>172</v>
      </c>
      <c r="S177" s="122">
        <f>IFERROR(
$AN177 * INDEX('WFOM - Time_Base'!$A$4:$API$29, MATCH("CenHos", 'WFOM - Time_Base'!$B$4:$B$29,0), MATCH(CONCATENATE($G177,S$2),'WFOM - Time_Base'!$A$8:$API$8,0)) *
INDEX('WFOM - Time_Base'!$A$4:$API$29, MATCH("CenHos_Per", 'WFOM - Time_Base'!$B$4:$B$29,0), MATCH(CONCATENATE($G177,S$2),'WFOM - Time_Base'!$A$8:$API$8,0)),
IFERROR($AN177 * INDEX('Inputs from Uganda staff'!$E$61:$BM$80,MATCH('HRH Need estimation'!S$2,'Inputs from Uganda staff'!$E$61:$E$80,0),MATCH('HRH Need estimation'!$D177,'Inputs from Uganda staff'!$E$6:$BM$6,0)),
""))</f>
        <v>190</v>
      </c>
      <c r="T177" s="122">
        <f>IFERROR(
$AN177 * INDEX('WFOM - Time_Base'!$A$4:$API$29, MATCH("CenHos", 'WFOM - Time_Base'!$B$4:$B$29,0), MATCH(CONCATENATE($G177,T$2),'WFOM - Time_Base'!$A$8:$API$8,0)) *
INDEX('WFOM - Time_Base'!$A$4:$API$29, MATCH("CenHos_Per", 'WFOM - Time_Base'!$B$4:$B$29,0), MATCH(CONCATENATE($G177,T$2),'WFOM - Time_Base'!$A$8:$API$8,0)),
IFERROR($AN177 * INDEX('Inputs from Uganda staff'!$E$61:$BM$80,MATCH('HRH Need estimation'!T$2,'Inputs from Uganda staff'!$E$61:$E$80,0),MATCH('HRH Need estimation'!$D177,'Inputs from Uganda staff'!$E$6:$BM$6,0)),
""))</f>
        <v>0</v>
      </c>
      <c r="U177" s="122">
        <f>IFERROR(
$AN177 * INDEX('WFOM - Time_Base'!$A$4:$API$29, MATCH("CenHos", 'WFOM - Time_Base'!$B$4:$B$29,0), MATCH(CONCATENATE($G177,U$2),'WFOM - Time_Base'!$A$8:$API$8,0)) *
INDEX('WFOM - Time_Base'!$A$4:$API$29, MATCH("CenHos_Per", 'WFOM - Time_Base'!$B$4:$B$29,0), MATCH(CONCATENATE($G177,U$2),'WFOM - Time_Base'!$A$8:$API$8,0)),
IFERROR($AN177 * INDEX('Inputs from Uganda staff'!$E$61:$BM$80,MATCH('HRH Need estimation'!U$2,'Inputs from Uganda staff'!$E$61:$E$80,0),MATCH('HRH Need estimation'!$D177,'Inputs from Uganda staff'!$E$6:$BM$6,0)),
""))</f>
        <v>137.6</v>
      </c>
      <c r="V177" s="122">
        <f>IFERROR(
$AN177 * INDEX('WFOM - Time_Base'!$A$4:$API$29, MATCH("CenHos", 'WFOM - Time_Base'!$B$4:$B$29,0), MATCH(CONCATENATE($G177,V$2),'WFOM - Time_Base'!$A$8:$API$8,0)) *
INDEX('WFOM - Time_Base'!$A$4:$API$29, MATCH("CenHos_Per", 'WFOM - Time_Base'!$B$4:$B$29,0), MATCH(CONCATENATE($G177,V$2),'WFOM - Time_Base'!$A$8:$API$8,0)),
IFERROR($AN177 * INDEX('Inputs from Uganda staff'!$E$61:$BM$80,MATCH('HRH Need estimation'!V$2,'Inputs from Uganda staff'!$E$61:$E$80,0),MATCH('HRH Need estimation'!$D177,'Inputs from Uganda staff'!$E$6:$BM$6,0)),
""))</f>
        <v>34.4</v>
      </c>
      <c r="W177" s="122">
        <f>IFERROR(
$AN177 * INDEX('WFOM - Time_Base'!$A$4:$API$29, MATCH("CenHos", 'WFOM - Time_Base'!$B$4:$B$29,0), MATCH(CONCATENATE($G177,W$2),'WFOM - Time_Base'!$A$8:$API$8,0)) *
INDEX('WFOM - Time_Base'!$A$4:$API$29, MATCH("CenHos_Per", 'WFOM - Time_Base'!$B$4:$B$29,0), MATCH(CONCATENATE($G177,W$2),'WFOM - Time_Base'!$A$8:$API$8,0)),
IFERROR($AN177 * INDEX('Inputs from Uganda staff'!$E$61:$BM$80,MATCH('HRH Need estimation'!W$2,'Inputs from Uganda staff'!$E$61:$E$80,0),MATCH('HRH Need estimation'!$D177,'Inputs from Uganda staff'!$E$6:$BM$6,0)),
""))</f>
        <v>5</v>
      </c>
      <c r="X177" s="122">
        <f>IFERROR(
$AN177 * INDEX('WFOM - Time_Base'!$A$4:$API$29, MATCH("CenHos", 'WFOM - Time_Base'!$B$4:$B$29,0), MATCH(CONCATENATE($G177,X$2),'WFOM - Time_Base'!$A$8:$API$8,0)) *
INDEX('WFOM - Time_Base'!$A$4:$API$29, MATCH("CenHos_Per", 'WFOM - Time_Base'!$B$4:$B$29,0), MATCH(CONCATENATE($G177,X$2),'WFOM - Time_Base'!$A$8:$API$8,0)),
IFERROR($AN177 * INDEX('Inputs from Uganda staff'!$E$61:$BM$80,MATCH('HRH Need estimation'!X$2,'Inputs from Uganda staff'!$E$61:$E$80,0),MATCH('HRH Need estimation'!$D177,'Inputs from Uganda staff'!$E$6:$BM$6,0)),
""))</f>
        <v>5</v>
      </c>
      <c r="Y177" s="122">
        <f>IFERROR(
$AN177 * INDEX('WFOM - Time_Base'!$A$4:$API$29, MATCH("CenHos", 'WFOM - Time_Base'!$B$4:$B$29,0), MATCH(CONCATENATE($G177,Y$2),'WFOM - Time_Base'!$A$8:$API$8,0)) *
INDEX('WFOM - Time_Base'!$A$4:$API$29, MATCH("CenHos_Per", 'WFOM - Time_Base'!$B$4:$B$29,0), MATCH(CONCATENATE($G177,Y$2),'WFOM - Time_Base'!$A$8:$API$8,0)),
IFERROR($AN177 * INDEX('Inputs from Uganda staff'!$E$61:$BM$80,MATCH('HRH Need estimation'!Y$2,'Inputs from Uganda staff'!$E$61:$E$80,0),MATCH('HRH Need estimation'!$D177,'Inputs from Uganda staff'!$E$6:$BM$6,0)),
""))</f>
        <v>0</v>
      </c>
      <c r="Z177" s="122">
        <f>IFERROR(
$AN177 * INDEX('WFOM - Time_Base'!$A$4:$API$29, MATCH("CenHos", 'WFOM - Time_Base'!$B$4:$B$29,0), MATCH(CONCATENATE($G177,Z$2),'WFOM - Time_Base'!$A$8:$API$8,0)) *
INDEX('WFOM - Time_Base'!$A$4:$API$29, MATCH("CenHos_Per", 'WFOM - Time_Base'!$B$4:$B$29,0), MATCH(CONCATENATE($G177,Z$2),'WFOM - Time_Base'!$A$8:$API$8,0)),
IFERROR($AN177 * INDEX('Inputs from Uganda staff'!$E$61:$BM$80,MATCH('HRH Need estimation'!Z$2,'Inputs from Uganda staff'!$E$61:$E$80,0),MATCH('HRH Need estimation'!$D177,'Inputs from Uganda staff'!$E$6:$BM$6,0)),
""))</f>
        <v>0</v>
      </c>
      <c r="AA177" s="122">
        <f>IFERROR(
$AN177 * INDEX('WFOM - Time_Base'!$A$4:$API$29, MATCH("CenHos", 'WFOM - Time_Base'!$B$4:$B$29,0), MATCH(CONCATENATE($G177,AA$2),'WFOM - Time_Base'!$A$8:$API$8,0)) *
INDEX('WFOM - Time_Base'!$A$4:$API$29, MATCH("CenHos_Per", 'WFOM - Time_Base'!$B$4:$B$29,0), MATCH(CONCATENATE($G177,AA$2),'WFOM - Time_Base'!$A$8:$API$8,0)),
IFERROR($AN177 * INDEX('Inputs from Uganda staff'!$E$61:$BM$80,MATCH('HRH Need estimation'!AA$2,'Inputs from Uganda staff'!$E$61:$E$80,0),MATCH('HRH Need estimation'!$D177,'Inputs from Uganda staff'!$E$6:$BM$6,0)),
""))</f>
        <v>0</v>
      </c>
      <c r="AB177" s="122">
        <f>IFERROR(
$AN177 * INDEX('WFOM - Time_Base'!$A$4:$API$29, MATCH("CenHos", 'WFOM - Time_Base'!$B$4:$B$29,0), MATCH(CONCATENATE($G177,AB$2),'WFOM - Time_Base'!$A$8:$API$8,0)) *
INDEX('WFOM - Time_Base'!$A$4:$API$29, MATCH("CenHos_Per", 'WFOM - Time_Base'!$B$4:$B$29,0), MATCH(CONCATENATE($G177,AB$2),'WFOM - Time_Base'!$A$8:$API$8,0)),
IFERROR($AN177 * INDEX('Inputs from Uganda staff'!$E$61:$BM$80,MATCH('HRH Need estimation'!AB$2,'Inputs from Uganda staff'!$E$61:$E$80,0),MATCH('HRH Need estimation'!$D177,'Inputs from Uganda staff'!$E$6:$BM$6,0)),
""))</f>
        <v>0</v>
      </c>
      <c r="AC177" s="122" t="str">
        <f>IFERROR(
$AN177 * INDEX('WFOM - Time_Base'!$A$4:$API$29, MATCH("CenHos", 'WFOM - Time_Base'!$B$4:$B$29,0), MATCH(CONCATENATE($G177,AC$2),'WFOM - Time_Base'!$A$8:$API$8,0)) *
INDEX('WFOM - Time_Base'!$A$4:$API$29, MATCH("CenHos_Per", 'WFOM - Time_Base'!$B$4:$B$29,0), MATCH(CONCATENATE($G177,AC$2),'WFOM - Time_Base'!$A$8:$API$8,0)),
IFERROR($AN177 * INDEX('Inputs from Uganda staff'!$E$61:$BM$80,MATCH('HRH Need estimation'!AC$2,'Inputs from Uganda staff'!$E$61:$E$80,0),MATCH('HRH Need estimation'!$D177,'Inputs from Uganda staff'!$E$6:$BM$6,0)),
""))</f>
        <v/>
      </c>
      <c r="AD177" s="122">
        <f>IFERROR(
$AN177 * INDEX('WFOM - Time_Base'!$A$4:$API$29, MATCH("CenHos", 'WFOM - Time_Base'!$B$4:$B$29,0), MATCH(CONCATENATE($G177,AD$2),'WFOM - Time_Base'!$A$8:$API$8,0)) *
INDEX('WFOM - Time_Base'!$A$4:$API$29, MATCH("CenHos_Per", 'WFOM - Time_Base'!$B$4:$B$29,0), MATCH(CONCATENATE($G177,AD$2),'WFOM - Time_Base'!$A$8:$API$8,0)),
IFERROR($AN177 * INDEX('Inputs from Uganda staff'!$E$61:$BM$80,MATCH('HRH Need estimation'!AD$2,'Inputs from Uganda staff'!$E$61:$E$80,0),MATCH('HRH Need estimation'!$D177,'Inputs from Uganda staff'!$E$6:$BM$6,0)),
""))</f>
        <v>0</v>
      </c>
      <c r="AE177" s="122">
        <f>IFERROR(
$AN177 * INDEX('WFOM - Time_Base'!$A$4:$API$29, MATCH("CenHos", 'WFOM - Time_Base'!$B$4:$B$29,0), MATCH(CONCATENATE($G177,AE$2),'WFOM - Time_Base'!$A$8:$API$8,0)) *
INDEX('WFOM - Time_Base'!$A$4:$API$29, MATCH("CenHos_Per", 'WFOM - Time_Base'!$B$4:$B$29,0), MATCH(CONCATENATE($G177,AE$2),'WFOM - Time_Base'!$A$8:$API$8,0)),
IFERROR($AN177 * INDEX('Inputs from Uganda staff'!$E$61:$BM$80,MATCH('HRH Need estimation'!AE$2,'Inputs from Uganda staff'!$E$61:$E$80,0),MATCH('HRH Need estimation'!$D177,'Inputs from Uganda staff'!$E$6:$BM$6,0)),
""))</f>
        <v>0</v>
      </c>
      <c r="AF177" s="122">
        <f>IFERROR(
$AN177 * INDEX('WFOM - Time_Base'!$A$4:$API$29, MATCH("CenHos", 'WFOM - Time_Base'!$B$4:$B$29,0), MATCH(CONCATENATE($G177,AF$2),'WFOM - Time_Base'!$A$8:$API$8,0)) *
INDEX('WFOM - Time_Base'!$A$4:$API$29, MATCH("CenHos_Per", 'WFOM - Time_Base'!$B$4:$B$29,0), MATCH(CONCATENATE($G177,AF$2),'WFOM - Time_Base'!$A$8:$API$8,0)),
IFERROR($AN177 * INDEX('Inputs from Uganda staff'!$E$61:$BM$80,MATCH('HRH Need estimation'!AF$2,'Inputs from Uganda staff'!$E$61:$E$80,0),MATCH('HRH Need estimation'!$D177,'Inputs from Uganda staff'!$E$6:$BM$6,0)),
""))</f>
        <v>0</v>
      </c>
      <c r="AG177" s="122">
        <f>IFERROR(
$AN177 * INDEX('WFOM - Time_Base'!$A$4:$API$29, MATCH("CenHos", 'WFOM - Time_Base'!$B$4:$B$29,0), MATCH(CONCATENATE($G177,AG$2),'WFOM - Time_Base'!$A$8:$API$8,0)) *
INDEX('WFOM - Time_Base'!$A$4:$API$29, MATCH("CenHos_Per", 'WFOM - Time_Base'!$B$4:$B$29,0), MATCH(CONCATENATE($G177,AG$2),'WFOM - Time_Base'!$A$8:$API$8,0)),
IFERROR($AN177 * INDEX('Inputs from Uganda staff'!$E$61:$BM$80,MATCH('HRH Need estimation'!AG$2,'Inputs from Uganda staff'!$E$61:$E$80,0),MATCH('HRH Need estimation'!$D177,'Inputs from Uganda staff'!$E$6:$BM$6,0)),
""))</f>
        <v>0</v>
      </c>
      <c r="AH177" s="122">
        <f>IFERROR(
$AN177 * INDEX('WFOM - Time_Base'!$A$4:$API$29, MATCH("CenHos", 'WFOM - Time_Base'!$B$4:$B$29,0), MATCH(CONCATENATE($G177,AH$2),'WFOM - Time_Base'!$A$8:$API$8,0)) *
INDEX('WFOM - Time_Base'!$A$4:$API$29, MATCH("CenHos_Per", 'WFOM - Time_Base'!$B$4:$B$29,0), MATCH(CONCATENATE($G177,AH$2),'WFOM - Time_Base'!$A$8:$API$8,0)),
IFERROR($AN177 * INDEX('Inputs from Uganda staff'!$E$61:$BM$80,MATCH('HRH Need estimation'!AH$2,'Inputs from Uganda staff'!$E$61:$E$80,0),MATCH('HRH Need estimation'!$D177,'Inputs from Uganda staff'!$E$6:$BM$6,0)),
""))</f>
        <v>0</v>
      </c>
      <c r="AI177" s="122">
        <f>IFERROR(
$AN177 * INDEX('WFOM - Time_Base'!$A$4:$API$29, MATCH("CenHos", 'WFOM - Time_Base'!$B$4:$B$29,0), MATCH(CONCATENATE($G177,AI$2),'WFOM - Time_Base'!$A$8:$API$8,0)) *
INDEX('WFOM - Time_Base'!$A$4:$API$29, MATCH("CenHos_Per", 'WFOM - Time_Base'!$B$4:$B$29,0), MATCH(CONCATENATE($G177,AI$2),'WFOM - Time_Base'!$A$8:$API$8,0)),
IFERROR($AN177 * INDEX('Inputs from Uganda staff'!$E$61:$BM$80,MATCH('HRH Need estimation'!AI$2,'Inputs from Uganda staff'!$E$61:$E$80,0),MATCH('HRH Need estimation'!$D177,'Inputs from Uganda staff'!$E$6:$BM$6,0)),
""))</f>
        <v>0</v>
      </c>
      <c r="AJ177" s="122">
        <f>IFERROR(
$AN177 * INDEX('WFOM - Time_Base'!$A$4:$API$29, MATCH("CenHos", 'WFOM - Time_Base'!$B$4:$B$29,0), MATCH(CONCATENATE($G177,AJ$2),'WFOM - Time_Base'!$A$8:$API$8,0)) *
INDEX('WFOM - Time_Base'!$A$4:$API$29, MATCH("CenHos_Per", 'WFOM - Time_Base'!$B$4:$B$29,0), MATCH(CONCATENATE($G177,AJ$2),'WFOM - Time_Base'!$A$8:$API$8,0)),
IFERROR($AN177 * INDEX('Inputs from Uganda staff'!$E$61:$BM$80,MATCH('HRH Need estimation'!AJ$2,'Inputs from Uganda staff'!$E$61:$E$80,0),MATCH('HRH Need estimation'!$D177,'Inputs from Uganda staff'!$E$6:$BM$6,0)),
""))</f>
        <v>0</v>
      </c>
      <c r="AK177" s="122">
        <f>IFERROR(
$AN177 * INDEX('WFOM - Time_Base'!$A$4:$API$29, MATCH("CenHos", 'WFOM - Time_Base'!$B$4:$B$29,0), MATCH(CONCATENATE($G177,AK$2),'WFOM - Time_Base'!$A$8:$API$8,0)) *
INDEX('WFOM - Time_Base'!$A$4:$API$29, MATCH("CenHos_Per", 'WFOM - Time_Base'!$B$4:$B$29,0), MATCH(CONCATENATE($G177,AK$2),'WFOM - Time_Base'!$A$8:$API$8,0)),
IFERROR($AN177 * INDEX('Inputs from Uganda staff'!$E$61:$BM$80,MATCH('HRH Need estimation'!AK$2,'Inputs from Uganda staff'!$E$61:$E$80,0),MATCH('HRH Need estimation'!$D177,'Inputs from Uganda staff'!$E$6:$BM$6,0)),
""))</f>
        <v>0</v>
      </c>
      <c r="AL177" s="122">
        <f>IFERROR(
$AN177 * INDEX('WFOM - Time_Base'!$A$4:$API$29, MATCH("CenHos", 'WFOM - Time_Base'!$B$4:$B$29,0), MATCH(CONCATENATE($G177,AL$2),'WFOM - Time_Base'!$A$8:$API$8,0)) *
INDEX('WFOM - Time_Base'!$A$4:$API$29, MATCH("CenHos_Per", 'WFOM - Time_Base'!$B$4:$B$29,0), MATCH(CONCATENATE($G177,AL$2),'WFOM - Time_Base'!$A$8:$API$8,0)),
IFERROR($AN177 * INDEX('Inputs from Uganda staff'!$E$61:$BM$80,MATCH('HRH Need estimation'!AL$2,'Inputs from Uganda staff'!$E$61:$E$80,0),MATCH('HRH Need estimation'!$D177,'Inputs from Uganda staff'!$E$6:$BM$6,0)),
""))</f>
        <v>0</v>
      </c>
      <c r="AN177">
        <v>1</v>
      </c>
      <c r="AO177" t="str">
        <f t="shared" si="6"/>
        <v>192</v>
      </c>
    </row>
    <row r="178" spans="1:41" hidden="1">
      <c r="A178" s="106" t="s">
        <v>1002</v>
      </c>
      <c r="B178" s="106" t="s">
        <v>525</v>
      </c>
      <c r="C178" s="107" t="s">
        <v>568</v>
      </c>
      <c r="D178" s="113" t="s">
        <v>2038</v>
      </c>
      <c r="E178" s="199" t="s">
        <v>1056</v>
      </c>
      <c r="F178" s="199"/>
      <c r="G178" s="199" t="str">
        <f>IF(F178&lt;&gt;"", VLOOKUP(F178,'WFOM - Cadre and Service List'!$E$4:$F$52,2,FALSE), "")</f>
        <v/>
      </c>
      <c r="H178" s="199" t="s">
        <v>1058</v>
      </c>
      <c r="I178" s="208"/>
      <c r="J178" s="208"/>
      <c r="K178" s="208"/>
      <c r="L178" s="208"/>
      <c r="M178" s="208"/>
      <c r="N178" s="208"/>
      <c r="O178" s="208"/>
      <c r="P178" s="207">
        <f t="shared" si="5"/>
        <v>0</v>
      </c>
      <c r="Q178" s="122" t="s">
        <v>1947</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c r="AN178">
        <v>1</v>
      </c>
      <c r="AO178" t="e">
        <f t="shared" si="6"/>
        <v>#N/A</v>
      </c>
    </row>
    <row r="179" spans="1:41" hidden="1">
      <c r="A179" s="106" t="s">
        <v>1003</v>
      </c>
      <c r="B179" s="106" t="s">
        <v>525</v>
      </c>
      <c r="C179" s="107" t="s">
        <v>569</v>
      </c>
      <c r="D179" s="116" t="s">
        <v>570</v>
      </c>
      <c r="E179" s="199"/>
      <c r="F179" s="199"/>
      <c r="G179" s="199" t="str">
        <f>IF(F179&lt;&gt;"", VLOOKUP(F179,'WFOM - Cadre and Service List'!$E$4:$F$52,2,FALSE), "")</f>
        <v/>
      </c>
      <c r="H179" s="199" t="s">
        <v>910</v>
      </c>
      <c r="I179" s="208"/>
      <c r="J179" s="208"/>
      <c r="K179" s="208"/>
      <c r="L179" s="208"/>
      <c r="M179" s="208"/>
      <c r="N179" s="208"/>
      <c r="O179" s="208"/>
      <c r="P179" s="207">
        <f t="shared" si="5"/>
        <v>0</v>
      </c>
      <c r="Q179" s="122" t="s">
        <v>1947</v>
      </c>
      <c r="R179" s="122" t="str">
        <f>IFERROR(
$AN179 * INDEX('WFOM - Time_Base'!$A$4:$API$29, MATCH("CenHos", 'WFOM - Time_Base'!$B$4:$B$29,0), MATCH(CONCATENATE($G179,R$2),'WFOM - Time_Base'!$A$8:$API$8,0)) *
INDEX('WFOM - Time_Base'!$A$4:$API$29, MATCH("CenHos_Per", 'WFOM - Time_Base'!$B$4:$B$29,0), MATCH(CONCATENATE($G179,R$2),'WFOM - Time_Base'!$A$8:$API$8,0)),
IFERROR($AN179 * INDEX('Inputs from Uganda staff'!$E$61:$BM$80,MATCH('HRH Need estimation'!R$2,'Inputs from Uganda staff'!$E$61:$E$80,0),MATCH('HRH Need estimation'!$D179,'Inputs from Uganda staff'!$E$6:$BM$6,0)),
""))</f>
        <v/>
      </c>
      <c r="S179" s="122" t="str">
        <f>IFERROR(
$AN179 * INDEX('WFOM - Time_Base'!$A$4:$API$29, MATCH("CenHos", 'WFOM - Time_Base'!$B$4:$B$29,0), MATCH(CONCATENATE($G179,S$2),'WFOM - Time_Base'!$A$8:$API$8,0)) *
INDEX('WFOM - Time_Base'!$A$4:$API$29, MATCH("CenHos_Per", 'WFOM - Time_Base'!$B$4:$B$29,0), MATCH(CONCATENATE($G179,S$2),'WFOM - Time_Base'!$A$8:$API$8,0)),
IFERROR($AN179 * INDEX('Inputs from Uganda staff'!$E$61:$BM$80,MATCH('HRH Need estimation'!S$2,'Inputs from Uganda staff'!$E$61:$E$80,0),MATCH('HRH Need estimation'!$D179,'Inputs from Uganda staff'!$E$6:$BM$6,0)),
""))</f>
        <v/>
      </c>
      <c r="T179" s="122" t="str">
        <f>IFERROR(
$AN179 * INDEX('WFOM - Time_Base'!$A$4:$API$29, MATCH("CenHos", 'WFOM - Time_Base'!$B$4:$B$29,0), MATCH(CONCATENATE($G179,T$2),'WFOM - Time_Base'!$A$8:$API$8,0)) *
INDEX('WFOM - Time_Base'!$A$4:$API$29, MATCH("CenHos_Per", 'WFOM - Time_Base'!$B$4:$B$29,0), MATCH(CONCATENATE($G179,T$2),'WFOM - Time_Base'!$A$8:$API$8,0)),
IFERROR($AN179 * INDEX('Inputs from Uganda staff'!$E$61:$BM$80,MATCH('HRH Need estimation'!T$2,'Inputs from Uganda staff'!$E$61:$E$80,0),MATCH('HRH Need estimation'!$D179,'Inputs from Uganda staff'!$E$6:$BM$6,0)),
""))</f>
        <v/>
      </c>
      <c r="U179" s="122" t="str">
        <f>IFERROR(
$AN179 * INDEX('WFOM - Time_Base'!$A$4:$API$29, MATCH("CenHos", 'WFOM - Time_Base'!$B$4:$B$29,0), MATCH(CONCATENATE($G179,U$2),'WFOM - Time_Base'!$A$8:$API$8,0)) *
INDEX('WFOM - Time_Base'!$A$4:$API$29, MATCH("CenHos_Per", 'WFOM - Time_Base'!$B$4:$B$29,0), MATCH(CONCATENATE($G179,U$2),'WFOM - Time_Base'!$A$8:$API$8,0)),
IFERROR($AN179 * INDEX('Inputs from Uganda staff'!$E$61:$BM$80,MATCH('HRH Need estimation'!U$2,'Inputs from Uganda staff'!$E$61:$E$80,0),MATCH('HRH Need estimation'!$D179,'Inputs from Uganda staff'!$E$6:$BM$6,0)),
""))</f>
        <v/>
      </c>
      <c r="V179" s="122" t="str">
        <f>IFERROR(
$AN179 * INDEX('WFOM - Time_Base'!$A$4:$API$29, MATCH("CenHos", 'WFOM - Time_Base'!$B$4:$B$29,0), MATCH(CONCATENATE($G179,V$2),'WFOM - Time_Base'!$A$8:$API$8,0)) *
INDEX('WFOM - Time_Base'!$A$4:$API$29, MATCH("CenHos_Per", 'WFOM - Time_Base'!$B$4:$B$29,0), MATCH(CONCATENATE($G179,V$2),'WFOM - Time_Base'!$A$8:$API$8,0)),
IFERROR($AN179 * INDEX('Inputs from Uganda staff'!$E$61:$BM$80,MATCH('HRH Need estimation'!V$2,'Inputs from Uganda staff'!$E$61:$E$80,0),MATCH('HRH Need estimation'!$D179,'Inputs from Uganda staff'!$E$6:$BM$6,0)),
""))</f>
        <v/>
      </c>
      <c r="W179" s="122" t="str">
        <f>IFERROR(
$AN179 * INDEX('WFOM - Time_Base'!$A$4:$API$29, MATCH("CenHos", 'WFOM - Time_Base'!$B$4:$B$29,0), MATCH(CONCATENATE($G179,W$2),'WFOM - Time_Base'!$A$8:$API$8,0)) *
INDEX('WFOM - Time_Base'!$A$4:$API$29, MATCH("CenHos_Per", 'WFOM - Time_Base'!$B$4:$B$29,0), MATCH(CONCATENATE($G179,W$2),'WFOM - Time_Base'!$A$8:$API$8,0)),
IFERROR($AN179 * INDEX('Inputs from Uganda staff'!$E$61:$BM$80,MATCH('HRH Need estimation'!W$2,'Inputs from Uganda staff'!$E$61:$E$80,0),MATCH('HRH Need estimation'!$D179,'Inputs from Uganda staff'!$E$6:$BM$6,0)),
""))</f>
        <v/>
      </c>
      <c r="X179" s="122" t="str">
        <f>IFERROR(
$AN179 * INDEX('WFOM - Time_Base'!$A$4:$API$29, MATCH("CenHos", 'WFOM - Time_Base'!$B$4:$B$29,0), MATCH(CONCATENATE($G179,X$2),'WFOM - Time_Base'!$A$8:$API$8,0)) *
INDEX('WFOM - Time_Base'!$A$4:$API$29, MATCH("CenHos_Per", 'WFOM - Time_Base'!$B$4:$B$29,0), MATCH(CONCATENATE($G179,X$2),'WFOM - Time_Base'!$A$8:$API$8,0)),
IFERROR($AN179 * INDEX('Inputs from Uganda staff'!$E$61:$BM$80,MATCH('HRH Need estimation'!X$2,'Inputs from Uganda staff'!$E$61:$E$80,0),MATCH('HRH Need estimation'!$D179,'Inputs from Uganda staff'!$E$6:$BM$6,0)),
""))</f>
        <v/>
      </c>
      <c r="Y179" s="122" t="str">
        <f>IFERROR(
$AN179 * INDEX('WFOM - Time_Base'!$A$4:$API$29, MATCH("CenHos", 'WFOM - Time_Base'!$B$4:$B$29,0), MATCH(CONCATENATE($G179,Y$2),'WFOM - Time_Base'!$A$8:$API$8,0)) *
INDEX('WFOM - Time_Base'!$A$4:$API$29, MATCH("CenHos_Per", 'WFOM - Time_Base'!$B$4:$B$29,0), MATCH(CONCATENATE($G179,Y$2),'WFOM - Time_Base'!$A$8:$API$8,0)),
IFERROR($AN179 * INDEX('Inputs from Uganda staff'!$E$61:$BM$80,MATCH('HRH Need estimation'!Y$2,'Inputs from Uganda staff'!$E$61:$E$80,0),MATCH('HRH Need estimation'!$D179,'Inputs from Uganda staff'!$E$6:$BM$6,0)),
""))</f>
        <v/>
      </c>
      <c r="Z179" s="122" t="str">
        <f>IFERROR(
$AN179 * INDEX('WFOM - Time_Base'!$A$4:$API$29, MATCH("CenHos", 'WFOM - Time_Base'!$B$4:$B$29,0), MATCH(CONCATENATE($G179,Z$2),'WFOM - Time_Base'!$A$8:$API$8,0)) *
INDEX('WFOM - Time_Base'!$A$4:$API$29, MATCH("CenHos_Per", 'WFOM - Time_Base'!$B$4:$B$29,0), MATCH(CONCATENATE($G179,Z$2),'WFOM - Time_Base'!$A$8:$API$8,0)),
IFERROR($AN179 * INDEX('Inputs from Uganda staff'!$E$61:$BM$80,MATCH('HRH Need estimation'!Z$2,'Inputs from Uganda staff'!$E$61:$E$80,0),MATCH('HRH Need estimation'!$D179,'Inputs from Uganda staff'!$E$6:$BM$6,0)),
""))</f>
        <v/>
      </c>
      <c r="AA179" s="122" t="str">
        <f>IFERROR(
$AN179 * INDEX('WFOM - Time_Base'!$A$4:$API$29, MATCH("CenHos", 'WFOM - Time_Base'!$B$4:$B$29,0), MATCH(CONCATENATE($G179,AA$2),'WFOM - Time_Base'!$A$8:$API$8,0)) *
INDEX('WFOM - Time_Base'!$A$4:$API$29, MATCH("CenHos_Per", 'WFOM - Time_Base'!$B$4:$B$29,0), MATCH(CONCATENATE($G179,AA$2),'WFOM - Time_Base'!$A$8:$API$8,0)),
IFERROR($AN179 * INDEX('Inputs from Uganda staff'!$E$61:$BM$80,MATCH('HRH Need estimation'!AA$2,'Inputs from Uganda staff'!$E$61:$E$80,0),MATCH('HRH Need estimation'!$D179,'Inputs from Uganda staff'!$E$6:$BM$6,0)),
""))</f>
        <v/>
      </c>
      <c r="AB179" s="122" t="str">
        <f>IFERROR(
$AN179 * INDEX('WFOM - Time_Base'!$A$4:$API$29, MATCH("CenHos", 'WFOM - Time_Base'!$B$4:$B$29,0), MATCH(CONCATENATE($G179,AB$2),'WFOM - Time_Base'!$A$8:$API$8,0)) *
INDEX('WFOM - Time_Base'!$A$4:$API$29, MATCH("CenHos_Per", 'WFOM - Time_Base'!$B$4:$B$29,0), MATCH(CONCATENATE($G179,AB$2),'WFOM - Time_Base'!$A$8:$API$8,0)),
IFERROR($AN179 * INDEX('Inputs from Uganda staff'!$E$61:$BM$80,MATCH('HRH Need estimation'!AB$2,'Inputs from Uganda staff'!$E$61:$E$80,0),MATCH('HRH Need estimation'!$D179,'Inputs from Uganda staff'!$E$6:$BM$6,0)),
""))</f>
        <v/>
      </c>
      <c r="AC179" s="122" t="str">
        <f>IFERROR(
$AN179 * INDEX('WFOM - Time_Base'!$A$4:$API$29, MATCH("CenHos", 'WFOM - Time_Base'!$B$4:$B$29,0), MATCH(CONCATENATE($G179,AC$2),'WFOM - Time_Base'!$A$8:$API$8,0)) *
INDEX('WFOM - Time_Base'!$A$4:$API$29, MATCH("CenHos_Per", 'WFOM - Time_Base'!$B$4:$B$29,0), MATCH(CONCATENATE($G179,AC$2),'WFOM - Time_Base'!$A$8:$API$8,0)),
IFERROR($AN179 * INDEX('Inputs from Uganda staff'!$E$61:$BM$80,MATCH('HRH Need estimation'!AC$2,'Inputs from Uganda staff'!$E$61:$E$80,0),MATCH('HRH Need estimation'!$D179,'Inputs from Uganda staff'!$E$6:$BM$6,0)),
""))</f>
        <v/>
      </c>
      <c r="AD179" s="122" t="str">
        <f>IFERROR(
$AN179 * INDEX('WFOM - Time_Base'!$A$4:$API$29, MATCH("CenHos", 'WFOM - Time_Base'!$B$4:$B$29,0), MATCH(CONCATENATE($G179,AD$2),'WFOM - Time_Base'!$A$8:$API$8,0)) *
INDEX('WFOM - Time_Base'!$A$4:$API$29, MATCH("CenHos_Per", 'WFOM - Time_Base'!$B$4:$B$29,0), MATCH(CONCATENATE($G179,AD$2),'WFOM - Time_Base'!$A$8:$API$8,0)),
IFERROR($AN179 * INDEX('Inputs from Uganda staff'!$E$61:$BM$80,MATCH('HRH Need estimation'!AD$2,'Inputs from Uganda staff'!$E$61:$E$80,0),MATCH('HRH Need estimation'!$D179,'Inputs from Uganda staff'!$E$6:$BM$6,0)),
""))</f>
        <v/>
      </c>
      <c r="AE179" s="122" t="str">
        <f>IFERROR(
$AN179 * INDEX('WFOM - Time_Base'!$A$4:$API$29, MATCH("CenHos", 'WFOM - Time_Base'!$B$4:$B$29,0), MATCH(CONCATENATE($G179,AE$2),'WFOM - Time_Base'!$A$8:$API$8,0)) *
INDEX('WFOM - Time_Base'!$A$4:$API$29, MATCH("CenHos_Per", 'WFOM - Time_Base'!$B$4:$B$29,0), MATCH(CONCATENATE($G179,AE$2),'WFOM - Time_Base'!$A$8:$API$8,0)),
IFERROR($AN179 * INDEX('Inputs from Uganda staff'!$E$61:$BM$80,MATCH('HRH Need estimation'!AE$2,'Inputs from Uganda staff'!$E$61:$E$80,0),MATCH('HRH Need estimation'!$D179,'Inputs from Uganda staff'!$E$6:$BM$6,0)),
""))</f>
        <v/>
      </c>
      <c r="AF179" s="122" t="str">
        <f>IFERROR(
$AN179 * INDEX('WFOM - Time_Base'!$A$4:$API$29, MATCH("CenHos", 'WFOM - Time_Base'!$B$4:$B$29,0), MATCH(CONCATENATE($G179,AF$2),'WFOM - Time_Base'!$A$8:$API$8,0)) *
INDEX('WFOM - Time_Base'!$A$4:$API$29, MATCH("CenHos_Per", 'WFOM - Time_Base'!$B$4:$B$29,0), MATCH(CONCATENATE($G179,AF$2),'WFOM - Time_Base'!$A$8:$API$8,0)),
IFERROR($AN179 * INDEX('Inputs from Uganda staff'!$E$61:$BM$80,MATCH('HRH Need estimation'!AF$2,'Inputs from Uganda staff'!$E$61:$E$80,0),MATCH('HRH Need estimation'!$D179,'Inputs from Uganda staff'!$E$6:$BM$6,0)),
""))</f>
        <v/>
      </c>
      <c r="AG179" s="122" t="str">
        <f>IFERROR(
$AN179 * INDEX('WFOM - Time_Base'!$A$4:$API$29, MATCH("CenHos", 'WFOM - Time_Base'!$B$4:$B$29,0), MATCH(CONCATENATE($G179,AG$2),'WFOM - Time_Base'!$A$8:$API$8,0)) *
INDEX('WFOM - Time_Base'!$A$4:$API$29, MATCH("CenHos_Per", 'WFOM - Time_Base'!$B$4:$B$29,0), MATCH(CONCATENATE($G179,AG$2),'WFOM - Time_Base'!$A$8:$API$8,0)),
IFERROR($AN179 * INDEX('Inputs from Uganda staff'!$E$61:$BM$80,MATCH('HRH Need estimation'!AG$2,'Inputs from Uganda staff'!$E$61:$E$80,0),MATCH('HRH Need estimation'!$D179,'Inputs from Uganda staff'!$E$6:$BM$6,0)),
""))</f>
        <v/>
      </c>
      <c r="AH179" s="122" t="str">
        <f>IFERROR(
$AN179 * INDEX('WFOM - Time_Base'!$A$4:$API$29, MATCH("CenHos", 'WFOM - Time_Base'!$B$4:$B$29,0), MATCH(CONCATENATE($G179,AH$2),'WFOM - Time_Base'!$A$8:$API$8,0)) *
INDEX('WFOM - Time_Base'!$A$4:$API$29, MATCH("CenHos_Per", 'WFOM - Time_Base'!$B$4:$B$29,0), MATCH(CONCATENATE($G179,AH$2),'WFOM - Time_Base'!$A$8:$API$8,0)),
IFERROR($AN179 * INDEX('Inputs from Uganda staff'!$E$61:$BM$80,MATCH('HRH Need estimation'!AH$2,'Inputs from Uganda staff'!$E$61:$E$80,0),MATCH('HRH Need estimation'!$D179,'Inputs from Uganda staff'!$E$6:$BM$6,0)),
""))</f>
        <v/>
      </c>
      <c r="AI179" s="122" t="str">
        <f>IFERROR(
$AN179 * INDEX('WFOM - Time_Base'!$A$4:$API$29, MATCH("CenHos", 'WFOM - Time_Base'!$B$4:$B$29,0), MATCH(CONCATENATE($G179,AI$2),'WFOM - Time_Base'!$A$8:$API$8,0)) *
INDEX('WFOM - Time_Base'!$A$4:$API$29, MATCH("CenHos_Per", 'WFOM - Time_Base'!$B$4:$B$29,0), MATCH(CONCATENATE($G179,AI$2),'WFOM - Time_Base'!$A$8:$API$8,0)),
IFERROR($AN179 * INDEX('Inputs from Uganda staff'!$E$61:$BM$80,MATCH('HRH Need estimation'!AI$2,'Inputs from Uganda staff'!$E$61:$E$80,0),MATCH('HRH Need estimation'!$D179,'Inputs from Uganda staff'!$E$6:$BM$6,0)),
""))</f>
        <v/>
      </c>
      <c r="AJ179" s="122" t="str">
        <f>IFERROR(
$AN179 * INDEX('WFOM - Time_Base'!$A$4:$API$29, MATCH("CenHos", 'WFOM - Time_Base'!$B$4:$B$29,0), MATCH(CONCATENATE($G179,AJ$2),'WFOM - Time_Base'!$A$8:$API$8,0)) *
INDEX('WFOM - Time_Base'!$A$4:$API$29, MATCH("CenHos_Per", 'WFOM - Time_Base'!$B$4:$B$29,0), MATCH(CONCATENATE($G179,AJ$2),'WFOM - Time_Base'!$A$8:$API$8,0)),
IFERROR($AN179 * INDEX('Inputs from Uganda staff'!$E$61:$BM$80,MATCH('HRH Need estimation'!AJ$2,'Inputs from Uganda staff'!$E$61:$E$80,0),MATCH('HRH Need estimation'!$D179,'Inputs from Uganda staff'!$E$6:$BM$6,0)),
""))</f>
        <v/>
      </c>
      <c r="AK179" s="122" t="str">
        <f>IFERROR(
$AN179 * INDEX('WFOM - Time_Base'!$A$4:$API$29, MATCH("CenHos", 'WFOM - Time_Base'!$B$4:$B$29,0), MATCH(CONCATENATE($G179,AK$2),'WFOM - Time_Base'!$A$8:$API$8,0)) *
INDEX('WFOM - Time_Base'!$A$4:$API$29, MATCH("CenHos_Per", 'WFOM - Time_Base'!$B$4:$B$29,0), MATCH(CONCATENATE($G179,AK$2),'WFOM - Time_Base'!$A$8:$API$8,0)),
IFERROR($AN179 * INDEX('Inputs from Uganda staff'!$E$61:$BM$80,MATCH('HRH Need estimation'!AK$2,'Inputs from Uganda staff'!$E$61:$E$80,0),MATCH('HRH Need estimation'!$D179,'Inputs from Uganda staff'!$E$6:$BM$6,0)),
""))</f>
        <v/>
      </c>
      <c r="AL179" s="122" t="str">
        <f>IFERROR(
$AN179 * INDEX('WFOM - Time_Base'!$A$4:$API$29, MATCH("CenHos", 'WFOM - Time_Base'!$B$4:$B$29,0), MATCH(CONCATENATE($G179,AL$2),'WFOM - Time_Base'!$A$8:$API$8,0)) *
INDEX('WFOM - Time_Base'!$A$4:$API$29, MATCH("CenHos_Per", 'WFOM - Time_Base'!$B$4:$B$29,0), MATCH(CONCATENATE($G179,AL$2),'WFOM - Time_Base'!$A$8:$API$8,0)),
IFERROR($AN179 * INDEX('Inputs from Uganda staff'!$E$61:$BM$80,MATCH('HRH Need estimation'!AL$2,'Inputs from Uganda staff'!$E$61:$E$80,0),MATCH('HRH Need estimation'!$D179,'Inputs from Uganda staff'!$E$6:$BM$6,0)),
""))</f>
        <v/>
      </c>
      <c r="AN179">
        <v>1</v>
      </c>
      <c r="AO179" t="e">
        <f t="shared" si="6"/>
        <v>#N/A</v>
      </c>
    </row>
    <row r="180" spans="1:41" hidden="1">
      <c r="A180" s="106" t="s">
        <v>1004</v>
      </c>
      <c r="B180" s="106" t="s">
        <v>525</v>
      </c>
      <c r="C180" s="107" t="s">
        <v>571</v>
      </c>
      <c r="D180" s="118" t="s">
        <v>572</v>
      </c>
      <c r="E180" s="122" t="s">
        <v>867</v>
      </c>
      <c r="F180" s="122" t="s">
        <v>21</v>
      </c>
      <c r="G180" s="122" t="str">
        <f>IF(F180&lt;&gt;"", VLOOKUP(F180,'WFOM - Cadre and Service List'!$E$4:$F$52,2,FALSE), "")</f>
        <v>Over5OPD</v>
      </c>
      <c r="H180" s="122"/>
      <c r="I180" s="207"/>
      <c r="J180" s="207"/>
      <c r="K180" s="207"/>
      <c r="L180" s="207"/>
      <c r="M180" s="207"/>
      <c r="N180" s="207"/>
      <c r="O180" s="207"/>
      <c r="P180" s="207">
        <f t="shared" si="5"/>
        <v>0</v>
      </c>
      <c r="Q180" s="122" t="s">
        <v>1947</v>
      </c>
      <c r="R180" s="122">
        <f>IFERROR(
$AN180 * INDEX('WFOM - Time_Base'!$A$4:$API$29, MATCH("CenHos", 'WFOM - Time_Base'!$B$4:$B$29,0), MATCH(CONCATENATE($G180,R$2),'WFOM - Time_Base'!$A$8:$API$8,0)) *
INDEX('WFOM - Time_Base'!$A$4:$API$29, MATCH("CenHos_Per", 'WFOM - Time_Base'!$B$4:$B$29,0), MATCH(CONCATENATE($G180,R$2),'WFOM - Time_Base'!$A$8:$API$8,0)),
IFERROR($AN180 * INDEX('Inputs from Uganda staff'!$E$61:$BM$80,MATCH('HRH Need estimation'!R$2,'Inputs from Uganda staff'!$E$61:$E$80,0),MATCH('HRH Need estimation'!$D180,'Inputs from Uganda staff'!$E$6:$BM$6,0)),
""))</f>
        <v>3.5</v>
      </c>
      <c r="S180" s="122">
        <f>IFERROR(
$AN180 * INDEX('WFOM - Time_Base'!$A$4:$API$29, MATCH("CenHos", 'WFOM - Time_Base'!$B$4:$B$29,0), MATCH(CONCATENATE($G180,S$2),'WFOM - Time_Base'!$A$8:$API$8,0)) *
INDEX('WFOM - Time_Base'!$A$4:$API$29, MATCH("CenHos_Per", 'WFOM - Time_Base'!$B$4:$B$29,0), MATCH(CONCATENATE($G180,S$2),'WFOM - Time_Base'!$A$8:$API$8,0)),
IFERROR($AN180 * INDEX('Inputs from Uganda staff'!$E$61:$BM$80,MATCH('HRH Need estimation'!S$2,'Inputs from Uganda staff'!$E$61:$E$80,0),MATCH('HRH Need estimation'!$D180,'Inputs from Uganda staff'!$E$6:$BM$6,0)),
""))</f>
        <v>6</v>
      </c>
      <c r="T180" s="122">
        <f>IFERROR(
$AN180 * INDEX('WFOM - Time_Base'!$A$4:$API$29, MATCH("CenHos", 'WFOM - Time_Base'!$B$4:$B$29,0), MATCH(CONCATENATE($G180,T$2),'WFOM - Time_Base'!$A$8:$API$8,0)) *
INDEX('WFOM - Time_Base'!$A$4:$API$29, MATCH("CenHos_Per", 'WFOM - Time_Base'!$B$4:$B$29,0), MATCH(CONCATENATE($G180,T$2),'WFOM - Time_Base'!$A$8:$API$8,0)),
IFERROR($AN180 * INDEX('Inputs from Uganda staff'!$E$61:$BM$80,MATCH('HRH Need estimation'!T$2,'Inputs from Uganda staff'!$E$61:$E$80,0),MATCH('HRH Need estimation'!$D180,'Inputs from Uganda staff'!$E$6:$BM$6,0)),
""))</f>
        <v>0</v>
      </c>
      <c r="U180" s="122">
        <f>IFERROR(
$AN180 * INDEX('WFOM - Time_Base'!$A$4:$API$29, MATCH("CenHos", 'WFOM - Time_Base'!$B$4:$B$29,0), MATCH(CONCATENATE($G180,U$2),'WFOM - Time_Base'!$A$8:$API$8,0)) *
INDEX('WFOM - Time_Base'!$A$4:$API$29, MATCH("CenHos_Per", 'WFOM - Time_Base'!$B$4:$B$29,0), MATCH(CONCATENATE($G180,U$2),'WFOM - Time_Base'!$A$8:$API$8,0)),
IFERROR($AN180 * INDEX('Inputs from Uganda staff'!$E$61:$BM$80,MATCH('HRH Need estimation'!U$2,'Inputs from Uganda staff'!$E$61:$E$80,0),MATCH('HRH Need estimation'!$D180,'Inputs from Uganda staff'!$E$6:$BM$6,0)),
""))</f>
        <v>1</v>
      </c>
      <c r="V180" s="122">
        <f>IFERROR(
$AN180 * INDEX('WFOM - Time_Base'!$A$4:$API$29, MATCH("CenHos", 'WFOM - Time_Base'!$B$4:$B$29,0), MATCH(CONCATENATE($G180,V$2),'WFOM - Time_Base'!$A$8:$API$8,0)) *
INDEX('WFOM - Time_Base'!$A$4:$API$29, MATCH("CenHos_Per", 'WFOM - Time_Base'!$B$4:$B$29,0), MATCH(CONCATENATE($G180,V$2),'WFOM - Time_Base'!$A$8:$API$8,0)),
IFERROR($AN180 * INDEX('Inputs from Uganda staff'!$E$61:$BM$80,MATCH('HRH Need estimation'!V$2,'Inputs from Uganda staff'!$E$61:$E$80,0),MATCH('HRH Need estimation'!$D180,'Inputs from Uganda staff'!$E$6:$BM$6,0)),
""))</f>
        <v>4</v>
      </c>
      <c r="W180" s="122">
        <f>IFERROR(
$AN180 * INDEX('WFOM - Time_Base'!$A$4:$API$29, MATCH("CenHos", 'WFOM - Time_Base'!$B$4:$B$29,0), MATCH(CONCATENATE($G180,W$2),'WFOM - Time_Base'!$A$8:$API$8,0)) *
INDEX('WFOM - Time_Base'!$A$4:$API$29, MATCH("CenHos_Per", 'WFOM - Time_Base'!$B$4:$B$29,0), MATCH(CONCATENATE($G180,W$2),'WFOM - Time_Base'!$A$8:$API$8,0)),
IFERROR($AN180 * INDEX('Inputs from Uganda staff'!$E$61:$BM$80,MATCH('HRH Need estimation'!W$2,'Inputs from Uganda staff'!$E$61:$E$80,0),MATCH('HRH Need estimation'!$D180,'Inputs from Uganda staff'!$E$6:$BM$6,0)),
""))</f>
        <v>0</v>
      </c>
      <c r="X180" s="122">
        <f>IFERROR(
$AN180 * INDEX('WFOM - Time_Base'!$A$4:$API$29, MATCH("CenHos", 'WFOM - Time_Base'!$B$4:$B$29,0), MATCH(CONCATENATE($G180,X$2),'WFOM - Time_Base'!$A$8:$API$8,0)) *
INDEX('WFOM - Time_Base'!$A$4:$API$29, MATCH("CenHos_Per", 'WFOM - Time_Base'!$B$4:$B$29,0), MATCH(CONCATENATE($G180,X$2),'WFOM - Time_Base'!$A$8:$API$8,0)),
IFERROR($AN180 * INDEX('Inputs from Uganda staff'!$E$61:$BM$80,MATCH('HRH Need estimation'!X$2,'Inputs from Uganda staff'!$E$61:$E$80,0),MATCH('HRH Need estimation'!$D180,'Inputs from Uganda staff'!$E$6:$BM$6,0)),
""))</f>
        <v>0</v>
      </c>
      <c r="Y180" s="122">
        <f>IFERROR(
$AN180 * INDEX('WFOM - Time_Base'!$A$4:$API$29, MATCH("CenHos", 'WFOM - Time_Base'!$B$4:$B$29,0), MATCH(CONCATENATE($G180,Y$2),'WFOM - Time_Base'!$A$8:$API$8,0)) *
INDEX('WFOM - Time_Base'!$A$4:$API$29, MATCH("CenHos_Per", 'WFOM - Time_Base'!$B$4:$B$29,0), MATCH(CONCATENATE($G180,Y$2),'WFOM - Time_Base'!$A$8:$API$8,0)),
IFERROR($AN180 * INDEX('Inputs from Uganda staff'!$E$61:$BM$80,MATCH('HRH Need estimation'!Y$2,'Inputs from Uganda staff'!$E$61:$E$80,0),MATCH('HRH Need estimation'!$D180,'Inputs from Uganda staff'!$E$6:$BM$6,0)),
""))</f>
        <v>0</v>
      </c>
      <c r="Z180" s="122">
        <f>IFERROR(
$AN180 * INDEX('WFOM - Time_Base'!$A$4:$API$29, MATCH("CenHos", 'WFOM - Time_Base'!$B$4:$B$29,0), MATCH(CONCATENATE($G180,Z$2),'WFOM - Time_Base'!$A$8:$API$8,0)) *
INDEX('WFOM - Time_Base'!$A$4:$API$29, MATCH("CenHos_Per", 'WFOM - Time_Base'!$B$4:$B$29,0), MATCH(CONCATENATE($G180,Z$2),'WFOM - Time_Base'!$A$8:$API$8,0)),
IFERROR($AN180 * INDEX('Inputs from Uganda staff'!$E$61:$BM$80,MATCH('HRH Need estimation'!Z$2,'Inputs from Uganda staff'!$E$61:$E$80,0),MATCH('HRH Need estimation'!$D180,'Inputs from Uganda staff'!$E$6:$BM$6,0)),
""))</f>
        <v>0</v>
      </c>
      <c r="AA180" s="122">
        <f>IFERROR(
$AN180 * INDEX('WFOM - Time_Base'!$A$4:$API$29, MATCH("CenHos", 'WFOM - Time_Base'!$B$4:$B$29,0), MATCH(CONCATENATE($G180,AA$2),'WFOM - Time_Base'!$A$8:$API$8,0)) *
INDEX('WFOM - Time_Base'!$A$4:$API$29, MATCH("CenHos_Per", 'WFOM - Time_Base'!$B$4:$B$29,0), MATCH(CONCATENATE($G180,AA$2),'WFOM - Time_Base'!$A$8:$API$8,0)),
IFERROR($AN180 * INDEX('Inputs from Uganda staff'!$E$61:$BM$80,MATCH('HRH Need estimation'!AA$2,'Inputs from Uganda staff'!$E$61:$E$80,0),MATCH('HRH Need estimation'!$D180,'Inputs from Uganda staff'!$E$6:$BM$6,0)),
""))</f>
        <v>0</v>
      </c>
      <c r="AB180" s="122">
        <f>IFERROR(
$AN180 * INDEX('WFOM - Time_Base'!$A$4:$API$29, MATCH("CenHos", 'WFOM - Time_Base'!$B$4:$B$29,0), MATCH(CONCATENATE($G180,AB$2),'WFOM - Time_Base'!$A$8:$API$8,0)) *
INDEX('WFOM - Time_Base'!$A$4:$API$29, MATCH("CenHos_Per", 'WFOM - Time_Base'!$B$4:$B$29,0), MATCH(CONCATENATE($G180,AB$2),'WFOM - Time_Base'!$A$8:$API$8,0)),
IFERROR($AN180 * INDEX('Inputs from Uganda staff'!$E$61:$BM$80,MATCH('HRH Need estimation'!AB$2,'Inputs from Uganda staff'!$E$61:$E$80,0),MATCH('HRH Need estimation'!$D180,'Inputs from Uganda staff'!$E$6:$BM$6,0)),
""))</f>
        <v>0</v>
      </c>
      <c r="AC180" s="122" t="str">
        <f>IFERROR(
$AN180 * INDEX('WFOM - Time_Base'!$A$4:$API$29, MATCH("CenHos", 'WFOM - Time_Base'!$B$4:$B$29,0), MATCH(CONCATENATE($G180,AC$2),'WFOM - Time_Base'!$A$8:$API$8,0)) *
INDEX('WFOM - Time_Base'!$A$4:$API$29, MATCH("CenHos_Per", 'WFOM - Time_Base'!$B$4:$B$29,0), MATCH(CONCATENATE($G180,AC$2),'WFOM - Time_Base'!$A$8:$API$8,0)),
IFERROR($AN180 * INDEX('Inputs from Uganda staff'!$E$61:$BM$80,MATCH('HRH Need estimation'!AC$2,'Inputs from Uganda staff'!$E$61:$E$80,0),MATCH('HRH Need estimation'!$D180,'Inputs from Uganda staff'!$E$6:$BM$6,0)),
""))</f>
        <v/>
      </c>
      <c r="AD180" s="122">
        <f>IFERROR(
$AN180 * INDEX('WFOM - Time_Base'!$A$4:$API$29, MATCH("CenHos", 'WFOM - Time_Base'!$B$4:$B$29,0), MATCH(CONCATENATE($G180,AD$2),'WFOM - Time_Base'!$A$8:$API$8,0)) *
INDEX('WFOM - Time_Base'!$A$4:$API$29, MATCH("CenHos_Per", 'WFOM - Time_Base'!$B$4:$B$29,0), MATCH(CONCATENATE($G180,AD$2),'WFOM - Time_Base'!$A$8:$API$8,0)),
IFERROR($AN180 * INDEX('Inputs from Uganda staff'!$E$61:$BM$80,MATCH('HRH Need estimation'!AD$2,'Inputs from Uganda staff'!$E$61:$E$80,0),MATCH('HRH Need estimation'!$D180,'Inputs from Uganda staff'!$E$6:$BM$6,0)),
""))</f>
        <v>0</v>
      </c>
      <c r="AE180" s="122">
        <f>IFERROR(
$AN180 * INDEX('WFOM - Time_Base'!$A$4:$API$29, MATCH("CenHos", 'WFOM - Time_Base'!$B$4:$B$29,0), MATCH(CONCATENATE($G180,AE$2),'WFOM - Time_Base'!$A$8:$API$8,0)) *
INDEX('WFOM - Time_Base'!$A$4:$API$29, MATCH("CenHos_Per", 'WFOM - Time_Base'!$B$4:$B$29,0), MATCH(CONCATENATE($G180,AE$2),'WFOM - Time_Base'!$A$8:$API$8,0)),
IFERROR($AN180 * INDEX('Inputs from Uganda staff'!$E$61:$BM$80,MATCH('HRH Need estimation'!AE$2,'Inputs from Uganda staff'!$E$61:$E$80,0),MATCH('HRH Need estimation'!$D180,'Inputs from Uganda staff'!$E$6:$BM$6,0)),
""))</f>
        <v>0</v>
      </c>
      <c r="AF180" s="122">
        <f>IFERROR(
$AN180 * INDEX('WFOM - Time_Base'!$A$4:$API$29, MATCH("CenHos", 'WFOM - Time_Base'!$B$4:$B$29,0), MATCH(CONCATENATE($G180,AF$2),'WFOM - Time_Base'!$A$8:$API$8,0)) *
INDEX('WFOM - Time_Base'!$A$4:$API$29, MATCH("CenHos_Per", 'WFOM - Time_Base'!$B$4:$B$29,0), MATCH(CONCATENATE($G180,AF$2),'WFOM - Time_Base'!$A$8:$API$8,0)),
IFERROR($AN180 * INDEX('Inputs from Uganda staff'!$E$61:$BM$80,MATCH('HRH Need estimation'!AF$2,'Inputs from Uganda staff'!$E$61:$E$80,0),MATCH('HRH Need estimation'!$D180,'Inputs from Uganda staff'!$E$6:$BM$6,0)),
""))</f>
        <v>0</v>
      </c>
      <c r="AG180" s="122">
        <f>IFERROR(
$AN180 * INDEX('WFOM - Time_Base'!$A$4:$API$29, MATCH("CenHos", 'WFOM - Time_Base'!$B$4:$B$29,0), MATCH(CONCATENATE($G180,AG$2),'WFOM - Time_Base'!$A$8:$API$8,0)) *
INDEX('WFOM - Time_Base'!$A$4:$API$29, MATCH("CenHos_Per", 'WFOM - Time_Base'!$B$4:$B$29,0), MATCH(CONCATENATE($G180,AG$2),'WFOM - Time_Base'!$A$8:$API$8,0)),
IFERROR($AN180 * INDEX('Inputs from Uganda staff'!$E$61:$BM$80,MATCH('HRH Need estimation'!AG$2,'Inputs from Uganda staff'!$E$61:$E$80,0),MATCH('HRH Need estimation'!$D180,'Inputs from Uganda staff'!$E$6:$BM$6,0)),
""))</f>
        <v>0</v>
      </c>
      <c r="AH180" s="122">
        <f>IFERROR(
$AN180 * INDEX('WFOM - Time_Base'!$A$4:$API$29, MATCH("CenHos", 'WFOM - Time_Base'!$B$4:$B$29,0), MATCH(CONCATENATE($G180,AH$2),'WFOM - Time_Base'!$A$8:$API$8,0)) *
INDEX('WFOM - Time_Base'!$A$4:$API$29, MATCH("CenHos_Per", 'WFOM - Time_Base'!$B$4:$B$29,0), MATCH(CONCATENATE($G180,AH$2),'WFOM - Time_Base'!$A$8:$API$8,0)),
IFERROR($AN180 * INDEX('Inputs from Uganda staff'!$E$61:$BM$80,MATCH('HRH Need estimation'!AH$2,'Inputs from Uganda staff'!$E$61:$E$80,0),MATCH('HRH Need estimation'!$D180,'Inputs from Uganda staff'!$E$6:$BM$6,0)),
""))</f>
        <v>0</v>
      </c>
      <c r="AI180" s="122">
        <f>IFERROR(
$AN180 * INDEX('WFOM - Time_Base'!$A$4:$API$29, MATCH("CenHos", 'WFOM - Time_Base'!$B$4:$B$29,0), MATCH(CONCATENATE($G180,AI$2),'WFOM - Time_Base'!$A$8:$API$8,0)) *
INDEX('WFOM - Time_Base'!$A$4:$API$29, MATCH("CenHos_Per", 'WFOM - Time_Base'!$B$4:$B$29,0), MATCH(CONCATENATE($G180,AI$2),'WFOM - Time_Base'!$A$8:$API$8,0)),
IFERROR($AN180 * INDEX('Inputs from Uganda staff'!$E$61:$BM$80,MATCH('HRH Need estimation'!AI$2,'Inputs from Uganda staff'!$E$61:$E$80,0),MATCH('HRH Need estimation'!$D180,'Inputs from Uganda staff'!$E$6:$BM$6,0)),
""))</f>
        <v>0</v>
      </c>
      <c r="AJ180" s="122">
        <f>IFERROR(
$AN180 * INDEX('WFOM - Time_Base'!$A$4:$API$29, MATCH("CenHos", 'WFOM - Time_Base'!$B$4:$B$29,0), MATCH(CONCATENATE($G180,AJ$2),'WFOM - Time_Base'!$A$8:$API$8,0)) *
INDEX('WFOM - Time_Base'!$A$4:$API$29, MATCH("CenHos_Per", 'WFOM - Time_Base'!$B$4:$B$29,0), MATCH(CONCATENATE($G180,AJ$2),'WFOM - Time_Base'!$A$8:$API$8,0)),
IFERROR($AN180 * INDEX('Inputs from Uganda staff'!$E$61:$BM$80,MATCH('HRH Need estimation'!AJ$2,'Inputs from Uganda staff'!$E$61:$E$80,0),MATCH('HRH Need estimation'!$D180,'Inputs from Uganda staff'!$E$6:$BM$6,0)),
""))</f>
        <v>0</v>
      </c>
      <c r="AK180" s="122">
        <f>IFERROR(
$AN180 * INDEX('WFOM - Time_Base'!$A$4:$API$29, MATCH("CenHos", 'WFOM - Time_Base'!$B$4:$B$29,0), MATCH(CONCATENATE($G180,AK$2),'WFOM - Time_Base'!$A$8:$API$8,0)) *
INDEX('WFOM - Time_Base'!$A$4:$API$29, MATCH("CenHos_Per", 'WFOM - Time_Base'!$B$4:$B$29,0), MATCH(CONCATENATE($G180,AK$2),'WFOM - Time_Base'!$A$8:$API$8,0)),
IFERROR($AN180 * INDEX('Inputs from Uganda staff'!$E$61:$BM$80,MATCH('HRH Need estimation'!AK$2,'Inputs from Uganda staff'!$E$61:$E$80,0),MATCH('HRH Need estimation'!$D180,'Inputs from Uganda staff'!$E$6:$BM$6,0)),
""))</f>
        <v>0</v>
      </c>
      <c r="AL180" s="122">
        <f>IFERROR(
$AN180 * INDEX('WFOM - Time_Base'!$A$4:$API$29, MATCH("CenHos", 'WFOM - Time_Base'!$B$4:$B$29,0), MATCH(CONCATENATE($G180,AL$2),'WFOM - Time_Base'!$A$8:$API$8,0)) *
INDEX('WFOM - Time_Base'!$A$4:$API$29, MATCH("CenHos_Per", 'WFOM - Time_Base'!$B$4:$B$29,0), MATCH(CONCATENATE($G180,AL$2),'WFOM - Time_Base'!$A$8:$API$8,0)),
IFERROR($AN180 * INDEX('Inputs from Uganda staff'!$E$61:$BM$80,MATCH('HRH Need estimation'!AL$2,'Inputs from Uganda staff'!$E$61:$E$80,0),MATCH('HRH Need estimation'!$D180,'Inputs from Uganda staff'!$E$6:$BM$6,0)),
""))</f>
        <v>0</v>
      </c>
      <c r="AN180">
        <v>1</v>
      </c>
      <c r="AO180" t="str">
        <f t="shared" si="6"/>
        <v>195</v>
      </c>
    </row>
    <row r="181" spans="1:41" hidden="1">
      <c r="A181" s="106" t="s">
        <v>915</v>
      </c>
      <c r="B181" s="106" t="s">
        <v>525</v>
      </c>
      <c r="C181" s="107" t="s">
        <v>573</v>
      </c>
      <c r="D181" s="118" t="s">
        <v>574</v>
      </c>
      <c r="E181" s="122" t="s">
        <v>867</v>
      </c>
      <c r="F181" s="122" t="s">
        <v>21</v>
      </c>
      <c r="G181" s="122" t="str">
        <f>IF(F181&lt;&gt;"", VLOOKUP(F181,'WFOM - Cadre and Service List'!$E$4:$F$52,2,FALSE), "")</f>
        <v>Over5OPD</v>
      </c>
      <c r="H181" s="122"/>
      <c r="I181" s="207"/>
      <c r="J181" s="207"/>
      <c r="K181" s="207"/>
      <c r="L181" s="207"/>
      <c r="M181" s="207"/>
      <c r="N181" s="207"/>
      <c r="O181" s="207"/>
      <c r="P181" s="207">
        <f t="shared" si="5"/>
        <v>0</v>
      </c>
      <c r="Q181" s="122" t="s">
        <v>1947</v>
      </c>
      <c r="R181" s="122">
        <f>IFERROR(
$AN181 * INDEX('WFOM - Time_Base'!$A$4:$API$29, MATCH("CenHos", 'WFOM - Time_Base'!$B$4:$B$29,0), MATCH(CONCATENATE($G181,R$2),'WFOM - Time_Base'!$A$8:$API$8,0)) *
INDEX('WFOM - Time_Base'!$A$4:$API$29, MATCH("CenHos_Per", 'WFOM - Time_Base'!$B$4:$B$29,0), MATCH(CONCATENATE($G181,R$2),'WFOM - Time_Base'!$A$8:$API$8,0)),
IFERROR($AN181 * INDEX('Inputs from Uganda staff'!$E$61:$BM$80,MATCH('HRH Need estimation'!R$2,'Inputs from Uganda staff'!$E$61:$E$80,0),MATCH('HRH Need estimation'!$D181,'Inputs from Uganda staff'!$E$6:$BM$6,0)),
""))</f>
        <v>3.5</v>
      </c>
      <c r="S181" s="122">
        <f>IFERROR(
$AN181 * INDEX('WFOM - Time_Base'!$A$4:$API$29, MATCH("CenHos", 'WFOM - Time_Base'!$B$4:$B$29,0), MATCH(CONCATENATE($G181,S$2),'WFOM - Time_Base'!$A$8:$API$8,0)) *
INDEX('WFOM - Time_Base'!$A$4:$API$29, MATCH("CenHos_Per", 'WFOM - Time_Base'!$B$4:$B$29,0), MATCH(CONCATENATE($G181,S$2),'WFOM - Time_Base'!$A$8:$API$8,0)),
IFERROR($AN181 * INDEX('Inputs from Uganda staff'!$E$61:$BM$80,MATCH('HRH Need estimation'!S$2,'Inputs from Uganda staff'!$E$61:$E$80,0),MATCH('HRH Need estimation'!$D181,'Inputs from Uganda staff'!$E$6:$BM$6,0)),
""))</f>
        <v>6</v>
      </c>
      <c r="T181" s="122">
        <f>IFERROR(
$AN181 * INDEX('WFOM - Time_Base'!$A$4:$API$29, MATCH("CenHos", 'WFOM - Time_Base'!$B$4:$B$29,0), MATCH(CONCATENATE($G181,T$2),'WFOM - Time_Base'!$A$8:$API$8,0)) *
INDEX('WFOM - Time_Base'!$A$4:$API$29, MATCH("CenHos_Per", 'WFOM - Time_Base'!$B$4:$B$29,0), MATCH(CONCATENATE($G181,T$2),'WFOM - Time_Base'!$A$8:$API$8,0)),
IFERROR($AN181 * INDEX('Inputs from Uganda staff'!$E$61:$BM$80,MATCH('HRH Need estimation'!T$2,'Inputs from Uganda staff'!$E$61:$E$80,0),MATCH('HRH Need estimation'!$D181,'Inputs from Uganda staff'!$E$6:$BM$6,0)),
""))</f>
        <v>0</v>
      </c>
      <c r="U181" s="122">
        <f>IFERROR(
$AN181 * INDEX('WFOM - Time_Base'!$A$4:$API$29, MATCH("CenHos", 'WFOM - Time_Base'!$B$4:$B$29,0), MATCH(CONCATENATE($G181,U$2),'WFOM - Time_Base'!$A$8:$API$8,0)) *
INDEX('WFOM - Time_Base'!$A$4:$API$29, MATCH("CenHos_Per", 'WFOM - Time_Base'!$B$4:$B$29,0), MATCH(CONCATENATE($G181,U$2),'WFOM - Time_Base'!$A$8:$API$8,0)),
IFERROR($AN181 * INDEX('Inputs from Uganda staff'!$E$61:$BM$80,MATCH('HRH Need estimation'!U$2,'Inputs from Uganda staff'!$E$61:$E$80,0),MATCH('HRH Need estimation'!$D181,'Inputs from Uganda staff'!$E$6:$BM$6,0)),
""))</f>
        <v>1</v>
      </c>
      <c r="V181" s="122">
        <f>IFERROR(
$AN181 * INDEX('WFOM - Time_Base'!$A$4:$API$29, MATCH("CenHos", 'WFOM - Time_Base'!$B$4:$B$29,0), MATCH(CONCATENATE($G181,V$2),'WFOM - Time_Base'!$A$8:$API$8,0)) *
INDEX('WFOM - Time_Base'!$A$4:$API$29, MATCH("CenHos_Per", 'WFOM - Time_Base'!$B$4:$B$29,0), MATCH(CONCATENATE($G181,V$2),'WFOM - Time_Base'!$A$8:$API$8,0)),
IFERROR($AN181 * INDEX('Inputs from Uganda staff'!$E$61:$BM$80,MATCH('HRH Need estimation'!V$2,'Inputs from Uganda staff'!$E$61:$E$80,0),MATCH('HRH Need estimation'!$D181,'Inputs from Uganda staff'!$E$6:$BM$6,0)),
""))</f>
        <v>4</v>
      </c>
      <c r="W181" s="122">
        <f>IFERROR(
$AN181 * INDEX('WFOM - Time_Base'!$A$4:$API$29, MATCH("CenHos", 'WFOM - Time_Base'!$B$4:$B$29,0), MATCH(CONCATENATE($G181,W$2),'WFOM - Time_Base'!$A$8:$API$8,0)) *
INDEX('WFOM - Time_Base'!$A$4:$API$29, MATCH("CenHos_Per", 'WFOM - Time_Base'!$B$4:$B$29,0), MATCH(CONCATENATE($G181,W$2),'WFOM - Time_Base'!$A$8:$API$8,0)),
IFERROR($AN181 * INDEX('Inputs from Uganda staff'!$E$61:$BM$80,MATCH('HRH Need estimation'!W$2,'Inputs from Uganda staff'!$E$61:$E$80,0),MATCH('HRH Need estimation'!$D181,'Inputs from Uganda staff'!$E$6:$BM$6,0)),
""))</f>
        <v>0</v>
      </c>
      <c r="X181" s="122">
        <f>IFERROR(
$AN181 * INDEX('WFOM - Time_Base'!$A$4:$API$29, MATCH("CenHos", 'WFOM - Time_Base'!$B$4:$B$29,0), MATCH(CONCATENATE($G181,X$2),'WFOM - Time_Base'!$A$8:$API$8,0)) *
INDEX('WFOM - Time_Base'!$A$4:$API$29, MATCH("CenHos_Per", 'WFOM - Time_Base'!$B$4:$B$29,0), MATCH(CONCATENATE($G181,X$2),'WFOM - Time_Base'!$A$8:$API$8,0)),
IFERROR($AN181 * INDEX('Inputs from Uganda staff'!$E$61:$BM$80,MATCH('HRH Need estimation'!X$2,'Inputs from Uganda staff'!$E$61:$E$80,0),MATCH('HRH Need estimation'!$D181,'Inputs from Uganda staff'!$E$6:$BM$6,0)),
""))</f>
        <v>0</v>
      </c>
      <c r="Y181" s="122">
        <f>IFERROR(
$AN181 * INDEX('WFOM - Time_Base'!$A$4:$API$29, MATCH("CenHos", 'WFOM - Time_Base'!$B$4:$B$29,0), MATCH(CONCATENATE($G181,Y$2),'WFOM - Time_Base'!$A$8:$API$8,0)) *
INDEX('WFOM - Time_Base'!$A$4:$API$29, MATCH("CenHos_Per", 'WFOM - Time_Base'!$B$4:$B$29,0), MATCH(CONCATENATE($G181,Y$2),'WFOM - Time_Base'!$A$8:$API$8,0)),
IFERROR($AN181 * INDEX('Inputs from Uganda staff'!$E$61:$BM$80,MATCH('HRH Need estimation'!Y$2,'Inputs from Uganda staff'!$E$61:$E$80,0),MATCH('HRH Need estimation'!$D181,'Inputs from Uganda staff'!$E$6:$BM$6,0)),
""))</f>
        <v>0</v>
      </c>
      <c r="Z181" s="122">
        <f>IFERROR(
$AN181 * INDEX('WFOM - Time_Base'!$A$4:$API$29, MATCH("CenHos", 'WFOM - Time_Base'!$B$4:$B$29,0), MATCH(CONCATENATE($G181,Z$2),'WFOM - Time_Base'!$A$8:$API$8,0)) *
INDEX('WFOM - Time_Base'!$A$4:$API$29, MATCH("CenHos_Per", 'WFOM - Time_Base'!$B$4:$B$29,0), MATCH(CONCATENATE($G181,Z$2),'WFOM - Time_Base'!$A$8:$API$8,0)),
IFERROR($AN181 * INDEX('Inputs from Uganda staff'!$E$61:$BM$80,MATCH('HRH Need estimation'!Z$2,'Inputs from Uganda staff'!$E$61:$E$80,0),MATCH('HRH Need estimation'!$D181,'Inputs from Uganda staff'!$E$6:$BM$6,0)),
""))</f>
        <v>0</v>
      </c>
      <c r="AA181" s="122">
        <f>IFERROR(
$AN181 * INDEX('WFOM - Time_Base'!$A$4:$API$29, MATCH("CenHos", 'WFOM - Time_Base'!$B$4:$B$29,0), MATCH(CONCATENATE($G181,AA$2),'WFOM - Time_Base'!$A$8:$API$8,0)) *
INDEX('WFOM - Time_Base'!$A$4:$API$29, MATCH("CenHos_Per", 'WFOM - Time_Base'!$B$4:$B$29,0), MATCH(CONCATENATE($G181,AA$2),'WFOM - Time_Base'!$A$8:$API$8,0)),
IFERROR($AN181 * INDEX('Inputs from Uganda staff'!$E$61:$BM$80,MATCH('HRH Need estimation'!AA$2,'Inputs from Uganda staff'!$E$61:$E$80,0),MATCH('HRH Need estimation'!$D181,'Inputs from Uganda staff'!$E$6:$BM$6,0)),
""))</f>
        <v>0</v>
      </c>
      <c r="AB181" s="122">
        <f>IFERROR(
$AN181 * INDEX('WFOM - Time_Base'!$A$4:$API$29, MATCH("CenHos", 'WFOM - Time_Base'!$B$4:$B$29,0), MATCH(CONCATENATE($G181,AB$2),'WFOM - Time_Base'!$A$8:$API$8,0)) *
INDEX('WFOM - Time_Base'!$A$4:$API$29, MATCH("CenHos_Per", 'WFOM - Time_Base'!$B$4:$B$29,0), MATCH(CONCATENATE($G181,AB$2),'WFOM - Time_Base'!$A$8:$API$8,0)),
IFERROR($AN181 * INDEX('Inputs from Uganda staff'!$E$61:$BM$80,MATCH('HRH Need estimation'!AB$2,'Inputs from Uganda staff'!$E$61:$E$80,0),MATCH('HRH Need estimation'!$D181,'Inputs from Uganda staff'!$E$6:$BM$6,0)),
""))</f>
        <v>0</v>
      </c>
      <c r="AC181" s="122" t="str">
        <f>IFERROR(
$AN181 * INDEX('WFOM - Time_Base'!$A$4:$API$29, MATCH("CenHos", 'WFOM - Time_Base'!$B$4:$B$29,0), MATCH(CONCATENATE($G181,AC$2),'WFOM - Time_Base'!$A$8:$API$8,0)) *
INDEX('WFOM - Time_Base'!$A$4:$API$29, MATCH("CenHos_Per", 'WFOM - Time_Base'!$B$4:$B$29,0), MATCH(CONCATENATE($G181,AC$2),'WFOM - Time_Base'!$A$8:$API$8,0)),
IFERROR($AN181 * INDEX('Inputs from Uganda staff'!$E$61:$BM$80,MATCH('HRH Need estimation'!AC$2,'Inputs from Uganda staff'!$E$61:$E$80,0),MATCH('HRH Need estimation'!$D181,'Inputs from Uganda staff'!$E$6:$BM$6,0)),
""))</f>
        <v/>
      </c>
      <c r="AD181" s="122">
        <f>IFERROR(
$AN181 * INDEX('WFOM - Time_Base'!$A$4:$API$29, MATCH("CenHos", 'WFOM - Time_Base'!$B$4:$B$29,0), MATCH(CONCATENATE($G181,AD$2),'WFOM - Time_Base'!$A$8:$API$8,0)) *
INDEX('WFOM - Time_Base'!$A$4:$API$29, MATCH("CenHos_Per", 'WFOM - Time_Base'!$B$4:$B$29,0), MATCH(CONCATENATE($G181,AD$2),'WFOM - Time_Base'!$A$8:$API$8,0)),
IFERROR($AN181 * INDEX('Inputs from Uganda staff'!$E$61:$BM$80,MATCH('HRH Need estimation'!AD$2,'Inputs from Uganda staff'!$E$61:$E$80,0),MATCH('HRH Need estimation'!$D181,'Inputs from Uganda staff'!$E$6:$BM$6,0)),
""))</f>
        <v>0</v>
      </c>
      <c r="AE181" s="122">
        <f>IFERROR(
$AN181 * INDEX('WFOM - Time_Base'!$A$4:$API$29, MATCH("CenHos", 'WFOM - Time_Base'!$B$4:$B$29,0), MATCH(CONCATENATE($G181,AE$2),'WFOM - Time_Base'!$A$8:$API$8,0)) *
INDEX('WFOM - Time_Base'!$A$4:$API$29, MATCH("CenHos_Per", 'WFOM - Time_Base'!$B$4:$B$29,0), MATCH(CONCATENATE($G181,AE$2),'WFOM - Time_Base'!$A$8:$API$8,0)),
IFERROR($AN181 * INDEX('Inputs from Uganda staff'!$E$61:$BM$80,MATCH('HRH Need estimation'!AE$2,'Inputs from Uganda staff'!$E$61:$E$80,0),MATCH('HRH Need estimation'!$D181,'Inputs from Uganda staff'!$E$6:$BM$6,0)),
""))</f>
        <v>0</v>
      </c>
      <c r="AF181" s="122">
        <f>IFERROR(
$AN181 * INDEX('WFOM - Time_Base'!$A$4:$API$29, MATCH("CenHos", 'WFOM - Time_Base'!$B$4:$B$29,0), MATCH(CONCATENATE($G181,AF$2),'WFOM - Time_Base'!$A$8:$API$8,0)) *
INDEX('WFOM - Time_Base'!$A$4:$API$29, MATCH("CenHos_Per", 'WFOM - Time_Base'!$B$4:$B$29,0), MATCH(CONCATENATE($G181,AF$2),'WFOM - Time_Base'!$A$8:$API$8,0)),
IFERROR($AN181 * INDEX('Inputs from Uganda staff'!$E$61:$BM$80,MATCH('HRH Need estimation'!AF$2,'Inputs from Uganda staff'!$E$61:$E$80,0),MATCH('HRH Need estimation'!$D181,'Inputs from Uganda staff'!$E$6:$BM$6,0)),
""))</f>
        <v>0</v>
      </c>
      <c r="AG181" s="122">
        <f>IFERROR(
$AN181 * INDEX('WFOM - Time_Base'!$A$4:$API$29, MATCH("CenHos", 'WFOM - Time_Base'!$B$4:$B$29,0), MATCH(CONCATENATE($G181,AG$2),'WFOM - Time_Base'!$A$8:$API$8,0)) *
INDEX('WFOM - Time_Base'!$A$4:$API$29, MATCH("CenHos_Per", 'WFOM - Time_Base'!$B$4:$B$29,0), MATCH(CONCATENATE($G181,AG$2),'WFOM - Time_Base'!$A$8:$API$8,0)),
IFERROR($AN181 * INDEX('Inputs from Uganda staff'!$E$61:$BM$80,MATCH('HRH Need estimation'!AG$2,'Inputs from Uganda staff'!$E$61:$E$80,0),MATCH('HRH Need estimation'!$D181,'Inputs from Uganda staff'!$E$6:$BM$6,0)),
""))</f>
        <v>0</v>
      </c>
      <c r="AH181" s="122">
        <f>IFERROR(
$AN181 * INDEX('WFOM - Time_Base'!$A$4:$API$29, MATCH("CenHos", 'WFOM - Time_Base'!$B$4:$B$29,0), MATCH(CONCATENATE($G181,AH$2),'WFOM - Time_Base'!$A$8:$API$8,0)) *
INDEX('WFOM - Time_Base'!$A$4:$API$29, MATCH("CenHos_Per", 'WFOM - Time_Base'!$B$4:$B$29,0), MATCH(CONCATENATE($G181,AH$2),'WFOM - Time_Base'!$A$8:$API$8,0)),
IFERROR($AN181 * INDEX('Inputs from Uganda staff'!$E$61:$BM$80,MATCH('HRH Need estimation'!AH$2,'Inputs from Uganda staff'!$E$61:$E$80,0),MATCH('HRH Need estimation'!$D181,'Inputs from Uganda staff'!$E$6:$BM$6,0)),
""))</f>
        <v>0</v>
      </c>
      <c r="AI181" s="122">
        <f>IFERROR(
$AN181 * INDEX('WFOM - Time_Base'!$A$4:$API$29, MATCH("CenHos", 'WFOM - Time_Base'!$B$4:$B$29,0), MATCH(CONCATENATE($G181,AI$2),'WFOM - Time_Base'!$A$8:$API$8,0)) *
INDEX('WFOM - Time_Base'!$A$4:$API$29, MATCH("CenHos_Per", 'WFOM - Time_Base'!$B$4:$B$29,0), MATCH(CONCATENATE($G181,AI$2),'WFOM - Time_Base'!$A$8:$API$8,0)),
IFERROR($AN181 * INDEX('Inputs from Uganda staff'!$E$61:$BM$80,MATCH('HRH Need estimation'!AI$2,'Inputs from Uganda staff'!$E$61:$E$80,0),MATCH('HRH Need estimation'!$D181,'Inputs from Uganda staff'!$E$6:$BM$6,0)),
""))</f>
        <v>0</v>
      </c>
      <c r="AJ181" s="122">
        <f>IFERROR(
$AN181 * INDEX('WFOM - Time_Base'!$A$4:$API$29, MATCH("CenHos", 'WFOM - Time_Base'!$B$4:$B$29,0), MATCH(CONCATENATE($G181,AJ$2),'WFOM - Time_Base'!$A$8:$API$8,0)) *
INDEX('WFOM - Time_Base'!$A$4:$API$29, MATCH("CenHos_Per", 'WFOM - Time_Base'!$B$4:$B$29,0), MATCH(CONCATENATE($G181,AJ$2),'WFOM - Time_Base'!$A$8:$API$8,0)),
IFERROR($AN181 * INDEX('Inputs from Uganda staff'!$E$61:$BM$80,MATCH('HRH Need estimation'!AJ$2,'Inputs from Uganda staff'!$E$61:$E$80,0),MATCH('HRH Need estimation'!$D181,'Inputs from Uganda staff'!$E$6:$BM$6,0)),
""))</f>
        <v>0</v>
      </c>
      <c r="AK181" s="122">
        <f>IFERROR(
$AN181 * INDEX('WFOM - Time_Base'!$A$4:$API$29, MATCH("CenHos", 'WFOM - Time_Base'!$B$4:$B$29,0), MATCH(CONCATENATE($G181,AK$2),'WFOM - Time_Base'!$A$8:$API$8,0)) *
INDEX('WFOM - Time_Base'!$A$4:$API$29, MATCH("CenHos_Per", 'WFOM - Time_Base'!$B$4:$B$29,0), MATCH(CONCATENATE($G181,AK$2),'WFOM - Time_Base'!$A$8:$API$8,0)),
IFERROR($AN181 * INDEX('Inputs from Uganda staff'!$E$61:$BM$80,MATCH('HRH Need estimation'!AK$2,'Inputs from Uganda staff'!$E$61:$E$80,0),MATCH('HRH Need estimation'!$D181,'Inputs from Uganda staff'!$E$6:$BM$6,0)),
""))</f>
        <v>0</v>
      </c>
      <c r="AL181" s="122">
        <f>IFERROR(
$AN181 * INDEX('WFOM - Time_Base'!$A$4:$API$29, MATCH("CenHos", 'WFOM - Time_Base'!$B$4:$B$29,0), MATCH(CONCATENATE($G181,AL$2),'WFOM - Time_Base'!$A$8:$API$8,0)) *
INDEX('WFOM - Time_Base'!$A$4:$API$29, MATCH("CenHos_Per", 'WFOM - Time_Base'!$B$4:$B$29,0), MATCH(CONCATENATE($G181,AL$2),'WFOM - Time_Base'!$A$8:$API$8,0)),
IFERROR($AN181 * INDEX('Inputs from Uganda staff'!$E$61:$BM$80,MATCH('HRH Need estimation'!AL$2,'Inputs from Uganda staff'!$E$61:$E$80,0),MATCH('HRH Need estimation'!$D181,'Inputs from Uganda staff'!$E$6:$BM$6,0)),
""))</f>
        <v>0</v>
      </c>
      <c r="AN181">
        <v>1</v>
      </c>
      <c r="AO181" t="e">
        <f t="shared" si="6"/>
        <v>#N/A</v>
      </c>
    </row>
    <row r="182" spans="1:41" hidden="1">
      <c r="A182" s="106" t="s">
        <v>915</v>
      </c>
      <c r="B182" s="106" t="s">
        <v>525</v>
      </c>
      <c r="C182" s="107" t="s">
        <v>575</v>
      </c>
      <c r="D182" s="118" t="s">
        <v>576</v>
      </c>
      <c r="E182" s="122" t="s">
        <v>867</v>
      </c>
      <c r="F182" s="122" t="s">
        <v>21</v>
      </c>
      <c r="G182" s="122" t="str">
        <f>IF(F182&lt;&gt;"", VLOOKUP(F182,'WFOM - Cadre and Service List'!$E$4:$F$52,2,FALSE), "")</f>
        <v>Over5OPD</v>
      </c>
      <c r="H182" s="122"/>
      <c r="I182" s="207"/>
      <c r="J182" s="207"/>
      <c r="K182" s="207"/>
      <c r="L182" s="207"/>
      <c r="M182" s="207"/>
      <c r="N182" s="207"/>
      <c r="O182" s="207"/>
      <c r="P182" s="207">
        <f t="shared" si="5"/>
        <v>0</v>
      </c>
      <c r="Q182" s="122" t="s">
        <v>1947</v>
      </c>
      <c r="R182" s="122">
        <f>IFERROR(
$AN182 * INDEX('WFOM - Time_Base'!$A$4:$API$29, MATCH("CenHos", 'WFOM - Time_Base'!$B$4:$B$29,0), MATCH(CONCATENATE($G182,R$2),'WFOM - Time_Base'!$A$8:$API$8,0)) *
INDEX('WFOM - Time_Base'!$A$4:$API$29, MATCH("CenHos_Per", 'WFOM - Time_Base'!$B$4:$B$29,0), MATCH(CONCATENATE($G182,R$2),'WFOM - Time_Base'!$A$8:$API$8,0)),
IFERROR($AN182 * INDEX('Inputs from Uganda staff'!$E$61:$BM$80,MATCH('HRH Need estimation'!R$2,'Inputs from Uganda staff'!$E$61:$E$80,0),MATCH('HRH Need estimation'!$D182,'Inputs from Uganda staff'!$E$6:$BM$6,0)),
""))</f>
        <v>3.5</v>
      </c>
      <c r="S182" s="122">
        <f>IFERROR(
$AN182 * INDEX('WFOM - Time_Base'!$A$4:$API$29, MATCH("CenHos", 'WFOM - Time_Base'!$B$4:$B$29,0), MATCH(CONCATENATE($G182,S$2),'WFOM - Time_Base'!$A$8:$API$8,0)) *
INDEX('WFOM - Time_Base'!$A$4:$API$29, MATCH("CenHos_Per", 'WFOM - Time_Base'!$B$4:$B$29,0), MATCH(CONCATENATE($G182,S$2),'WFOM - Time_Base'!$A$8:$API$8,0)),
IFERROR($AN182 * INDEX('Inputs from Uganda staff'!$E$61:$BM$80,MATCH('HRH Need estimation'!S$2,'Inputs from Uganda staff'!$E$61:$E$80,0),MATCH('HRH Need estimation'!$D182,'Inputs from Uganda staff'!$E$6:$BM$6,0)),
""))</f>
        <v>6</v>
      </c>
      <c r="T182" s="122">
        <f>IFERROR(
$AN182 * INDEX('WFOM - Time_Base'!$A$4:$API$29, MATCH("CenHos", 'WFOM - Time_Base'!$B$4:$B$29,0), MATCH(CONCATENATE($G182,T$2),'WFOM - Time_Base'!$A$8:$API$8,0)) *
INDEX('WFOM - Time_Base'!$A$4:$API$29, MATCH("CenHos_Per", 'WFOM - Time_Base'!$B$4:$B$29,0), MATCH(CONCATENATE($G182,T$2),'WFOM - Time_Base'!$A$8:$API$8,0)),
IFERROR($AN182 * INDEX('Inputs from Uganda staff'!$E$61:$BM$80,MATCH('HRH Need estimation'!T$2,'Inputs from Uganda staff'!$E$61:$E$80,0),MATCH('HRH Need estimation'!$D182,'Inputs from Uganda staff'!$E$6:$BM$6,0)),
""))</f>
        <v>0</v>
      </c>
      <c r="U182" s="122">
        <f>IFERROR(
$AN182 * INDEX('WFOM - Time_Base'!$A$4:$API$29, MATCH("CenHos", 'WFOM - Time_Base'!$B$4:$B$29,0), MATCH(CONCATENATE($G182,U$2),'WFOM - Time_Base'!$A$8:$API$8,0)) *
INDEX('WFOM - Time_Base'!$A$4:$API$29, MATCH("CenHos_Per", 'WFOM - Time_Base'!$B$4:$B$29,0), MATCH(CONCATENATE($G182,U$2),'WFOM - Time_Base'!$A$8:$API$8,0)),
IFERROR($AN182 * INDEX('Inputs from Uganda staff'!$E$61:$BM$80,MATCH('HRH Need estimation'!U$2,'Inputs from Uganda staff'!$E$61:$E$80,0),MATCH('HRH Need estimation'!$D182,'Inputs from Uganda staff'!$E$6:$BM$6,0)),
""))</f>
        <v>1</v>
      </c>
      <c r="V182" s="122">
        <f>IFERROR(
$AN182 * INDEX('WFOM - Time_Base'!$A$4:$API$29, MATCH("CenHos", 'WFOM - Time_Base'!$B$4:$B$29,0), MATCH(CONCATENATE($G182,V$2),'WFOM - Time_Base'!$A$8:$API$8,0)) *
INDEX('WFOM - Time_Base'!$A$4:$API$29, MATCH("CenHos_Per", 'WFOM - Time_Base'!$B$4:$B$29,0), MATCH(CONCATENATE($G182,V$2),'WFOM - Time_Base'!$A$8:$API$8,0)),
IFERROR($AN182 * INDEX('Inputs from Uganda staff'!$E$61:$BM$80,MATCH('HRH Need estimation'!V$2,'Inputs from Uganda staff'!$E$61:$E$80,0),MATCH('HRH Need estimation'!$D182,'Inputs from Uganda staff'!$E$6:$BM$6,0)),
""))</f>
        <v>4</v>
      </c>
      <c r="W182" s="122">
        <f>IFERROR(
$AN182 * INDEX('WFOM - Time_Base'!$A$4:$API$29, MATCH("CenHos", 'WFOM - Time_Base'!$B$4:$B$29,0), MATCH(CONCATENATE($G182,W$2),'WFOM - Time_Base'!$A$8:$API$8,0)) *
INDEX('WFOM - Time_Base'!$A$4:$API$29, MATCH("CenHos_Per", 'WFOM - Time_Base'!$B$4:$B$29,0), MATCH(CONCATENATE($G182,W$2),'WFOM - Time_Base'!$A$8:$API$8,0)),
IFERROR($AN182 * INDEX('Inputs from Uganda staff'!$E$61:$BM$80,MATCH('HRH Need estimation'!W$2,'Inputs from Uganda staff'!$E$61:$E$80,0),MATCH('HRH Need estimation'!$D182,'Inputs from Uganda staff'!$E$6:$BM$6,0)),
""))</f>
        <v>0</v>
      </c>
      <c r="X182" s="122">
        <f>IFERROR(
$AN182 * INDEX('WFOM - Time_Base'!$A$4:$API$29, MATCH("CenHos", 'WFOM - Time_Base'!$B$4:$B$29,0), MATCH(CONCATENATE($G182,X$2),'WFOM - Time_Base'!$A$8:$API$8,0)) *
INDEX('WFOM - Time_Base'!$A$4:$API$29, MATCH("CenHos_Per", 'WFOM - Time_Base'!$B$4:$B$29,0), MATCH(CONCATENATE($G182,X$2),'WFOM - Time_Base'!$A$8:$API$8,0)),
IFERROR($AN182 * INDEX('Inputs from Uganda staff'!$E$61:$BM$80,MATCH('HRH Need estimation'!X$2,'Inputs from Uganda staff'!$E$61:$E$80,0),MATCH('HRH Need estimation'!$D182,'Inputs from Uganda staff'!$E$6:$BM$6,0)),
""))</f>
        <v>0</v>
      </c>
      <c r="Y182" s="122">
        <f>IFERROR(
$AN182 * INDEX('WFOM - Time_Base'!$A$4:$API$29, MATCH("CenHos", 'WFOM - Time_Base'!$B$4:$B$29,0), MATCH(CONCATENATE($G182,Y$2),'WFOM - Time_Base'!$A$8:$API$8,0)) *
INDEX('WFOM - Time_Base'!$A$4:$API$29, MATCH("CenHos_Per", 'WFOM - Time_Base'!$B$4:$B$29,0), MATCH(CONCATENATE($G182,Y$2),'WFOM - Time_Base'!$A$8:$API$8,0)),
IFERROR($AN182 * INDEX('Inputs from Uganda staff'!$E$61:$BM$80,MATCH('HRH Need estimation'!Y$2,'Inputs from Uganda staff'!$E$61:$E$80,0),MATCH('HRH Need estimation'!$D182,'Inputs from Uganda staff'!$E$6:$BM$6,0)),
""))</f>
        <v>0</v>
      </c>
      <c r="Z182" s="122">
        <f>IFERROR(
$AN182 * INDEX('WFOM - Time_Base'!$A$4:$API$29, MATCH("CenHos", 'WFOM - Time_Base'!$B$4:$B$29,0), MATCH(CONCATENATE($G182,Z$2),'WFOM - Time_Base'!$A$8:$API$8,0)) *
INDEX('WFOM - Time_Base'!$A$4:$API$29, MATCH("CenHos_Per", 'WFOM - Time_Base'!$B$4:$B$29,0), MATCH(CONCATENATE($G182,Z$2),'WFOM - Time_Base'!$A$8:$API$8,0)),
IFERROR($AN182 * INDEX('Inputs from Uganda staff'!$E$61:$BM$80,MATCH('HRH Need estimation'!Z$2,'Inputs from Uganda staff'!$E$61:$E$80,0),MATCH('HRH Need estimation'!$D182,'Inputs from Uganda staff'!$E$6:$BM$6,0)),
""))</f>
        <v>0</v>
      </c>
      <c r="AA182" s="122">
        <f>IFERROR(
$AN182 * INDEX('WFOM - Time_Base'!$A$4:$API$29, MATCH("CenHos", 'WFOM - Time_Base'!$B$4:$B$29,0), MATCH(CONCATENATE($G182,AA$2),'WFOM - Time_Base'!$A$8:$API$8,0)) *
INDEX('WFOM - Time_Base'!$A$4:$API$29, MATCH("CenHos_Per", 'WFOM - Time_Base'!$B$4:$B$29,0), MATCH(CONCATENATE($G182,AA$2),'WFOM - Time_Base'!$A$8:$API$8,0)),
IFERROR($AN182 * INDEX('Inputs from Uganda staff'!$E$61:$BM$80,MATCH('HRH Need estimation'!AA$2,'Inputs from Uganda staff'!$E$61:$E$80,0),MATCH('HRH Need estimation'!$D182,'Inputs from Uganda staff'!$E$6:$BM$6,0)),
""))</f>
        <v>0</v>
      </c>
      <c r="AB182" s="122">
        <f>IFERROR(
$AN182 * INDEX('WFOM - Time_Base'!$A$4:$API$29, MATCH("CenHos", 'WFOM - Time_Base'!$B$4:$B$29,0), MATCH(CONCATENATE($G182,AB$2),'WFOM - Time_Base'!$A$8:$API$8,0)) *
INDEX('WFOM - Time_Base'!$A$4:$API$29, MATCH("CenHos_Per", 'WFOM - Time_Base'!$B$4:$B$29,0), MATCH(CONCATENATE($G182,AB$2),'WFOM - Time_Base'!$A$8:$API$8,0)),
IFERROR($AN182 * INDEX('Inputs from Uganda staff'!$E$61:$BM$80,MATCH('HRH Need estimation'!AB$2,'Inputs from Uganda staff'!$E$61:$E$80,0),MATCH('HRH Need estimation'!$D182,'Inputs from Uganda staff'!$E$6:$BM$6,0)),
""))</f>
        <v>0</v>
      </c>
      <c r="AC182" s="122" t="str">
        <f>IFERROR(
$AN182 * INDEX('WFOM - Time_Base'!$A$4:$API$29, MATCH("CenHos", 'WFOM - Time_Base'!$B$4:$B$29,0), MATCH(CONCATENATE($G182,AC$2),'WFOM - Time_Base'!$A$8:$API$8,0)) *
INDEX('WFOM - Time_Base'!$A$4:$API$29, MATCH("CenHos_Per", 'WFOM - Time_Base'!$B$4:$B$29,0), MATCH(CONCATENATE($G182,AC$2),'WFOM - Time_Base'!$A$8:$API$8,0)),
IFERROR($AN182 * INDEX('Inputs from Uganda staff'!$E$61:$BM$80,MATCH('HRH Need estimation'!AC$2,'Inputs from Uganda staff'!$E$61:$E$80,0),MATCH('HRH Need estimation'!$D182,'Inputs from Uganda staff'!$E$6:$BM$6,0)),
""))</f>
        <v/>
      </c>
      <c r="AD182" s="122">
        <f>IFERROR(
$AN182 * INDEX('WFOM - Time_Base'!$A$4:$API$29, MATCH("CenHos", 'WFOM - Time_Base'!$B$4:$B$29,0), MATCH(CONCATENATE($G182,AD$2),'WFOM - Time_Base'!$A$8:$API$8,0)) *
INDEX('WFOM - Time_Base'!$A$4:$API$29, MATCH("CenHos_Per", 'WFOM - Time_Base'!$B$4:$B$29,0), MATCH(CONCATENATE($G182,AD$2),'WFOM - Time_Base'!$A$8:$API$8,0)),
IFERROR($AN182 * INDEX('Inputs from Uganda staff'!$E$61:$BM$80,MATCH('HRH Need estimation'!AD$2,'Inputs from Uganda staff'!$E$61:$E$80,0),MATCH('HRH Need estimation'!$D182,'Inputs from Uganda staff'!$E$6:$BM$6,0)),
""))</f>
        <v>0</v>
      </c>
      <c r="AE182" s="122">
        <f>IFERROR(
$AN182 * INDEX('WFOM - Time_Base'!$A$4:$API$29, MATCH("CenHos", 'WFOM - Time_Base'!$B$4:$B$29,0), MATCH(CONCATENATE($G182,AE$2),'WFOM - Time_Base'!$A$8:$API$8,0)) *
INDEX('WFOM - Time_Base'!$A$4:$API$29, MATCH("CenHos_Per", 'WFOM - Time_Base'!$B$4:$B$29,0), MATCH(CONCATENATE($G182,AE$2),'WFOM - Time_Base'!$A$8:$API$8,0)),
IFERROR($AN182 * INDEX('Inputs from Uganda staff'!$E$61:$BM$80,MATCH('HRH Need estimation'!AE$2,'Inputs from Uganda staff'!$E$61:$E$80,0),MATCH('HRH Need estimation'!$D182,'Inputs from Uganda staff'!$E$6:$BM$6,0)),
""))</f>
        <v>0</v>
      </c>
      <c r="AF182" s="122">
        <f>IFERROR(
$AN182 * INDEX('WFOM - Time_Base'!$A$4:$API$29, MATCH("CenHos", 'WFOM - Time_Base'!$B$4:$B$29,0), MATCH(CONCATENATE($G182,AF$2),'WFOM - Time_Base'!$A$8:$API$8,0)) *
INDEX('WFOM - Time_Base'!$A$4:$API$29, MATCH("CenHos_Per", 'WFOM - Time_Base'!$B$4:$B$29,0), MATCH(CONCATENATE($G182,AF$2),'WFOM - Time_Base'!$A$8:$API$8,0)),
IFERROR($AN182 * INDEX('Inputs from Uganda staff'!$E$61:$BM$80,MATCH('HRH Need estimation'!AF$2,'Inputs from Uganda staff'!$E$61:$E$80,0),MATCH('HRH Need estimation'!$D182,'Inputs from Uganda staff'!$E$6:$BM$6,0)),
""))</f>
        <v>0</v>
      </c>
      <c r="AG182" s="122">
        <f>IFERROR(
$AN182 * INDEX('WFOM - Time_Base'!$A$4:$API$29, MATCH("CenHos", 'WFOM - Time_Base'!$B$4:$B$29,0), MATCH(CONCATENATE($G182,AG$2),'WFOM - Time_Base'!$A$8:$API$8,0)) *
INDEX('WFOM - Time_Base'!$A$4:$API$29, MATCH("CenHos_Per", 'WFOM - Time_Base'!$B$4:$B$29,0), MATCH(CONCATENATE($G182,AG$2),'WFOM - Time_Base'!$A$8:$API$8,0)),
IFERROR($AN182 * INDEX('Inputs from Uganda staff'!$E$61:$BM$80,MATCH('HRH Need estimation'!AG$2,'Inputs from Uganda staff'!$E$61:$E$80,0),MATCH('HRH Need estimation'!$D182,'Inputs from Uganda staff'!$E$6:$BM$6,0)),
""))</f>
        <v>0</v>
      </c>
      <c r="AH182" s="122">
        <f>IFERROR(
$AN182 * INDEX('WFOM - Time_Base'!$A$4:$API$29, MATCH("CenHos", 'WFOM - Time_Base'!$B$4:$B$29,0), MATCH(CONCATENATE($G182,AH$2),'WFOM - Time_Base'!$A$8:$API$8,0)) *
INDEX('WFOM - Time_Base'!$A$4:$API$29, MATCH("CenHos_Per", 'WFOM - Time_Base'!$B$4:$B$29,0), MATCH(CONCATENATE($G182,AH$2),'WFOM - Time_Base'!$A$8:$API$8,0)),
IFERROR($AN182 * INDEX('Inputs from Uganda staff'!$E$61:$BM$80,MATCH('HRH Need estimation'!AH$2,'Inputs from Uganda staff'!$E$61:$E$80,0),MATCH('HRH Need estimation'!$D182,'Inputs from Uganda staff'!$E$6:$BM$6,0)),
""))</f>
        <v>0</v>
      </c>
      <c r="AI182" s="122">
        <f>IFERROR(
$AN182 * INDEX('WFOM - Time_Base'!$A$4:$API$29, MATCH("CenHos", 'WFOM - Time_Base'!$B$4:$B$29,0), MATCH(CONCATENATE($G182,AI$2),'WFOM - Time_Base'!$A$8:$API$8,0)) *
INDEX('WFOM - Time_Base'!$A$4:$API$29, MATCH("CenHos_Per", 'WFOM - Time_Base'!$B$4:$B$29,0), MATCH(CONCATENATE($G182,AI$2),'WFOM - Time_Base'!$A$8:$API$8,0)),
IFERROR($AN182 * INDEX('Inputs from Uganda staff'!$E$61:$BM$80,MATCH('HRH Need estimation'!AI$2,'Inputs from Uganda staff'!$E$61:$E$80,0),MATCH('HRH Need estimation'!$D182,'Inputs from Uganda staff'!$E$6:$BM$6,0)),
""))</f>
        <v>0</v>
      </c>
      <c r="AJ182" s="122">
        <f>IFERROR(
$AN182 * INDEX('WFOM - Time_Base'!$A$4:$API$29, MATCH("CenHos", 'WFOM - Time_Base'!$B$4:$B$29,0), MATCH(CONCATENATE($G182,AJ$2),'WFOM - Time_Base'!$A$8:$API$8,0)) *
INDEX('WFOM - Time_Base'!$A$4:$API$29, MATCH("CenHos_Per", 'WFOM - Time_Base'!$B$4:$B$29,0), MATCH(CONCATENATE($G182,AJ$2),'WFOM - Time_Base'!$A$8:$API$8,0)),
IFERROR($AN182 * INDEX('Inputs from Uganda staff'!$E$61:$BM$80,MATCH('HRH Need estimation'!AJ$2,'Inputs from Uganda staff'!$E$61:$E$80,0),MATCH('HRH Need estimation'!$D182,'Inputs from Uganda staff'!$E$6:$BM$6,0)),
""))</f>
        <v>0</v>
      </c>
      <c r="AK182" s="122">
        <f>IFERROR(
$AN182 * INDEX('WFOM - Time_Base'!$A$4:$API$29, MATCH("CenHos", 'WFOM - Time_Base'!$B$4:$B$29,0), MATCH(CONCATENATE($G182,AK$2),'WFOM - Time_Base'!$A$8:$API$8,0)) *
INDEX('WFOM - Time_Base'!$A$4:$API$29, MATCH("CenHos_Per", 'WFOM - Time_Base'!$B$4:$B$29,0), MATCH(CONCATENATE($G182,AK$2),'WFOM - Time_Base'!$A$8:$API$8,0)),
IFERROR($AN182 * INDEX('Inputs from Uganda staff'!$E$61:$BM$80,MATCH('HRH Need estimation'!AK$2,'Inputs from Uganda staff'!$E$61:$E$80,0),MATCH('HRH Need estimation'!$D182,'Inputs from Uganda staff'!$E$6:$BM$6,0)),
""))</f>
        <v>0</v>
      </c>
      <c r="AL182" s="122">
        <f>IFERROR(
$AN182 * INDEX('WFOM - Time_Base'!$A$4:$API$29, MATCH("CenHos", 'WFOM - Time_Base'!$B$4:$B$29,0), MATCH(CONCATENATE($G182,AL$2),'WFOM - Time_Base'!$A$8:$API$8,0)) *
INDEX('WFOM - Time_Base'!$A$4:$API$29, MATCH("CenHos_Per", 'WFOM - Time_Base'!$B$4:$B$29,0), MATCH(CONCATENATE($G182,AL$2),'WFOM - Time_Base'!$A$8:$API$8,0)),
IFERROR($AN182 * INDEX('Inputs from Uganda staff'!$E$61:$BM$80,MATCH('HRH Need estimation'!AL$2,'Inputs from Uganda staff'!$E$61:$E$80,0),MATCH('HRH Need estimation'!$D182,'Inputs from Uganda staff'!$E$6:$BM$6,0)),
""))</f>
        <v>0</v>
      </c>
      <c r="AN182">
        <v>1</v>
      </c>
      <c r="AO182" t="e">
        <f t="shared" si="6"/>
        <v>#N/A</v>
      </c>
    </row>
    <row r="183" spans="1:41" hidden="1">
      <c r="A183" s="106" t="s">
        <v>1005</v>
      </c>
      <c r="B183" s="106" t="s">
        <v>525</v>
      </c>
      <c r="C183" s="107" t="s">
        <v>577</v>
      </c>
      <c r="D183" s="118" t="s">
        <v>578</v>
      </c>
      <c r="E183" s="122" t="s">
        <v>867</v>
      </c>
      <c r="F183" s="122" t="s">
        <v>21</v>
      </c>
      <c r="G183" s="122" t="str">
        <f>IF(F183&lt;&gt;"", VLOOKUP(F183,'WFOM - Cadre and Service List'!$E$4:$F$52,2,FALSE), "")</f>
        <v>Over5OPD</v>
      </c>
      <c r="H183" s="122"/>
      <c r="I183" s="207"/>
      <c r="J183" s="207"/>
      <c r="K183" s="207"/>
      <c r="L183" s="207"/>
      <c r="M183" s="207"/>
      <c r="N183" s="207"/>
      <c r="O183" s="207"/>
      <c r="P183" s="207">
        <f t="shared" si="5"/>
        <v>0</v>
      </c>
      <c r="Q183" s="122" t="s">
        <v>1947</v>
      </c>
      <c r="R183" s="122">
        <f>IFERROR(
$AN183 * INDEX('WFOM - Time_Base'!$A$4:$API$29, MATCH("CenHos", 'WFOM - Time_Base'!$B$4:$B$29,0), MATCH(CONCATENATE($G183,R$2),'WFOM - Time_Base'!$A$8:$API$8,0)) *
INDEX('WFOM - Time_Base'!$A$4:$API$29, MATCH("CenHos_Per", 'WFOM - Time_Base'!$B$4:$B$29,0), MATCH(CONCATENATE($G183,R$2),'WFOM - Time_Base'!$A$8:$API$8,0)),
IFERROR($AN183 * INDEX('Inputs from Uganda staff'!$E$61:$BM$80,MATCH('HRH Need estimation'!R$2,'Inputs from Uganda staff'!$E$61:$E$80,0),MATCH('HRH Need estimation'!$D183,'Inputs from Uganda staff'!$E$6:$BM$6,0)),
""))</f>
        <v>3.5</v>
      </c>
      <c r="S183" s="122">
        <f>IFERROR(
$AN183 * INDEX('WFOM - Time_Base'!$A$4:$API$29, MATCH("CenHos", 'WFOM - Time_Base'!$B$4:$B$29,0), MATCH(CONCATENATE($G183,S$2),'WFOM - Time_Base'!$A$8:$API$8,0)) *
INDEX('WFOM - Time_Base'!$A$4:$API$29, MATCH("CenHos_Per", 'WFOM - Time_Base'!$B$4:$B$29,0), MATCH(CONCATENATE($G183,S$2),'WFOM - Time_Base'!$A$8:$API$8,0)),
IFERROR($AN183 * INDEX('Inputs from Uganda staff'!$E$61:$BM$80,MATCH('HRH Need estimation'!S$2,'Inputs from Uganda staff'!$E$61:$E$80,0),MATCH('HRH Need estimation'!$D183,'Inputs from Uganda staff'!$E$6:$BM$6,0)),
""))</f>
        <v>6</v>
      </c>
      <c r="T183" s="122">
        <f>IFERROR(
$AN183 * INDEX('WFOM - Time_Base'!$A$4:$API$29, MATCH("CenHos", 'WFOM - Time_Base'!$B$4:$B$29,0), MATCH(CONCATENATE($G183,T$2),'WFOM - Time_Base'!$A$8:$API$8,0)) *
INDEX('WFOM - Time_Base'!$A$4:$API$29, MATCH("CenHos_Per", 'WFOM - Time_Base'!$B$4:$B$29,0), MATCH(CONCATENATE($G183,T$2),'WFOM - Time_Base'!$A$8:$API$8,0)),
IFERROR($AN183 * INDEX('Inputs from Uganda staff'!$E$61:$BM$80,MATCH('HRH Need estimation'!T$2,'Inputs from Uganda staff'!$E$61:$E$80,0),MATCH('HRH Need estimation'!$D183,'Inputs from Uganda staff'!$E$6:$BM$6,0)),
""))</f>
        <v>0</v>
      </c>
      <c r="U183" s="122">
        <f>IFERROR(
$AN183 * INDEX('WFOM - Time_Base'!$A$4:$API$29, MATCH("CenHos", 'WFOM - Time_Base'!$B$4:$B$29,0), MATCH(CONCATENATE($G183,U$2),'WFOM - Time_Base'!$A$8:$API$8,0)) *
INDEX('WFOM - Time_Base'!$A$4:$API$29, MATCH("CenHos_Per", 'WFOM - Time_Base'!$B$4:$B$29,0), MATCH(CONCATENATE($G183,U$2),'WFOM - Time_Base'!$A$8:$API$8,0)),
IFERROR($AN183 * INDEX('Inputs from Uganda staff'!$E$61:$BM$80,MATCH('HRH Need estimation'!U$2,'Inputs from Uganda staff'!$E$61:$E$80,0),MATCH('HRH Need estimation'!$D183,'Inputs from Uganda staff'!$E$6:$BM$6,0)),
""))</f>
        <v>1</v>
      </c>
      <c r="V183" s="122">
        <f>IFERROR(
$AN183 * INDEX('WFOM - Time_Base'!$A$4:$API$29, MATCH("CenHos", 'WFOM - Time_Base'!$B$4:$B$29,0), MATCH(CONCATENATE($G183,V$2),'WFOM - Time_Base'!$A$8:$API$8,0)) *
INDEX('WFOM - Time_Base'!$A$4:$API$29, MATCH("CenHos_Per", 'WFOM - Time_Base'!$B$4:$B$29,0), MATCH(CONCATENATE($G183,V$2),'WFOM - Time_Base'!$A$8:$API$8,0)),
IFERROR($AN183 * INDEX('Inputs from Uganda staff'!$E$61:$BM$80,MATCH('HRH Need estimation'!V$2,'Inputs from Uganda staff'!$E$61:$E$80,0),MATCH('HRH Need estimation'!$D183,'Inputs from Uganda staff'!$E$6:$BM$6,0)),
""))</f>
        <v>4</v>
      </c>
      <c r="W183" s="122">
        <f>IFERROR(
$AN183 * INDEX('WFOM - Time_Base'!$A$4:$API$29, MATCH("CenHos", 'WFOM - Time_Base'!$B$4:$B$29,0), MATCH(CONCATENATE($G183,W$2),'WFOM - Time_Base'!$A$8:$API$8,0)) *
INDEX('WFOM - Time_Base'!$A$4:$API$29, MATCH("CenHos_Per", 'WFOM - Time_Base'!$B$4:$B$29,0), MATCH(CONCATENATE($G183,W$2),'WFOM - Time_Base'!$A$8:$API$8,0)),
IFERROR($AN183 * INDEX('Inputs from Uganda staff'!$E$61:$BM$80,MATCH('HRH Need estimation'!W$2,'Inputs from Uganda staff'!$E$61:$E$80,0),MATCH('HRH Need estimation'!$D183,'Inputs from Uganda staff'!$E$6:$BM$6,0)),
""))</f>
        <v>0</v>
      </c>
      <c r="X183" s="122">
        <f>IFERROR(
$AN183 * INDEX('WFOM - Time_Base'!$A$4:$API$29, MATCH("CenHos", 'WFOM - Time_Base'!$B$4:$B$29,0), MATCH(CONCATENATE($G183,X$2),'WFOM - Time_Base'!$A$8:$API$8,0)) *
INDEX('WFOM - Time_Base'!$A$4:$API$29, MATCH("CenHos_Per", 'WFOM - Time_Base'!$B$4:$B$29,0), MATCH(CONCATENATE($G183,X$2),'WFOM - Time_Base'!$A$8:$API$8,0)),
IFERROR($AN183 * INDEX('Inputs from Uganda staff'!$E$61:$BM$80,MATCH('HRH Need estimation'!X$2,'Inputs from Uganda staff'!$E$61:$E$80,0),MATCH('HRH Need estimation'!$D183,'Inputs from Uganda staff'!$E$6:$BM$6,0)),
""))</f>
        <v>0</v>
      </c>
      <c r="Y183" s="122">
        <f>IFERROR(
$AN183 * INDEX('WFOM - Time_Base'!$A$4:$API$29, MATCH("CenHos", 'WFOM - Time_Base'!$B$4:$B$29,0), MATCH(CONCATENATE($G183,Y$2),'WFOM - Time_Base'!$A$8:$API$8,0)) *
INDEX('WFOM - Time_Base'!$A$4:$API$29, MATCH("CenHos_Per", 'WFOM - Time_Base'!$B$4:$B$29,0), MATCH(CONCATENATE($G183,Y$2),'WFOM - Time_Base'!$A$8:$API$8,0)),
IFERROR($AN183 * INDEX('Inputs from Uganda staff'!$E$61:$BM$80,MATCH('HRH Need estimation'!Y$2,'Inputs from Uganda staff'!$E$61:$E$80,0),MATCH('HRH Need estimation'!$D183,'Inputs from Uganda staff'!$E$6:$BM$6,0)),
""))</f>
        <v>0</v>
      </c>
      <c r="Z183" s="122">
        <f>IFERROR(
$AN183 * INDEX('WFOM - Time_Base'!$A$4:$API$29, MATCH("CenHos", 'WFOM - Time_Base'!$B$4:$B$29,0), MATCH(CONCATENATE($G183,Z$2),'WFOM - Time_Base'!$A$8:$API$8,0)) *
INDEX('WFOM - Time_Base'!$A$4:$API$29, MATCH("CenHos_Per", 'WFOM - Time_Base'!$B$4:$B$29,0), MATCH(CONCATENATE($G183,Z$2),'WFOM - Time_Base'!$A$8:$API$8,0)),
IFERROR($AN183 * INDEX('Inputs from Uganda staff'!$E$61:$BM$80,MATCH('HRH Need estimation'!Z$2,'Inputs from Uganda staff'!$E$61:$E$80,0),MATCH('HRH Need estimation'!$D183,'Inputs from Uganda staff'!$E$6:$BM$6,0)),
""))</f>
        <v>0</v>
      </c>
      <c r="AA183" s="122">
        <f>IFERROR(
$AN183 * INDEX('WFOM - Time_Base'!$A$4:$API$29, MATCH("CenHos", 'WFOM - Time_Base'!$B$4:$B$29,0), MATCH(CONCATENATE($G183,AA$2),'WFOM - Time_Base'!$A$8:$API$8,0)) *
INDEX('WFOM - Time_Base'!$A$4:$API$29, MATCH("CenHos_Per", 'WFOM - Time_Base'!$B$4:$B$29,0), MATCH(CONCATENATE($G183,AA$2),'WFOM - Time_Base'!$A$8:$API$8,0)),
IFERROR($AN183 * INDEX('Inputs from Uganda staff'!$E$61:$BM$80,MATCH('HRH Need estimation'!AA$2,'Inputs from Uganda staff'!$E$61:$E$80,0),MATCH('HRH Need estimation'!$D183,'Inputs from Uganda staff'!$E$6:$BM$6,0)),
""))</f>
        <v>0</v>
      </c>
      <c r="AB183" s="122">
        <f>IFERROR(
$AN183 * INDEX('WFOM - Time_Base'!$A$4:$API$29, MATCH("CenHos", 'WFOM - Time_Base'!$B$4:$B$29,0), MATCH(CONCATENATE($G183,AB$2),'WFOM - Time_Base'!$A$8:$API$8,0)) *
INDEX('WFOM - Time_Base'!$A$4:$API$29, MATCH("CenHos_Per", 'WFOM - Time_Base'!$B$4:$B$29,0), MATCH(CONCATENATE($G183,AB$2),'WFOM - Time_Base'!$A$8:$API$8,0)),
IFERROR($AN183 * INDEX('Inputs from Uganda staff'!$E$61:$BM$80,MATCH('HRH Need estimation'!AB$2,'Inputs from Uganda staff'!$E$61:$E$80,0),MATCH('HRH Need estimation'!$D183,'Inputs from Uganda staff'!$E$6:$BM$6,0)),
""))</f>
        <v>0</v>
      </c>
      <c r="AC183" s="122" t="str">
        <f>IFERROR(
$AN183 * INDEX('WFOM - Time_Base'!$A$4:$API$29, MATCH("CenHos", 'WFOM - Time_Base'!$B$4:$B$29,0), MATCH(CONCATENATE($G183,AC$2),'WFOM - Time_Base'!$A$8:$API$8,0)) *
INDEX('WFOM - Time_Base'!$A$4:$API$29, MATCH("CenHos_Per", 'WFOM - Time_Base'!$B$4:$B$29,0), MATCH(CONCATENATE($G183,AC$2),'WFOM - Time_Base'!$A$8:$API$8,0)),
IFERROR($AN183 * INDEX('Inputs from Uganda staff'!$E$61:$BM$80,MATCH('HRH Need estimation'!AC$2,'Inputs from Uganda staff'!$E$61:$E$80,0),MATCH('HRH Need estimation'!$D183,'Inputs from Uganda staff'!$E$6:$BM$6,0)),
""))</f>
        <v/>
      </c>
      <c r="AD183" s="122">
        <f>IFERROR(
$AN183 * INDEX('WFOM - Time_Base'!$A$4:$API$29, MATCH("CenHos", 'WFOM - Time_Base'!$B$4:$B$29,0), MATCH(CONCATENATE($G183,AD$2),'WFOM - Time_Base'!$A$8:$API$8,0)) *
INDEX('WFOM - Time_Base'!$A$4:$API$29, MATCH("CenHos_Per", 'WFOM - Time_Base'!$B$4:$B$29,0), MATCH(CONCATENATE($G183,AD$2),'WFOM - Time_Base'!$A$8:$API$8,0)),
IFERROR($AN183 * INDEX('Inputs from Uganda staff'!$E$61:$BM$80,MATCH('HRH Need estimation'!AD$2,'Inputs from Uganda staff'!$E$61:$E$80,0),MATCH('HRH Need estimation'!$D183,'Inputs from Uganda staff'!$E$6:$BM$6,0)),
""))</f>
        <v>0</v>
      </c>
      <c r="AE183" s="122">
        <f>IFERROR(
$AN183 * INDEX('WFOM - Time_Base'!$A$4:$API$29, MATCH("CenHos", 'WFOM - Time_Base'!$B$4:$B$29,0), MATCH(CONCATENATE($G183,AE$2),'WFOM - Time_Base'!$A$8:$API$8,0)) *
INDEX('WFOM - Time_Base'!$A$4:$API$29, MATCH("CenHos_Per", 'WFOM - Time_Base'!$B$4:$B$29,0), MATCH(CONCATENATE($G183,AE$2),'WFOM - Time_Base'!$A$8:$API$8,0)),
IFERROR($AN183 * INDEX('Inputs from Uganda staff'!$E$61:$BM$80,MATCH('HRH Need estimation'!AE$2,'Inputs from Uganda staff'!$E$61:$E$80,0),MATCH('HRH Need estimation'!$D183,'Inputs from Uganda staff'!$E$6:$BM$6,0)),
""))</f>
        <v>0</v>
      </c>
      <c r="AF183" s="122">
        <f>IFERROR(
$AN183 * INDEX('WFOM - Time_Base'!$A$4:$API$29, MATCH("CenHos", 'WFOM - Time_Base'!$B$4:$B$29,0), MATCH(CONCATENATE($G183,AF$2),'WFOM - Time_Base'!$A$8:$API$8,0)) *
INDEX('WFOM - Time_Base'!$A$4:$API$29, MATCH("CenHos_Per", 'WFOM - Time_Base'!$B$4:$B$29,0), MATCH(CONCATENATE($G183,AF$2),'WFOM - Time_Base'!$A$8:$API$8,0)),
IFERROR($AN183 * INDEX('Inputs from Uganda staff'!$E$61:$BM$80,MATCH('HRH Need estimation'!AF$2,'Inputs from Uganda staff'!$E$61:$E$80,0),MATCH('HRH Need estimation'!$D183,'Inputs from Uganda staff'!$E$6:$BM$6,0)),
""))</f>
        <v>0</v>
      </c>
      <c r="AG183" s="122">
        <f>IFERROR(
$AN183 * INDEX('WFOM - Time_Base'!$A$4:$API$29, MATCH("CenHos", 'WFOM - Time_Base'!$B$4:$B$29,0), MATCH(CONCATENATE($G183,AG$2),'WFOM - Time_Base'!$A$8:$API$8,0)) *
INDEX('WFOM - Time_Base'!$A$4:$API$29, MATCH("CenHos_Per", 'WFOM - Time_Base'!$B$4:$B$29,0), MATCH(CONCATENATE($G183,AG$2),'WFOM - Time_Base'!$A$8:$API$8,0)),
IFERROR($AN183 * INDEX('Inputs from Uganda staff'!$E$61:$BM$80,MATCH('HRH Need estimation'!AG$2,'Inputs from Uganda staff'!$E$61:$E$80,0),MATCH('HRH Need estimation'!$D183,'Inputs from Uganda staff'!$E$6:$BM$6,0)),
""))</f>
        <v>0</v>
      </c>
      <c r="AH183" s="122">
        <f>IFERROR(
$AN183 * INDEX('WFOM - Time_Base'!$A$4:$API$29, MATCH("CenHos", 'WFOM - Time_Base'!$B$4:$B$29,0), MATCH(CONCATENATE($G183,AH$2),'WFOM - Time_Base'!$A$8:$API$8,0)) *
INDEX('WFOM - Time_Base'!$A$4:$API$29, MATCH("CenHos_Per", 'WFOM - Time_Base'!$B$4:$B$29,0), MATCH(CONCATENATE($G183,AH$2),'WFOM - Time_Base'!$A$8:$API$8,0)),
IFERROR($AN183 * INDEX('Inputs from Uganda staff'!$E$61:$BM$80,MATCH('HRH Need estimation'!AH$2,'Inputs from Uganda staff'!$E$61:$E$80,0),MATCH('HRH Need estimation'!$D183,'Inputs from Uganda staff'!$E$6:$BM$6,0)),
""))</f>
        <v>0</v>
      </c>
      <c r="AI183" s="122">
        <f>IFERROR(
$AN183 * INDEX('WFOM - Time_Base'!$A$4:$API$29, MATCH("CenHos", 'WFOM - Time_Base'!$B$4:$B$29,0), MATCH(CONCATENATE($G183,AI$2),'WFOM - Time_Base'!$A$8:$API$8,0)) *
INDEX('WFOM - Time_Base'!$A$4:$API$29, MATCH("CenHos_Per", 'WFOM - Time_Base'!$B$4:$B$29,0), MATCH(CONCATENATE($G183,AI$2),'WFOM - Time_Base'!$A$8:$API$8,0)),
IFERROR($AN183 * INDEX('Inputs from Uganda staff'!$E$61:$BM$80,MATCH('HRH Need estimation'!AI$2,'Inputs from Uganda staff'!$E$61:$E$80,0),MATCH('HRH Need estimation'!$D183,'Inputs from Uganda staff'!$E$6:$BM$6,0)),
""))</f>
        <v>0</v>
      </c>
      <c r="AJ183" s="122">
        <f>IFERROR(
$AN183 * INDEX('WFOM - Time_Base'!$A$4:$API$29, MATCH("CenHos", 'WFOM - Time_Base'!$B$4:$B$29,0), MATCH(CONCATENATE($G183,AJ$2),'WFOM - Time_Base'!$A$8:$API$8,0)) *
INDEX('WFOM - Time_Base'!$A$4:$API$29, MATCH("CenHos_Per", 'WFOM - Time_Base'!$B$4:$B$29,0), MATCH(CONCATENATE($G183,AJ$2),'WFOM - Time_Base'!$A$8:$API$8,0)),
IFERROR($AN183 * INDEX('Inputs from Uganda staff'!$E$61:$BM$80,MATCH('HRH Need estimation'!AJ$2,'Inputs from Uganda staff'!$E$61:$E$80,0),MATCH('HRH Need estimation'!$D183,'Inputs from Uganda staff'!$E$6:$BM$6,0)),
""))</f>
        <v>0</v>
      </c>
      <c r="AK183" s="122">
        <f>IFERROR(
$AN183 * INDEX('WFOM - Time_Base'!$A$4:$API$29, MATCH("CenHos", 'WFOM - Time_Base'!$B$4:$B$29,0), MATCH(CONCATENATE($G183,AK$2),'WFOM - Time_Base'!$A$8:$API$8,0)) *
INDEX('WFOM - Time_Base'!$A$4:$API$29, MATCH("CenHos_Per", 'WFOM - Time_Base'!$B$4:$B$29,0), MATCH(CONCATENATE($G183,AK$2),'WFOM - Time_Base'!$A$8:$API$8,0)),
IFERROR($AN183 * INDEX('Inputs from Uganda staff'!$E$61:$BM$80,MATCH('HRH Need estimation'!AK$2,'Inputs from Uganda staff'!$E$61:$E$80,0),MATCH('HRH Need estimation'!$D183,'Inputs from Uganda staff'!$E$6:$BM$6,0)),
""))</f>
        <v>0</v>
      </c>
      <c r="AL183" s="122">
        <f>IFERROR(
$AN183 * INDEX('WFOM - Time_Base'!$A$4:$API$29, MATCH("CenHos", 'WFOM - Time_Base'!$B$4:$B$29,0), MATCH(CONCATENATE($G183,AL$2),'WFOM - Time_Base'!$A$8:$API$8,0)) *
INDEX('WFOM - Time_Base'!$A$4:$API$29, MATCH("CenHos_Per", 'WFOM - Time_Base'!$B$4:$B$29,0), MATCH(CONCATENATE($G183,AL$2),'WFOM - Time_Base'!$A$8:$API$8,0)),
IFERROR($AN183 * INDEX('Inputs from Uganda staff'!$E$61:$BM$80,MATCH('HRH Need estimation'!AL$2,'Inputs from Uganda staff'!$E$61:$E$80,0),MATCH('HRH Need estimation'!$D183,'Inputs from Uganda staff'!$E$6:$BM$6,0)),
""))</f>
        <v>0</v>
      </c>
      <c r="AN183">
        <v>1</v>
      </c>
      <c r="AO183" t="str">
        <f t="shared" si="6"/>
        <v>198</v>
      </c>
    </row>
    <row r="184" spans="1:41" hidden="1">
      <c r="A184" s="106" t="s">
        <v>1006</v>
      </c>
      <c r="B184" s="106" t="s">
        <v>525</v>
      </c>
      <c r="C184" s="107" t="s">
        <v>579</v>
      </c>
      <c r="D184" s="118" t="s">
        <v>580</v>
      </c>
      <c r="E184" s="122" t="s">
        <v>867</v>
      </c>
      <c r="F184" s="122" t="s">
        <v>9</v>
      </c>
      <c r="G184" s="122" t="str">
        <f>IF(F184&lt;&gt;"", VLOOKUP(F184,'WFOM - Cadre and Service List'!$E$4:$F$52,2,FALSE), "")</f>
        <v>InpatientDays</v>
      </c>
      <c r="H184" s="122"/>
      <c r="I184" s="207"/>
      <c r="J184" s="207"/>
      <c r="K184" s="207"/>
      <c r="L184" s="207"/>
      <c r="M184" s="207"/>
      <c r="N184" s="207"/>
      <c r="O184" s="207"/>
      <c r="P184" s="207">
        <f t="shared" si="5"/>
        <v>0</v>
      </c>
      <c r="Q184" s="122" t="s">
        <v>1947</v>
      </c>
      <c r="R184" s="122">
        <f>IFERROR(
$AN184 * INDEX('WFOM - Time_Base'!$A$4:$API$29, MATCH("CenHos", 'WFOM - Time_Base'!$B$4:$B$29,0), MATCH(CONCATENATE($G184,R$2),'WFOM - Time_Base'!$A$8:$API$8,0)) *
INDEX('WFOM - Time_Base'!$A$4:$API$29, MATCH("CenHos_Per", 'WFOM - Time_Base'!$B$4:$B$29,0), MATCH(CONCATENATE($G184,R$2),'WFOM - Time_Base'!$A$8:$API$8,0)),
IFERROR($AN184 * INDEX('Inputs from Uganda staff'!$E$61:$BM$80,MATCH('HRH Need estimation'!R$2,'Inputs from Uganda staff'!$E$61:$E$80,0),MATCH('HRH Need estimation'!$D184,'Inputs from Uganda staff'!$E$6:$BM$6,0)),
""))</f>
        <v>20</v>
      </c>
      <c r="S184" s="122">
        <f>IFERROR(
$AN184 * INDEX('WFOM - Time_Base'!$A$4:$API$29, MATCH("CenHos", 'WFOM - Time_Base'!$B$4:$B$29,0), MATCH(CONCATENATE($G184,S$2),'WFOM - Time_Base'!$A$8:$API$8,0)) *
INDEX('WFOM - Time_Base'!$A$4:$API$29, MATCH("CenHos_Per", 'WFOM - Time_Base'!$B$4:$B$29,0), MATCH(CONCATENATE($G184,S$2),'WFOM - Time_Base'!$A$8:$API$8,0)),
IFERROR($AN184 * INDEX('Inputs from Uganda staff'!$E$61:$BM$80,MATCH('HRH Need estimation'!S$2,'Inputs from Uganda staff'!$E$61:$E$80,0),MATCH('HRH Need estimation'!$D184,'Inputs from Uganda staff'!$E$6:$BM$6,0)),
""))</f>
        <v>28</v>
      </c>
      <c r="T184" s="122">
        <f>IFERROR(
$AN184 * INDEX('WFOM - Time_Base'!$A$4:$API$29, MATCH("CenHos", 'WFOM - Time_Base'!$B$4:$B$29,0), MATCH(CONCATENATE($G184,T$2),'WFOM - Time_Base'!$A$8:$API$8,0)) *
INDEX('WFOM - Time_Base'!$A$4:$API$29, MATCH("CenHos_Per", 'WFOM - Time_Base'!$B$4:$B$29,0), MATCH(CONCATENATE($G184,T$2),'WFOM - Time_Base'!$A$8:$API$8,0)),
IFERROR($AN184 * INDEX('Inputs from Uganda staff'!$E$61:$BM$80,MATCH('HRH Need estimation'!T$2,'Inputs from Uganda staff'!$E$61:$E$80,0),MATCH('HRH Need estimation'!$D184,'Inputs from Uganda staff'!$E$6:$BM$6,0)),
""))</f>
        <v>0</v>
      </c>
      <c r="U184" s="122">
        <f>IFERROR(
$AN184 * INDEX('WFOM - Time_Base'!$A$4:$API$29, MATCH("CenHos", 'WFOM - Time_Base'!$B$4:$B$29,0), MATCH(CONCATENATE($G184,U$2),'WFOM - Time_Base'!$A$8:$API$8,0)) *
INDEX('WFOM - Time_Base'!$A$4:$API$29, MATCH("CenHos_Per", 'WFOM - Time_Base'!$B$4:$B$29,0), MATCH(CONCATENATE($G184,U$2),'WFOM - Time_Base'!$A$8:$API$8,0)),
IFERROR($AN184 * INDEX('Inputs from Uganda staff'!$E$61:$BM$80,MATCH('HRH Need estimation'!U$2,'Inputs from Uganda staff'!$E$61:$E$80,0),MATCH('HRH Need estimation'!$D184,'Inputs from Uganda staff'!$E$6:$BM$6,0)),
""))</f>
        <v>48</v>
      </c>
      <c r="V184" s="122">
        <f>IFERROR(
$AN184 * INDEX('WFOM - Time_Base'!$A$4:$API$29, MATCH("CenHos", 'WFOM - Time_Base'!$B$4:$B$29,0), MATCH(CONCATENATE($G184,V$2),'WFOM - Time_Base'!$A$8:$API$8,0)) *
INDEX('WFOM - Time_Base'!$A$4:$API$29, MATCH("CenHos_Per", 'WFOM - Time_Base'!$B$4:$B$29,0), MATCH(CONCATENATE($G184,V$2),'WFOM - Time_Base'!$A$8:$API$8,0)),
IFERROR($AN184 * INDEX('Inputs from Uganda staff'!$E$61:$BM$80,MATCH('HRH Need estimation'!V$2,'Inputs from Uganda staff'!$E$61:$E$80,0),MATCH('HRH Need estimation'!$D184,'Inputs from Uganda staff'!$E$6:$BM$6,0)),
""))</f>
        <v>112</v>
      </c>
      <c r="W184" s="122">
        <f>IFERROR(
$AN184 * INDEX('WFOM - Time_Base'!$A$4:$API$29, MATCH("CenHos", 'WFOM - Time_Base'!$B$4:$B$29,0), MATCH(CONCATENATE($G184,W$2),'WFOM - Time_Base'!$A$8:$API$8,0)) *
INDEX('WFOM - Time_Base'!$A$4:$API$29, MATCH("CenHos_Per", 'WFOM - Time_Base'!$B$4:$B$29,0), MATCH(CONCATENATE($G184,W$2),'WFOM - Time_Base'!$A$8:$API$8,0)),
IFERROR($AN184 * INDEX('Inputs from Uganda staff'!$E$61:$BM$80,MATCH('HRH Need estimation'!W$2,'Inputs from Uganda staff'!$E$61:$E$80,0),MATCH('HRH Need estimation'!$D184,'Inputs from Uganda staff'!$E$6:$BM$6,0)),
""))</f>
        <v>8</v>
      </c>
      <c r="X184" s="122">
        <f>IFERROR(
$AN184 * INDEX('WFOM - Time_Base'!$A$4:$API$29, MATCH("CenHos", 'WFOM - Time_Base'!$B$4:$B$29,0), MATCH(CONCATENATE($G184,X$2),'WFOM - Time_Base'!$A$8:$API$8,0)) *
INDEX('WFOM - Time_Base'!$A$4:$API$29, MATCH("CenHos_Per", 'WFOM - Time_Base'!$B$4:$B$29,0), MATCH(CONCATENATE($G184,X$2),'WFOM - Time_Base'!$A$8:$API$8,0)),
IFERROR($AN184 * INDEX('Inputs from Uganda staff'!$E$61:$BM$80,MATCH('HRH Need estimation'!X$2,'Inputs from Uganda staff'!$E$61:$E$80,0),MATCH('HRH Need estimation'!$D184,'Inputs from Uganda staff'!$E$6:$BM$6,0)),
""))</f>
        <v>0</v>
      </c>
      <c r="Y184" s="122">
        <f>IFERROR(
$AN184 * INDEX('WFOM - Time_Base'!$A$4:$API$29, MATCH("CenHos", 'WFOM - Time_Base'!$B$4:$B$29,0), MATCH(CONCATENATE($G184,Y$2),'WFOM - Time_Base'!$A$8:$API$8,0)) *
INDEX('WFOM - Time_Base'!$A$4:$API$29, MATCH("CenHos_Per", 'WFOM - Time_Base'!$B$4:$B$29,0), MATCH(CONCATENATE($G184,Y$2),'WFOM - Time_Base'!$A$8:$API$8,0)),
IFERROR($AN184 * INDEX('Inputs from Uganda staff'!$E$61:$BM$80,MATCH('HRH Need estimation'!Y$2,'Inputs from Uganda staff'!$E$61:$E$80,0),MATCH('HRH Need estimation'!$D184,'Inputs from Uganda staff'!$E$6:$BM$6,0)),
""))</f>
        <v>0</v>
      </c>
      <c r="Z184" s="122">
        <f>IFERROR(
$AN184 * INDEX('WFOM - Time_Base'!$A$4:$API$29, MATCH("CenHos", 'WFOM - Time_Base'!$B$4:$B$29,0), MATCH(CONCATENATE($G184,Z$2),'WFOM - Time_Base'!$A$8:$API$8,0)) *
INDEX('WFOM - Time_Base'!$A$4:$API$29, MATCH("CenHos_Per", 'WFOM - Time_Base'!$B$4:$B$29,0), MATCH(CONCATENATE($G184,Z$2),'WFOM - Time_Base'!$A$8:$API$8,0)),
IFERROR($AN184 * INDEX('Inputs from Uganda staff'!$E$61:$BM$80,MATCH('HRH Need estimation'!Z$2,'Inputs from Uganda staff'!$E$61:$E$80,0),MATCH('HRH Need estimation'!$D184,'Inputs from Uganda staff'!$E$6:$BM$6,0)),
""))</f>
        <v>0</v>
      </c>
      <c r="AA184" s="122">
        <f>IFERROR(
$AN184 * INDEX('WFOM - Time_Base'!$A$4:$API$29, MATCH("CenHos", 'WFOM - Time_Base'!$B$4:$B$29,0), MATCH(CONCATENATE($G184,AA$2),'WFOM - Time_Base'!$A$8:$API$8,0)) *
INDEX('WFOM - Time_Base'!$A$4:$API$29, MATCH("CenHos_Per", 'WFOM - Time_Base'!$B$4:$B$29,0), MATCH(CONCATENATE($G184,AA$2),'WFOM - Time_Base'!$A$8:$API$8,0)),
IFERROR($AN184 * INDEX('Inputs from Uganda staff'!$E$61:$BM$80,MATCH('HRH Need estimation'!AA$2,'Inputs from Uganda staff'!$E$61:$E$80,0),MATCH('HRH Need estimation'!$D184,'Inputs from Uganda staff'!$E$6:$BM$6,0)),
""))</f>
        <v>0</v>
      </c>
      <c r="AB184" s="122">
        <f>IFERROR(
$AN184 * INDEX('WFOM - Time_Base'!$A$4:$API$29, MATCH("CenHos", 'WFOM - Time_Base'!$B$4:$B$29,0), MATCH(CONCATENATE($G184,AB$2),'WFOM - Time_Base'!$A$8:$API$8,0)) *
INDEX('WFOM - Time_Base'!$A$4:$API$29, MATCH("CenHos_Per", 'WFOM - Time_Base'!$B$4:$B$29,0), MATCH(CONCATENATE($G184,AB$2),'WFOM - Time_Base'!$A$8:$API$8,0)),
IFERROR($AN184 * INDEX('Inputs from Uganda staff'!$E$61:$BM$80,MATCH('HRH Need estimation'!AB$2,'Inputs from Uganda staff'!$E$61:$E$80,0),MATCH('HRH Need estimation'!$D184,'Inputs from Uganda staff'!$E$6:$BM$6,0)),
""))</f>
        <v>0</v>
      </c>
      <c r="AC184" s="122" t="str">
        <f>IFERROR(
$AN184 * INDEX('WFOM - Time_Base'!$A$4:$API$29, MATCH("CenHos", 'WFOM - Time_Base'!$B$4:$B$29,0), MATCH(CONCATENATE($G184,AC$2),'WFOM - Time_Base'!$A$8:$API$8,0)) *
INDEX('WFOM - Time_Base'!$A$4:$API$29, MATCH("CenHos_Per", 'WFOM - Time_Base'!$B$4:$B$29,0), MATCH(CONCATENATE($G184,AC$2),'WFOM - Time_Base'!$A$8:$API$8,0)),
IFERROR($AN184 * INDEX('Inputs from Uganda staff'!$E$61:$BM$80,MATCH('HRH Need estimation'!AC$2,'Inputs from Uganda staff'!$E$61:$E$80,0),MATCH('HRH Need estimation'!$D184,'Inputs from Uganda staff'!$E$6:$BM$6,0)),
""))</f>
        <v/>
      </c>
      <c r="AD184" s="122">
        <f>IFERROR(
$AN184 * INDEX('WFOM - Time_Base'!$A$4:$API$29, MATCH("CenHos", 'WFOM - Time_Base'!$B$4:$B$29,0), MATCH(CONCATENATE($G184,AD$2),'WFOM - Time_Base'!$A$8:$API$8,0)) *
INDEX('WFOM - Time_Base'!$A$4:$API$29, MATCH("CenHos_Per", 'WFOM - Time_Base'!$B$4:$B$29,0), MATCH(CONCATENATE($G184,AD$2),'WFOM - Time_Base'!$A$8:$API$8,0)),
IFERROR($AN184 * INDEX('Inputs from Uganda staff'!$E$61:$BM$80,MATCH('HRH Need estimation'!AD$2,'Inputs from Uganda staff'!$E$61:$E$80,0),MATCH('HRH Need estimation'!$D184,'Inputs from Uganda staff'!$E$6:$BM$6,0)),
""))</f>
        <v>0</v>
      </c>
      <c r="AE184" s="122">
        <f>IFERROR(
$AN184 * INDEX('WFOM - Time_Base'!$A$4:$API$29, MATCH("CenHos", 'WFOM - Time_Base'!$B$4:$B$29,0), MATCH(CONCATENATE($G184,AE$2),'WFOM - Time_Base'!$A$8:$API$8,0)) *
INDEX('WFOM - Time_Base'!$A$4:$API$29, MATCH("CenHos_Per", 'WFOM - Time_Base'!$B$4:$B$29,0), MATCH(CONCATENATE($G184,AE$2),'WFOM - Time_Base'!$A$8:$API$8,0)),
IFERROR($AN184 * INDEX('Inputs from Uganda staff'!$E$61:$BM$80,MATCH('HRH Need estimation'!AE$2,'Inputs from Uganda staff'!$E$61:$E$80,0),MATCH('HRH Need estimation'!$D184,'Inputs from Uganda staff'!$E$6:$BM$6,0)),
""))</f>
        <v>0</v>
      </c>
      <c r="AF184" s="122">
        <f>IFERROR(
$AN184 * INDEX('WFOM - Time_Base'!$A$4:$API$29, MATCH("CenHos", 'WFOM - Time_Base'!$B$4:$B$29,0), MATCH(CONCATENATE($G184,AF$2),'WFOM - Time_Base'!$A$8:$API$8,0)) *
INDEX('WFOM - Time_Base'!$A$4:$API$29, MATCH("CenHos_Per", 'WFOM - Time_Base'!$B$4:$B$29,0), MATCH(CONCATENATE($G184,AF$2),'WFOM - Time_Base'!$A$8:$API$8,0)),
IFERROR($AN184 * INDEX('Inputs from Uganda staff'!$E$61:$BM$80,MATCH('HRH Need estimation'!AF$2,'Inputs from Uganda staff'!$E$61:$E$80,0),MATCH('HRH Need estimation'!$D184,'Inputs from Uganda staff'!$E$6:$BM$6,0)),
""))</f>
        <v>0</v>
      </c>
      <c r="AG184" s="122">
        <f>IFERROR(
$AN184 * INDEX('WFOM - Time_Base'!$A$4:$API$29, MATCH("CenHos", 'WFOM - Time_Base'!$B$4:$B$29,0), MATCH(CONCATENATE($G184,AG$2),'WFOM - Time_Base'!$A$8:$API$8,0)) *
INDEX('WFOM - Time_Base'!$A$4:$API$29, MATCH("CenHos_Per", 'WFOM - Time_Base'!$B$4:$B$29,0), MATCH(CONCATENATE($G184,AG$2),'WFOM - Time_Base'!$A$8:$API$8,0)),
IFERROR($AN184 * INDEX('Inputs from Uganda staff'!$E$61:$BM$80,MATCH('HRH Need estimation'!AG$2,'Inputs from Uganda staff'!$E$61:$E$80,0),MATCH('HRH Need estimation'!$D184,'Inputs from Uganda staff'!$E$6:$BM$6,0)),
""))</f>
        <v>0</v>
      </c>
      <c r="AH184" s="122">
        <f>IFERROR(
$AN184 * INDEX('WFOM - Time_Base'!$A$4:$API$29, MATCH("CenHos", 'WFOM - Time_Base'!$B$4:$B$29,0), MATCH(CONCATENATE($G184,AH$2),'WFOM - Time_Base'!$A$8:$API$8,0)) *
INDEX('WFOM - Time_Base'!$A$4:$API$29, MATCH("CenHos_Per", 'WFOM - Time_Base'!$B$4:$B$29,0), MATCH(CONCATENATE($G184,AH$2),'WFOM - Time_Base'!$A$8:$API$8,0)),
IFERROR($AN184 * INDEX('Inputs from Uganda staff'!$E$61:$BM$80,MATCH('HRH Need estimation'!AH$2,'Inputs from Uganda staff'!$E$61:$E$80,0),MATCH('HRH Need estimation'!$D184,'Inputs from Uganda staff'!$E$6:$BM$6,0)),
""))</f>
        <v>0</v>
      </c>
      <c r="AI184" s="122">
        <f>IFERROR(
$AN184 * INDEX('WFOM - Time_Base'!$A$4:$API$29, MATCH("CenHos", 'WFOM - Time_Base'!$B$4:$B$29,0), MATCH(CONCATENATE($G184,AI$2),'WFOM - Time_Base'!$A$8:$API$8,0)) *
INDEX('WFOM - Time_Base'!$A$4:$API$29, MATCH("CenHos_Per", 'WFOM - Time_Base'!$B$4:$B$29,0), MATCH(CONCATENATE($G184,AI$2),'WFOM - Time_Base'!$A$8:$API$8,0)),
IFERROR($AN184 * INDEX('Inputs from Uganda staff'!$E$61:$BM$80,MATCH('HRH Need estimation'!AI$2,'Inputs from Uganda staff'!$E$61:$E$80,0),MATCH('HRH Need estimation'!$D184,'Inputs from Uganda staff'!$E$6:$BM$6,0)),
""))</f>
        <v>0</v>
      </c>
      <c r="AJ184" s="122">
        <f>IFERROR(
$AN184 * INDEX('WFOM - Time_Base'!$A$4:$API$29, MATCH("CenHos", 'WFOM - Time_Base'!$B$4:$B$29,0), MATCH(CONCATENATE($G184,AJ$2),'WFOM - Time_Base'!$A$8:$API$8,0)) *
INDEX('WFOM - Time_Base'!$A$4:$API$29, MATCH("CenHos_Per", 'WFOM - Time_Base'!$B$4:$B$29,0), MATCH(CONCATENATE($G184,AJ$2),'WFOM - Time_Base'!$A$8:$API$8,0)),
IFERROR($AN184 * INDEX('Inputs from Uganda staff'!$E$61:$BM$80,MATCH('HRH Need estimation'!AJ$2,'Inputs from Uganda staff'!$E$61:$E$80,0),MATCH('HRH Need estimation'!$D184,'Inputs from Uganda staff'!$E$6:$BM$6,0)),
""))</f>
        <v>0</v>
      </c>
      <c r="AK184" s="122">
        <f>IFERROR(
$AN184 * INDEX('WFOM - Time_Base'!$A$4:$API$29, MATCH("CenHos", 'WFOM - Time_Base'!$B$4:$B$29,0), MATCH(CONCATENATE($G184,AK$2),'WFOM - Time_Base'!$A$8:$API$8,0)) *
INDEX('WFOM - Time_Base'!$A$4:$API$29, MATCH("CenHos_Per", 'WFOM - Time_Base'!$B$4:$B$29,0), MATCH(CONCATENATE($G184,AK$2),'WFOM - Time_Base'!$A$8:$API$8,0)),
IFERROR($AN184 * INDEX('Inputs from Uganda staff'!$E$61:$BM$80,MATCH('HRH Need estimation'!AK$2,'Inputs from Uganda staff'!$E$61:$E$80,0),MATCH('HRH Need estimation'!$D184,'Inputs from Uganda staff'!$E$6:$BM$6,0)),
""))</f>
        <v>0</v>
      </c>
      <c r="AL184" s="122">
        <f>IFERROR(
$AN184 * INDEX('WFOM - Time_Base'!$A$4:$API$29, MATCH("CenHos", 'WFOM - Time_Base'!$B$4:$B$29,0), MATCH(CONCATENATE($G184,AL$2),'WFOM - Time_Base'!$A$8:$API$8,0)) *
INDEX('WFOM - Time_Base'!$A$4:$API$29, MATCH("CenHos_Per", 'WFOM - Time_Base'!$B$4:$B$29,0), MATCH(CONCATENATE($G184,AL$2),'WFOM - Time_Base'!$A$8:$API$8,0)),
IFERROR($AN184 * INDEX('Inputs from Uganda staff'!$E$61:$BM$80,MATCH('HRH Need estimation'!AL$2,'Inputs from Uganda staff'!$E$61:$E$80,0),MATCH('HRH Need estimation'!$D184,'Inputs from Uganda staff'!$E$6:$BM$6,0)),
""))</f>
        <v>0</v>
      </c>
      <c r="AM184" t="s">
        <v>2081</v>
      </c>
      <c r="AN184">
        <v>4</v>
      </c>
      <c r="AO184" t="str">
        <f t="shared" si="6"/>
        <v>199</v>
      </c>
    </row>
    <row r="185" spans="1:41" hidden="1">
      <c r="A185" s="106" t="s">
        <v>1007</v>
      </c>
      <c r="B185" s="106" t="s">
        <v>525</v>
      </c>
      <c r="C185" s="107" t="s">
        <v>581</v>
      </c>
      <c r="D185" s="118" t="s">
        <v>582</v>
      </c>
      <c r="E185" s="122" t="s">
        <v>867</v>
      </c>
      <c r="F185" s="122" t="s">
        <v>21</v>
      </c>
      <c r="G185" s="122" t="str">
        <f>IF(F185&lt;&gt;"", VLOOKUP(F185,'WFOM - Cadre and Service List'!$E$4:$F$52,2,FALSE), "")</f>
        <v>Over5OPD</v>
      </c>
      <c r="H185" s="122"/>
      <c r="I185" s="207"/>
      <c r="J185" s="207"/>
      <c r="K185" s="207"/>
      <c r="L185" s="207"/>
      <c r="M185" s="207"/>
      <c r="N185" s="207"/>
      <c r="O185" s="207"/>
      <c r="P185" s="207">
        <f t="shared" si="5"/>
        <v>0</v>
      </c>
      <c r="Q185" s="122" t="s">
        <v>1947</v>
      </c>
      <c r="R185" s="122">
        <f>IFERROR(
$AN185 * INDEX('WFOM - Time_Base'!$A$4:$API$29, MATCH("CenHos", 'WFOM - Time_Base'!$B$4:$B$29,0), MATCH(CONCATENATE($G185,R$2),'WFOM - Time_Base'!$A$8:$API$8,0)) *
INDEX('WFOM - Time_Base'!$A$4:$API$29, MATCH("CenHos_Per", 'WFOM - Time_Base'!$B$4:$B$29,0), MATCH(CONCATENATE($G185,R$2),'WFOM - Time_Base'!$A$8:$API$8,0)),
IFERROR($AN185 * INDEX('Inputs from Uganda staff'!$E$61:$BM$80,MATCH('HRH Need estimation'!R$2,'Inputs from Uganda staff'!$E$61:$E$80,0),MATCH('HRH Need estimation'!$D185,'Inputs from Uganda staff'!$E$6:$BM$6,0)),
""))</f>
        <v>3.5</v>
      </c>
      <c r="S185" s="122">
        <f>IFERROR(
$AN185 * INDEX('WFOM - Time_Base'!$A$4:$API$29, MATCH("CenHos", 'WFOM - Time_Base'!$B$4:$B$29,0), MATCH(CONCATENATE($G185,S$2),'WFOM - Time_Base'!$A$8:$API$8,0)) *
INDEX('WFOM - Time_Base'!$A$4:$API$29, MATCH("CenHos_Per", 'WFOM - Time_Base'!$B$4:$B$29,0), MATCH(CONCATENATE($G185,S$2),'WFOM - Time_Base'!$A$8:$API$8,0)),
IFERROR($AN185 * INDEX('Inputs from Uganda staff'!$E$61:$BM$80,MATCH('HRH Need estimation'!S$2,'Inputs from Uganda staff'!$E$61:$E$80,0),MATCH('HRH Need estimation'!$D185,'Inputs from Uganda staff'!$E$6:$BM$6,0)),
""))</f>
        <v>6</v>
      </c>
      <c r="T185" s="122">
        <f>IFERROR(
$AN185 * INDEX('WFOM - Time_Base'!$A$4:$API$29, MATCH("CenHos", 'WFOM - Time_Base'!$B$4:$B$29,0), MATCH(CONCATENATE($G185,T$2),'WFOM - Time_Base'!$A$8:$API$8,0)) *
INDEX('WFOM - Time_Base'!$A$4:$API$29, MATCH("CenHos_Per", 'WFOM - Time_Base'!$B$4:$B$29,0), MATCH(CONCATENATE($G185,T$2),'WFOM - Time_Base'!$A$8:$API$8,0)),
IFERROR($AN185 * INDEX('Inputs from Uganda staff'!$E$61:$BM$80,MATCH('HRH Need estimation'!T$2,'Inputs from Uganda staff'!$E$61:$E$80,0),MATCH('HRH Need estimation'!$D185,'Inputs from Uganda staff'!$E$6:$BM$6,0)),
""))</f>
        <v>0</v>
      </c>
      <c r="U185" s="122">
        <f>IFERROR(
$AN185 * INDEX('WFOM - Time_Base'!$A$4:$API$29, MATCH("CenHos", 'WFOM - Time_Base'!$B$4:$B$29,0), MATCH(CONCATENATE($G185,U$2),'WFOM - Time_Base'!$A$8:$API$8,0)) *
INDEX('WFOM - Time_Base'!$A$4:$API$29, MATCH("CenHos_Per", 'WFOM - Time_Base'!$B$4:$B$29,0), MATCH(CONCATENATE($G185,U$2),'WFOM - Time_Base'!$A$8:$API$8,0)),
IFERROR($AN185 * INDEX('Inputs from Uganda staff'!$E$61:$BM$80,MATCH('HRH Need estimation'!U$2,'Inputs from Uganda staff'!$E$61:$E$80,0),MATCH('HRH Need estimation'!$D185,'Inputs from Uganda staff'!$E$6:$BM$6,0)),
""))</f>
        <v>1</v>
      </c>
      <c r="V185" s="122">
        <f>IFERROR(
$AN185 * INDEX('WFOM - Time_Base'!$A$4:$API$29, MATCH("CenHos", 'WFOM - Time_Base'!$B$4:$B$29,0), MATCH(CONCATENATE($G185,V$2),'WFOM - Time_Base'!$A$8:$API$8,0)) *
INDEX('WFOM - Time_Base'!$A$4:$API$29, MATCH("CenHos_Per", 'WFOM - Time_Base'!$B$4:$B$29,0), MATCH(CONCATENATE($G185,V$2),'WFOM - Time_Base'!$A$8:$API$8,0)),
IFERROR($AN185 * INDEX('Inputs from Uganda staff'!$E$61:$BM$80,MATCH('HRH Need estimation'!V$2,'Inputs from Uganda staff'!$E$61:$E$80,0),MATCH('HRH Need estimation'!$D185,'Inputs from Uganda staff'!$E$6:$BM$6,0)),
""))</f>
        <v>4</v>
      </c>
      <c r="W185" s="122">
        <f>IFERROR(
$AN185 * INDEX('WFOM - Time_Base'!$A$4:$API$29, MATCH("CenHos", 'WFOM - Time_Base'!$B$4:$B$29,0), MATCH(CONCATENATE($G185,W$2),'WFOM - Time_Base'!$A$8:$API$8,0)) *
INDEX('WFOM - Time_Base'!$A$4:$API$29, MATCH("CenHos_Per", 'WFOM - Time_Base'!$B$4:$B$29,0), MATCH(CONCATENATE($G185,W$2),'WFOM - Time_Base'!$A$8:$API$8,0)),
IFERROR($AN185 * INDEX('Inputs from Uganda staff'!$E$61:$BM$80,MATCH('HRH Need estimation'!W$2,'Inputs from Uganda staff'!$E$61:$E$80,0),MATCH('HRH Need estimation'!$D185,'Inputs from Uganda staff'!$E$6:$BM$6,0)),
""))</f>
        <v>0</v>
      </c>
      <c r="X185" s="122">
        <f>IFERROR(
$AN185 * INDEX('WFOM - Time_Base'!$A$4:$API$29, MATCH("CenHos", 'WFOM - Time_Base'!$B$4:$B$29,0), MATCH(CONCATENATE($G185,X$2),'WFOM - Time_Base'!$A$8:$API$8,0)) *
INDEX('WFOM - Time_Base'!$A$4:$API$29, MATCH("CenHos_Per", 'WFOM - Time_Base'!$B$4:$B$29,0), MATCH(CONCATENATE($G185,X$2),'WFOM - Time_Base'!$A$8:$API$8,0)),
IFERROR($AN185 * INDEX('Inputs from Uganda staff'!$E$61:$BM$80,MATCH('HRH Need estimation'!X$2,'Inputs from Uganda staff'!$E$61:$E$80,0),MATCH('HRH Need estimation'!$D185,'Inputs from Uganda staff'!$E$6:$BM$6,0)),
""))</f>
        <v>0</v>
      </c>
      <c r="Y185" s="122">
        <f>IFERROR(
$AN185 * INDEX('WFOM - Time_Base'!$A$4:$API$29, MATCH("CenHos", 'WFOM - Time_Base'!$B$4:$B$29,0), MATCH(CONCATENATE($G185,Y$2),'WFOM - Time_Base'!$A$8:$API$8,0)) *
INDEX('WFOM - Time_Base'!$A$4:$API$29, MATCH("CenHos_Per", 'WFOM - Time_Base'!$B$4:$B$29,0), MATCH(CONCATENATE($G185,Y$2),'WFOM - Time_Base'!$A$8:$API$8,0)),
IFERROR($AN185 * INDEX('Inputs from Uganda staff'!$E$61:$BM$80,MATCH('HRH Need estimation'!Y$2,'Inputs from Uganda staff'!$E$61:$E$80,0),MATCH('HRH Need estimation'!$D185,'Inputs from Uganda staff'!$E$6:$BM$6,0)),
""))</f>
        <v>0</v>
      </c>
      <c r="Z185" s="122">
        <f>IFERROR(
$AN185 * INDEX('WFOM - Time_Base'!$A$4:$API$29, MATCH("CenHos", 'WFOM - Time_Base'!$B$4:$B$29,0), MATCH(CONCATENATE($G185,Z$2),'WFOM - Time_Base'!$A$8:$API$8,0)) *
INDEX('WFOM - Time_Base'!$A$4:$API$29, MATCH("CenHos_Per", 'WFOM - Time_Base'!$B$4:$B$29,0), MATCH(CONCATENATE($G185,Z$2),'WFOM - Time_Base'!$A$8:$API$8,0)),
IFERROR($AN185 * INDEX('Inputs from Uganda staff'!$E$61:$BM$80,MATCH('HRH Need estimation'!Z$2,'Inputs from Uganda staff'!$E$61:$E$80,0),MATCH('HRH Need estimation'!$D185,'Inputs from Uganda staff'!$E$6:$BM$6,0)),
""))</f>
        <v>0</v>
      </c>
      <c r="AA185" s="122">
        <f>IFERROR(
$AN185 * INDEX('WFOM - Time_Base'!$A$4:$API$29, MATCH("CenHos", 'WFOM - Time_Base'!$B$4:$B$29,0), MATCH(CONCATENATE($G185,AA$2),'WFOM - Time_Base'!$A$8:$API$8,0)) *
INDEX('WFOM - Time_Base'!$A$4:$API$29, MATCH("CenHos_Per", 'WFOM - Time_Base'!$B$4:$B$29,0), MATCH(CONCATENATE($G185,AA$2),'WFOM - Time_Base'!$A$8:$API$8,0)),
IFERROR($AN185 * INDEX('Inputs from Uganda staff'!$E$61:$BM$80,MATCH('HRH Need estimation'!AA$2,'Inputs from Uganda staff'!$E$61:$E$80,0),MATCH('HRH Need estimation'!$D185,'Inputs from Uganda staff'!$E$6:$BM$6,0)),
""))</f>
        <v>0</v>
      </c>
      <c r="AB185" s="122">
        <f>IFERROR(
$AN185 * INDEX('WFOM - Time_Base'!$A$4:$API$29, MATCH("CenHos", 'WFOM - Time_Base'!$B$4:$B$29,0), MATCH(CONCATENATE($G185,AB$2),'WFOM - Time_Base'!$A$8:$API$8,0)) *
INDEX('WFOM - Time_Base'!$A$4:$API$29, MATCH("CenHos_Per", 'WFOM - Time_Base'!$B$4:$B$29,0), MATCH(CONCATENATE($G185,AB$2),'WFOM - Time_Base'!$A$8:$API$8,0)),
IFERROR($AN185 * INDEX('Inputs from Uganda staff'!$E$61:$BM$80,MATCH('HRH Need estimation'!AB$2,'Inputs from Uganda staff'!$E$61:$E$80,0),MATCH('HRH Need estimation'!$D185,'Inputs from Uganda staff'!$E$6:$BM$6,0)),
""))</f>
        <v>0</v>
      </c>
      <c r="AC185" s="122" t="str">
        <f>IFERROR(
$AN185 * INDEX('WFOM - Time_Base'!$A$4:$API$29, MATCH("CenHos", 'WFOM - Time_Base'!$B$4:$B$29,0), MATCH(CONCATENATE($G185,AC$2),'WFOM - Time_Base'!$A$8:$API$8,0)) *
INDEX('WFOM - Time_Base'!$A$4:$API$29, MATCH("CenHos_Per", 'WFOM - Time_Base'!$B$4:$B$29,0), MATCH(CONCATENATE($G185,AC$2),'WFOM - Time_Base'!$A$8:$API$8,0)),
IFERROR($AN185 * INDEX('Inputs from Uganda staff'!$E$61:$BM$80,MATCH('HRH Need estimation'!AC$2,'Inputs from Uganda staff'!$E$61:$E$80,0),MATCH('HRH Need estimation'!$D185,'Inputs from Uganda staff'!$E$6:$BM$6,0)),
""))</f>
        <v/>
      </c>
      <c r="AD185" s="122">
        <f>IFERROR(
$AN185 * INDEX('WFOM - Time_Base'!$A$4:$API$29, MATCH("CenHos", 'WFOM - Time_Base'!$B$4:$B$29,0), MATCH(CONCATENATE($G185,AD$2),'WFOM - Time_Base'!$A$8:$API$8,0)) *
INDEX('WFOM - Time_Base'!$A$4:$API$29, MATCH("CenHos_Per", 'WFOM - Time_Base'!$B$4:$B$29,0), MATCH(CONCATENATE($G185,AD$2),'WFOM - Time_Base'!$A$8:$API$8,0)),
IFERROR($AN185 * INDEX('Inputs from Uganda staff'!$E$61:$BM$80,MATCH('HRH Need estimation'!AD$2,'Inputs from Uganda staff'!$E$61:$E$80,0),MATCH('HRH Need estimation'!$D185,'Inputs from Uganda staff'!$E$6:$BM$6,0)),
""))</f>
        <v>0</v>
      </c>
      <c r="AE185" s="122">
        <f>IFERROR(
$AN185 * INDEX('WFOM - Time_Base'!$A$4:$API$29, MATCH("CenHos", 'WFOM - Time_Base'!$B$4:$B$29,0), MATCH(CONCATENATE($G185,AE$2),'WFOM - Time_Base'!$A$8:$API$8,0)) *
INDEX('WFOM - Time_Base'!$A$4:$API$29, MATCH("CenHos_Per", 'WFOM - Time_Base'!$B$4:$B$29,0), MATCH(CONCATENATE($G185,AE$2),'WFOM - Time_Base'!$A$8:$API$8,0)),
IFERROR($AN185 * INDEX('Inputs from Uganda staff'!$E$61:$BM$80,MATCH('HRH Need estimation'!AE$2,'Inputs from Uganda staff'!$E$61:$E$80,0),MATCH('HRH Need estimation'!$D185,'Inputs from Uganda staff'!$E$6:$BM$6,0)),
""))</f>
        <v>0</v>
      </c>
      <c r="AF185" s="122">
        <f>IFERROR(
$AN185 * INDEX('WFOM - Time_Base'!$A$4:$API$29, MATCH("CenHos", 'WFOM - Time_Base'!$B$4:$B$29,0), MATCH(CONCATENATE($G185,AF$2),'WFOM - Time_Base'!$A$8:$API$8,0)) *
INDEX('WFOM - Time_Base'!$A$4:$API$29, MATCH("CenHos_Per", 'WFOM - Time_Base'!$B$4:$B$29,0), MATCH(CONCATENATE($G185,AF$2),'WFOM - Time_Base'!$A$8:$API$8,0)),
IFERROR($AN185 * INDEX('Inputs from Uganda staff'!$E$61:$BM$80,MATCH('HRH Need estimation'!AF$2,'Inputs from Uganda staff'!$E$61:$E$80,0),MATCH('HRH Need estimation'!$D185,'Inputs from Uganda staff'!$E$6:$BM$6,0)),
""))</f>
        <v>0</v>
      </c>
      <c r="AG185" s="122">
        <f>IFERROR(
$AN185 * INDEX('WFOM - Time_Base'!$A$4:$API$29, MATCH("CenHos", 'WFOM - Time_Base'!$B$4:$B$29,0), MATCH(CONCATENATE($G185,AG$2),'WFOM - Time_Base'!$A$8:$API$8,0)) *
INDEX('WFOM - Time_Base'!$A$4:$API$29, MATCH("CenHos_Per", 'WFOM - Time_Base'!$B$4:$B$29,0), MATCH(CONCATENATE($G185,AG$2),'WFOM - Time_Base'!$A$8:$API$8,0)),
IFERROR($AN185 * INDEX('Inputs from Uganda staff'!$E$61:$BM$80,MATCH('HRH Need estimation'!AG$2,'Inputs from Uganda staff'!$E$61:$E$80,0),MATCH('HRH Need estimation'!$D185,'Inputs from Uganda staff'!$E$6:$BM$6,0)),
""))</f>
        <v>0</v>
      </c>
      <c r="AH185" s="122">
        <f>IFERROR(
$AN185 * INDEX('WFOM - Time_Base'!$A$4:$API$29, MATCH("CenHos", 'WFOM - Time_Base'!$B$4:$B$29,0), MATCH(CONCATENATE($G185,AH$2),'WFOM - Time_Base'!$A$8:$API$8,0)) *
INDEX('WFOM - Time_Base'!$A$4:$API$29, MATCH("CenHos_Per", 'WFOM - Time_Base'!$B$4:$B$29,0), MATCH(CONCATENATE($G185,AH$2),'WFOM - Time_Base'!$A$8:$API$8,0)),
IFERROR($AN185 * INDEX('Inputs from Uganda staff'!$E$61:$BM$80,MATCH('HRH Need estimation'!AH$2,'Inputs from Uganda staff'!$E$61:$E$80,0),MATCH('HRH Need estimation'!$D185,'Inputs from Uganda staff'!$E$6:$BM$6,0)),
""))</f>
        <v>0</v>
      </c>
      <c r="AI185" s="122">
        <f>IFERROR(
$AN185 * INDEX('WFOM - Time_Base'!$A$4:$API$29, MATCH("CenHos", 'WFOM - Time_Base'!$B$4:$B$29,0), MATCH(CONCATENATE($G185,AI$2),'WFOM - Time_Base'!$A$8:$API$8,0)) *
INDEX('WFOM - Time_Base'!$A$4:$API$29, MATCH("CenHos_Per", 'WFOM - Time_Base'!$B$4:$B$29,0), MATCH(CONCATENATE($G185,AI$2),'WFOM - Time_Base'!$A$8:$API$8,0)),
IFERROR($AN185 * INDEX('Inputs from Uganda staff'!$E$61:$BM$80,MATCH('HRH Need estimation'!AI$2,'Inputs from Uganda staff'!$E$61:$E$80,0),MATCH('HRH Need estimation'!$D185,'Inputs from Uganda staff'!$E$6:$BM$6,0)),
""))</f>
        <v>0</v>
      </c>
      <c r="AJ185" s="122">
        <f>IFERROR(
$AN185 * INDEX('WFOM - Time_Base'!$A$4:$API$29, MATCH("CenHos", 'WFOM - Time_Base'!$B$4:$B$29,0), MATCH(CONCATENATE($G185,AJ$2),'WFOM - Time_Base'!$A$8:$API$8,0)) *
INDEX('WFOM - Time_Base'!$A$4:$API$29, MATCH("CenHos_Per", 'WFOM - Time_Base'!$B$4:$B$29,0), MATCH(CONCATENATE($G185,AJ$2),'WFOM - Time_Base'!$A$8:$API$8,0)),
IFERROR($AN185 * INDEX('Inputs from Uganda staff'!$E$61:$BM$80,MATCH('HRH Need estimation'!AJ$2,'Inputs from Uganda staff'!$E$61:$E$80,0),MATCH('HRH Need estimation'!$D185,'Inputs from Uganda staff'!$E$6:$BM$6,0)),
""))</f>
        <v>0</v>
      </c>
      <c r="AK185" s="122">
        <f>IFERROR(
$AN185 * INDEX('WFOM - Time_Base'!$A$4:$API$29, MATCH("CenHos", 'WFOM - Time_Base'!$B$4:$B$29,0), MATCH(CONCATENATE($G185,AK$2),'WFOM - Time_Base'!$A$8:$API$8,0)) *
INDEX('WFOM - Time_Base'!$A$4:$API$29, MATCH("CenHos_Per", 'WFOM - Time_Base'!$B$4:$B$29,0), MATCH(CONCATENATE($G185,AK$2),'WFOM - Time_Base'!$A$8:$API$8,0)),
IFERROR($AN185 * INDEX('Inputs from Uganda staff'!$E$61:$BM$80,MATCH('HRH Need estimation'!AK$2,'Inputs from Uganda staff'!$E$61:$E$80,0),MATCH('HRH Need estimation'!$D185,'Inputs from Uganda staff'!$E$6:$BM$6,0)),
""))</f>
        <v>0</v>
      </c>
      <c r="AL185" s="122">
        <f>IFERROR(
$AN185 * INDEX('WFOM - Time_Base'!$A$4:$API$29, MATCH("CenHos", 'WFOM - Time_Base'!$B$4:$B$29,0), MATCH(CONCATENATE($G185,AL$2),'WFOM - Time_Base'!$A$8:$API$8,0)) *
INDEX('WFOM - Time_Base'!$A$4:$API$29, MATCH("CenHos_Per", 'WFOM - Time_Base'!$B$4:$B$29,0), MATCH(CONCATENATE($G185,AL$2),'WFOM - Time_Base'!$A$8:$API$8,0)),
IFERROR($AN185 * INDEX('Inputs from Uganda staff'!$E$61:$BM$80,MATCH('HRH Need estimation'!AL$2,'Inputs from Uganda staff'!$E$61:$E$80,0),MATCH('HRH Need estimation'!$D185,'Inputs from Uganda staff'!$E$6:$BM$6,0)),
""))</f>
        <v>0</v>
      </c>
      <c r="AN185">
        <v>1</v>
      </c>
      <c r="AO185" t="e">
        <f t="shared" si="6"/>
        <v>#N/A</v>
      </c>
    </row>
    <row r="186" spans="1:41" hidden="1">
      <c r="A186" s="106" t="s">
        <v>915</v>
      </c>
      <c r="B186" s="106" t="s">
        <v>525</v>
      </c>
      <c r="C186" s="107" t="s">
        <v>583</v>
      </c>
      <c r="D186" s="118" t="s">
        <v>584</v>
      </c>
      <c r="E186" s="122" t="s">
        <v>867</v>
      </c>
      <c r="F186" s="122" t="s">
        <v>21</v>
      </c>
      <c r="G186" s="122" t="str">
        <f>IF(F186&lt;&gt;"", VLOOKUP(F186,'WFOM - Cadre and Service List'!$E$4:$F$52,2,FALSE), "")</f>
        <v>Over5OPD</v>
      </c>
      <c r="H186" s="122"/>
      <c r="I186" s="207"/>
      <c r="J186" s="207"/>
      <c r="K186" s="207"/>
      <c r="L186" s="207"/>
      <c r="M186" s="207"/>
      <c r="N186" s="207"/>
      <c r="O186" s="207"/>
      <c r="P186" s="207">
        <f t="shared" si="5"/>
        <v>0</v>
      </c>
      <c r="Q186" s="122" t="s">
        <v>1947</v>
      </c>
      <c r="R186" s="122">
        <f>IFERROR(
$AN186 * INDEX('WFOM - Time_Base'!$A$4:$API$29, MATCH("CenHos", 'WFOM - Time_Base'!$B$4:$B$29,0), MATCH(CONCATENATE($G186,R$2),'WFOM - Time_Base'!$A$8:$API$8,0)) *
INDEX('WFOM - Time_Base'!$A$4:$API$29, MATCH("CenHos_Per", 'WFOM - Time_Base'!$B$4:$B$29,0), MATCH(CONCATENATE($G186,R$2),'WFOM - Time_Base'!$A$8:$API$8,0)),
IFERROR($AN186 * INDEX('Inputs from Uganda staff'!$E$61:$BM$80,MATCH('HRH Need estimation'!R$2,'Inputs from Uganda staff'!$E$61:$E$80,0),MATCH('HRH Need estimation'!$D186,'Inputs from Uganda staff'!$E$6:$BM$6,0)),
""))</f>
        <v>3.5</v>
      </c>
      <c r="S186" s="122">
        <f>IFERROR(
$AN186 * INDEX('WFOM - Time_Base'!$A$4:$API$29, MATCH("CenHos", 'WFOM - Time_Base'!$B$4:$B$29,0), MATCH(CONCATENATE($G186,S$2),'WFOM - Time_Base'!$A$8:$API$8,0)) *
INDEX('WFOM - Time_Base'!$A$4:$API$29, MATCH("CenHos_Per", 'WFOM - Time_Base'!$B$4:$B$29,0), MATCH(CONCATENATE($G186,S$2),'WFOM - Time_Base'!$A$8:$API$8,0)),
IFERROR($AN186 * INDEX('Inputs from Uganda staff'!$E$61:$BM$80,MATCH('HRH Need estimation'!S$2,'Inputs from Uganda staff'!$E$61:$E$80,0),MATCH('HRH Need estimation'!$D186,'Inputs from Uganda staff'!$E$6:$BM$6,0)),
""))</f>
        <v>6</v>
      </c>
      <c r="T186" s="122">
        <f>IFERROR(
$AN186 * INDEX('WFOM - Time_Base'!$A$4:$API$29, MATCH("CenHos", 'WFOM - Time_Base'!$B$4:$B$29,0), MATCH(CONCATENATE($G186,T$2),'WFOM - Time_Base'!$A$8:$API$8,0)) *
INDEX('WFOM - Time_Base'!$A$4:$API$29, MATCH("CenHos_Per", 'WFOM - Time_Base'!$B$4:$B$29,0), MATCH(CONCATENATE($G186,T$2),'WFOM - Time_Base'!$A$8:$API$8,0)),
IFERROR($AN186 * INDEX('Inputs from Uganda staff'!$E$61:$BM$80,MATCH('HRH Need estimation'!T$2,'Inputs from Uganda staff'!$E$61:$E$80,0),MATCH('HRH Need estimation'!$D186,'Inputs from Uganda staff'!$E$6:$BM$6,0)),
""))</f>
        <v>0</v>
      </c>
      <c r="U186" s="122">
        <f>IFERROR(
$AN186 * INDEX('WFOM - Time_Base'!$A$4:$API$29, MATCH("CenHos", 'WFOM - Time_Base'!$B$4:$B$29,0), MATCH(CONCATENATE($G186,U$2),'WFOM - Time_Base'!$A$8:$API$8,0)) *
INDEX('WFOM - Time_Base'!$A$4:$API$29, MATCH("CenHos_Per", 'WFOM - Time_Base'!$B$4:$B$29,0), MATCH(CONCATENATE($G186,U$2),'WFOM - Time_Base'!$A$8:$API$8,0)),
IFERROR($AN186 * INDEX('Inputs from Uganda staff'!$E$61:$BM$80,MATCH('HRH Need estimation'!U$2,'Inputs from Uganda staff'!$E$61:$E$80,0),MATCH('HRH Need estimation'!$D186,'Inputs from Uganda staff'!$E$6:$BM$6,0)),
""))</f>
        <v>1</v>
      </c>
      <c r="V186" s="122">
        <f>IFERROR(
$AN186 * INDEX('WFOM - Time_Base'!$A$4:$API$29, MATCH("CenHos", 'WFOM - Time_Base'!$B$4:$B$29,0), MATCH(CONCATENATE($G186,V$2),'WFOM - Time_Base'!$A$8:$API$8,0)) *
INDEX('WFOM - Time_Base'!$A$4:$API$29, MATCH("CenHos_Per", 'WFOM - Time_Base'!$B$4:$B$29,0), MATCH(CONCATENATE($G186,V$2),'WFOM - Time_Base'!$A$8:$API$8,0)),
IFERROR($AN186 * INDEX('Inputs from Uganda staff'!$E$61:$BM$80,MATCH('HRH Need estimation'!V$2,'Inputs from Uganda staff'!$E$61:$E$80,0),MATCH('HRH Need estimation'!$D186,'Inputs from Uganda staff'!$E$6:$BM$6,0)),
""))</f>
        <v>4</v>
      </c>
      <c r="W186" s="122">
        <f>IFERROR(
$AN186 * INDEX('WFOM - Time_Base'!$A$4:$API$29, MATCH("CenHos", 'WFOM - Time_Base'!$B$4:$B$29,0), MATCH(CONCATENATE($G186,W$2),'WFOM - Time_Base'!$A$8:$API$8,0)) *
INDEX('WFOM - Time_Base'!$A$4:$API$29, MATCH("CenHos_Per", 'WFOM - Time_Base'!$B$4:$B$29,0), MATCH(CONCATENATE($G186,W$2),'WFOM - Time_Base'!$A$8:$API$8,0)),
IFERROR($AN186 * INDEX('Inputs from Uganda staff'!$E$61:$BM$80,MATCH('HRH Need estimation'!W$2,'Inputs from Uganda staff'!$E$61:$E$80,0),MATCH('HRH Need estimation'!$D186,'Inputs from Uganda staff'!$E$6:$BM$6,0)),
""))</f>
        <v>0</v>
      </c>
      <c r="X186" s="122">
        <f>IFERROR(
$AN186 * INDEX('WFOM - Time_Base'!$A$4:$API$29, MATCH("CenHos", 'WFOM - Time_Base'!$B$4:$B$29,0), MATCH(CONCATENATE($G186,X$2),'WFOM - Time_Base'!$A$8:$API$8,0)) *
INDEX('WFOM - Time_Base'!$A$4:$API$29, MATCH("CenHos_Per", 'WFOM - Time_Base'!$B$4:$B$29,0), MATCH(CONCATENATE($G186,X$2),'WFOM - Time_Base'!$A$8:$API$8,0)),
IFERROR($AN186 * INDEX('Inputs from Uganda staff'!$E$61:$BM$80,MATCH('HRH Need estimation'!X$2,'Inputs from Uganda staff'!$E$61:$E$80,0),MATCH('HRH Need estimation'!$D186,'Inputs from Uganda staff'!$E$6:$BM$6,0)),
""))</f>
        <v>0</v>
      </c>
      <c r="Y186" s="122">
        <f>IFERROR(
$AN186 * INDEX('WFOM - Time_Base'!$A$4:$API$29, MATCH("CenHos", 'WFOM - Time_Base'!$B$4:$B$29,0), MATCH(CONCATENATE($G186,Y$2),'WFOM - Time_Base'!$A$8:$API$8,0)) *
INDEX('WFOM - Time_Base'!$A$4:$API$29, MATCH("CenHos_Per", 'WFOM - Time_Base'!$B$4:$B$29,0), MATCH(CONCATENATE($G186,Y$2),'WFOM - Time_Base'!$A$8:$API$8,0)),
IFERROR($AN186 * INDEX('Inputs from Uganda staff'!$E$61:$BM$80,MATCH('HRH Need estimation'!Y$2,'Inputs from Uganda staff'!$E$61:$E$80,0),MATCH('HRH Need estimation'!$D186,'Inputs from Uganda staff'!$E$6:$BM$6,0)),
""))</f>
        <v>0</v>
      </c>
      <c r="Z186" s="122">
        <f>IFERROR(
$AN186 * INDEX('WFOM - Time_Base'!$A$4:$API$29, MATCH("CenHos", 'WFOM - Time_Base'!$B$4:$B$29,0), MATCH(CONCATENATE($G186,Z$2),'WFOM - Time_Base'!$A$8:$API$8,0)) *
INDEX('WFOM - Time_Base'!$A$4:$API$29, MATCH("CenHos_Per", 'WFOM - Time_Base'!$B$4:$B$29,0), MATCH(CONCATENATE($G186,Z$2),'WFOM - Time_Base'!$A$8:$API$8,0)),
IFERROR($AN186 * INDEX('Inputs from Uganda staff'!$E$61:$BM$80,MATCH('HRH Need estimation'!Z$2,'Inputs from Uganda staff'!$E$61:$E$80,0),MATCH('HRH Need estimation'!$D186,'Inputs from Uganda staff'!$E$6:$BM$6,0)),
""))</f>
        <v>0</v>
      </c>
      <c r="AA186" s="122">
        <f>IFERROR(
$AN186 * INDEX('WFOM - Time_Base'!$A$4:$API$29, MATCH("CenHos", 'WFOM - Time_Base'!$B$4:$B$29,0), MATCH(CONCATENATE($G186,AA$2),'WFOM - Time_Base'!$A$8:$API$8,0)) *
INDEX('WFOM - Time_Base'!$A$4:$API$29, MATCH("CenHos_Per", 'WFOM - Time_Base'!$B$4:$B$29,0), MATCH(CONCATENATE($G186,AA$2),'WFOM - Time_Base'!$A$8:$API$8,0)),
IFERROR($AN186 * INDEX('Inputs from Uganda staff'!$E$61:$BM$80,MATCH('HRH Need estimation'!AA$2,'Inputs from Uganda staff'!$E$61:$E$80,0),MATCH('HRH Need estimation'!$D186,'Inputs from Uganda staff'!$E$6:$BM$6,0)),
""))</f>
        <v>0</v>
      </c>
      <c r="AB186" s="122">
        <f>IFERROR(
$AN186 * INDEX('WFOM - Time_Base'!$A$4:$API$29, MATCH("CenHos", 'WFOM - Time_Base'!$B$4:$B$29,0), MATCH(CONCATENATE($G186,AB$2),'WFOM - Time_Base'!$A$8:$API$8,0)) *
INDEX('WFOM - Time_Base'!$A$4:$API$29, MATCH("CenHos_Per", 'WFOM - Time_Base'!$B$4:$B$29,0), MATCH(CONCATENATE($G186,AB$2),'WFOM - Time_Base'!$A$8:$API$8,0)),
IFERROR($AN186 * INDEX('Inputs from Uganda staff'!$E$61:$BM$80,MATCH('HRH Need estimation'!AB$2,'Inputs from Uganda staff'!$E$61:$E$80,0),MATCH('HRH Need estimation'!$D186,'Inputs from Uganda staff'!$E$6:$BM$6,0)),
""))</f>
        <v>0</v>
      </c>
      <c r="AC186" s="122" t="str">
        <f>IFERROR(
$AN186 * INDEX('WFOM - Time_Base'!$A$4:$API$29, MATCH("CenHos", 'WFOM - Time_Base'!$B$4:$B$29,0), MATCH(CONCATENATE($G186,AC$2),'WFOM - Time_Base'!$A$8:$API$8,0)) *
INDEX('WFOM - Time_Base'!$A$4:$API$29, MATCH("CenHos_Per", 'WFOM - Time_Base'!$B$4:$B$29,0), MATCH(CONCATENATE($G186,AC$2),'WFOM - Time_Base'!$A$8:$API$8,0)),
IFERROR($AN186 * INDEX('Inputs from Uganda staff'!$E$61:$BM$80,MATCH('HRH Need estimation'!AC$2,'Inputs from Uganda staff'!$E$61:$E$80,0),MATCH('HRH Need estimation'!$D186,'Inputs from Uganda staff'!$E$6:$BM$6,0)),
""))</f>
        <v/>
      </c>
      <c r="AD186" s="122">
        <f>IFERROR(
$AN186 * INDEX('WFOM - Time_Base'!$A$4:$API$29, MATCH("CenHos", 'WFOM - Time_Base'!$B$4:$B$29,0), MATCH(CONCATENATE($G186,AD$2),'WFOM - Time_Base'!$A$8:$API$8,0)) *
INDEX('WFOM - Time_Base'!$A$4:$API$29, MATCH("CenHos_Per", 'WFOM - Time_Base'!$B$4:$B$29,0), MATCH(CONCATENATE($G186,AD$2),'WFOM - Time_Base'!$A$8:$API$8,0)),
IFERROR($AN186 * INDEX('Inputs from Uganda staff'!$E$61:$BM$80,MATCH('HRH Need estimation'!AD$2,'Inputs from Uganda staff'!$E$61:$E$80,0),MATCH('HRH Need estimation'!$D186,'Inputs from Uganda staff'!$E$6:$BM$6,0)),
""))</f>
        <v>0</v>
      </c>
      <c r="AE186" s="122">
        <f>IFERROR(
$AN186 * INDEX('WFOM - Time_Base'!$A$4:$API$29, MATCH("CenHos", 'WFOM - Time_Base'!$B$4:$B$29,0), MATCH(CONCATENATE($G186,AE$2),'WFOM - Time_Base'!$A$8:$API$8,0)) *
INDEX('WFOM - Time_Base'!$A$4:$API$29, MATCH("CenHos_Per", 'WFOM - Time_Base'!$B$4:$B$29,0), MATCH(CONCATENATE($G186,AE$2),'WFOM - Time_Base'!$A$8:$API$8,0)),
IFERROR($AN186 * INDEX('Inputs from Uganda staff'!$E$61:$BM$80,MATCH('HRH Need estimation'!AE$2,'Inputs from Uganda staff'!$E$61:$E$80,0),MATCH('HRH Need estimation'!$D186,'Inputs from Uganda staff'!$E$6:$BM$6,0)),
""))</f>
        <v>0</v>
      </c>
      <c r="AF186" s="122">
        <f>IFERROR(
$AN186 * INDEX('WFOM - Time_Base'!$A$4:$API$29, MATCH("CenHos", 'WFOM - Time_Base'!$B$4:$B$29,0), MATCH(CONCATENATE($G186,AF$2),'WFOM - Time_Base'!$A$8:$API$8,0)) *
INDEX('WFOM - Time_Base'!$A$4:$API$29, MATCH("CenHos_Per", 'WFOM - Time_Base'!$B$4:$B$29,0), MATCH(CONCATENATE($G186,AF$2),'WFOM - Time_Base'!$A$8:$API$8,0)),
IFERROR($AN186 * INDEX('Inputs from Uganda staff'!$E$61:$BM$80,MATCH('HRH Need estimation'!AF$2,'Inputs from Uganda staff'!$E$61:$E$80,0),MATCH('HRH Need estimation'!$D186,'Inputs from Uganda staff'!$E$6:$BM$6,0)),
""))</f>
        <v>0</v>
      </c>
      <c r="AG186" s="122">
        <f>IFERROR(
$AN186 * INDEX('WFOM - Time_Base'!$A$4:$API$29, MATCH("CenHos", 'WFOM - Time_Base'!$B$4:$B$29,0), MATCH(CONCATENATE($G186,AG$2),'WFOM - Time_Base'!$A$8:$API$8,0)) *
INDEX('WFOM - Time_Base'!$A$4:$API$29, MATCH("CenHos_Per", 'WFOM - Time_Base'!$B$4:$B$29,0), MATCH(CONCATENATE($G186,AG$2),'WFOM - Time_Base'!$A$8:$API$8,0)),
IFERROR($AN186 * INDEX('Inputs from Uganda staff'!$E$61:$BM$80,MATCH('HRH Need estimation'!AG$2,'Inputs from Uganda staff'!$E$61:$E$80,0),MATCH('HRH Need estimation'!$D186,'Inputs from Uganda staff'!$E$6:$BM$6,0)),
""))</f>
        <v>0</v>
      </c>
      <c r="AH186" s="122">
        <f>IFERROR(
$AN186 * INDEX('WFOM - Time_Base'!$A$4:$API$29, MATCH("CenHos", 'WFOM - Time_Base'!$B$4:$B$29,0), MATCH(CONCATENATE($G186,AH$2),'WFOM - Time_Base'!$A$8:$API$8,0)) *
INDEX('WFOM - Time_Base'!$A$4:$API$29, MATCH("CenHos_Per", 'WFOM - Time_Base'!$B$4:$B$29,0), MATCH(CONCATENATE($G186,AH$2),'WFOM - Time_Base'!$A$8:$API$8,0)),
IFERROR($AN186 * INDEX('Inputs from Uganda staff'!$E$61:$BM$80,MATCH('HRH Need estimation'!AH$2,'Inputs from Uganda staff'!$E$61:$E$80,0),MATCH('HRH Need estimation'!$D186,'Inputs from Uganda staff'!$E$6:$BM$6,0)),
""))</f>
        <v>0</v>
      </c>
      <c r="AI186" s="122">
        <f>IFERROR(
$AN186 * INDEX('WFOM - Time_Base'!$A$4:$API$29, MATCH("CenHos", 'WFOM - Time_Base'!$B$4:$B$29,0), MATCH(CONCATENATE($G186,AI$2),'WFOM - Time_Base'!$A$8:$API$8,0)) *
INDEX('WFOM - Time_Base'!$A$4:$API$29, MATCH("CenHos_Per", 'WFOM - Time_Base'!$B$4:$B$29,0), MATCH(CONCATENATE($G186,AI$2),'WFOM - Time_Base'!$A$8:$API$8,0)),
IFERROR($AN186 * INDEX('Inputs from Uganda staff'!$E$61:$BM$80,MATCH('HRH Need estimation'!AI$2,'Inputs from Uganda staff'!$E$61:$E$80,0),MATCH('HRH Need estimation'!$D186,'Inputs from Uganda staff'!$E$6:$BM$6,0)),
""))</f>
        <v>0</v>
      </c>
      <c r="AJ186" s="122">
        <f>IFERROR(
$AN186 * INDEX('WFOM - Time_Base'!$A$4:$API$29, MATCH("CenHos", 'WFOM - Time_Base'!$B$4:$B$29,0), MATCH(CONCATENATE($G186,AJ$2),'WFOM - Time_Base'!$A$8:$API$8,0)) *
INDEX('WFOM - Time_Base'!$A$4:$API$29, MATCH("CenHos_Per", 'WFOM - Time_Base'!$B$4:$B$29,0), MATCH(CONCATENATE($G186,AJ$2),'WFOM - Time_Base'!$A$8:$API$8,0)),
IFERROR($AN186 * INDEX('Inputs from Uganda staff'!$E$61:$BM$80,MATCH('HRH Need estimation'!AJ$2,'Inputs from Uganda staff'!$E$61:$E$80,0),MATCH('HRH Need estimation'!$D186,'Inputs from Uganda staff'!$E$6:$BM$6,0)),
""))</f>
        <v>0</v>
      </c>
      <c r="AK186" s="122">
        <f>IFERROR(
$AN186 * INDEX('WFOM - Time_Base'!$A$4:$API$29, MATCH("CenHos", 'WFOM - Time_Base'!$B$4:$B$29,0), MATCH(CONCATENATE($G186,AK$2),'WFOM - Time_Base'!$A$8:$API$8,0)) *
INDEX('WFOM - Time_Base'!$A$4:$API$29, MATCH("CenHos_Per", 'WFOM - Time_Base'!$B$4:$B$29,0), MATCH(CONCATENATE($G186,AK$2),'WFOM - Time_Base'!$A$8:$API$8,0)),
IFERROR($AN186 * INDEX('Inputs from Uganda staff'!$E$61:$BM$80,MATCH('HRH Need estimation'!AK$2,'Inputs from Uganda staff'!$E$61:$E$80,0),MATCH('HRH Need estimation'!$D186,'Inputs from Uganda staff'!$E$6:$BM$6,0)),
""))</f>
        <v>0</v>
      </c>
      <c r="AL186" s="122">
        <f>IFERROR(
$AN186 * INDEX('WFOM - Time_Base'!$A$4:$API$29, MATCH("CenHos", 'WFOM - Time_Base'!$B$4:$B$29,0), MATCH(CONCATENATE($G186,AL$2),'WFOM - Time_Base'!$A$8:$API$8,0)) *
INDEX('WFOM - Time_Base'!$A$4:$API$29, MATCH("CenHos_Per", 'WFOM - Time_Base'!$B$4:$B$29,0), MATCH(CONCATENATE($G186,AL$2),'WFOM - Time_Base'!$A$8:$API$8,0)),
IFERROR($AN186 * INDEX('Inputs from Uganda staff'!$E$61:$BM$80,MATCH('HRH Need estimation'!AL$2,'Inputs from Uganda staff'!$E$61:$E$80,0),MATCH('HRH Need estimation'!$D186,'Inputs from Uganda staff'!$E$6:$BM$6,0)),
""))</f>
        <v>0</v>
      </c>
      <c r="AN186">
        <v>1</v>
      </c>
      <c r="AO186" t="e">
        <f t="shared" si="6"/>
        <v>#N/A</v>
      </c>
    </row>
    <row r="187" spans="1:41" hidden="1">
      <c r="A187" s="106" t="s">
        <v>1004</v>
      </c>
      <c r="B187" s="106" t="s">
        <v>525</v>
      </c>
      <c r="C187" s="107" t="s">
        <v>585</v>
      </c>
      <c r="D187" s="114" t="s">
        <v>586</v>
      </c>
      <c r="E187" s="122" t="s">
        <v>867</v>
      </c>
      <c r="F187" s="122" t="s">
        <v>21</v>
      </c>
      <c r="G187" s="122" t="str">
        <f>IF(F187&lt;&gt;"", VLOOKUP(F187,'WFOM - Cadre and Service List'!$E$4:$F$52,2,FALSE), "")</f>
        <v>Over5OPD</v>
      </c>
      <c r="H187" s="122"/>
      <c r="I187" s="207"/>
      <c r="J187" s="207"/>
      <c r="K187" s="207"/>
      <c r="L187" s="207"/>
      <c r="M187" s="207"/>
      <c r="N187" s="207"/>
      <c r="O187" s="207"/>
      <c r="P187" s="207">
        <f t="shared" si="5"/>
        <v>0</v>
      </c>
      <c r="Q187" s="122" t="s">
        <v>1947</v>
      </c>
      <c r="R187" s="122">
        <f>IFERROR(
$AN187 * INDEX('WFOM - Time_Base'!$A$4:$API$29, MATCH("CenHos", 'WFOM - Time_Base'!$B$4:$B$29,0), MATCH(CONCATENATE($G187,R$2),'WFOM - Time_Base'!$A$8:$API$8,0)) *
INDEX('WFOM - Time_Base'!$A$4:$API$29, MATCH("CenHos_Per", 'WFOM - Time_Base'!$B$4:$B$29,0), MATCH(CONCATENATE($G187,R$2),'WFOM - Time_Base'!$A$8:$API$8,0)),
IFERROR($AN187 * INDEX('Inputs from Uganda staff'!$E$61:$BM$80,MATCH('HRH Need estimation'!R$2,'Inputs from Uganda staff'!$E$61:$E$80,0),MATCH('HRH Need estimation'!$D187,'Inputs from Uganda staff'!$E$6:$BM$6,0)),
""))</f>
        <v>3.5</v>
      </c>
      <c r="S187" s="122">
        <f>IFERROR(
$AN187 * INDEX('WFOM - Time_Base'!$A$4:$API$29, MATCH("CenHos", 'WFOM - Time_Base'!$B$4:$B$29,0), MATCH(CONCATENATE($G187,S$2),'WFOM - Time_Base'!$A$8:$API$8,0)) *
INDEX('WFOM - Time_Base'!$A$4:$API$29, MATCH("CenHos_Per", 'WFOM - Time_Base'!$B$4:$B$29,0), MATCH(CONCATENATE($G187,S$2),'WFOM - Time_Base'!$A$8:$API$8,0)),
IFERROR($AN187 * INDEX('Inputs from Uganda staff'!$E$61:$BM$80,MATCH('HRH Need estimation'!S$2,'Inputs from Uganda staff'!$E$61:$E$80,0),MATCH('HRH Need estimation'!$D187,'Inputs from Uganda staff'!$E$6:$BM$6,0)),
""))</f>
        <v>6</v>
      </c>
      <c r="T187" s="122">
        <f>IFERROR(
$AN187 * INDEX('WFOM - Time_Base'!$A$4:$API$29, MATCH("CenHos", 'WFOM - Time_Base'!$B$4:$B$29,0), MATCH(CONCATENATE($G187,T$2),'WFOM - Time_Base'!$A$8:$API$8,0)) *
INDEX('WFOM - Time_Base'!$A$4:$API$29, MATCH("CenHos_Per", 'WFOM - Time_Base'!$B$4:$B$29,0), MATCH(CONCATENATE($G187,T$2),'WFOM - Time_Base'!$A$8:$API$8,0)),
IFERROR($AN187 * INDEX('Inputs from Uganda staff'!$E$61:$BM$80,MATCH('HRH Need estimation'!T$2,'Inputs from Uganda staff'!$E$61:$E$80,0),MATCH('HRH Need estimation'!$D187,'Inputs from Uganda staff'!$E$6:$BM$6,0)),
""))</f>
        <v>0</v>
      </c>
      <c r="U187" s="122">
        <f>IFERROR(
$AN187 * INDEX('WFOM - Time_Base'!$A$4:$API$29, MATCH("CenHos", 'WFOM - Time_Base'!$B$4:$B$29,0), MATCH(CONCATENATE($G187,U$2),'WFOM - Time_Base'!$A$8:$API$8,0)) *
INDEX('WFOM - Time_Base'!$A$4:$API$29, MATCH("CenHos_Per", 'WFOM - Time_Base'!$B$4:$B$29,0), MATCH(CONCATENATE($G187,U$2),'WFOM - Time_Base'!$A$8:$API$8,0)),
IFERROR($AN187 * INDEX('Inputs from Uganda staff'!$E$61:$BM$80,MATCH('HRH Need estimation'!U$2,'Inputs from Uganda staff'!$E$61:$E$80,0),MATCH('HRH Need estimation'!$D187,'Inputs from Uganda staff'!$E$6:$BM$6,0)),
""))</f>
        <v>1</v>
      </c>
      <c r="V187" s="122">
        <f>IFERROR(
$AN187 * INDEX('WFOM - Time_Base'!$A$4:$API$29, MATCH("CenHos", 'WFOM - Time_Base'!$B$4:$B$29,0), MATCH(CONCATENATE($G187,V$2),'WFOM - Time_Base'!$A$8:$API$8,0)) *
INDEX('WFOM - Time_Base'!$A$4:$API$29, MATCH("CenHos_Per", 'WFOM - Time_Base'!$B$4:$B$29,0), MATCH(CONCATENATE($G187,V$2),'WFOM - Time_Base'!$A$8:$API$8,0)),
IFERROR($AN187 * INDEX('Inputs from Uganda staff'!$E$61:$BM$80,MATCH('HRH Need estimation'!V$2,'Inputs from Uganda staff'!$E$61:$E$80,0),MATCH('HRH Need estimation'!$D187,'Inputs from Uganda staff'!$E$6:$BM$6,0)),
""))</f>
        <v>4</v>
      </c>
      <c r="W187" s="122">
        <f>IFERROR(
$AN187 * INDEX('WFOM - Time_Base'!$A$4:$API$29, MATCH("CenHos", 'WFOM - Time_Base'!$B$4:$B$29,0), MATCH(CONCATENATE($G187,W$2),'WFOM - Time_Base'!$A$8:$API$8,0)) *
INDEX('WFOM - Time_Base'!$A$4:$API$29, MATCH("CenHos_Per", 'WFOM - Time_Base'!$B$4:$B$29,0), MATCH(CONCATENATE($G187,W$2),'WFOM - Time_Base'!$A$8:$API$8,0)),
IFERROR($AN187 * INDEX('Inputs from Uganda staff'!$E$61:$BM$80,MATCH('HRH Need estimation'!W$2,'Inputs from Uganda staff'!$E$61:$E$80,0),MATCH('HRH Need estimation'!$D187,'Inputs from Uganda staff'!$E$6:$BM$6,0)),
""))</f>
        <v>0</v>
      </c>
      <c r="X187" s="122">
        <f>IFERROR(
$AN187 * INDEX('WFOM - Time_Base'!$A$4:$API$29, MATCH("CenHos", 'WFOM - Time_Base'!$B$4:$B$29,0), MATCH(CONCATENATE($G187,X$2),'WFOM - Time_Base'!$A$8:$API$8,0)) *
INDEX('WFOM - Time_Base'!$A$4:$API$29, MATCH("CenHos_Per", 'WFOM - Time_Base'!$B$4:$B$29,0), MATCH(CONCATENATE($G187,X$2),'WFOM - Time_Base'!$A$8:$API$8,0)),
IFERROR($AN187 * INDEX('Inputs from Uganda staff'!$E$61:$BM$80,MATCH('HRH Need estimation'!X$2,'Inputs from Uganda staff'!$E$61:$E$80,0),MATCH('HRH Need estimation'!$D187,'Inputs from Uganda staff'!$E$6:$BM$6,0)),
""))</f>
        <v>0</v>
      </c>
      <c r="Y187" s="122">
        <f>IFERROR(
$AN187 * INDEX('WFOM - Time_Base'!$A$4:$API$29, MATCH("CenHos", 'WFOM - Time_Base'!$B$4:$B$29,0), MATCH(CONCATENATE($G187,Y$2),'WFOM - Time_Base'!$A$8:$API$8,0)) *
INDEX('WFOM - Time_Base'!$A$4:$API$29, MATCH("CenHos_Per", 'WFOM - Time_Base'!$B$4:$B$29,0), MATCH(CONCATENATE($G187,Y$2),'WFOM - Time_Base'!$A$8:$API$8,0)),
IFERROR($AN187 * INDEX('Inputs from Uganda staff'!$E$61:$BM$80,MATCH('HRH Need estimation'!Y$2,'Inputs from Uganda staff'!$E$61:$E$80,0),MATCH('HRH Need estimation'!$D187,'Inputs from Uganda staff'!$E$6:$BM$6,0)),
""))</f>
        <v>0</v>
      </c>
      <c r="Z187" s="122">
        <f>IFERROR(
$AN187 * INDEX('WFOM - Time_Base'!$A$4:$API$29, MATCH("CenHos", 'WFOM - Time_Base'!$B$4:$B$29,0), MATCH(CONCATENATE($G187,Z$2),'WFOM - Time_Base'!$A$8:$API$8,0)) *
INDEX('WFOM - Time_Base'!$A$4:$API$29, MATCH("CenHos_Per", 'WFOM - Time_Base'!$B$4:$B$29,0), MATCH(CONCATENATE($G187,Z$2),'WFOM - Time_Base'!$A$8:$API$8,0)),
IFERROR($AN187 * INDEX('Inputs from Uganda staff'!$E$61:$BM$80,MATCH('HRH Need estimation'!Z$2,'Inputs from Uganda staff'!$E$61:$E$80,0),MATCH('HRH Need estimation'!$D187,'Inputs from Uganda staff'!$E$6:$BM$6,0)),
""))</f>
        <v>0</v>
      </c>
      <c r="AA187" s="122">
        <f>IFERROR(
$AN187 * INDEX('WFOM - Time_Base'!$A$4:$API$29, MATCH("CenHos", 'WFOM - Time_Base'!$B$4:$B$29,0), MATCH(CONCATENATE($G187,AA$2),'WFOM - Time_Base'!$A$8:$API$8,0)) *
INDEX('WFOM - Time_Base'!$A$4:$API$29, MATCH("CenHos_Per", 'WFOM - Time_Base'!$B$4:$B$29,0), MATCH(CONCATENATE($G187,AA$2),'WFOM - Time_Base'!$A$8:$API$8,0)),
IFERROR($AN187 * INDEX('Inputs from Uganda staff'!$E$61:$BM$80,MATCH('HRH Need estimation'!AA$2,'Inputs from Uganda staff'!$E$61:$E$80,0),MATCH('HRH Need estimation'!$D187,'Inputs from Uganda staff'!$E$6:$BM$6,0)),
""))</f>
        <v>0</v>
      </c>
      <c r="AB187" s="122">
        <f>IFERROR(
$AN187 * INDEX('WFOM - Time_Base'!$A$4:$API$29, MATCH("CenHos", 'WFOM - Time_Base'!$B$4:$B$29,0), MATCH(CONCATENATE($G187,AB$2),'WFOM - Time_Base'!$A$8:$API$8,0)) *
INDEX('WFOM - Time_Base'!$A$4:$API$29, MATCH("CenHos_Per", 'WFOM - Time_Base'!$B$4:$B$29,0), MATCH(CONCATENATE($G187,AB$2),'WFOM - Time_Base'!$A$8:$API$8,0)),
IFERROR($AN187 * INDEX('Inputs from Uganda staff'!$E$61:$BM$80,MATCH('HRH Need estimation'!AB$2,'Inputs from Uganda staff'!$E$61:$E$80,0),MATCH('HRH Need estimation'!$D187,'Inputs from Uganda staff'!$E$6:$BM$6,0)),
""))</f>
        <v>0</v>
      </c>
      <c r="AC187" s="122" t="str">
        <f>IFERROR(
$AN187 * INDEX('WFOM - Time_Base'!$A$4:$API$29, MATCH("CenHos", 'WFOM - Time_Base'!$B$4:$B$29,0), MATCH(CONCATENATE($G187,AC$2),'WFOM - Time_Base'!$A$8:$API$8,0)) *
INDEX('WFOM - Time_Base'!$A$4:$API$29, MATCH("CenHos_Per", 'WFOM - Time_Base'!$B$4:$B$29,0), MATCH(CONCATENATE($G187,AC$2),'WFOM - Time_Base'!$A$8:$API$8,0)),
IFERROR($AN187 * INDEX('Inputs from Uganda staff'!$E$61:$BM$80,MATCH('HRH Need estimation'!AC$2,'Inputs from Uganda staff'!$E$61:$E$80,0),MATCH('HRH Need estimation'!$D187,'Inputs from Uganda staff'!$E$6:$BM$6,0)),
""))</f>
        <v/>
      </c>
      <c r="AD187" s="122">
        <f>IFERROR(
$AN187 * INDEX('WFOM - Time_Base'!$A$4:$API$29, MATCH("CenHos", 'WFOM - Time_Base'!$B$4:$B$29,0), MATCH(CONCATENATE($G187,AD$2),'WFOM - Time_Base'!$A$8:$API$8,0)) *
INDEX('WFOM - Time_Base'!$A$4:$API$29, MATCH("CenHos_Per", 'WFOM - Time_Base'!$B$4:$B$29,0), MATCH(CONCATENATE($G187,AD$2),'WFOM - Time_Base'!$A$8:$API$8,0)),
IFERROR($AN187 * INDEX('Inputs from Uganda staff'!$E$61:$BM$80,MATCH('HRH Need estimation'!AD$2,'Inputs from Uganda staff'!$E$61:$E$80,0),MATCH('HRH Need estimation'!$D187,'Inputs from Uganda staff'!$E$6:$BM$6,0)),
""))</f>
        <v>0</v>
      </c>
      <c r="AE187" s="122">
        <f>IFERROR(
$AN187 * INDEX('WFOM - Time_Base'!$A$4:$API$29, MATCH("CenHos", 'WFOM - Time_Base'!$B$4:$B$29,0), MATCH(CONCATENATE($G187,AE$2),'WFOM - Time_Base'!$A$8:$API$8,0)) *
INDEX('WFOM - Time_Base'!$A$4:$API$29, MATCH("CenHos_Per", 'WFOM - Time_Base'!$B$4:$B$29,0), MATCH(CONCATENATE($G187,AE$2),'WFOM - Time_Base'!$A$8:$API$8,0)),
IFERROR($AN187 * INDEX('Inputs from Uganda staff'!$E$61:$BM$80,MATCH('HRH Need estimation'!AE$2,'Inputs from Uganda staff'!$E$61:$E$80,0),MATCH('HRH Need estimation'!$D187,'Inputs from Uganda staff'!$E$6:$BM$6,0)),
""))</f>
        <v>0</v>
      </c>
      <c r="AF187" s="122">
        <f>IFERROR(
$AN187 * INDEX('WFOM - Time_Base'!$A$4:$API$29, MATCH("CenHos", 'WFOM - Time_Base'!$B$4:$B$29,0), MATCH(CONCATENATE($G187,AF$2),'WFOM - Time_Base'!$A$8:$API$8,0)) *
INDEX('WFOM - Time_Base'!$A$4:$API$29, MATCH("CenHos_Per", 'WFOM - Time_Base'!$B$4:$B$29,0), MATCH(CONCATENATE($G187,AF$2),'WFOM - Time_Base'!$A$8:$API$8,0)),
IFERROR($AN187 * INDEX('Inputs from Uganda staff'!$E$61:$BM$80,MATCH('HRH Need estimation'!AF$2,'Inputs from Uganda staff'!$E$61:$E$80,0),MATCH('HRH Need estimation'!$D187,'Inputs from Uganda staff'!$E$6:$BM$6,0)),
""))</f>
        <v>0</v>
      </c>
      <c r="AG187" s="122">
        <f>IFERROR(
$AN187 * INDEX('WFOM - Time_Base'!$A$4:$API$29, MATCH("CenHos", 'WFOM - Time_Base'!$B$4:$B$29,0), MATCH(CONCATENATE($G187,AG$2),'WFOM - Time_Base'!$A$8:$API$8,0)) *
INDEX('WFOM - Time_Base'!$A$4:$API$29, MATCH("CenHos_Per", 'WFOM - Time_Base'!$B$4:$B$29,0), MATCH(CONCATENATE($G187,AG$2),'WFOM - Time_Base'!$A$8:$API$8,0)),
IFERROR($AN187 * INDEX('Inputs from Uganda staff'!$E$61:$BM$80,MATCH('HRH Need estimation'!AG$2,'Inputs from Uganda staff'!$E$61:$E$80,0),MATCH('HRH Need estimation'!$D187,'Inputs from Uganda staff'!$E$6:$BM$6,0)),
""))</f>
        <v>0</v>
      </c>
      <c r="AH187" s="122">
        <f>IFERROR(
$AN187 * INDEX('WFOM - Time_Base'!$A$4:$API$29, MATCH("CenHos", 'WFOM - Time_Base'!$B$4:$B$29,0), MATCH(CONCATENATE($G187,AH$2),'WFOM - Time_Base'!$A$8:$API$8,0)) *
INDEX('WFOM - Time_Base'!$A$4:$API$29, MATCH("CenHos_Per", 'WFOM - Time_Base'!$B$4:$B$29,0), MATCH(CONCATENATE($G187,AH$2),'WFOM - Time_Base'!$A$8:$API$8,0)),
IFERROR($AN187 * INDEX('Inputs from Uganda staff'!$E$61:$BM$80,MATCH('HRH Need estimation'!AH$2,'Inputs from Uganda staff'!$E$61:$E$80,0),MATCH('HRH Need estimation'!$D187,'Inputs from Uganda staff'!$E$6:$BM$6,0)),
""))</f>
        <v>0</v>
      </c>
      <c r="AI187" s="122">
        <f>IFERROR(
$AN187 * INDEX('WFOM - Time_Base'!$A$4:$API$29, MATCH("CenHos", 'WFOM - Time_Base'!$B$4:$B$29,0), MATCH(CONCATENATE($G187,AI$2),'WFOM - Time_Base'!$A$8:$API$8,0)) *
INDEX('WFOM - Time_Base'!$A$4:$API$29, MATCH("CenHos_Per", 'WFOM - Time_Base'!$B$4:$B$29,0), MATCH(CONCATENATE($G187,AI$2),'WFOM - Time_Base'!$A$8:$API$8,0)),
IFERROR($AN187 * INDEX('Inputs from Uganda staff'!$E$61:$BM$80,MATCH('HRH Need estimation'!AI$2,'Inputs from Uganda staff'!$E$61:$E$80,0),MATCH('HRH Need estimation'!$D187,'Inputs from Uganda staff'!$E$6:$BM$6,0)),
""))</f>
        <v>0</v>
      </c>
      <c r="AJ187" s="122">
        <f>IFERROR(
$AN187 * INDEX('WFOM - Time_Base'!$A$4:$API$29, MATCH("CenHos", 'WFOM - Time_Base'!$B$4:$B$29,0), MATCH(CONCATENATE($G187,AJ$2),'WFOM - Time_Base'!$A$8:$API$8,0)) *
INDEX('WFOM - Time_Base'!$A$4:$API$29, MATCH("CenHos_Per", 'WFOM - Time_Base'!$B$4:$B$29,0), MATCH(CONCATENATE($G187,AJ$2),'WFOM - Time_Base'!$A$8:$API$8,0)),
IFERROR($AN187 * INDEX('Inputs from Uganda staff'!$E$61:$BM$80,MATCH('HRH Need estimation'!AJ$2,'Inputs from Uganda staff'!$E$61:$E$80,0),MATCH('HRH Need estimation'!$D187,'Inputs from Uganda staff'!$E$6:$BM$6,0)),
""))</f>
        <v>0</v>
      </c>
      <c r="AK187" s="122">
        <f>IFERROR(
$AN187 * INDEX('WFOM - Time_Base'!$A$4:$API$29, MATCH("CenHos", 'WFOM - Time_Base'!$B$4:$B$29,0), MATCH(CONCATENATE($G187,AK$2),'WFOM - Time_Base'!$A$8:$API$8,0)) *
INDEX('WFOM - Time_Base'!$A$4:$API$29, MATCH("CenHos_Per", 'WFOM - Time_Base'!$B$4:$B$29,0), MATCH(CONCATENATE($G187,AK$2),'WFOM - Time_Base'!$A$8:$API$8,0)),
IFERROR($AN187 * INDEX('Inputs from Uganda staff'!$E$61:$BM$80,MATCH('HRH Need estimation'!AK$2,'Inputs from Uganda staff'!$E$61:$E$80,0),MATCH('HRH Need estimation'!$D187,'Inputs from Uganda staff'!$E$6:$BM$6,0)),
""))</f>
        <v>0</v>
      </c>
      <c r="AL187" s="122">
        <f>IFERROR(
$AN187 * INDEX('WFOM - Time_Base'!$A$4:$API$29, MATCH("CenHos", 'WFOM - Time_Base'!$B$4:$B$29,0), MATCH(CONCATENATE($G187,AL$2),'WFOM - Time_Base'!$A$8:$API$8,0)) *
INDEX('WFOM - Time_Base'!$A$4:$API$29, MATCH("CenHos_Per", 'WFOM - Time_Base'!$B$4:$B$29,0), MATCH(CONCATENATE($G187,AL$2),'WFOM - Time_Base'!$A$8:$API$8,0)),
IFERROR($AN187 * INDEX('Inputs from Uganda staff'!$E$61:$BM$80,MATCH('HRH Need estimation'!AL$2,'Inputs from Uganda staff'!$E$61:$E$80,0),MATCH('HRH Need estimation'!$D187,'Inputs from Uganda staff'!$E$6:$BM$6,0)),
""))</f>
        <v>0</v>
      </c>
      <c r="AN187">
        <v>1</v>
      </c>
      <c r="AO187" t="str">
        <f t="shared" si="6"/>
        <v>202</v>
      </c>
    </row>
    <row r="188" spans="1:41" hidden="1">
      <c r="A188" s="106" t="s">
        <v>1008</v>
      </c>
      <c r="B188" s="106" t="s">
        <v>525</v>
      </c>
      <c r="C188" s="107" t="s">
        <v>587</v>
      </c>
      <c r="D188" s="114" t="s">
        <v>588</v>
      </c>
      <c r="E188" s="122" t="s">
        <v>867</v>
      </c>
      <c r="F188" s="122" t="s">
        <v>21</v>
      </c>
      <c r="G188" s="122" t="str">
        <f>IF(F188&lt;&gt;"", VLOOKUP(F188,'WFOM - Cadre and Service List'!$E$4:$F$52,2,FALSE), "")</f>
        <v>Over5OPD</v>
      </c>
      <c r="H188" s="122"/>
      <c r="I188" s="207"/>
      <c r="J188" s="207"/>
      <c r="K188" s="207"/>
      <c r="L188" s="207"/>
      <c r="M188" s="207"/>
      <c r="N188" s="207"/>
      <c r="O188" s="207"/>
      <c r="P188" s="207">
        <f t="shared" si="5"/>
        <v>0</v>
      </c>
      <c r="Q188" s="122" t="s">
        <v>1947</v>
      </c>
      <c r="R188" s="122">
        <f>IFERROR(
$AN188 * INDEX('WFOM - Time_Base'!$A$4:$API$29, MATCH("CenHos", 'WFOM - Time_Base'!$B$4:$B$29,0), MATCH(CONCATENATE($G188,R$2),'WFOM - Time_Base'!$A$8:$API$8,0)) *
INDEX('WFOM - Time_Base'!$A$4:$API$29, MATCH("CenHos_Per", 'WFOM - Time_Base'!$B$4:$B$29,0), MATCH(CONCATENATE($G188,R$2),'WFOM - Time_Base'!$A$8:$API$8,0)),
IFERROR($AN188 * INDEX('Inputs from Uganda staff'!$E$61:$BM$80,MATCH('HRH Need estimation'!R$2,'Inputs from Uganda staff'!$E$61:$E$80,0),MATCH('HRH Need estimation'!$D188,'Inputs from Uganda staff'!$E$6:$BM$6,0)),
""))</f>
        <v>3.5</v>
      </c>
      <c r="S188" s="122">
        <f>IFERROR(
$AN188 * INDEX('WFOM - Time_Base'!$A$4:$API$29, MATCH("CenHos", 'WFOM - Time_Base'!$B$4:$B$29,0), MATCH(CONCATENATE($G188,S$2),'WFOM - Time_Base'!$A$8:$API$8,0)) *
INDEX('WFOM - Time_Base'!$A$4:$API$29, MATCH("CenHos_Per", 'WFOM - Time_Base'!$B$4:$B$29,0), MATCH(CONCATENATE($G188,S$2),'WFOM - Time_Base'!$A$8:$API$8,0)),
IFERROR($AN188 * INDEX('Inputs from Uganda staff'!$E$61:$BM$80,MATCH('HRH Need estimation'!S$2,'Inputs from Uganda staff'!$E$61:$E$80,0),MATCH('HRH Need estimation'!$D188,'Inputs from Uganda staff'!$E$6:$BM$6,0)),
""))</f>
        <v>6</v>
      </c>
      <c r="T188" s="122">
        <f>IFERROR(
$AN188 * INDEX('WFOM - Time_Base'!$A$4:$API$29, MATCH("CenHos", 'WFOM - Time_Base'!$B$4:$B$29,0), MATCH(CONCATENATE($G188,T$2),'WFOM - Time_Base'!$A$8:$API$8,0)) *
INDEX('WFOM - Time_Base'!$A$4:$API$29, MATCH("CenHos_Per", 'WFOM - Time_Base'!$B$4:$B$29,0), MATCH(CONCATENATE($G188,T$2),'WFOM - Time_Base'!$A$8:$API$8,0)),
IFERROR($AN188 * INDEX('Inputs from Uganda staff'!$E$61:$BM$80,MATCH('HRH Need estimation'!T$2,'Inputs from Uganda staff'!$E$61:$E$80,0),MATCH('HRH Need estimation'!$D188,'Inputs from Uganda staff'!$E$6:$BM$6,0)),
""))</f>
        <v>0</v>
      </c>
      <c r="U188" s="122">
        <f>IFERROR(
$AN188 * INDEX('WFOM - Time_Base'!$A$4:$API$29, MATCH("CenHos", 'WFOM - Time_Base'!$B$4:$B$29,0), MATCH(CONCATENATE($G188,U$2),'WFOM - Time_Base'!$A$8:$API$8,0)) *
INDEX('WFOM - Time_Base'!$A$4:$API$29, MATCH("CenHos_Per", 'WFOM - Time_Base'!$B$4:$B$29,0), MATCH(CONCATENATE($G188,U$2),'WFOM - Time_Base'!$A$8:$API$8,0)),
IFERROR($AN188 * INDEX('Inputs from Uganda staff'!$E$61:$BM$80,MATCH('HRH Need estimation'!U$2,'Inputs from Uganda staff'!$E$61:$E$80,0),MATCH('HRH Need estimation'!$D188,'Inputs from Uganda staff'!$E$6:$BM$6,0)),
""))</f>
        <v>1</v>
      </c>
      <c r="V188" s="122">
        <f>IFERROR(
$AN188 * INDEX('WFOM - Time_Base'!$A$4:$API$29, MATCH("CenHos", 'WFOM - Time_Base'!$B$4:$B$29,0), MATCH(CONCATENATE($G188,V$2),'WFOM - Time_Base'!$A$8:$API$8,0)) *
INDEX('WFOM - Time_Base'!$A$4:$API$29, MATCH("CenHos_Per", 'WFOM - Time_Base'!$B$4:$B$29,0), MATCH(CONCATENATE($G188,V$2),'WFOM - Time_Base'!$A$8:$API$8,0)),
IFERROR($AN188 * INDEX('Inputs from Uganda staff'!$E$61:$BM$80,MATCH('HRH Need estimation'!V$2,'Inputs from Uganda staff'!$E$61:$E$80,0),MATCH('HRH Need estimation'!$D188,'Inputs from Uganda staff'!$E$6:$BM$6,0)),
""))</f>
        <v>4</v>
      </c>
      <c r="W188" s="122">
        <f>IFERROR(
$AN188 * INDEX('WFOM - Time_Base'!$A$4:$API$29, MATCH("CenHos", 'WFOM - Time_Base'!$B$4:$B$29,0), MATCH(CONCATENATE($G188,W$2),'WFOM - Time_Base'!$A$8:$API$8,0)) *
INDEX('WFOM - Time_Base'!$A$4:$API$29, MATCH("CenHos_Per", 'WFOM - Time_Base'!$B$4:$B$29,0), MATCH(CONCATENATE($G188,W$2),'WFOM - Time_Base'!$A$8:$API$8,0)),
IFERROR($AN188 * INDEX('Inputs from Uganda staff'!$E$61:$BM$80,MATCH('HRH Need estimation'!W$2,'Inputs from Uganda staff'!$E$61:$E$80,0),MATCH('HRH Need estimation'!$D188,'Inputs from Uganda staff'!$E$6:$BM$6,0)),
""))</f>
        <v>0</v>
      </c>
      <c r="X188" s="122">
        <f>IFERROR(
$AN188 * INDEX('WFOM - Time_Base'!$A$4:$API$29, MATCH("CenHos", 'WFOM - Time_Base'!$B$4:$B$29,0), MATCH(CONCATENATE($G188,X$2),'WFOM - Time_Base'!$A$8:$API$8,0)) *
INDEX('WFOM - Time_Base'!$A$4:$API$29, MATCH("CenHos_Per", 'WFOM - Time_Base'!$B$4:$B$29,0), MATCH(CONCATENATE($G188,X$2),'WFOM - Time_Base'!$A$8:$API$8,0)),
IFERROR($AN188 * INDEX('Inputs from Uganda staff'!$E$61:$BM$80,MATCH('HRH Need estimation'!X$2,'Inputs from Uganda staff'!$E$61:$E$80,0),MATCH('HRH Need estimation'!$D188,'Inputs from Uganda staff'!$E$6:$BM$6,0)),
""))</f>
        <v>0</v>
      </c>
      <c r="Y188" s="122">
        <f>IFERROR(
$AN188 * INDEX('WFOM - Time_Base'!$A$4:$API$29, MATCH("CenHos", 'WFOM - Time_Base'!$B$4:$B$29,0), MATCH(CONCATENATE($G188,Y$2),'WFOM - Time_Base'!$A$8:$API$8,0)) *
INDEX('WFOM - Time_Base'!$A$4:$API$29, MATCH("CenHos_Per", 'WFOM - Time_Base'!$B$4:$B$29,0), MATCH(CONCATENATE($G188,Y$2),'WFOM - Time_Base'!$A$8:$API$8,0)),
IFERROR($AN188 * INDEX('Inputs from Uganda staff'!$E$61:$BM$80,MATCH('HRH Need estimation'!Y$2,'Inputs from Uganda staff'!$E$61:$E$80,0),MATCH('HRH Need estimation'!$D188,'Inputs from Uganda staff'!$E$6:$BM$6,0)),
""))</f>
        <v>0</v>
      </c>
      <c r="Z188" s="122">
        <f>IFERROR(
$AN188 * INDEX('WFOM - Time_Base'!$A$4:$API$29, MATCH("CenHos", 'WFOM - Time_Base'!$B$4:$B$29,0), MATCH(CONCATENATE($G188,Z$2),'WFOM - Time_Base'!$A$8:$API$8,0)) *
INDEX('WFOM - Time_Base'!$A$4:$API$29, MATCH("CenHos_Per", 'WFOM - Time_Base'!$B$4:$B$29,0), MATCH(CONCATENATE($G188,Z$2),'WFOM - Time_Base'!$A$8:$API$8,0)),
IFERROR($AN188 * INDEX('Inputs from Uganda staff'!$E$61:$BM$80,MATCH('HRH Need estimation'!Z$2,'Inputs from Uganda staff'!$E$61:$E$80,0),MATCH('HRH Need estimation'!$D188,'Inputs from Uganda staff'!$E$6:$BM$6,0)),
""))</f>
        <v>0</v>
      </c>
      <c r="AA188" s="122">
        <f>IFERROR(
$AN188 * INDEX('WFOM - Time_Base'!$A$4:$API$29, MATCH("CenHos", 'WFOM - Time_Base'!$B$4:$B$29,0), MATCH(CONCATENATE($G188,AA$2),'WFOM - Time_Base'!$A$8:$API$8,0)) *
INDEX('WFOM - Time_Base'!$A$4:$API$29, MATCH("CenHos_Per", 'WFOM - Time_Base'!$B$4:$B$29,0), MATCH(CONCATENATE($G188,AA$2),'WFOM - Time_Base'!$A$8:$API$8,0)),
IFERROR($AN188 * INDEX('Inputs from Uganda staff'!$E$61:$BM$80,MATCH('HRH Need estimation'!AA$2,'Inputs from Uganda staff'!$E$61:$E$80,0),MATCH('HRH Need estimation'!$D188,'Inputs from Uganda staff'!$E$6:$BM$6,0)),
""))</f>
        <v>0</v>
      </c>
      <c r="AB188" s="122">
        <f>IFERROR(
$AN188 * INDEX('WFOM - Time_Base'!$A$4:$API$29, MATCH("CenHos", 'WFOM - Time_Base'!$B$4:$B$29,0), MATCH(CONCATENATE($G188,AB$2),'WFOM - Time_Base'!$A$8:$API$8,0)) *
INDEX('WFOM - Time_Base'!$A$4:$API$29, MATCH("CenHos_Per", 'WFOM - Time_Base'!$B$4:$B$29,0), MATCH(CONCATENATE($G188,AB$2),'WFOM - Time_Base'!$A$8:$API$8,0)),
IFERROR($AN188 * INDEX('Inputs from Uganda staff'!$E$61:$BM$80,MATCH('HRH Need estimation'!AB$2,'Inputs from Uganda staff'!$E$61:$E$80,0),MATCH('HRH Need estimation'!$D188,'Inputs from Uganda staff'!$E$6:$BM$6,0)),
""))</f>
        <v>0</v>
      </c>
      <c r="AC188" s="122" t="str">
        <f>IFERROR(
$AN188 * INDEX('WFOM - Time_Base'!$A$4:$API$29, MATCH("CenHos", 'WFOM - Time_Base'!$B$4:$B$29,0), MATCH(CONCATENATE($G188,AC$2),'WFOM - Time_Base'!$A$8:$API$8,0)) *
INDEX('WFOM - Time_Base'!$A$4:$API$29, MATCH("CenHos_Per", 'WFOM - Time_Base'!$B$4:$B$29,0), MATCH(CONCATENATE($G188,AC$2),'WFOM - Time_Base'!$A$8:$API$8,0)),
IFERROR($AN188 * INDEX('Inputs from Uganda staff'!$E$61:$BM$80,MATCH('HRH Need estimation'!AC$2,'Inputs from Uganda staff'!$E$61:$E$80,0),MATCH('HRH Need estimation'!$D188,'Inputs from Uganda staff'!$E$6:$BM$6,0)),
""))</f>
        <v/>
      </c>
      <c r="AD188" s="122">
        <f>IFERROR(
$AN188 * INDEX('WFOM - Time_Base'!$A$4:$API$29, MATCH("CenHos", 'WFOM - Time_Base'!$B$4:$B$29,0), MATCH(CONCATENATE($G188,AD$2),'WFOM - Time_Base'!$A$8:$API$8,0)) *
INDEX('WFOM - Time_Base'!$A$4:$API$29, MATCH("CenHos_Per", 'WFOM - Time_Base'!$B$4:$B$29,0), MATCH(CONCATENATE($G188,AD$2),'WFOM - Time_Base'!$A$8:$API$8,0)),
IFERROR($AN188 * INDEX('Inputs from Uganda staff'!$E$61:$BM$80,MATCH('HRH Need estimation'!AD$2,'Inputs from Uganda staff'!$E$61:$E$80,0),MATCH('HRH Need estimation'!$D188,'Inputs from Uganda staff'!$E$6:$BM$6,0)),
""))</f>
        <v>0</v>
      </c>
      <c r="AE188" s="122">
        <f>IFERROR(
$AN188 * INDEX('WFOM - Time_Base'!$A$4:$API$29, MATCH("CenHos", 'WFOM - Time_Base'!$B$4:$B$29,0), MATCH(CONCATENATE($G188,AE$2),'WFOM - Time_Base'!$A$8:$API$8,0)) *
INDEX('WFOM - Time_Base'!$A$4:$API$29, MATCH("CenHos_Per", 'WFOM - Time_Base'!$B$4:$B$29,0), MATCH(CONCATENATE($G188,AE$2),'WFOM - Time_Base'!$A$8:$API$8,0)),
IFERROR($AN188 * INDEX('Inputs from Uganda staff'!$E$61:$BM$80,MATCH('HRH Need estimation'!AE$2,'Inputs from Uganda staff'!$E$61:$E$80,0),MATCH('HRH Need estimation'!$D188,'Inputs from Uganda staff'!$E$6:$BM$6,0)),
""))</f>
        <v>0</v>
      </c>
      <c r="AF188" s="122">
        <f>IFERROR(
$AN188 * INDEX('WFOM - Time_Base'!$A$4:$API$29, MATCH("CenHos", 'WFOM - Time_Base'!$B$4:$B$29,0), MATCH(CONCATENATE($G188,AF$2),'WFOM - Time_Base'!$A$8:$API$8,0)) *
INDEX('WFOM - Time_Base'!$A$4:$API$29, MATCH("CenHos_Per", 'WFOM - Time_Base'!$B$4:$B$29,0), MATCH(CONCATENATE($G188,AF$2),'WFOM - Time_Base'!$A$8:$API$8,0)),
IFERROR($AN188 * INDEX('Inputs from Uganda staff'!$E$61:$BM$80,MATCH('HRH Need estimation'!AF$2,'Inputs from Uganda staff'!$E$61:$E$80,0),MATCH('HRH Need estimation'!$D188,'Inputs from Uganda staff'!$E$6:$BM$6,0)),
""))</f>
        <v>0</v>
      </c>
      <c r="AG188" s="122">
        <f>IFERROR(
$AN188 * INDEX('WFOM - Time_Base'!$A$4:$API$29, MATCH("CenHos", 'WFOM - Time_Base'!$B$4:$B$29,0), MATCH(CONCATENATE($G188,AG$2),'WFOM - Time_Base'!$A$8:$API$8,0)) *
INDEX('WFOM - Time_Base'!$A$4:$API$29, MATCH("CenHos_Per", 'WFOM - Time_Base'!$B$4:$B$29,0), MATCH(CONCATENATE($G188,AG$2),'WFOM - Time_Base'!$A$8:$API$8,0)),
IFERROR($AN188 * INDEX('Inputs from Uganda staff'!$E$61:$BM$80,MATCH('HRH Need estimation'!AG$2,'Inputs from Uganda staff'!$E$61:$E$80,0),MATCH('HRH Need estimation'!$D188,'Inputs from Uganda staff'!$E$6:$BM$6,0)),
""))</f>
        <v>0</v>
      </c>
      <c r="AH188" s="122">
        <f>IFERROR(
$AN188 * INDEX('WFOM - Time_Base'!$A$4:$API$29, MATCH("CenHos", 'WFOM - Time_Base'!$B$4:$B$29,0), MATCH(CONCATENATE($G188,AH$2),'WFOM - Time_Base'!$A$8:$API$8,0)) *
INDEX('WFOM - Time_Base'!$A$4:$API$29, MATCH("CenHos_Per", 'WFOM - Time_Base'!$B$4:$B$29,0), MATCH(CONCATENATE($G188,AH$2),'WFOM - Time_Base'!$A$8:$API$8,0)),
IFERROR($AN188 * INDEX('Inputs from Uganda staff'!$E$61:$BM$80,MATCH('HRH Need estimation'!AH$2,'Inputs from Uganda staff'!$E$61:$E$80,0),MATCH('HRH Need estimation'!$D188,'Inputs from Uganda staff'!$E$6:$BM$6,0)),
""))</f>
        <v>0</v>
      </c>
      <c r="AI188" s="122">
        <f>IFERROR(
$AN188 * INDEX('WFOM - Time_Base'!$A$4:$API$29, MATCH("CenHos", 'WFOM - Time_Base'!$B$4:$B$29,0), MATCH(CONCATENATE($G188,AI$2),'WFOM - Time_Base'!$A$8:$API$8,0)) *
INDEX('WFOM - Time_Base'!$A$4:$API$29, MATCH("CenHos_Per", 'WFOM - Time_Base'!$B$4:$B$29,0), MATCH(CONCATENATE($G188,AI$2),'WFOM - Time_Base'!$A$8:$API$8,0)),
IFERROR($AN188 * INDEX('Inputs from Uganda staff'!$E$61:$BM$80,MATCH('HRH Need estimation'!AI$2,'Inputs from Uganda staff'!$E$61:$E$80,0),MATCH('HRH Need estimation'!$D188,'Inputs from Uganda staff'!$E$6:$BM$6,0)),
""))</f>
        <v>0</v>
      </c>
      <c r="AJ188" s="122">
        <f>IFERROR(
$AN188 * INDEX('WFOM - Time_Base'!$A$4:$API$29, MATCH("CenHos", 'WFOM - Time_Base'!$B$4:$B$29,0), MATCH(CONCATENATE($G188,AJ$2),'WFOM - Time_Base'!$A$8:$API$8,0)) *
INDEX('WFOM - Time_Base'!$A$4:$API$29, MATCH("CenHos_Per", 'WFOM - Time_Base'!$B$4:$B$29,0), MATCH(CONCATENATE($G188,AJ$2),'WFOM - Time_Base'!$A$8:$API$8,0)),
IFERROR($AN188 * INDEX('Inputs from Uganda staff'!$E$61:$BM$80,MATCH('HRH Need estimation'!AJ$2,'Inputs from Uganda staff'!$E$61:$E$80,0),MATCH('HRH Need estimation'!$D188,'Inputs from Uganda staff'!$E$6:$BM$6,0)),
""))</f>
        <v>0</v>
      </c>
      <c r="AK188" s="122">
        <f>IFERROR(
$AN188 * INDEX('WFOM - Time_Base'!$A$4:$API$29, MATCH("CenHos", 'WFOM - Time_Base'!$B$4:$B$29,0), MATCH(CONCATENATE($G188,AK$2),'WFOM - Time_Base'!$A$8:$API$8,0)) *
INDEX('WFOM - Time_Base'!$A$4:$API$29, MATCH("CenHos_Per", 'WFOM - Time_Base'!$B$4:$B$29,0), MATCH(CONCATENATE($G188,AK$2),'WFOM - Time_Base'!$A$8:$API$8,0)),
IFERROR($AN188 * INDEX('Inputs from Uganda staff'!$E$61:$BM$80,MATCH('HRH Need estimation'!AK$2,'Inputs from Uganda staff'!$E$61:$E$80,0),MATCH('HRH Need estimation'!$D188,'Inputs from Uganda staff'!$E$6:$BM$6,0)),
""))</f>
        <v>0</v>
      </c>
      <c r="AL188" s="122">
        <f>IFERROR(
$AN188 * INDEX('WFOM - Time_Base'!$A$4:$API$29, MATCH("CenHos", 'WFOM - Time_Base'!$B$4:$B$29,0), MATCH(CONCATENATE($G188,AL$2),'WFOM - Time_Base'!$A$8:$API$8,0)) *
INDEX('WFOM - Time_Base'!$A$4:$API$29, MATCH("CenHos_Per", 'WFOM - Time_Base'!$B$4:$B$29,0), MATCH(CONCATENATE($G188,AL$2),'WFOM - Time_Base'!$A$8:$API$8,0)),
IFERROR($AN188 * INDEX('Inputs from Uganda staff'!$E$61:$BM$80,MATCH('HRH Need estimation'!AL$2,'Inputs from Uganda staff'!$E$61:$E$80,0),MATCH('HRH Need estimation'!$D188,'Inputs from Uganda staff'!$E$6:$BM$6,0)),
""))</f>
        <v>0</v>
      </c>
      <c r="AN188">
        <v>1</v>
      </c>
      <c r="AO188" t="str">
        <f t="shared" si="6"/>
        <v>203</v>
      </c>
    </row>
    <row r="189" spans="1:41" hidden="1">
      <c r="A189" s="106" t="s">
        <v>1009</v>
      </c>
      <c r="B189" s="106" t="s">
        <v>525</v>
      </c>
      <c r="C189" s="107" t="s">
        <v>589</v>
      </c>
      <c r="D189" s="114" t="s">
        <v>590</v>
      </c>
      <c r="E189" s="122" t="s">
        <v>867</v>
      </c>
      <c r="F189" s="122" t="s">
        <v>21</v>
      </c>
      <c r="G189" s="122" t="str">
        <f>IF(F189&lt;&gt;"", VLOOKUP(F189,'WFOM - Cadre and Service List'!$E$4:$F$52,2,FALSE), "")</f>
        <v>Over5OPD</v>
      </c>
      <c r="H189" s="122"/>
      <c r="I189" s="207"/>
      <c r="J189" s="207"/>
      <c r="K189" s="207"/>
      <c r="L189" s="207"/>
      <c r="M189" s="207"/>
      <c r="N189" s="207"/>
      <c r="O189" s="207"/>
      <c r="P189" s="207">
        <f t="shared" si="5"/>
        <v>0</v>
      </c>
      <c r="Q189" s="122" t="s">
        <v>1947</v>
      </c>
      <c r="R189" s="122">
        <f>IFERROR(
$AN189 * INDEX('WFOM - Time_Base'!$A$4:$API$29, MATCH("CenHos", 'WFOM - Time_Base'!$B$4:$B$29,0), MATCH(CONCATENATE($G189,R$2),'WFOM - Time_Base'!$A$8:$API$8,0)) *
INDEX('WFOM - Time_Base'!$A$4:$API$29, MATCH("CenHos_Per", 'WFOM - Time_Base'!$B$4:$B$29,0), MATCH(CONCATENATE($G189,R$2),'WFOM - Time_Base'!$A$8:$API$8,0)),
IFERROR($AN189 * INDEX('Inputs from Uganda staff'!$E$61:$BM$80,MATCH('HRH Need estimation'!R$2,'Inputs from Uganda staff'!$E$61:$E$80,0),MATCH('HRH Need estimation'!$D189,'Inputs from Uganda staff'!$E$6:$BM$6,0)),
""))</f>
        <v>3.5</v>
      </c>
      <c r="S189" s="122">
        <f>IFERROR(
$AN189 * INDEX('WFOM - Time_Base'!$A$4:$API$29, MATCH("CenHos", 'WFOM - Time_Base'!$B$4:$B$29,0), MATCH(CONCATENATE($G189,S$2),'WFOM - Time_Base'!$A$8:$API$8,0)) *
INDEX('WFOM - Time_Base'!$A$4:$API$29, MATCH("CenHos_Per", 'WFOM - Time_Base'!$B$4:$B$29,0), MATCH(CONCATENATE($G189,S$2),'WFOM - Time_Base'!$A$8:$API$8,0)),
IFERROR($AN189 * INDEX('Inputs from Uganda staff'!$E$61:$BM$80,MATCH('HRH Need estimation'!S$2,'Inputs from Uganda staff'!$E$61:$E$80,0),MATCH('HRH Need estimation'!$D189,'Inputs from Uganda staff'!$E$6:$BM$6,0)),
""))</f>
        <v>6</v>
      </c>
      <c r="T189" s="122">
        <f>IFERROR(
$AN189 * INDEX('WFOM - Time_Base'!$A$4:$API$29, MATCH("CenHos", 'WFOM - Time_Base'!$B$4:$B$29,0), MATCH(CONCATENATE($G189,T$2),'WFOM - Time_Base'!$A$8:$API$8,0)) *
INDEX('WFOM - Time_Base'!$A$4:$API$29, MATCH("CenHos_Per", 'WFOM - Time_Base'!$B$4:$B$29,0), MATCH(CONCATENATE($G189,T$2),'WFOM - Time_Base'!$A$8:$API$8,0)),
IFERROR($AN189 * INDEX('Inputs from Uganda staff'!$E$61:$BM$80,MATCH('HRH Need estimation'!T$2,'Inputs from Uganda staff'!$E$61:$E$80,0),MATCH('HRH Need estimation'!$D189,'Inputs from Uganda staff'!$E$6:$BM$6,0)),
""))</f>
        <v>0</v>
      </c>
      <c r="U189" s="122">
        <f>IFERROR(
$AN189 * INDEX('WFOM - Time_Base'!$A$4:$API$29, MATCH("CenHos", 'WFOM - Time_Base'!$B$4:$B$29,0), MATCH(CONCATENATE($G189,U$2),'WFOM - Time_Base'!$A$8:$API$8,0)) *
INDEX('WFOM - Time_Base'!$A$4:$API$29, MATCH("CenHos_Per", 'WFOM - Time_Base'!$B$4:$B$29,0), MATCH(CONCATENATE($G189,U$2),'WFOM - Time_Base'!$A$8:$API$8,0)),
IFERROR($AN189 * INDEX('Inputs from Uganda staff'!$E$61:$BM$80,MATCH('HRH Need estimation'!U$2,'Inputs from Uganda staff'!$E$61:$E$80,0),MATCH('HRH Need estimation'!$D189,'Inputs from Uganda staff'!$E$6:$BM$6,0)),
""))</f>
        <v>1</v>
      </c>
      <c r="V189" s="122">
        <f>IFERROR(
$AN189 * INDEX('WFOM - Time_Base'!$A$4:$API$29, MATCH("CenHos", 'WFOM - Time_Base'!$B$4:$B$29,0), MATCH(CONCATENATE($G189,V$2),'WFOM - Time_Base'!$A$8:$API$8,0)) *
INDEX('WFOM - Time_Base'!$A$4:$API$29, MATCH("CenHos_Per", 'WFOM - Time_Base'!$B$4:$B$29,0), MATCH(CONCATENATE($G189,V$2),'WFOM - Time_Base'!$A$8:$API$8,0)),
IFERROR($AN189 * INDEX('Inputs from Uganda staff'!$E$61:$BM$80,MATCH('HRH Need estimation'!V$2,'Inputs from Uganda staff'!$E$61:$E$80,0),MATCH('HRH Need estimation'!$D189,'Inputs from Uganda staff'!$E$6:$BM$6,0)),
""))</f>
        <v>4</v>
      </c>
      <c r="W189" s="122">
        <f>IFERROR(
$AN189 * INDEX('WFOM - Time_Base'!$A$4:$API$29, MATCH("CenHos", 'WFOM - Time_Base'!$B$4:$B$29,0), MATCH(CONCATENATE($G189,W$2),'WFOM - Time_Base'!$A$8:$API$8,0)) *
INDEX('WFOM - Time_Base'!$A$4:$API$29, MATCH("CenHos_Per", 'WFOM - Time_Base'!$B$4:$B$29,0), MATCH(CONCATENATE($G189,W$2),'WFOM - Time_Base'!$A$8:$API$8,0)),
IFERROR($AN189 * INDEX('Inputs from Uganda staff'!$E$61:$BM$80,MATCH('HRH Need estimation'!W$2,'Inputs from Uganda staff'!$E$61:$E$80,0),MATCH('HRH Need estimation'!$D189,'Inputs from Uganda staff'!$E$6:$BM$6,0)),
""))</f>
        <v>0</v>
      </c>
      <c r="X189" s="122">
        <f>IFERROR(
$AN189 * INDEX('WFOM - Time_Base'!$A$4:$API$29, MATCH("CenHos", 'WFOM - Time_Base'!$B$4:$B$29,0), MATCH(CONCATENATE($G189,X$2),'WFOM - Time_Base'!$A$8:$API$8,0)) *
INDEX('WFOM - Time_Base'!$A$4:$API$29, MATCH("CenHos_Per", 'WFOM - Time_Base'!$B$4:$B$29,0), MATCH(CONCATENATE($G189,X$2),'WFOM - Time_Base'!$A$8:$API$8,0)),
IFERROR($AN189 * INDEX('Inputs from Uganda staff'!$E$61:$BM$80,MATCH('HRH Need estimation'!X$2,'Inputs from Uganda staff'!$E$61:$E$80,0),MATCH('HRH Need estimation'!$D189,'Inputs from Uganda staff'!$E$6:$BM$6,0)),
""))</f>
        <v>0</v>
      </c>
      <c r="Y189" s="122">
        <f>IFERROR(
$AN189 * INDEX('WFOM - Time_Base'!$A$4:$API$29, MATCH("CenHos", 'WFOM - Time_Base'!$B$4:$B$29,0), MATCH(CONCATENATE($G189,Y$2),'WFOM - Time_Base'!$A$8:$API$8,0)) *
INDEX('WFOM - Time_Base'!$A$4:$API$29, MATCH("CenHos_Per", 'WFOM - Time_Base'!$B$4:$B$29,0), MATCH(CONCATENATE($G189,Y$2),'WFOM - Time_Base'!$A$8:$API$8,0)),
IFERROR($AN189 * INDEX('Inputs from Uganda staff'!$E$61:$BM$80,MATCH('HRH Need estimation'!Y$2,'Inputs from Uganda staff'!$E$61:$E$80,0),MATCH('HRH Need estimation'!$D189,'Inputs from Uganda staff'!$E$6:$BM$6,0)),
""))</f>
        <v>0</v>
      </c>
      <c r="Z189" s="122">
        <f>IFERROR(
$AN189 * INDEX('WFOM - Time_Base'!$A$4:$API$29, MATCH("CenHos", 'WFOM - Time_Base'!$B$4:$B$29,0), MATCH(CONCATENATE($G189,Z$2),'WFOM - Time_Base'!$A$8:$API$8,0)) *
INDEX('WFOM - Time_Base'!$A$4:$API$29, MATCH("CenHos_Per", 'WFOM - Time_Base'!$B$4:$B$29,0), MATCH(CONCATENATE($G189,Z$2),'WFOM - Time_Base'!$A$8:$API$8,0)),
IFERROR($AN189 * INDEX('Inputs from Uganda staff'!$E$61:$BM$80,MATCH('HRH Need estimation'!Z$2,'Inputs from Uganda staff'!$E$61:$E$80,0),MATCH('HRH Need estimation'!$D189,'Inputs from Uganda staff'!$E$6:$BM$6,0)),
""))</f>
        <v>0</v>
      </c>
      <c r="AA189" s="122">
        <f>IFERROR(
$AN189 * INDEX('WFOM - Time_Base'!$A$4:$API$29, MATCH("CenHos", 'WFOM - Time_Base'!$B$4:$B$29,0), MATCH(CONCATENATE($G189,AA$2),'WFOM - Time_Base'!$A$8:$API$8,0)) *
INDEX('WFOM - Time_Base'!$A$4:$API$29, MATCH("CenHos_Per", 'WFOM - Time_Base'!$B$4:$B$29,0), MATCH(CONCATENATE($G189,AA$2),'WFOM - Time_Base'!$A$8:$API$8,0)),
IFERROR($AN189 * INDEX('Inputs from Uganda staff'!$E$61:$BM$80,MATCH('HRH Need estimation'!AA$2,'Inputs from Uganda staff'!$E$61:$E$80,0),MATCH('HRH Need estimation'!$D189,'Inputs from Uganda staff'!$E$6:$BM$6,0)),
""))</f>
        <v>0</v>
      </c>
      <c r="AB189" s="122">
        <f>IFERROR(
$AN189 * INDEX('WFOM - Time_Base'!$A$4:$API$29, MATCH("CenHos", 'WFOM - Time_Base'!$B$4:$B$29,0), MATCH(CONCATENATE($G189,AB$2),'WFOM - Time_Base'!$A$8:$API$8,0)) *
INDEX('WFOM - Time_Base'!$A$4:$API$29, MATCH("CenHos_Per", 'WFOM - Time_Base'!$B$4:$B$29,0), MATCH(CONCATENATE($G189,AB$2),'WFOM - Time_Base'!$A$8:$API$8,0)),
IFERROR($AN189 * INDEX('Inputs from Uganda staff'!$E$61:$BM$80,MATCH('HRH Need estimation'!AB$2,'Inputs from Uganda staff'!$E$61:$E$80,0),MATCH('HRH Need estimation'!$D189,'Inputs from Uganda staff'!$E$6:$BM$6,0)),
""))</f>
        <v>0</v>
      </c>
      <c r="AC189" s="122" t="str">
        <f>IFERROR(
$AN189 * INDEX('WFOM - Time_Base'!$A$4:$API$29, MATCH("CenHos", 'WFOM - Time_Base'!$B$4:$B$29,0), MATCH(CONCATENATE($G189,AC$2),'WFOM - Time_Base'!$A$8:$API$8,0)) *
INDEX('WFOM - Time_Base'!$A$4:$API$29, MATCH("CenHos_Per", 'WFOM - Time_Base'!$B$4:$B$29,0), MATCH(CONCATENATE($G189,AC$2),'WFOM - Time_Base'!$A$8:$API$8,0)),
IFERROR($AN189 * INDEX('Inputs from Uganda staff'!$E$61:$BM$80,MATCH('HRH Need estimation'!AC$2,'Inputs from Uganda staff'!$E$61:$E$80,0),MATCH('HRH Need estimation'!$D189,'Inputs from Uganda staff'!$E$6:$BM$6,0)),
""))</f>
        <v/>
      </c>
      <c r="AD189" s="122">
        <f>IFERROR(
$AN189 * INDEX('WFOM - Time_Base'!$A$4:$API$29, MATCH("CenHos", 'WFOM - Time_Base'!$B$4:$B$29,0), MATCH(CONCATENATE($G189,AD$2),'WFOM - Time_Base'!$A$8:$API$8,0)) *
INDEX('WFOM - Time_Base'!$A$4:$API$29, MATCH("CenHos_Per", 'WFOM - Time_Base'!$B$4:$B$29,0), MATCH(CONCATENATE($G189,AD$2),'WFOM - Time_Base'!$A$8:$API$8,0)),
IFERROR($AN189 * INDEX('Inputs from Uganda staff'!$E$61:$BM$80,MATCH('HRH Need estimation'!AD$2,'Inputs from Uganda staff'!$E$61:$E$80,0),MATCH('HRH Need estimation'!$D189,'Inputs from Uganda staff'!$E$6:$BM$6,0)),
""))</f>
        <v>0</v>
      </c>
      <c r="AE189" s="122">
        <f>IFERROR(
$AN189 * INDEX('WFOM - Time_Base'!$A$4:$API$29, MATCH("CenHos", 'WFOM - Time_Base'!$B$4:$B$29,0), MATCH(CONCATENATE($G189,AE$2),'WFOM - Time_Base'!$A$8:$API$8,0)) *
INDEX('WFOM - Time_Base'!$A$4:$API$29, MATCH("CenHos_Per", 'WFOM - Time_Base'!$B$4:$B$29,0), MATCH(CONCATENATE($G189,AE$2),'WFOM - Time_Base'!$A$8:$API$8,0)),
IFERROR($AN189 * INDEX('Inputs from Uganda staff'!$E$61:$BM$80,MATCH('HRH Need estimation'!AE$2,'Inputs from Uganda staff'!$E$61:$E$80,0),MATCH('HRH Need estimation'!$D189,'Inputs from Uganda staff'!$E$6:$BM$6,0)),
""))</f>
        <v>0</v>
      </c>
      <c r="AF189" s="122">
        <f>IFERROR(
$AN189 * INDEX('WFOM - Time_Base'!$A$4:$API$29, MATCH("CenHos", 'WFOM - Time_Base'!$B$4:$B$29,0), MATCH(CONCATENATE($G189,AF$2),'WFOM - Time_Base'!$A$8:$API$8,0)) *
INDEX('WFOM - Time_Base'!$A$4:$API$29, MATCH("CenHos_Per", 'WFOM - Time_Base'!$B$4:$B$29,0), MATCH(CONCATENATE($G189,AF$2),'WFOM - Time_Base'!$A$8:$API$8,0)),
IFERROR($AN189 * INDEX('Inputs from Uganda staff'!$E$61:$BM$80,MATCH('HRH Need estimation'!AF$2,'Inputs from Uganda staff'!$E$61:$E$80,0),MATCH('HRH Need estimation'!$D189,'Inputs from Uganda staff'!$E$6:$BM$6,0)),
""))</f>
        <v>0</v>
      </c>
      <c r="AG189" s="122">
        <f>IFERROR(
$AN189 * INDEX('WFOM - Time_Base'!$A$4:$API$29, MATCH("CenHos", 'WFOM - Time_Base'!$B$4:$B$29,0), MATCH(CONCATENATE($G189,AG$2),'WFOM - Time_Base'!$A$8:$API$8,0)) *
INDEX('WFOM - Time_Base'!$A$4:$API$29, MATCH("CenHos_Per", 'WFOM - Time_Base'!$B$4:$B$29,0), MATCH(CONCATENATE($G189,AG$2),'WFOM - Time_Base'!$A$8:$API$8,0)),
IFERROR($AN189 * INDEX('Inputs from Uganda staff'!$E$61:$BM$80,MATCH('HRH Need estimation'!AG$2,'Inputs from Uganda staff'!$E$61:$E$80,0),MATCH('HRH Need estimation'!$D189,'Inputs from Uganda staff'!$E$6:$BM$6,0)),
""))</f>
        <v>0</v>
      </c>
      <c r="AH189" s="122">
        <f>IFERROR(
$AN189 * INDEX('WFOM - Time_Base'!$A$4:$API$29, MATCH("CenHos", 'WFOM - Time_Base'!$B$4:$B$29,0), MATCH(CONCATENATE($G189,AH$2),'WFOM - Time_Base'!$A$8:$API$8,0)) *
INDEX('WFOM - Time_Base'!$A$4:$API$29, MATCH("CenHos_Per", 'WFOM - Time_Base'!$B$4:$B$29,0), MATCH(CONCATENATE($G189,AH$2),'WFOM - Time_Base'!$A$8:$API$8,0)),
IFERROR($AN189 * INDEX('Inputs from Uganda staff'!$E$61:$BM$80,MATCH('HRH Need estimation'!AH$2,'Inputs from Uganda staff'!$E$61:$E$80,0),MATCH('HRH Need estimation'!$D189,'Inputs from Uganda staff'!$E$6:$BM$6,0)),
""))</f>
        <v>0</v>
      </c>
      <c r="AI189" s="122">
        <f>IFERROR(
$AN189 * INDEX('WFOM - Time_Base'!$A$4:$API$29, MATCH("CenHos", 'WFOM - Time_Base'!$B$4:$B$29,0), MATCH(CONCATENATE($G189,AI$2),'WFOM - Time_Base'!$A$8:$API$8,0)) *
INDEX('WFOM - Time_Base'!$A$4:$API$29, MATCH("CenHos_Per", 'WFOM - Time_Base'!$B$4:$B$29,0), MATCH(CONCATENATE($G189,AI$2),'WFOM - Time_Base'!$A$8:$API$8,0)),
IFERROR($AN189 * INDEX('Inputs from Uganda staff'!$E$61:$BM$80,MATCH('HRH Need estimation'!AI$2,'Inputs from Uganda staff'!$E$61:$E$80,0),MATCH('HRH Need estimation'!$D189,'Inputs from Uganda staff'!$E$6:$BM$6,0)),
""))</f>
        <v>0</v>
      </c>
      <c r="AJ189" s="122">
        <f>IFERROR(
$AN189 * INDEX('WFOM - Time_Base'!$A$4:$API$29, MATCH("CenHos", 'WFOM - Time_Base'!$B$4:$B$29,0), MATCH(CONCATENATE($G189,AJ$2),'WFOM - Time_Base'!$A$8:$API$8,0)) *
INDEX('WFOM - Time_Base'!$A$4:$API$29, MATCH("CenHos_Per", 'WFOM - Time_Base'!$B$4:$B$29,0), MATCH(CONCATENATE($G189,AJ$2),'WFOM - Time_Base'!$A$8:$API$8,0)),
IFERROR($AN189 * INDEX('Inputs from Uganda staff'!$E$61:$BM$80,MATCH('HRH Need estimation'!AJ$2,'Inputs from Uganda staff'!$E$61:$E$80,0),MATCH('HRH Need estimation'!$D189,'Inputs from Uganda staff'!$E$6:$BM$6,0)),
""))</f>
        <v>0</v>
      </c>
      <c r="AK189" s="122">
        <f>IFERROR(
$AN189 * INDEX('WFOM - Time_Base'!$A$4:$API$29, MATCH("CenHos", 'WFOM - Time_Base'!$B$4:$B$29,0), MATCH(CONCATENATE($G189,AK$2),'WFOM - Time_Base'!$A$8:$API$8,0)) *
INDEX('WFOM - Time_Base'!$A$4:$API$29, MATCH("CenHos_Per", 'WFOM - Time_Base'!$B$4:$B$29,0), MATCH(CONCATENATE($G189,AK$2),'WFOM - Time_Base'!$A$8:$API$8,0)),
IFERROR($AN189 * INDEX('Inputs from Uganda staff'!$E$61:$BM$80,MATCH('HRH Need estimation'!AK$2,'Inputs from Uganda staff'!$E$61:$E$80,0),MATCH('HRH Need estimation'!$D189,'Inputs from Uganda staff'!$E$6:$BM$6,0)),
""))</f>
        <v>0</v>
      </c>
      <c r="AL189" s="122">
        <f>IFERROR(
$AN189 * INDEX('WFOM - Time_Base'!$A$4:$API$29, MATCH("CenHos", 'WFOM - Time_Base'!$B$4:$B$29,0), MATCH(CONCATENATE($G189,AL$2),'WFOM - Time_Base'!$A$8:$API$8,0)) *
INDEX('WFOM - Time_Base'!$A$4:$API$29, MATCH("CenHos_Per", 'WFOM - Time_Base'!$B$4:$B$29,0), MATCH(CONCATENATE($G189,AL$2),'WFOM - Time_Base'!$A$8:$API$8,0)),
IFERROR($AN189 * INDEX('Inputs from Uganda staff'!$E$61:$BM$80,MATCH('HRH Need estimation'!AL$2,'Inputs from Uganda staff'!$E$61:$E$80,0),MATCH('HRH Need estimation'!$D189,'Inputs from Uganda staff'!$E$6:$BM$6,0)),
""))</f>
        <v>0</v>
      </c>
      <c r="AN189">
        <v>1</v>
      </c>
      <c r="AO189" t="e">
        <f t="shared" si="6"/>
        <v>#N/A</v>
      </c>
    </row>
    <row r="190" spans="1:41" hidden="1">
      <c r="A190" s="106" t="s">
        <v>915</v>
      </c>
      <c r="B190" s="106" t="s">
        <v>525</v>
      </c>
      <c r="C190" s="107" t="s">
        <v>591</v>
      </c>
      <c r="D190" s="114" t="s">
        <v>592</v>
      </c>
      <c r="E190" s="122" t="s">
        <v>867</v>
      </c>
      <c r="F190" s="122" t="s">
        <v>21</v>
      </c>
      <c r="G190" s="122" t="str">
        <f>IF(F190&lt;&gt;"", VLOOKUP(F190,'WFOM - Cadre and Service List'!$E$4:$F$52,2,FALSE), "")</f>
        <v>Over5OPD</v>
      </c>
      <c r="H190" s="122"/>
      <c r="I190" s="207"/>
      <c r="J190" s="207"/>
      <c r="K190" s="207"/>
      <c r="L190" s="207"/>
      <c r="M190" s="207"/>
      <c r="N190" s="207"/>
      <c r="O190" s="207"/>
      <c r="P190" s="207">
        <f t="shared" si="5"/>
        <v>0</v>
      </c>
      <c r="Q190" s="122" t="s">
        <v>1947</v>
      </c>
      <c r="R190" s="122">
        <f>IFERROR(
$AN190 * INDEX('WFOM - Time_Base'!$A$4:$API$29, MATCH("CenHos", 'WFOM - Time_Base'!$B$4:$B$29,0), MATCH(CONCATENATE($G190,R$2),'WFOM - Time_Base'!$A$8:$API$8,0)) *
INDEX('WFOM - Time_Base'!$A$4:$API$29, MATCH("CenHos_Per", 'WFOM - Time_Base'!$B$4:$B$29,0), MATCH(CONCATENATE($G190,R$2),'WFOM - Time_Base'!$A$8:$API$8,0)),
IFERROR($AN190 * INDEX('Inputs from Uganda staff'!$E$61:$BM$80,MATCH('HRH Need estimation'!R$2,'Inputs from Uganda staff'!$E$61:$E$80,0),MATCH('HRH Need estimation'!$D190,'Inputs from Uganda staff'!$E$6:$BM$6,0)),
""))</f>
        <v>3.5</v>
      </c>
      <c r="S190" s="122">
        <f>IFERROR(
$AN190 * INDEX('WFOM - Time_Base'!$A$4:$API$29, MATCH("CenHos", 'WFOM - Time_Base'!$B$4:$B$29,0), MATCH(CONCATENATE($G190,S$2),'WFOM - Time_Base'!$A$8:$API$8,0)) *
INDEX('WFOM - Time_Base'!$A$4:$API$29, MATCH("CenHos_Per", 'WFOM - Time_Base'!$B$4:$B$29,0), MATCH(CONCATENATE($G190,S$2),'WFOM - Time_Base'!$A$8:$API$8,0)),
IFERROR($AN190 * INDEX('Inputs from Uganda staff'!$E$61:$BM$80,MATCH('HRH Need estimation'!S$2,'Inputs from Uganda staff'!$E$61:$E$80,0),MATCH('HRH Need estimation'!$D190,'Inputs from Uganda staff'!$E$6:$BM$6,0)),
""))</f>
        <v>6</v>
      </c>
      <c r="T190" s="122">
        <f>IFERROR(
$AN190 * INDEX('WFOM - Time_Base'!$A$4:$API$29, MATCH("CenHos", 'WFOM - Time_Base'!$B$4:$B$29,0), MATCH(CONCATENATE($G190,T$2),'WFOM - Time_Base'!$A$8:$API$8,0)) *
INDEX('WFOM - Time_Base'!$A$4:$API$29, MATCH("CenHos_Per", 'WFOM - Time_Base'!$B$4:$B$29,0), MATCH(CONCATENATE($G190,T$2),'WFOM - Time_Base'!$A$8:$API$8,0)),
IFERROR($AN190 * INDEX('Inputs from Uganda staff'!$E$61:$BM$80,MATCH('HRH Need estimation'!T$2,'Inputs from Uganda staff'!$E$61:$E$80,0),MATCH('HRH Need estimation'!$D190,'Inputs from Uganda staff'!$E$6:$BM$6,0)),
""))</f>
        <v>0</v>
      </c>
      <c r="U190" s="122">
        <f>IFERROR(
$AN190 * INDEX('WFOM - Time_Base'!$A$4:$API$29, MATCH("CenHos", 'WFOM - Time_Base'!$B$4:$B$29,0), MATCH(CONCATENATE($G190,U$2),'WFOM - Time_Base'!$A$8:$API$8,0)) *
INDEX('WFOM - Time_Base'!$A$4:$API$29, MATCH("CenHos_Per", 'WFOM - Time_Base'!$B$4:$B$29,0), MATCH(CONCATENATE($G190,U$2),'WFOM - Time_Base'!$A$8:$API$8,0)),
IFERROR($AN190 * INDEX('Inputs from Uganda staff'!$E$61:$BM$80,MATCH('HRH Need estimation'!U$2,'Inputs from Uganda staff'!$E$61:$E$80,0),MATCH('HRH Need estimation'!$D190,'Inputs from Uganda staff'!$E$6:$BM$6,0)),
""))</f>
        <v>1</v>
      </c>
      <c r="V190" s="122">
        <f>IFERROR(
$AN190 * INDEX('WFOM - Time_Base'!$A$4:$API$29, MATCH("CenHos", 'WFOM - Time_Base'!$B$4:$B$29,0), MATCH(CONCATENATE($G190,V$2),'WFOM - Time_Base'!$A$8:$API$8,0)) *
INDEX('WFOM - Time_Base'!$A$4:$API$29, MATCH("CenHos_Per", 'WFOM - Time_Base'!$B$4:$B$29,0), MATCH(CONCATENATE($G190,V$2),'WFOM - Time_Base'!$A$8:$API$8,0)),
IFERROR($AN190 * INDEX('Inputs from Uganda staff'!$E$61:$BM$80,MATCH('HRH Need estimation'!V$2,'Inputs from Uganda staff'!$E$61:$E$80,0),MATCH('HRH Need estimation'!$D190,'Inputs from Uganda staff'!$E$6:$BM$6,0)),
""))</f>
        <v>4</v>
      </c>
      <c r="W190" s="122">
        <f>IFERROR(
$AN190 * INDEX('WFOM - Time_Base'!$A$4:$API$29, MATCH("CenHos", 'WFOM - Time_Base'!$B$4:$B$29,0), MATCH(CONCATENATE($G190,W$2),'WFOM - Time_Base'!$A$8:$API$8,0)) *
INDEX('WFOM - Time_Base'!$A$4:$API$29, MATCH("CenHos_Per", 'WFOM - Time_Base'!$B$4:$B$29,0), MATCH(CONCATENATE($G190,W$2),'WFOM - Time_Base'!$A$8:$API$8,0)),
IFERROR($AN190 * INDEX('Inputs from Uganda staff'!$E$61:$BM$80,MATCH('HRH Need estimation'!W$2,'Inputs from Uganda staff'!$E$61:$E$80,0),MATCH('HRH Need estimation'!$D190,'Inputs from Uganda staff'!$E$6:$BM$6,0)),
""))</f>
        <v>0</v>
      </c>
      <c r="X190" s="122">
        <f>IFERROR(
$AN190 * INDEX('WFOM - Time_Base'!$A$4:$API$29, MATCH("CenHos", 'WFOM - Time_Base'!$B$4:$B$29,0), MATCH(CONCATENATE($G190,X$2),'WFOM - Time_Base'!$A$8:$API$8,0)) *
INDEX('WFOM - Time_Base'!$A$4:$API$29, MATCH("CenHos_Per", 'WFOM - Time_Base'!$B$4:$B$29,0), MATCH(CONCATENATE($G190,X$2),'WFOM - Time_Base'!$A$8:$API$8,0)),
IFERROR($AN190 * INDEX('Inputs from Uganda staff'!$E$61:$BM$80,MATCH('HRH Need estimation'!X$2,'Inputs from Uganda staff'!$E$61:$E$80,0),MATCH('HRH Need estimation'!$D190,'Inputs from Uganda staff'!$E$6:$BM$6,0)),
""))</f>
        <v>0</v>
      </c>
      <c r="Y190" s="122">
        <f>IFERROR(
$AN190 * INDEX('WFOM - Time_Base'!$A$4:$API$29, MATCH("CenHos", 'WFOM - Time_Base'!$B$4:$B$29,0), MATCH(CONCATENATE($G190,Y$2),'WFOM - Time_Base'!$A$8:$API$8,0)) *
INDEX('WFOM - Time_Base'!$A$4:$API$29, MATCH("CenHos_Per", 'WFOM - Time_Base'!$B$4:$B$29,0), MATCH(CONCATENATE($G190,Y$2),'WFOM - Time_Base'!$A$8:$API$8,0)),
IFERROR($AN190 * INDEX('Inputs from Uganda staff'!$E$61:$BM$80,MATCH('HRH Need estimation'!Y$2,'Inputs from Uganda staff'!$E$61:$E$80,0),MATCH('HRH Need estimation'!$D190,'Inputs from Uganda staff'!$E$6:$BM$6,0)),
""))</f>
        <v>0</v>
      </c>
      <c r="Z190" s="122">
        <f>IFERROR(
$AN190 * INDEX('WFOM - Time_Base'!$A$4:$API$29, MATCH("CenHos", 'WFOM - Time_Base'!$B$4:$B$29,0), MATCH(CONCATENATE($G190,Z$2),'WFOM - Time_Base'!$A$8:$API$8,0)) *
INDEX('WFOM - Time_Base'!$A$4:$API$29, MATCH("CenHos_Per", 'WFOM - Time_Base'!$B$4:$B$29,0), MATCH(CONCATENATE($G190,Z$2),'WFOM - Time_Base'!$A$8:$API$8,0)),
IFERROR($AN190 * INDEX('Inputs from Uganda staff'!$E$61:$BM$80,MATCH('HRH Need estimation'!Z$2,'Inputs from Uganda staff'!$E$61:$E$80,0),MATCH('HRH Need estimation'!$D190,'Inputs from Uganda staff'!$E$6:$BM$6,0)),
""))</f>
        <v>0</v>
      </c>
      <c r="AA190" s="122">
        <f>IFERROR(
$AN190 * INDEX('WFOM - Time_Base'!$A$4:$API$29, MATCH("CenHos", 'WFOM - Time_Base'!$B$4:$B$29,0), MATCH(CONCATENATE($G190,AA$2),'WFOM - Time_Base'!$A$8:$API$8,0)) *
INDEX('WFOM - Time_Base'!$A$4:$API$29, MATCH("CenHos_Per", 'WFOM - Time_Base'!$B$4:$B$29,0), MATCH(CONCATENATE($G190,AA$2),'WFOM - Time_Base'!$A$8:$API$8,0)),
IFERROR($AN190 * INDEX('Inputs from Uganda staff'!$E$61:$BM$80,MATCH('HRH Need estimation'!AA$2,'Inputs from Uganda staff'!$E$61:$E$80,0),MATCH('HRH Need estimation'!$D190,'Inputs from Uganda staff'!$E$6:$BM$6,0)),
""))</f>
        <v>0</v>
      </c>
      <c r="AB190" s="122">
        <f>IFERROR(
$AN190 * INDEX('WFOM - Time_Base'!$A$4:$API$29, MATCH("CenHos", 'WFOM - Time_Base'!$B$4:$B$29,0), MATCH(CONCATENATE($G190,AB$2),'WFOM - Time_Base'!$A$8:$API$8,0)) *
INDEX('WFOM - Time_Base'!$A$4:$API$29, MATCH("CenHos_Per", 'WFOM - Time_Base'!$B$4:$B$29,0), MATCH(CONCATENATE($G190,AB$2),'WFOM - Time_Base'!$A$8:$API$8,0)),
IFERROR($AN190 * INDEX('Inputs from Uganda staff'!$E$61:$BM$80,MATCH('HRH Need estimation'!AB$2,'Inputs from Uganda staff'!$E$61:$E$80,0),MATCH('HRH Need estimation'!$D190,'Inputs from Uganda staff'!$E$6:$BM$6,0)),
""))</f>
        <v>0</v>
      </c>
      <c r="AC190" s="122" t="str">
        <f>IFERROR(
$AN190 * INDEX('WFOM - Time_Base'!$A$4:$API$29, MATCH("CenHos", 'WFOM - Time_Base'!$B$4:$B$29,0), MATCH(CONCATENATE($G190,AC$2),'WFOM - Time_Base'!$A$8:$API$8,0)) *
INDEX('WFOM - Time_Base'!$A$4:$API$29, MATCH("CenHos_Per", 'WFOM - Time_Base'!$B$4:$B$29,0), MATCH(CONCATENATE($G190,AC$2),'WFOM - Time_Base'!$A$8:$API$8,0)),
IFERROR($AN190 * INDEX('Inputs from Uganda staff'!$E$61:$BM$80,MATCH('HRH Need estimation'!AC$2,'Inputs from Uganda staff'!$E$61:$E$80,0),MATCH('HRH Need estimation'!$D190,'Inputs from Uganda staff'!$E$6:$BM$6,0)),
""))</f>
        <v/>
      </c>
      <c r="AD190" s="122">
        <f>IFERROR(
$AN190 * INDEX('WFOM - Time_Base'!$A$4:$API$29, MATCH("CenHos", 'WFOM - Time_Base'!$B$4:$B$29,0), MATCH(CONCATENATE($G190,AD$2),'WFOM - Time_Base'!$A$8:$API$8,0)) *
INDEX('WFOM - Time_Base'!$A$4:$API$29, MATCH("CenHos_Per", 'WFOM - Time_Base'!$B$4:$B$29,0), MATCH(CONCATENATE($G190,AD$2),'WFOM - Time_Base'!$A$8:$API$8,0)),
IFERROR($AN190 * INDEX('Inputs from Uganda staff'!$E$61:$BM$80,MATCH('HRH Need estimation'!AD$2,'Inputs from Uganda staff'!$E$61:$E$80,0),MATCH('HRH Need estimation'!$D190,'Inputs from Uganda staff'!$E$6:$BM$6,0)),
""))</f>
        <v>0</v>
      </c>
      <c r="AE190" s="122">
        <f>IFERROR(
$AN190 * INDEX('WFOM - Time_Base'!$A$4:$API$29, MATCH("CenHos", 'WFOM - Time_Base'!$B$4:$B$29,0), MATCH(CONCATENATE($G190,AE$2),'WFOM - Time_Base'!$A$8:$API$8,0)) *
INDEX('WFOM - Time_Base'!$A$4:$API$29, MATCH("CenHos_Per", 'WFOM - Time_Base'!$B$4:$B$29,0), MATCH(CONCATENATE($G190,AE$2),'WFOM - Time_Base'!$A$8:$API$8,0)),
IFERROR($AN190 * INDEX('Inputs from Uganda staff'!$E$61:$BM$80,MATCH('HRH Need estimation'!AE$2,'Inputs from Uganda staff'!$E$61:$E$80,0),MATCH('HRH Need estimation'!$D190,'Inputs from Uganda staff'!$E$6:$BM$6,0)),
""))</f>
        <v>0</v>
      </c>
      <c r="AF190" s="122">
        <f>IFERROR(
$AN190 * INDEX('WFOM - Time_Base'!$A$4:$API$29, MATCH("CenHos", 'WFOM - Time_Base'!$B$4:$B$29,0), MATCH(CONCATENATE($G190,AF$2),'WFOM - Time_Base'!$A$8:$API$8,0)) *
INDEX('WFOM - Time_Base'!$A$4:$API$29, MATCH("CenHos_Per", 'WFOM - Time_Base'!$B$4:$B$29,0), MATCH(CONCATENATE($G190,AF$2),'WFOM - Time_Base'!$A$8:$API$8,0)),
IFERROR($AN190 * INDEX('Inputs from Uganda staff'!$E$61:$BM$80,MATCH('HRH Need estimation'!AF$2,'Inputs from Uganda staff'!$E$61:$E$80,0),MATCH('HRH Need estimation'!$D190,'Inputs from Uganda staff'!$E$6:$BM$6,0)),
""))</f>
        <v>0</v>
      </c>
      <c r="AG190" s="122">
        <f>IFERROR(
$AN190 * INDEX('WFOM - Time_Base'!$A$4:$API$29, MATCH("CenHos", 'WFOM - Time_Base'!$B$4:$B$29,0), MATCH(CONCATENATE($G190,AG$2),'WFOM - Time_Base'!$A$8:$API$8,0)) *
INDEX('WFOM - Time_Base'!$A$4:$API$29, MATCH("CenHos_Per", 'WFOM - Time_Base'!$B$4:$B$29,0), MATCH(CONCATENATE($G190,AG$2),'WFOM - Time_Base'!$A$8:$API$8,0)),
IFERROR($AN190 * INDEX('Inputs from Uganda staff'!$E$61:$BM$80,MATCH('HRH Need estimation'!AG$2,'Inputs from Uganda staff'!$E$61:$E$80,0),MATCH('HRH Need estimation'!$D190,'Inputs from Uganda staff'!$E$6:$BM$6,0)),
""))</f>
        <v>0</v>
      </c>
      <c r="AH190" s="122">
        <f>IFERROR(
$AN190 * INDEX('WFOM - Time_Base'!$A$4:$API$29, MATCH("CenHos", 'WFOM - Time_Base'!$B$4:$B$29,0), MATCH(CONCATENATE($G190,AH$2),'WFOM - Time_Base'!$A$8:$API$8,0)) *
INDEX('WFOM - Time_Base'!$A$4:$API$29, MATCH("CenHos_Per", 'WFOM - Time_Base'!$B$4:$B$29,0), MATCH(CONCATENATE($G190,AH$2),'WFOM - Time_Base'!$A$8:$API$8,0)),
IFERROR($AN190 * INDEX('Inputs from Uganda staff'!$E$61:$BM$80,MATCH('HRH Need estimation'!AH$2,'Inputs from Uganda staff'!$E$61:$E$80,0),MATCH('HRH Need estimation'!$D190,'Inputs from Uganda staff'!$E$6:$BM$6,0)),
""))</f>
        <v>0</v>
      </c>
      <c r="AI190" s="122">
        <f>IFERROR(
$AN190 * INDEX('WFOM - Time_Base'!$A$4:$API$29, MATCH("CenHos", 'WFOM - Time_Base'!$B$4:$B$29,0), MATCH(CONCATENATE($G190,AI$2),'WFOM - Time_Base'!$A$8:$API$8,0)) *
INDEX('WFOM - Time_Base'!$A$4:$API$29, MATCH("CenHos_Per", 'WFOM - Time_Base'!$B$4:$B$29,0), MATCH(CONCATENATE($G190,AI$2),'WFOM - Time_Base'!$A$8:$API$8,0)),
IFERROR($AN190 * INDEX('Inputs from Uganda staff'!$E$61:$BM$80,MATCH('HRH Need estimation'!AI$2,'Inputs from Uganda staff'!$E$61:$E$80,0),MATCH('HRH Need estimation'!$D190,'Inputs from Uganda staff'!$E$6:$BM$6,0)),
""))</f>
        <v>0</v>
      </c>
      <c r="AJ190" s="122">
        <f>IFERROR(
$AN190 * INDEX('WFOM - Time_Base'!$A$4:$API$29, MATCH("CenHos", 'WFOM - Time_Base'!$B$4:$B$29,0), MATCH(CONCATENATE($G190,AJ$2),'WFOM - Time_Base'!$A$8:$API$8,0)) *
INDEX('WFOM - Time_Base'!$A$4:$API$29, MATCH("CenHos_Per", 'WFOM - Time_Base'!$B$4:$B$29,0), MATCH(CONCATENATE($G190,AJ$2),'WFOM - Time_Base'!$A$8:$API$8,0)),
IFERROR($AN190 * INDEX('Inputs from Uganda staff'!$E$61:$BM$80,MATCH('HRH Need estimation'!AJ$2,'Inputs from Uganda staff'!$E$61:$E$80,0),MATCH('HRH Need estimation'!$D190,'Inputs from Uganda staff'!$E$6:$BM$6,0)),
""))</f>
        <v>0</v>
      </c>
      <c r="AK190" s="122">
        <f>IFERROR(
$AN190 * INDEX('WFOM - Time_Base'!$A$4:$API$29, MATCH("CenHos", 'WFOM - Time_Base'!$B$4:$B$29,0), MATCH(CONCATENATE($G190,AK$2),'WFOM - Time_Base'!$A$8:$API$8,0)) *
INDEX('WFOM - Time_Base'!$A$4:$API$29, MATCH("CenHos_Per", 'WFOM - Time_Base'!$B$4:$B$29,0), MATCH(CONCATENATE($G190,AK$2),'WFOM - Time_Base'!$A$8:$API$8,0)),
IFERROR($AN190 * INDEX('Inputs from Uganda staff'!$E$61:$BM$80,MATCH('HRH Need estimation'!AK$2,'Inputs from Uganda staff'!$E$61:$E$80,0),MATCH('HRH Need estimation'!$D190,'Inputs from Uganda staff'!$E$6:$BM$6,0)),
""))</f>
        <v>0</v>
      </c>
      <c r="AL190" s="122">
        <f>IFERROR(
$AN190 * INDEX('WFOM - Time_Base'!$A$4:$API$29, MATCH("CenHos", 'WFOM - Time_Base'!$B$4:$B$29,0), MATCH(CONCATENATE($G190,AL$2),'WFOM - Time_Base'!$A$8:$API$8,0)) *
INDEX('WFOM - Time_Base'!$A$4:$API$29, MATCH("CenHos_Per", 'WFOM - Time_Base'!$B$4:$B$29,0), MATCH(CONCATENATE($G190,AL$2),'WFOM - Time_Base'!$A$8:$API$8,0)),
IFERROR($AN190 * INDEX('Inputs from Uganda staff'!$E$61:$BM$80,MATCH('HRH Need estimation'!AL$2,'Inputs from Uganda staff'!$E$61:$E$80,0),MATCH('HRH Need estimation'!$D190,'Inputs from Uganda staff'!$E$6:$BM$6,0)),
""))</f>
        <v>0</v>
      </c>
      <c r="AN190">
        <v>1</v>
      </c>
      <c r="AO190" t="e">
        <f t="shared" si="6"/>
        <v>#N/A</v>
      </c>
    </row>
    <row r="191" spans="1:41" hidden="1">
      <c r="A191" s="106" t="s">
        <v>915</v>
      </c>
      <c r="B191" s="106" t="s">
        <v>525</v>
      </c>
      <c r="C191" s="107" t="s">
        <v>593</v>
      </c>
      <c r="D191" s="114" t="s">
        <v>594</v>
      </c>
      <c r="E191" s="122" t="s">
        <v>867</v>
      </c>
      <c r="F191" s="122" t="s">
        <v>21</v>
      </c>
      <c r="G191" s="122" t="str">
        <f>IF(F191&lt;&gt;"", VLOOKUP(F191,'WFOM - Cadre and Service List'!$E$4:$F$52,2,FALSE), "")</f>
        <v>Over5OPD</v>
      </c>
      <c r="H191" s="122"/>
      <c r="I191" s="207"/>
      <c r="J191" s="207"/>
      <c r="K191" s="207"/>
      <c r="L191" s="207"/>
      <c r="M191" s="207"/>
      <c r="N191" s="207"/>
      <c r="O191" s="207"/>
      <c r="P191" s="207">
        <f t="shared" si="5"/>
        <v>0</v>
      </c>
      <c r="Q191" s="122" t="s">
        <v>1947</v>
      </c>
      <c r="R191" s="122">
        <f>IFERROR(
$AN191 * INDEX('WFOM - Time_Base'!$A$4:$API$29, MATCH("CenHos", 'WFOM - Time_Base'!$B$4:$B$29,0), MATCH(CONCATENATE($G191,R$2),'WFOM - Time_Base'!$A$8:$API$8,0)) *
INDEX('WFOM - Time_Base'!$A$4:$API$29, MATCH("CenHos_Per", 'WFOM - Time_Base'!$B$4:$B$29,0), MATCH(CONCATENATE($G191,R$2),'WFOM - Time_Base'!$A$8:$API$8,0)),
IFERROR($AN191 * INDEX('Inputs from Uganda staff'!$E$61:$BM$80,MATCH('HRH Need estimation'!R$2,'Inputs from Uganda staff'!$E$61:$E$80,0),MATCH('HRH Need estimation'!$D191,'Inputs from Uganda staff'!$E$6:$BM$6,0)),
""))</f>
        <v>3.5</v>
      </c>
      <c r="S191" s="122">
        <f>IFERROR(
$AN191 * INDEX('WFOM - Time_Base'!$A$4:$API$29, MATCH("CenHos", 'WFOM - Time_Base'!$B$4:$B$29,0), MATCH(CONCATENATE($G191,S$2),'WFOM - Time_Base'!$A$8:$API$8,0)) *
INDEX('WFOM - Time_Base'!$A$4:$API$29, MATCH("CenHos_Per", 'WFOM - Time_Base'!$B$4:$B$29,0), MATCH(CONCATENATE($G191,S$2),'WFOM - Time_Base'!$A$8:$API$8,0)),
IFERROR($AN191 * INDEX('Inputs from Uganda staff'!$E$61:$BM$80,MATCH('HRH Need estimation'!S$2,'Inputs from Uganda staff'!$E$61:$E$80,0),MATCH('HRH Need estimation'!$D191,'Inputs from Uganda staff'!$E$6:$BM$6,0)),
""))</f>
        <v>6</v>
      </c>
      <c r="T191" s="122">
        <f>IFERROR(
$AN191 * INDEX('WFOM - Time_Base'!$A$4:$API$29, MATCH("CenHos", 'WFOM - Time_Base'!$B$4:$B$29,0), MATCH(CONCATENATE($G191,T$2),'WFOM - Time_Base'!$A$8:$API$8,0)) *
INDEX('WFOM - Time_Base'!$A$4:$API$29, MATCH("CenHos_Per", 'WFOM - Time_Base'!$B$4:$B$29,0), MATCH(CONCATENATE($G191,T$2),'WFOM - Time_Base'!$A$8:$API$8,0)),
IFERROR($AN191 * INDEX('Inputs from Uganda staff'!$E$61:$BM$80,MATCH('HRH Need estimation'!T$2,'Inputs from Uganda staff'!$E$61:$E$80,0),MATCH('HRH Need estimation'!$D191,'Inputs from Uganda staff'!$E$6:$BM$6,0)),
""))</f>
        <v>0</v>
      </c>
      <c r="U191" s="122">
        <f>IFERROR(
$AN191 * INDEX('WFOM - Time_Base'!$A$4:$API$29, MATCH("CenHos", 'WFOM - Time_Base'!$B$4:$B$29,0), MATCH(CONCATENATE($G191,U$2),'WFOM - Time_Base'!$A$8:$API$8,0)) *
INDEX('WFOM - Time_Base'!$A$4:$API$29, MATCH("CenHos_Per", 'WFOM - Time_Base'!$B$4:$B$29,0), MATCH(CONCATENATE($G191,U$2),'WFOM - Time_Base'!$A$8:$API$8,0)),
IFERROR($AN191 * INDEX('Inputs from Uganda staff'!$E$61:$BM$80,MATCH('HRH Need estimation'!U$2,'Inputs from Uganda staff'!$E$61:$E$80,0),MATCH('HRH Need estimation'!$D191,'Inputs from Uganda staff'!$E$6:$BM$6,0)),
""))</f>
        <v>1</v>
      </c>
      <c r="V191" s="122">
        <f>IFERROR(
$AN191 * INDEX('WFOM - Time_Base'!$A$4:$API$29, MATCH("CenHos", 'WFOM - Time_Base'!$B$4:$B$29,0), MATCH(CONCATENATE($G191,V$2),'WFOM - Time_Base'!$A$8:$API$8,0)) *
INDEX('WFOM - Time_Base'!$A$4:$API$29, MATCH("CenHos_Per", 'WFOM - Time_Base'!$B$4:$B$29,0), MATCH(CONCATENATE($G191,V$2),'WFOM - Time_Base'!$A$8:$API$8,0)),
IFERROR($AN191 * INDEX('Inputs from Uganda staff'!$E$61:$BM$80,MATCH('HRH Need estimation'!V$2,'Inputs from Uganda staff'!$E$61:$E$80,0),MATCH('HRH Need estimation'!$D191,'Inputs from Uganda staff'!$E$6:$BM$6,0)),
""))</f>
        <v>4</v>
      </c>
      <c r="W191" s="122">
        <f>IFERROR(
$AN191 * INDEX('WFOM - Time_Base'!$A$4:$API$29, MATCH("CenHos", 'WFOM - Time_Base'!$B$4:$B$29,0), MATCH(CONCATENATE($G191,W$2),'WFOM - Time_Base'!$A$8:$API$8,0)) *
INDEX('WFOM - Time_Base'!$A$4:$API$29, MATCH("CenHos_Per", 'WFOM - Time_Base'!$B$4:$B$29,0), MATCH(CONCATENATE($G191,W$2),'WFOM - Time_Base'!$A$8:$API$8,0)),
IFERROR($AN191 * INDEX('Inputs from Uganda staff'!$E$61:$BM$80,MATCH('HRH Need estimation'!W$2,'Inputs from Uganda staff'!$E$61:$E$80,0),MATCH('HRH Need estimation'!$D191,'Inputs from Uganda staff'!$E$6:$BM$6,0)),
""))</f>
        <v>0</v>
      </c>
      <c r="X191" s="122">
        <f>IFERROR(
$AN191 * INDEX('WFOM - Time_Base'!$A$4:$API$29, MATCH("CenHos", 'WFOM - Time_Base'!$B$4:$B$29,0), MATCH(CONCATENATE($G191,X$2),'WFOM - Time_Base'!$A$8:$API$8,0)) *
INDEX('WFOM - Time_Base'!$A$4:$API$29, MATCH("CenHos_Per", 'WFOM - Time_Base'!$B$4:$B$29,0), MATCH(CONCATENATE($G191,X$2),'WFOM - Time_Base'!$A$8:$API$8,0)),
IFERROR($AN191 * INDEX('Inputs from Uganda staff'!$E$61:$BM$80,MATCH('HRH Need estimation'!X$2,'Inputs from Uganda staff'!$E$61:$E$80,0),MATCH('HRH Need estimation'!$D191,'Inputs from Uganda staff'!$E$6:$BM$6,0)),
""))</f>
        <v>0</v>
      </c>
      <c r="Y191" s="122">
        <f>IFERROR(
$AN191 * INDEX('WFOM - Time_Base'!$A$4:$API$29, MATCH("CenHos", 'WFOM - Time_Base'!$B$4:$B$29,0), MATCH(CONCATENATE($G191,Y$2),'WFOM - Time_Base'!$A$8:$API$8,0)) *
INDEX('WFOM - Time_Base'!$A$4:$API$29, MATCH("CenHos_Per", 'WFOM - Time_Base'!$B$4:$B$29,0), MATCH(CONCATENATE($G191,Y$2),'WFOM - Time_Base'!$A$8:$API$8,0)),
IFERROR($AN191 * INDEX('Inputs from Uganda staff'!$E$61:$BM$80,MATCH('HRH Need estimation'!Y$2,'Inputs from Uganda staff'!$E$61:$E$80,0),MATCH('HRH Need estimation'!$D191,'Inputs from Uganda staff'!$E$6:$BM$6,0)),
""))</f>
        <v>0</v>
      </c>
      <c r="Z191" s="122">
        <f>IFERROR(
$AN191 * INDEX('WFOM - Time_Base'!$A$4:$API$29, MATCH("CenHos", 'WFOM - Time_Base'!$B$4:$B$29,0), MATCH(CONCATENATE($G191,Z$2),'WFOM - Time_Base'!$A$8:$API$8,0)) *
INDEX('WFOM - Time_Base'!$A$4:$API$29, MATCH("CenHos_Per", 'WFOM - Time_Base'!$B$4:$B$29,0), MATCH(CONCATENATE($G191,Z$2),'WFOM - Time_Base'!$A$8:$API$8,0)),
IFERROR($AN191 * INDEX('Inputs from Uganda staff'!$E$61:$BM$80,MATCH('HRH Need estimation'!Z$2,'Inputs from Uganda staff'!$E$61:$E$80,0),MATCH('HRH Need estimation'!$D191,'Inputs from Uganda staff'!$E$6:$BM$6,0)),
""))</f>
        <v>0</v>
      </c>
      <c r="AA191" s="122">
        <f>IFERROR(
$AN191 * INDEX('WFOM - Time_Base'!$A$4:$API$29, MATCH("CenHos", 'WFOM - Time_Base'!$B$4:$B$29,0), MATCH(CONCATENATE($G191,AA$2),'WFOM - Time_Base'!$A$8:$API$8,0)) *
INDEX('WFOM - Time_Base'!$A$4:$API$29, MATCH("CenHos_Per", 'WFOM - Time_Base'!$B$4:$B$29,0), MATCH(CONCATENATE($G191,AA$2),'WFOM - Time_Base'!$A$8:$API$8,0)),
IFERROR($AN191 * INDEX('Inputs from Uganda staff'!$E$61:$BM$80,MATCH('HRH Need estimation'!AA$2,'Inputs from Uganda staff'!$E$61:$E$80,0),MATCH('HRH Need estimation'!$D191,'Inputs from Uganda staff'!$E$6:$BM$6,0)),
""))</f>
        <v>0</v>
      </c>
      <c r="AB191" s="122">
        <f>IFERROR(
$AN191 * INDEX('WFOM - Time_Base'!$A$4:$API$29, MATCH("CenHos", 'WFOM - Time_Base'!$B$4:$B$29,0), MATCH(CONCATENATE($G191,AB$2),'WFOM - Time_Base'!$A$8:$API$8,0)) *
INDEX('WFOM - Time_Base'!$A$4:$API$29, MATCH("CenHos_Per", 'WFOM - Time_Base'!$B$4:$B$29,0), MATCH(CONCATENATE($G191,AB$2),'WFOM - Time_Base'!$A$8:$API$8,0)),
IFERROR($AN191 * INDEX('Inputs from Uganda staff'!$E$61:$BM$80,MATCH('HRH Need estimation'!AB$2,'Inputs from Uganda staff'!$E$61:$E$80,0),MATCH('HRH Need estimation'!$D191,'Inputs from Uganda staff'!$E$6:$BM$6,0)),
""))</f>
        <v>0</v>
      </c>
      <c r="AC191" s="122" t="str">
        <f>IFERROR(
$AN191 * INDEX('WFOM - Time_Base'!$A$4:$API$29, MATCH("CenHos", 'WFOM - Time_Base'!$B$4:$B$29,0), MATCH(CONCATENATE($G191,AC$2),'WFOM - Time_Base'!$A$8:$API$8,0)) *
INDEX('WFOM - Time_Base'!$A$4:$API$29, MATCH("CenHos_Per", 'WFOM - Time_Base'!$B$4:$B$29,0), MATCH(CONCATENATE($G191,AC$2),'WFOM - Time_Base'!$A$8:$API$8,0)),
IFERROR($AN191 * INDEX('Inputs from Uganda staff'!$E$61:$BM$80,MATCH('HRH Need estimation'!AC$2,'Inputs from Uganda staff'!$E$61:$E$80,0),MATCH('HRH Need estimation'!$D191,'Inputs from Uganda staff'!$E$6:$BM$6,0)),
""))</f>
        <v/>
      </c>
      <c r="AD191" s="122">
        <f>IFERROR(
$AN191 * INDEX('WFOM - Time_Base'!$A$4:$API$29, MATCH("CenHos", 'WFOM - Time_Base'!$B$4:$B$29,0), MATCH(CONCATENATE($G191,AD$2),'WFOM - Time_Base'!$A$8:$API$8,0)) *
INDEX('WFOM - Time_Base'!$A$4:$API$29, MATCH("CenHos_Per", 'WFOM - Time_Base'!$B$4:$B$29,0), MATCH(CONCATENATE($G191,AD$2),'WFOM - Time_Base'!$A$8:$API$8,0)),
IFERROR($AN191 * INDEX('Inputs from Uganda staff'!$E$61:$BM$80,MATCH('HRH Need estimation'!AD$2,'Inputs from Uganda staff'!$E$61:$E$80,0),MATCH('HRH Need estimation'!$D191,'Inputs from Uganda staff'!$E$6:$BM$6,0)),
""))</f>
        <v>0</v>
      </c>
      <c r="AE191" s="122">
        <f>IFERROR(
$AN191 * INDEX('WFOM - Time_Base'!$A$4:$API$29, MATCH("CenHos", 'WFOM - Time_Base'!$B$4:$B$29,0), MATCH(CONCATENATE($G191,AE$2),'WFOM - Time_Base'!$A$8:$API$8,0)) *
INDEX('WFOM - Time_Base'!$A$4:$API$29, MATCH("CenHos_Per", 'WFOM - Time_Base'!$B$4:$B$29,0), MATCH(CONCATENATE($G191,AE$2),'WFOM - Time_Base'!$A$8:$API$8,0)),
IFERROR($AN191 * INDEX('Inputs from Uganda staff'!$E$61:$BM$80,MATCH('HRH Need estimation'!AE$2,'Inputs from Uganda staff'!$E$61:$E$80,0),MATCH('HRH Need estimation'!$D191,'Inputs from Uganda staff'!$E$6:$BM$6,0)),
""))</f>
        <v>0</v>
      </c>
      <c r="AF191" s="122">
        <f>IFERROR(
$AN191 * INDEX('WFOM - Time_Base'!$A$4:$API$29, MATCH("CenHos", 'WFOM - Time_Base'!$B$4:$B$29,0), MATCH(CONCATENATE($G191,AF$2),'WFOM - Time_Base'!$A$8:$API$8,0)) *
INDEX('WFOM - Time_Base'!$A$4:$API$29, MATCH("CenHos_Per", 'WFOM - Time_Base'!$B$4:$B$29,0), MATCH(CONCATENATE($G191,AF$2),'WFOM - Time_Base'!$A$8:$API$8,0)),
IFERROR($AN191 * INDEX('Inputs from Uganda staff'!$E$61:$BM$80,MATCH('HRH Need estimation'!AF$2,'Inputs from Uganda staff'!$E$61:$E$80,0),MATCH('HRH Need estimation'!$D191,'Inputs from Uganda staff'!$E$6:$BM$6,0)),
""))</f>
        <v>0</v>
      </c>
      <c r="AG191" s="122">
        <f>IFERROR(
$AN191 * INDEX('WFOM - Time_Base'!$A$4:$API$29, MATCH("CenHos", 'WFOM - Time_Base'!$B$4:$B$29,0), MATCH(CONCATENATE($G191,AG$2),'WFOM - Time_Base'!$A$8:$API$8,0)) *
INDEX('WFOM - Time_Base'!$A$4:$API$29, MATCH("CenHos_Per", 'WFOM - Time_Base'!$B$4:$B$29,0), MATCH(CONCATENATE($G191,AG$2),'WFOM - Time_Base'!$A$8:$API$8,0)),
IFERROR($AN191 * INDEX('Inputs from Uganda staff'!$E$61:$BM$80,MATCH('HRH Need estimation'!AG$2,'Inputs from Uganda staff'!$E$61:$E$80,0),MATCH('HRH Need estimation'!$D191,'Inputs from Uganda staff'!$E$6:$BM$6,0)),
""))</f>
        <v>0</v>
      </c>
      <c r="AH191" s="122">
        <f>IFERROR(
$AN191 * INDEX('WFOM - Time_Base'!$A$4:$API$29, MATCH("CenHos", 'WFOM - Time_Base'!$B$4:$B$29,0), MATCH(CONCATENATE($G191,AH$2),'WFOM - Time_Base'!$A$8:$API$8,0)) *
INDEX('WFOM - Time_Base'!$A$4:$API$29, MATCH("CenHos_Per", 'WFOM - Time_Base'!$B$4:$B$29,0), MATCH(CONCATENATE($G191,AH$2),'WFOM - Time_Base'!$A$8:$API$8,0)),
IFERROR($AN191 * INDEX('Inputs from Uganda staff'!$E$61:$BM$80,MATCH('HRH Need estimation'!AH$2,'Inputs from Uganda staff'!$E$61:$E$80,0),MATCH('HRH Need estimation'!$D191,'Inputs from Uganda staff'!$E$6:$BM$6,0)),
""))</f>
        <v>0</v>
      </c>
      <c r="AI191" s="122">
        <f>IFERROR(
$AN191 * INDEX('WFOM - Time_Base'!$A$4:$API$29, MATCH("CenHos", 'WFOM - Time_Base'!$B$4:$B$29,0), MATCH(CONCATENATE($G191,AI$2),'WFOM - Time_Base'!$A$8:$API$8,0)) *
INDEX('WFOM - Time_Base'!$A$4:$API$29, MATCH("CenHos_Per", 'WFOM - Time_Base'!$B$4:$B$29,0), MATCH(CONCATENATE($G191,AI$2),'WFOM - Time_Base'!$A$8:$API$8,0)),
IFERROR($AN191 * INDEX('Inputs from Uganda staff'!$E$61:$BM$80,MATCH('HRH Need estimation'!AI$2,'Inputs from Uganda staff'!$E$61:$E$80,0),MATCH('HRH Need estimation'!$D191,'Inputs from Uganda staff'!$E$6:$BM$6,0)),
""))</f>
        <v>0</v>
      </c>
      <c r="AJ191" s="122">
        <f>IFERROR(
$AN191 * INDEX('WFOM - Time_Base'!$A$4:$API$29, MATCH("CenHos", 'WFOM - Time_Base'!$B$4:$B$29,0), MATCH(CONCATENATE($G191,AJ$2),'WFOM - Time_Base'!$A$8:$API$8,0)) *
INDEX('WFOM - Time_Base'!$A$4:$API$29, MATCH("CenHos_Per", 'WFOM - Time_Base'!$B$4:$B$29,0), MATCH(CONCATENATE($G191,AJ$2),'WFOM - Time_Base'!$A$8:$API$8,0)),
IFERROR($AN191 * INDEX('Inputs from Uganda staff'!$E$61:$BM$80,MATCH('HRH Need estimation'!AJ$2,'Inputs from Uganda staff'!$E$61:$E$80,0),MATCH('HRH Need estimation'!$D191,'Inputs from Uganda staff'!$E$6:$BM$6,0)),
""))</f>
        <v>0</v>
      </c>
      <c r="AK191" s="122">
        <f>IFERROR(
$AN191 * INDEX('WFOM - Time_Base'!$A$4:$API$29, MATCH("CenHos", 'WFOM - Time_Base'!$B$4:$B$29,0), MATCH(CONCATENATE($G191,AK$2),'WFOM - Time_Base'!$A$8:$API$8,0)) *
INDEX('WFOM - Time_Base'!$A$4:$API$29, MATCH("CenHos_Per", 'WFOM - Time_Base'!$B$4:$B$29,0), MATCH(CONCATENATE($G191,AK$2),'WFOM - Time_Base'!$A$8:$API$8,0)),
IFERROR($AN191 * INDEX('Inputs from Uganda staff'!$E$61:$BM$80,MATCH('HRH Need estimation'!AK$2,'Inputs from Uganda staff'!$E$61:$E$80,0),MATCH('HRH Need estimation'!$D191,'Inputs from Uganda staff'!$E$6:$BM$6,0)),
""))</f>
        <v>0</v>
      </c>
      <c r="AL191" s="122">
        <f>IFERROR(
$AN191 * INDEX('WFOM - Time_Base'!$A$4:$API$29, MATCH("CenHos", 'WFOM - Time_Base'!$B$4:$B$29,0), MATCH(CONCATENATE($G191,AL$2),'WFOM - Time_Base'!$A$8:$API$8,0)) *
INDEX('WFOM - Time_Base'!$A$4:$API$29, MATCH("CenHos_Per", 'WFOM - Time_Base'!$B$4:$B$29,0), MATCH(CONCATENATE($G191,AL$2),'WFOM - Time_Base'!$A$8:$API$8,0)),
IFERROR($AN191 * INDEX('Inputs from Uganda staff'!$E$61:$BM$80,MATCH('HRH Need estimation'!AL$2,'Inputs from Uganda staff'!$E$61:$E$80,0),MATCH('HRH Need estimation'!$D191,'Inputs from Uganda staff'!$E$6:$BM$6,0)),
""))</f>
        <v>0</v>
      </c>
      <c r="AN191">
        <v>1</v>
      </c>
      <c r="AO191" t="e">
        <f t="shared" si="6"/>
        <v>#N/A</v>
      </c>
    </row>
    <row r="192" spans="1:41" hidden="1">
      <c r="A192" s="106" t="s">
        <v>915</v>
      </c>
      <c r="B192" s="106" t="s">
        <v>525</v>
      </c>
      <c r="C192" s="107" t="s">
        <v>595</v>
      </c>
      <c r="D192" s="114" t="s">
        <v>596</v>
      </c>
      <c r="E192" s="122" t="s">
        <v>867</v>
      </c>
      <c r="F192" s="122" t="s">
        <v>21</v>
      </c>
      <c r="G192" s="122" t="str">
        <f>IF(F192&lt;&gt;"", VLOOKUP(F192,'WFOM - Cadre and Service List'!$E$4:$F$52,2,FALSE), "")</f>
        <v>Over5OPD</v>
      </c>
      <c r="H192" s="122"/>
      <c r="I192" s="207"/>
      <c r="J192" s="207"/>
      <c r="K192" s="207"/>
      <c r="L192" s="207"/>
      <c r="M192" s="207"/>
      <c r="N192" s="207"/>
      <c r="O192" s="207"/>
      <c r="P192" s="207">
        <f t="shared" si="5"/>
        <v>0</v>
      </c>
      <c r="Q192" s="122" t="s">
        <v>1947</v>
      </c>
      <c r="R192" s="122">
        <f>IFERROR(
$AN192 * INDEX('WFOM - Time_Base'!$A$4:$API$29, MATCH("CenHos", 'WFOM - Time_Base'!$B$4:$B$29,0), MATCH(CONCATENATE($G192,R$2),'WFOM - Time_Base'!$A$8:$API$8,0)) *
INDEX('WFOM - Time_Base'!$A$4:$API$29, MATCH("CenHos_Per", 'WFOM - Time_Base'!$B$4:$B$29,0), MATCH(CONCATENATE($G192,R$2),'WFOM - Time_Base'!$A$8:$API$8,0)),
IFERROR($AN192 * INDEX('Inputs from Uganda staff'!$E$61:$BM$80,MATCH('HRH Need estimation'!R$2,'Inputs from Uganda staff'!$E$61:$E$80,0),MATCH('HRH Need estimation'!$D192,'Inputs from Uganda staff'!$E$6:$BM$6,0)),
""))</f>
        <v>3.5</v>
      </c>
      <c r="S192" s="122">
        <f>IFERROR(
$AN192 * INDEX('WFOM - Time_Base'!$A$4:$API$29, MATCH("CenHos", 'WFOM - Time_Base'!$B$4:$B$29,0), MATCH(CONCATENATE($G192,S$2),'WFOM - Time_Base'!$A$8:$API$8,0)) *
INDEX('WFOM - Time_Base'!$A$4:$API$29, MATCH("CenHos_Per", 'WFOM - Time_Base'!$B$4:$B$29,0), MATCH(CONCATENATE($G192,S$2),'WFOM - Time_Base'!$A$8:$API$8,0)),
IFERROR($AN192 * INDEX('Inputs from Uganda staff'!$E$61:$BM$80,MATCH('HRH Need estimation'!S$2,'Inputs from Uganda staff'!$E$61:$E$80,0),MATCH('HRH Need estimation'!$D192,'Inputs from Uganda staff'!$E$6:$BM$6,0)),
""))</f>
        <v>6</v>
      </c>
      <c r="T192" s="122">
        <f>IFERROR(
$AN192 * INDEX('WFOM - Time_Base'!$A$4:$API$29, MATCH("CenHos", 'WFOM - Time_Base'!$B$4:$B$29,0), MATCH(CONCATENATE($G192,T$2),'WFOM - Time_Base'!$A$8:$API$8,0)) *
INDEX('WFOM - Time_Base'!$A$4:$API$29, MATCH("CenHos_Per", 'WFOM - Time_Base'!$B$4:$B$29,0), MATCH(CONCATENATE($G192,T$2),'WFOM - Time_Base'!$A$8:$API$8,0)),
IFERROR($AN192 * INDEX('Inputs from Uganda staff'!$E$61:$BM$80,MATCH('HRH Need estimation'!T$2,'Inputs from Uganda staff'!$E$61:$E$80,0),MATCH('HRH Need estimation'!$D192,'Inputs from Uganda staff'!$E$6:$BM$6,0)),
""))</f>
        <v>0</v>
      </c>
      <c r="U192" s="122">
        <f>IFERROR(
$AN192 * INDEX('WFOM - Time_Base'!$A$4:$API$29, MATCH("CenHos", 'WFOM - Time_Base'!$B$4:$B$29,0), MATCH(CONCATENATE($G192,U$2),'WFOM - Time_Base'!$A$8:$API$8,0)) *
INDEX('WFOM - Time_Base'!$A$4:$API$29, MATCH("CenHos_Per", 'WFOM - Time_Base'!$B$4:$B$29,0), MATCH(CONCATENATE($G192,U$2),'WFOM - Time_Base'!$A$8:$API$8,0)),
IFERROR($AN192 * INDEX('Inputs from Uganda staff'!$E$61:$BM$80,MATCH('HRH Need estimation'!U$2,'Inputs from Uganda staff'!$E$61:$E$80,0),MATCH('HRH Need estimation'!$D192,'Inputs from Uganda staff'!$E$6:$BM$6,0)),
""))</f>
        <v>1</v>
      </c>
      <c r="V192" s="122">
        <f>IFERROR(
$AN192 * INDEX('WFOM - Time_Base'!$A$4:$API$29, MATCH("CenHos", 'WFOM - Time_Base'!$B$4:$B$29,0), MATCH(CONCATENATE($G192,V$2),'WFOM - Time_Base'!$A$8:$API$8,0)) *
INDEX('WFOM - Time_Base'!$A$4:$API$29, MATCH("CenHos_Per", 'WFOM - Time_Base'!$B$4:$B$29,0), MATCH(CONCATENATE($G192,V$2),'WFOM - Time_Base'!$A$8:$API$8,0)),
IFERROR($AN192 * INDEX('Inputs from Uganda staff'!$E$61:$BM$80,MATCH('HRH Need estimation'!V$2,'Inputs from Uganda staff'!$E$61:$E$80,0),MATCH('HRH Need estimation'!$D192,'Inputs from Uganda staff'!$E$6:$BM$6,0)),
""))</f>
        <v>4</v>
      </c>
      <c r="W192" s="122">
        <f>IFERROR(
$AN192 * INDEX('WFOM - Time_Base'!$A$4:$API$29, MATCH("CenHos", 'WFOM - Time_Base'!$B$4:$B$29,0), MATCH(CONCATENATE($G192,W$2),'WFOM - Time_Base'!$A$8:$API$8,0)) *
INDEX('WFOM - Time_Base'!$A$4:$API$29, MATCH("CenHos_Per", 'WFOM - Time_Base'!$B$4:$B$29,0), MATCH(CONCATENATE($G192,W$2),'WFOM - Time_Base'!$A$8:$API$8,0)),
IFERROR($AN192 * INDEX('Inputs from Uganda staff'!$E$61:$BM$80,MATCH('HRH Need estimation'!W$2,'Inputs from Uganda staff'!$E$61:$E$80,0),MATCH('HRH Need estimation'!$D192,'Inputs from Uganda staff'!$E$6:$BM$6,0)),
""))</f>
        <v>0</v>
      </c>
      <c r="X192" s="122">
        <f>IFERROR(
$AN192 * INDEX('WFOM - Time_Base'!$A$4:$API$29, MATCH("CenHos", 'WFOM - Time_Base'!$B$4:$B$29,0), MATCH(CONCATENATE($G192,X$2),'WFOM - Time_Base'!$A$8:$API$8,0)) *
INDEX('WFOM - Time_Base'!$A$4:$API$29, MATCH("CenHos_Per", 'WFOM - Time_Base'!$B$4:$B$29,0), MATCH(CONCATENATE($G192,X$2),'WFOM - Time_Base'!$A$8:$API$8,0)),
IFERROR($AN192 * INDEX('Inputs from Uganda staff'!$E$61:$BM$80,MATCH('HRH Need estimation'!X$2,'Inputs from Uganda staff'!$E$61:$E$80,0),MATCH('HRH Need estimation'!$D192,'Inputs from Uganda staff'!$E$6:$BM$6,0)),
""))</f>
        <v>0</v>
      </c>
      <c r="Y192" s="122">
        <f>IFERROR(
$AN192 * INDEX('WFOM - Time_Base'!$A$4:$API$29, MATCH("CenHos", 'WFOM - Time_Base'!$B$4:$B$29,0), MATCH(CONCATENATE($G192,Y$2),'WFOM - Time_Base'!$A$8:$API$8,0)) *
INDEX('WFOM - Time_Base'!$A$4:$API$29, MATCH("CenHos_Per", 'WFOM - Time_Base'!$B$4:$B$29,0), MATCH(CONCATENATE($G192,Y$2),'WFOM - Time_Base'!$A$8:$API$8,0)),
IFERROR($AN192 * INDEX('Inputs from Uganda staff'!$E$61:$BM$80,MATCH('HRH Need estimation'!Y$2,'Inputs from Uganda staff'!$E$61:$E$80,0),MATCH('HRH Need estimation'!$D192,'Inputs from Uganda staff'!$E$6:$BM$6,0)),
""))</f>
        <v>0</v>
      </c>
      <c r="Z192" s="122">
        <f>IFERROR(
$AN192 * INDEX('WFOM - Time_Base'!$A$4:$API$29, MATCH("CenHos", 'WFOM - Time_Base'!$B$4:$B$29,0), MATCH(CONCATENATE($G192,Z$2),'WFOM - Time_Base'!$A$8:$API$8,0)) *
INDEX('WFOM - Time_Base'!$A$4:$API$29, MATCH("CenHos_Per", 'WFOM - Time_Base'!$B$4:$B$29,0), MATCH(CONCATENATE($G192,Z$2),'WFOM - Time_Base'!$A$8:$API$8,0)),
IFERROR($AN192 * INDEX('Inputs from Uganda staff'!$E$61:$BM$80,MATCH('HRH Need estimation'!Z$2,'Inputs from Uganda staff'!$E$61:$E$80,0),MATCH('HRH Need estimation'!$D192,'Inputs from Uganda staff'!$E$6:$BM$6,0)),
""))</f>
        <v>0</v>
      </c>
      <c r="AA192" s="122">
        <f>IFERROR(
$AN192 * INDEX('WFOM - Time_Base'!$A$4:$API$29, MATCH("CenHos", 'WFOM - Time_Base'!$B$4:$B$29,0), MATCH(CONCATENATE($G192,AA$2),'WFOM - Time_Base'!$A$8:$API$8,0)) *
INDEX('WFOM - Time_Base'!$A$4:$API$29, MATCH("CenHos_Per", 'WFOM - Time_Base'!$B$4:$B$29,0), MATCH(CONCATENATE($G192,AA$2),'WFOM - Time_Base'!$A$8:$API$8,0)),
IFERROR($AN192 * INDEX('Inputs from Uganda staff'!$E$61:$BM$80,MATCH('HRH Need estimation'!AA$2,'Inputs from Uganda staff'!$E$61:$E$80,0),MATCH('HRH Need estimation'!$D192,'Inputs from Uganda staff'!$E$6:$BM$6,0)),
""))</f>
        <v>0</v>
      </c>
      <c r="AB192" s="122">
        <f>IFERROR(
$AN192 * INDEX('WFOM - Time_Base'!$A$4:$API$29, MATCH("CenHos", 'WFOM - Time_Base'!$B$4:$B$29,0), MATCH(CONCATENATE($G192,AB$2),'WFOM - Time_Base'!$A$8:$API$8,0)) *
INDEX('WFOM - Time_Base'!$A$4:$API$29, MATCH("CenHos_Per", 'WFOM - Time_Base'!$B$4:$B$29,0), MATCH(CONCATENATE($G192,AB$2),'WFOM - Time_Base'!$A$8:$API$8,0)),
IFERROR($AN192 * INDEX('Inputs from Uganda staff'!$E$61:$BM$80,MATCH('HRH Need estimation'!AB$2,'Inputs from Uganda staff'!$E$61:$E$80,0),MATCH('HRH Need estimation'!$D192,'Inputs from Uganda staff'!$E$6:$BM$6,0)),
""))</f>
        <v>0</v>
      </c>
      <c r="AC192" s="122" t="str">
        <f>IFERROR(
$AN192 * INDEX('WFOM - Time_Base'!$A$4:$API$29, MATCH("CenHos", 'WFOM - Time_Base'!$B$4:$B$29,0), MATCH(CONCATENATE($G192,AC$2),'WFOM - Time_Base'!$A$8:$API$8,0)) *
INDEX('WFOM - Time_Base'!$A$4:$API$29, MATCH("CenHos_Per", 'WFOM - Time_Base'!$B$4:$B$29,0), MATCH(CONCATENATE($G192,AC$2),'WFOM - Time_Base'!$A$8:$API$8,0)),
IFERROR($AN192 * INDEX('Inputs from Uganda staff'!$E$61:$BM$80,MATCH('HRH Need estimation'!AC$2,'Inputs from Uganda staff'!$E$61:$E$80,0),MATCH('HRH Need estimation'!$D192,'Inputs from Uganda staff'!$E$6:$BM$6,0)),
""))</f>
        <v/>
      </c>
      <c r="AD192" s="122">
        <f>IFERROR(
$AN192 * INDEX('WFOM - Time_Base'!$A$4:$API$29, MATCH("CenHos", 'WFOM - Time_Base'!$B$4:$B$29,0), MATCH(CONCATENATE($G192,AD$2),'WFOM - Time_Base'!$A$8:$API$8,0)) *
INDEX('WFOM - Time_Base'!$A$4:$API$29, MATCH("CenHos_Per", 'WFOM - Time_Base'!$B$4:$B$29,0), MATCH(CONCATENATE($G192,AD$2),'WFOM - Time_Base'!$A$8:$API$8,0)),
IFERROR($AN192 * INDEX('Inputs from Uganda staff'!$E$61:$BM$80,MATCH('HRH Need estimation'!AD$2,'Inputs from Uganda staff'!$E$61:$E$80,0),MATCH('HRH Need estimation'!$D192,'Inputs from Uganda staff'!$E$6:$BM$6,0)),
""))</f>
        <v>0</v>
      </c>
      <c r="AE192" s="122">
        <f>IFERROR(
$AN192 * INDEX('WFOM - Time_Base'!$A$4:$API$29, MATCH("CenHos", 'WFOM - Time_Base'!$B$4:$B$29,0), MATCH(CONCATENATE($G192,AE$2),'WFOM - Time_Base'!$A$8:$API$8,0)) *
INDEX('WFOM - Time_Base'!$A$4:$API$29, MATCH("CenHos_Per", 'WFOM - Time_Base'!$B$4:$B$29,0), MATCH(CONCATENATE($G192,AE$2),'WFOM - Time_Base'!$A$8:$API$8,0)),
IFERROR($AN192 * INDEX('Inputs from Uganda staff'!$E$61:$BM$80,MATCH('HRH Need estimation'!AE$2,'Inputs from Uganda staff'!$E$61:$E$80,0),MATCH('HRH Need estimation'!$D192,'Inputs from Uganda staff'!$E$6:$BM$6,0)),
""))</f>
        <v>0</v>
      </c>
      <c r="AF192" s="122">
        <f>IFERROR(
$AN192 * INDEX('WFOM - Time_Base'!$A$4:$API$29, MATCH("CenHos", 'WFOM - Time_Base'!$B$4:$B$29,0), MATCH(CONCATENATE($G192,AF$2),'WFOM - Time_Base'!$A$8:$API$8,0)) *
INDEX('WFOM - Time_Base'!$A$4:$API$29, MATCH("CenHos_Per", 'WFOM - Time_Base'!$B$4:$B$29,0), MATCH(CONCATENATE($G192,AF$2),'WFOM - Time_Base'!$A$8:$API$8,0)),
IFERROR($AN192 * INDEX('Inputs from Uganda staff'!$E$61:$BM$80,MATCH('HRH Need estimation'!AF$2,'Inputs from Uganda staff'!$E$61:$E$80,0),MATCH('HRH Need estimation'!$D192,'Inputs from Uganda staff'!$E$6:$BM$6,0)),
""))</f>
        <v>0</v>
      </c>
      <c r="AG192" s="122">
        <f>IFERROR(
$AN192 * INDEX('WFOM - Time_Base'!$A$4:$API$29, MATCH("CenHos", 'WFOM - Time_Base'!$B$4:$B$29,0), MATCH(CONCATENATE($G192,AG$2),'WFOM - Time_Base'!$A$8:$API$8,0)) *
INDEX('WFOM - Time_Base'!$A$4:$API$29, MATCH("CenHos_Per", 'WFOM - Time_Base'!$B$4:$B$29,0), MATCH(CONCATENATE($G192,AG$2),'WFOM - Time_Base'!$A$8:$API$8,0)),
IFERROR($AN192 * INDEX('Inputs from Uganda staff'!$E$61:$BM$80,MATCH('HRH Need estimation'!AG$2,'Inputs from Uganda staff'!$E$61:$E$80,0),MATCH('HRH Need estimation'!$D192,'Inputs from Uganda staff'!$E$6:$BM$6,0)),
""))</f>
        <v>0</v>
      </c>
      <c r="AH192" s="122">
        <f>IFERROR(
$AN192 * INDEX('WFOM - Time_Base'!$A$4:$API$29, MATCH("CenHos", 'WFOM - Time_Base'!$B$4:$B$29,0), MATCH(CONCATENATE($G192,AH$2),'WFOM - Time_Base'!$A$8:$API$8,0)) *
INDEX('WFOM - Time_Base'!$A$4:$API$29, MATCH("CenHos_Per", 'WFOM - Time_Base'!$B$4:$B$29,0), MATCH(CONCATENATE($G192,AH$2),'WFOM - Time_Base'!$A$8:$API$8,0)),
IFERROR($AN192 * INDEX('Inputs from Uganda staff'!$E$61:$BM$80,MATCH('HRH Need estimation'!AH$2,'Inputs from Uganda staff'!$E$61:$E$80,0),MATCH('HRH Need estimation'!$D192,'Inputs from Uganda staff'!$E$6:$BM$6,0)),
""))</f>
        <v>0</v>
      </c>
      <c r="AI192" s="122">
        <f>IFERROR(
$AN192 * INDEX('WFOM - Time_Base'!$A$4:$API$29, MATCH("CenHos", 'WFOM - Time_Base'!$B$4:$B$29,0), MATCH(CONCATENATE($G192,AI$2),'WFOM - Time_Base'!$A$8:$API$8,0)) *
INDEX('WFOM - Time_Base'!$A$4:$API$29, MATCH("CenHos_Per", 'WFOM - Time_Base'!$B$4:$B$29,0), MATCH(CONCATENATE($G192,AI$2),'WFOM - Time_Base'!$A$8:$API$8,0)),
IFERROR($AN192 * INDEX('Inputs from Uganda staff'!$E$61:$BM$80,MATCH('HRH Need estimation'!AI$2,'Inputs from Uganda staff'!$E$61:$E$80,0),MATCH('HRH Need estimation'!$D192,'Inputs from Uganda staff'!$E$6:$BM$6,0)),
""))</f>
        <v>0</v>
      </c>
      <c r="AJ192" s="122">
        <f>IFERROR(
$AN192 * INDEX('WFOM - Time_Base'!$A$4:$API$29, MATCH("CenHos", 'WFOM - Time_Base'!$B$4:$B$29,0), MATCH(CONCATENATE($G192,AJ$2),'WFOM - Time_Base'!$A$8:$API$8,0)) *
INDEX('WFOM - Time_Base'!$A$4:$API$29, MATCH("CenHos_Per", 'WFOM - Time_Base'!$B$4:$B$29,0), MATCH(CONCATENATE($G192,AJ$2),'WFOM - Time_Base'!$A$8:$API$8,0)),
IFERROR($AN192 * INDEX('Inputs from Uganda staff'!$E$61:$BM$80,MATCH('HRH Need estimation'!AJ$2,'Inputs from Uganda staff'!$E$61:$E$80,0),MATCH('HRH Need estimation'!$D192,'Inputs from Uganda staff'!$E$6:$BM$6,0)),
""))</f>
        <v>0</v>
      </c>
      <c r="AK192" s="122">
        <f>IFERROR(
$AN192 * INDEX('WFOM - Time_Base'!$A$4:$API$29, MATCH("CenHos", 'WFOM - Time_Base'!$B$4:$B$29,0), MATCH(CONCATENATE($G192,AK$2),'WFOM - Time_Base'!$A$8:$API$8,0)) *
INDEX('WFOM - Time_Base'!$A$4:$API$29, MATCH("CenHos_Per", 'WFOM - Time_Base'!$B$4:$B$29,0), MATCH(CONCATENATE($G192,AK$2),'WFOM - Time_Base'!$A$8:$API$8,0)),
IFERROR($AN192 * INDEX('Inputs from Uganda staff'!$E$61:$BM$80,MATCH('HRH Need estimation'!AK$2,'Inputs from Uganda staff'!$E$61:$E$80,0),MATCH('HRH Need estimation'!$D192,'Inputs from Uganda staff'!$E$6:$BM$6,0)),
""))</f>
        <v>0</v>
      </c>
      <c r="AL192" s="122">
        <f>IFERROR(
$AN192 * INDEX('WFOM - Time_Base'!$A$4:$API$29, MATCH("CenHos", 'WFOM - Time_Base'!$B$4:$B$29,0), MATCH(CONCATENATE($G192,AL$2),'WFOM - Time_Base'!$A$8:$API$8,0)) *
INDEX('WFOM - Time_Base'!$A$4:$API$29, MATCH("CenHos_Per", 'WFOM - Time_Base'!$B$4:$B$29,0), MATCH(CONCATENATE($G192,AL$2),'WFOM - Time_Base'!$A$8:$API$8,0)),
IFERROR($AN192 * INDEX('Inputs from Uganda staff'!$E$61:$BM$80,MATCH('HRH Need estimation'!AL$2,'Inputs from Uganda staff'!$E$61:$E$80,0),MATCH('HRH Need estimation'!$D192,'Inputs from Uganda staff'!$E$6:$BM$6,0)),
""))</f>
        <v>0</v>
      </c>
      <c r="AN192">
        <v>1</v>
      </c>
      <c r="AO192" t="e">
        <f t="shared" si="6"/>
        <v>#N/A</v>
      </c>
    </row>
    <row r="193" spans="1:41" hidden="1">
      <c r="A193" s="106" t="s">
        <v>915</v>
      </c>
      <c r="B193" s="106" t="s">
        <v>525</v>
      </c>
      <c r="C193" s="107" t="s">
        <v>597</v>
      </c>
      <c r="D193" s="115" t="s">
        <v>598</v>
      </c>
      <c r="E193" s="122" t="s">
        <v>867</v>
      </c>
      <c r="F193" s="122" t="s">
        <v>21</v>
      </c>
      <c r="G193" s="122" t="str">
        <f>IF(F193&lt;&gt;"", VLOOKUP(F193,'WFOM - Cadre and Service List'!$E$4:$F$52,2,FALSE), "")</f>
        <v>Over5OPD</v>
      </c>
      <c r="H193" s="122"/>
      <c r="I193" s="207"/>
      <c r="J193" s="207"/>
      <c r="K193" s="207"/>
      <c r="L193" s="207"/>
      <c r="M193" s="207"/>
      <c r="N193" s="207"/>
      <c r="O193" s="207"/>
      <c r="P193" s="207">
        <f t="shared" si="5"/>
        <v>0</v>
      </c>
      <c r="Q193" s="122" t="s">
        <v>1947</v>
      </c>
      <c r="R193" s="122">
        <f>IFERROR(
$AN193 * INDEX('WFOM - Time_Base'!$A$4:$API$29, MATCH("CenHos", 'WFOM - Time_Base'!$B$4:$B$29,0), MATCH(CONCATENATE($G193,R$2),'WFOM - Time_Base'!$A$8:$API$8,0)) *
INDEX('WFOM - Time_Base'!$A$4:$API$29, MATCH("CenHos_Per", 'WFOM - Time_Base'!$B$4:$B$29,0), MATCH(CONCATENATE($G193,R$2),'WFOM - Time_Base'!$A$8:$API$8,0)),
IFERROR($AN193 * INDEX('Inputs from Uganda staff'!$E$61:$BM$80,MATCH('HRH Need estimation'!R$2,'Inputs from Uganda staff'!$E$61:$E$80,0),MATCH('HRH Need estimation'!$D193,'Inputs from Uganda staff'!$E$6:$BM$6,0)),
""))</f>
        <v>3.5</v>
      </c>
      <c r="S193" s="122">
        <f>IFERROR(
$AN193 * INDEX('WFOM - Time_Base'!$A$4:$API$29, MATCH("CenHos", 'WFOM - Time_Base'!$B$4:$B$29,0), MATCH(CONCATENATE($G193,S$2),'WFOM - Time_Base'!$A$8:$API$8,0)) *
INDEX('WFOM - Time_Base'!$A$4:$API$29, MATCH("CenHos_Per", 'WFOM - Time_Base'!$B$4:$B$29,0), MATCH(CONCATENATE($G193,S$2),'WFOM - Time_Base'!$A$8:$API$8,0)),
IFERROR($AN193 * INDEX('Inputs from Uganda staff'!$E$61:$BM$80,MATCH('HRH Need estimation'!S$2,'Inputs from Uganda staff'!$E$61:$E$80,0),MATCH('HRH Need estimation'!$D193,'Inputs from Uganda staff'!$E$6:$BM$6,0)),
""))</f>
        <v>6</v>
      </c>
      <c r="T193" s="122">
        <f>IFERROR(
$AN193 * INDEX('WFOM - Time_Base'!$A$4:$API$29, MATCH("CenHos", 'WFOM - Time_Base'!$B$4:$B$29,0), MATCH(CONCATENATE($G193,T$2),'WFOM - Time_Base'!$A$8:$API$8,0)) *
INDEX('WFOM - Time_Base'!$A$4:$API$29, MATCH("CenHos_Per", 'WFOM - Time_Base'!$B$4:$B$29,0), MATCH(CONCATENATE($G193,T$2),'WFOM - Time_Base'!$A$8:$API$8,0)),
IFERROR($AN193 * INDEX('Inputs from Uganda staff'!$E$61:$BM$80,MATCH('HRH Need estimation'!T$2,'Inputs from Uganda staff'!$E$61:$E$80,0),MATCH('HRH Need estimation'!$D193,'Inputs from Uganda staff'!$E$6:$BM$6,0)),
""))</f>
        <v>0</v>
      </c>
      <c r="U193" s="122">
        <f>IFERROR(
$AN193 * INDEX('WFOM - Time_Base'!$A$4:$API$29, MATCH("CenHos", 'WFOM - Time_Base'!$B$4:$B$29,0), MATCH(CONCATENATE($G193,U$2),'WFOM - Time_Base'!$A$8:$API$8,0)) *
INDEX('WFOM - Time_Base'!$A$4:$API$29, MATCH("CenHos_Per", 'WFOM - Time_Base'!$B$4:$B$29,0), MATCH(CONCATENATE($G193,U$2),'WFOM - Time_Base'!$A$8:$API$8,0)),
IFERROR($AN193 * INDEX('Inputs from Uganda staff'!$E$61:$BM$80,MATCH('HRH Need estimation'!U$2,'Inputs from Uganda staff'!$E$61:$E$80,0),MATCH('HRH Need estimation'!$D193,'Inputs from Uganda staff'!$E$6:$BM$6,0)),
""))</f>
        <v>1</v>
      </c>
      <c r="V193" s="122">
        <f>IFERROR(
$AN193 * INDEX('WFOM - Time_Base'!$A$4:$API$29, MATCH("CenHos", 'WFOM - Time_Base'!$B$4:$B$29,0), MATCH(CONCATENATE($G193,V$2),'WFOM - Time_Base'!$A$8:$API$8,0)) *
INDEX('WFOM - Time_Base'!$A$4:$API$29, MATCH("CenHos_Per", 'WFOM - Time_Base'!$B$4:$B$29,0), MATCH(CONCATENATE($G193,V$2),'WFOM - Time_Base'!$A$8:$API$8,0)),
IFERROR($AN193 * INDEX('Inputs from Uganda staff'!$E$61:$BM$80,MATCH('HRH Need estimation'!V$2,'Inputs from Uganda staff'!$E$61:$E$80,0),MATCH('HRH Need estimation'!$D193,'Inputs from Uganda staff'!$E$6:$BM$6,0)),
""))</f>
        <v>4</v>
      </c>
      <c r="W193" s="122">
        <f>IFERROR(
$AN193 * INDEX('WFOM - Time_Base'!$A$4:$API$29, MATCH("CenHos", 'WFOM - Time_Base'!$B$4:$B$29,0), MATCH(CONCATENATE($G193,W$2),'WFOM - Time_Base'!$A$8:$API$8,0)) *
INDEX('WFOM - Time_Base'!$A$4:$API$29, MATCH("CenHos_Per", 'WFOM - Time_Base'!$B$4:$B$29,0), MATCH(CONCATENATE($G193,W$2),'WFOM - Time_Base'!$A$8:$API$8,0)),
IFERROR($AN193 * INDEX('Inputs from Uganda staff'!$E$61:$BM$80,MATCH('HRH Need estimation'!W$2,'Inputs from Uganda staff'!$E$61:$E$80,0),MATCH('HRH Need estimation'!$D193,'Inputs from Uganda staff'!$E$6:$BM$6,0)),
""))</f>
        <v>0</v>
      </c>
      <c r="X193" s="122">
        <f>IFERROR(
$AN193 * INDEX('WFOM - Time_Base'!$A$4:$API$29, MATCH("CenHos", 'WFOM - Time_Base'!$B$4:$B$29,0), MATCH(CONCATENATE($G193,X$2),'WFOM - Time_Base'!$A$8:$API$8,0)) *
INDEX('WFOM - Time_Base'!$A$4:$API$29, MATCH("CenHos_Per", 'WFOM - Time_Base'!$B$4:$B$29,0), MATCH(CONCATENATE($G193,X$2),'WFOM - Time_Base'!$A$8:$API$8,0)),
IFERROR($AN193 * INDEX('Inputs from Uganda staff'!$E$61:$BM$80,MATCH('HRH Need estimation'!X$2,'Inputs from Uganda staff'!$E$61:$E$80,0),MATCH('HRH Need estimation'!$D193,'Inputs from Uganda staff'!$E$6:$BM$6,0)),
""))</f>
        <v>0</v>
      </c>
      <c r="Y193" s="122">
        <f>IFERROR(
$AN193 * INDEX('WFOM - Time_Base'!$A$4:$API$29, MATCH("CenHos", 'WFOM - Time_Base'!$B$4:$B$29,0), MATCH(CONCATENATE($G193,Y$2),'WFOM - Time_Base'!$A$8:$API$8,0)) *
INDEX('WFOM - Time_Base'!$A$4:$API$29, MATCH("CenHos_Per", 'WFOM - Time_Base'!$B$4:$B$29,0), MATCH(CONCATENATE($G193,Y$2),'WFOM - Time_Base'!$A$8:$API$8,0)),
IFERROR($AN193 * INDEX('Inputs from Uganda staff'!$E$61:$BM$80,MATCH('HRH Need estimation'!Y$2,'Inputs from Uganda staff'!$E$61:$E$80,0),MATCH('HRH Need estimation'!$D193,'Inputs from Uganda staff'!$E$6:$BM$6,0)),
""))</f>
        <v>0</v>
      </c>
      <c r="Z193" s="122">
        <f>IFERROR(
$AN193 * INDEX('WFOM - Time_Base'!$A$4:$API$29, MATCH("CenHos", 'WFOM - Time_Base'!$B$4:$B$29,0), MATCH(CONCATENATE($G193,Z$2),'WFOM - Time_Base'!$A$8:$API$8,0)) *
INDEX('WFOM - Time_Base'!$A$4:$API$29, MATCH("CenHos_Per", 'WFOM - Time_Base'!$B$4:$B$29,0), MATCH(CONCATENATE($G193,Z$2),'WFOM - Time_Base'!$A$8:$API$8,0)),
IFERROR($AN193 * INDEX('Inputs from Uganda staff'!$E$61:$BM$80,MATCH('HRH Need estimation'!Z$2,'Inputs from Uganda staff'!$E$61:$E$80,0),MATCH('HRH Need estimation'!$D193,'Inputs from Uganda staff'!$E$6:$BM$6,0)),
""))</f>
        <v>0</v>
      </c>
      <c r="AA193" s="122">
        <f>IFERROR(
$AN193 * INDEX('WFOM - Time_Base'!$A$4:$API$29, MATCH("CenHos", 'WFOM - Time_Base'!$B$4:$B$29,0), MATCH(CONCATENATE($G193,AA$2),'WFOM - Time_Base'!$A$8:$API$8,0)) *
INDEX('WFOM - Time_Base'!$A$4:$API$29, MATCH("CenHos_Per", 'WFOM - Time_Base'!$B$4:$B$29,0), MATCH(CONCATENATE($G193,AA$2),'WFOM - Time_Base'!$A$8:$API$8,0)),
IFERROR($AN193 * INDEX('Inputs from Uganda staff'!$E$61:$BM$80,MATCH('HRH Need estimation'!AA$2,'Inputs from Uganda staff'!$E$61:$E$80,0),MATCH('HRH Need estimation'!$D193,'Inputs from Uganda staff'!$E$6:$BM$6,0)),
""))</f>
        <v>0</v>
      </c>
      <c r="AB193" s="122">
        <f>IFERROR(
$AN193 * INDEX('WFOM - Time_Base'!$A$4:$API$29, MATCH("CenHos", 'WFOM - Time_Base'!$B$4:$B$29,0), MATCH(CONCATENATE($G193,AB$2),'WFOM - Time_Base'!$A$8:$API$8,0)) *
INDEX('WFOM - Time_Base'!$A$4:$API$29, MATCH("CenHos_Per", 'WFOM - Time_Base'!$B$4:$B$29,0), MATCH(CONCATENATE($G193,AB$2),'WFOM - Time_Base'!$A$8:$API$8,0)),
IFERROR($AN193 * INDEX('Inputs from Uganda staff'!$E$61:$BM$80,MATCH('HRH Need estimation'!AB$2,'Inputs from Uganda staff'!$E$61:$E$80,0),MATCH('HRH Need estimation'!$D193,'Inputs from Uganda staff'!$E$6:$BM$6,0)),
""))</f>
        <v>0</v>
      </c>
      <c r="AC193" s="122" t="str">
        <f>IFERROR(
$AN193 * INDEX('WFOM - Time_Base'!$A$4:$API$29, MATCH("CenHos", 'WFOM - Time_Base'!$B$4:$B$29,0), MATCH(CONCATENATE($G193,AC$2),'WFOM - Time_Base'!$A$8:$API$8,0)) *
INDEX('WFOM - Time_Base'!$A$4:$API$29, MATCH("CenHos_Per", 'WFOM - Time_Base'!$B$4:$B$29,0), MATCH(CONCATENATE($G193,AC$2),'WFOM - Time_Base'!$A$8:$API$8,0)),
IFERROR($AN193 * INDEX('Inputs from Uganda staff'!$E$61:$BM$80,MATCH('HRH Need estimation'!AC$2,'Inputs from Uganda staff'!$E$61:$E$80,0),MATCH('HRH Need estimation'!$D193,'Inputs from Uganda staff'!$E$6:$BM$6,0)),
""))</f>
        <v/>
      </c>
      <c r="AD193" s="122">
        <f>IFERROR(
$AN193 * INDEX('WFOM - Time_Base'!$A$4:$API$29, MATCH("CenHos", 'WFOM - Time_Base'!$B$4:$B$29,0), MATCH(CONCATENATE($G193,AD$2),'WFOM - Time_Base'!$A$8:$API$8,0)) *
INDEX('WFOM - Time_Base'!$A$4:$API$29, MATCH("CenHos_Per", 'WFOM - Time_Base'!$B$4:$B$29,0), MATCH(CONCATENATE($G193,AD$2),'WFOM - Time_Base'!$A$8:$API$8,0)),
IFERROR($AN193 * INDEX('Inputs from Uganda staff'!$E$61:$BM$80,MATCH('HRH Need estimation'!AD$2,'Inputs from Uganda staff'!$E$61:$E$80,0),MATCH('HRH Need estimation'!$D193,'Inputs from Uganda staff'!$E$6:$BM$6,0)),
""))</f>
        <v>0</v>
      </c>
      <c r="AE193" s="122">
        <f>IFERROR(
$AN193 * INDEX('WFOM - Time_Base'!$A$4:$API$29, MATCH("CenHos", 'WFOM - Time_Base'!$B$4:$B$29,0), MATCH(CONCATENATE($G193,AE$2),'WFOM - Time_Base'!$A$8:$API$8,0)) *
INDEX('WFOM - Time_Base'!$A$4:$API$29, MATCH("CenHos_Per", 'WFOM - Time_Base'!$B$4:$B$29,0), MATCH(CONCATENATE($G193,AE$2),'WFOM - Time_Base'!$A$8:$API$8,0)),
IFERROR($AN193 * INDEX('Inputs from Uganda staff'!$E$61:$BM$80,MATCH('HRH Need estimation'!AE$2,'Inputs from Uganda staff'!$E$61:$E$80,0),MATCH('HRH Need estimation'!$D193,'Inputs from Uganda staff'!$E$6:$BM$6,0)),
""))</f>
        <v>0</v>
      </c>
      <c r="AF193" s="122">
        <f>IFERROR(
$AN193 * INDEX('WFOM - Time_Base'!$A$4:$API$29, MATCH("CenHos", 'WFOM - Time_Base'!$B$4:$B$29,0), MATCH(CONCATENATE($G193,AF$2),'WFOM - Time_Base'!$A$8:$API$8,0)) *
INDEX('WFOM - Time_Base'!$A$4:$API$29, MATCH("CenHos_Per", 'WFOM - Time_Base'!$B$4:$B$29,0), MATCH(CONCATENATE($G193,AF$2),'WFOM - Time_Base'!$A$8:$API$8,0)),
IFERROR($AN193 * INDEX('Inputs from Uganda staff'!$E$61:$BM$80,MATCH('HRH Need estimation'!AF$2,'Inputs from Uganda staff'!$E$61:$E$80,0),MATCH('HRH Need estimation'!$D193,'Inputs from Uganda staff'!$E$6:$BM$6,0)),
""))</f>
        <v>0</v>
      </c>
      <c r="AG193" s="122">
        <f>IFERROR(
$AN193 * INDEX('WFOM - Time_Base'!$A$4:$API$29, MATCH("CenHos", 'WFOM - Time_Base'!$B$4:$B$29,0), MATCH(CONCATENATE($G193,AG$2),'WFOM - Time_Base'!$A$8:$API$8,0)) *
INDEX('WFOM - Time_Base'!$A$4:$API$29, MATCH("CenHos_Per", 'WFOM - Time_Base'!$B$4:$B$29,0), MATCH(CONCATENATE($G193,AG$2),'WFOM - Time_Base'!$A$8:$API$8,0)),
IFERROR($AN193 * INDEX('Inputs from Uganda staff'!$E$61:$BM$80,MATCH('HRH Need estimation'!AG$2,'Inputs from Uganda staff'!$E$61:$E$80,0),MATCH('HRH Need estimation'!$D193,'Inputs from Uganda staff'!$E$6:$BM$6,0)),
""))</f>
        <v>0</v>
      </c>
      <c r="AH193" s="122">
        <f>IFERROR(
$AN193 * INDEX('WFOM - Time_Base'!$A$4:$API$29, MATCH("CenHos", 'WFOM - Time_Base'!$B$4:$B$29,0), MATCH(CONCATENATE($G193,AH$2),'WFOM - Time_Base'!$A$8:$API$8,0)) *
INDEX('WFOM - Time_Base'!$A$4:$API$29, MATCH("CenHos_Per", 'WFOM - Time_Base'!$B$4:$B$29,0), MATCH(CONCATENATE($G193,AH$2),'WFOM - Time_Base'!$A$8:$API$8,0)),
IFERROR($AN193 * INDEX('Inputs from Uganda staff'!$E$61:$BM$80,MATCH('HRH Need estimation'!AH$2,'Inputs from Uganda staff'!$E$61:$E$80,0),MATCH('HRH Need estimation'!$D193,'Inputs from Uganda staff'!$E$6:$BM$6,0)),
""))</f>
        <v>0</v>
      </c>
      <c r="AI193" s="122">
        <f>IFERROR(
$AN193 * INDEX('WFOM - Time_Base'!$A$4:$API$29, MATCH("CenHos", 'WFOM - Time_Base'!$B$4:$B$29,0), MATCH(CONCATENATE($G193,AI$2),'WFOM - Time_Base'!$A$8:$API$8,0)) *
INDEX('WFOM - Time_Base'!$A$4:$API$29, MATCH("CenHos_Per", 'WFOM - Time_Base'!$B$4:$B$29,0), MATCH(CONCATENATE($G193,AI$2),'WFOM - Time_Base'!$A$8:$API$8,0)),
IFERROR($AN193 * INDEX('Inputs from Uganda staff'!$E$61:$BM$80,MATCH('HRH Need estimation'!AI$2,'Inputs from Uganda staff'!$E$61:$E$80,0),MATCH('HRH Need estimation'!$D193,'Inputs from Uganda staff'!$E$6:$BM$6,0)),
""))</f>
        <v>0</v>
      </c>
      <c r="AJ193" s="122">
        <f>IFERROR(
$AN193 * INDEX('WFOM - Time_Base'!$A$4:$API$29, MATCH("CenHos", 'WFOM - Time_Base'!$B$4:$B$29,0), MATCH(CONCATENATE($G193,AJ$2),'WFOM - Time_Base'!$A$8:$API$8,0)) *
INDEX('WFOM - Time_Base'!$A$4:$API$29, MATCH("CenHos_Per", 'WFOM - Time_Base'!$B$4:$B$29,0), MATCH(CONCATENATE($G193,AJ$2),'WFOM - Time_Base'!$A$8:$API$8,0)),
IFERROR($AN193 * INDEX('Inputs from Uganda staff'!$E$61:$BM$80,MATCH('HRH Need estimation'!AJ$2,'Inputs from Uganda staff'!$E$61:$E$80,0),MATCH('HRH Need estimation'!$D193,'Inputs from Uganda staff'!$E$6:$BM$6,0)),
""))</f>
        <v>0</v>
      </c>
      <c r="AK193" s="122">
        <f>IFERROR(
$AN193 * INDEX('WFOM - Time_Base'!$A$4:$API$29, MATCH("CenHos", 'WFOM - Time_Base'!$B$4:$B$29,0), MATCH(CONCATENATE($G193,AK$2),'WFOM - Time_Base'!$A$8:$API$8,0)) *
INDEX('WFOM - Time_Base'!$A$4:$API$29, MATCH("CenHos_Per", 'WFOM - Time_Base'!$B$4:$B$29,0), MATCH(CONCATENATE($G193,AK$2),'WFOM - Time_Base'!$A$8:$API$8,0)),
IFERROR($AN193 * INDEX('Inputs from Uganda staff'!$E$61:$BM$80,MATCH('HRH Need estimation'!AK$2,'Inputs from Uganda staff'!$E$61:$E$80,0),MATCH('HRH Need estimation'!$D193,'Inputs from Uganda staff'!$E$6:$BM$6,0)),
""))</f>
        <v>0</v>
      </c>
      <c r="AL193" s="122">
        <f>IFERROR(
$AN193 * INDEX('WFOM - Time_Base'!$A$4:$API$29, MATCH("CenHos", 'WFOM - Time_Base'!$B$4:$B$29,0), MATCH(CONCATENATE($G193,AL$2),'WFOM - Time_Base'!$A$8:$API$8,0)) *
INDEX('WFOM - Time_Base'!$A$4:$API$29, MATCH("CenHos_Per", 'WFOM - Time_Base'!$B$4:$B$29,0), MATCH(CONCATENATE($G193,AL$2),'WFOM - Time_Base'!$A$8:$API$8,0)),
IFERROR($AN193 * INDEX('Inputs from Uganda staff'!$E$61:$BM$80,MATCH('HRH Need estimation'!AL$2,'Inputs from Uganda staff'!$E$61:$E$80,0),MATCH('HRH Need estimation'!$D193,'Inputs from Uganda staff'!$E$6:$BM$6,0)),
""))</f>
        <v>0</v>
      </c>
      <c r="AN193">
        <v>1</v>
      </c>
      <c r="AO193" t="e">
        <f t="shared" si="6"/>
        <v>#N/A</v>
      </c>
    </row>
    <row r="194" spans="1:41" hidden="1">
      <c r="A194" s="106" t="s">
        <v>1010</v>
      </c>
      <c r="B194" s="106" t="s">
        <v>525</v>
      </c>
      <c r="C194" s="107" t="s">
        <v>599</v>
      </c>
      <c r="D194" s="115" t="s">
        <v>600</v>
      </c>
      <c r="E194" s="122" t="s">
        <v>867</v>
      </c>
      <c r="F194" s="122" t="s">
        <v>21</v>
      </c>
      <c r="G194" s="122" t="str">
        <f>IF(F194&lt;&gt;"", VLOOKUP(F194,'WFOM - Cadre and Service List'!$E$4:$F$52,2,FALSE), "")</f>
        <v>Over5OPD</v>
      </c>
      <c r="H194" s="122"/>
      <c r="I194" s="207"/>
      <c r="J194" s="207"/>
      <c r="K194" s="207"/>
      <c r="L194" s="207"/>
      <c r="M194" s="207"/>
      <c r="N194" s="207"/>
      <c r="O194" s="207"/>
      <c r="P194" s="207">
        <f t="shared" si="5"/>
        <v>0</v>
      </c>
      <c r="Q194" s="122" t="s">
        <v>1947</v>
      </c>
      <c r="R194" s="122">
        <f>IFERROR(
$AN194 * INDEX('WFOM - Time_Base'!$A$4:$API$29, MATCH("CenHos", 'WFOM - Time_Base'!$B$4:$B$29,0), MATCH(CONCATENATE($G194,R$2),'WFOM - Time_Base'!$A$8:$API$8,0)) *
INDEX('WFOM - Time_Base'!$A$4:$API$29, MATCH("CenHos_Per", 'WFOM - Time_Base'!$B$4:$B$29,0), MATCH(CONCATENATE($G194,R$2),'WFOM - Time_Base'!$A$8:$API$8,0)),
IFERROR($AN194 * INDEX('Inputs from Uganda staff'!$E$61:$BM$80,MATCH('HRH Need estimation'!R$2,'Inputs from Uganda staff'!$E$61:$E$80,0),MATCH('HRH Need estimation'!$D194,'Inputs from Uganda staff'!$E$6:$BM$6,0)),
""))</f>
        <v>3.5</v>
      </c>
      <c r="S194" s="122">
        <f>IFERROR(
$AN194 * INDEX('WFOM - Time_Base'!$A$4:$API$29, MATCH("CenHos", 'WFOM - Time_Base'!$B$4:$B$29,0), MATCH(CONCATENATE($G194,S$2),'WFOM - Time_Base'!$A$8:$API$8,0)) *
INDEX('WFOM - Time_Base'!$A$4:$API$29, MATCH("CenHos_Per", 'WFOM - Time_Base'!$B$4:$B$29,0), MATCH(CONCATENATE($G194,S$2),'WFOM - Time_Base'!$A$8:$API$8,0)),
IFERROR($AN194 * INDEX('Inputs from Uganda staff'!$E$61:$BM$80,MATCH('HRH Need estimation'!S$2,'Inputs from Uganda staff'!$E$61:$E$80,0),MATCH('HRH Need estimation'!$D194,'Inputs from Uganda staff'!$E$6:$BM$6,0)),
""))</f>
        <v>6</v>
      </c>
      <c r="T194" s="122">
        <f>IFERROR(
$AN194 * INDEX('WFOM - Time_Base'!$A$4:$API$29, MATCH("CenHos", 'WFOM - Time_Base'!$B$4:$B$29,0), MATCH(CONCATENATE($G194,T$2),'WFOM - Time_Base'!$A$8:$API$8,0)) *
INDEX('WFOM - Time_Base'!$A$4:$API$29, MATCH("CenHos_Per", 'WFOM - Time_Base'!$B$4:$B$29,0), MATCH(CONCATENATE($G194,T$2),'WFOM - Time_Base'!$A$8:$API$8,0)),
IFERROR($AN194 * INDEX('Inputs from Uganda staff'!$E$61:$BM$80,MATCH('HRH Need estimation'!T$2,'Inputs from Uganda staff'!$E$61:$E$80,0),MATCH('HRH Need estimation'!$D194,'Inputs from Uganda staff'!$E$6:$BM$6,0)),
""))</f>
        <v>0</v>
      </c>
      <c r="U194" s="122">
        <f>IFERROR(
$AN194 * INDEX('WFOM - Time_Base'!$A$4:$API$29, MATCH("CenHos", 'WFOM - Time_Base'!$B$4:$B$29,0), MATCH(CONCATENATE($G194,U$2),'WFOM - Time_Base'!$A$8:$API$8,0)) *
INDEX('WFOM - Time_Base'!$A$4:$API$29, MATCH("CenHos_Per", 'WFOM - Time_Base'!$B$4:$B$29,0), MATCH(CONCATENATE($G194,U$2),'WFOM - Time_Base'!$A$8:$API$8,0)),
IFERROR($AN194 * INDEX('Inputs from Uganda staff'!$E$61:$BM$80,MATCH('HRH Need estimation'!U$2,'Inputs from Uganda staff'!$E$61:$E$80,0),MATCH('HRH Need estimation'!$D194,'Inputs from Uganda staff'!$E$6:$BM$6,0)),
""))</f>
        <v>1</v>
      </c>
      <c r="V194" s="122">
        <f>IFERROR(
$AN194 * INDEX('WFOM - Time_Base'!$A$4:$API$29, MATCH("CenHos", 'WFOM - Time_Base'!$B$4:$B$29,0), MATCH(CONCATENATE($G194,V$2),'WFOM - Time_Base'!$A$8:$API$8,0)) *
INDEX('WFOM - Time_Base'!$A$4:$API$29, MATCH("CenHos_Per", 'WFOM - Time_Base'!$B$4:$B$29,0), MATCH(CONCATENATE($G194,V$2),'WFOM - Time_Base'!$A$8:$API$8,0)),
IFERROR($AN194 * INDEX('Inputs from Uganda staff'!$E$61:$BM$80,MATCH('HRH Need estimation'!V$2,'Inputs from Uganda staff'!$E$61:$E$80,0),MATCH('HRH Need estimation'!$D194,'Inputs from Uganda staff'!$E$6:$BM$6,0)),
""))</f>
        <v>4</v>
      </c>
      <c r="W194" s="122">
        <f>IFERROR(
$AN194 * INDEX('WFOM - Time_Base'!$A$4:$API$29, MATCH("CenHos", 'WFOM - Time_Base'!$B$4:$B$29,0), MATCH(CONCATENATE($G194,W$2),'WFOM - Time_Base'!$A$8:$API$8,0)) *
INDEX('WFOM - Time_Base'!$A$4:$API$29, MATCH("CenHos_Per", 'WFOM - Time_Base'!$B$4:$B$29,0), MATCH(CONCATENATE($G194,W$2),'WFOM - Time_Base'!$A$8:$API$8,0)),
IFERROR($AN194 * INDEX('Inputs from Uganda staff'!$E$61:$BM$80,MATCH('HRH Need estimation'!W$2,'Inputs from Uganda staff'!$E$61:$E$80,0),MATCH('HRH Need estimation'!$D194,'Inputs from Uganda staff'!$E$6:$BM$6,0)),
""))</f>
        <v>0</v>
      </c>
      <c r="X194" s="122">
        <f>IFERROR(
$AN194 * INDEX('WFOM - Time_Base'!$A$4:$API$29, MATCH("CenHos", 'WFOM - Time_Base'!$B$4:$B$29,0), MATCH(CONCATENATE($G194,X$2),'WFOM - Time_Base'!$A$8:$API$8,0)) *
INDEX('WFOM - Time_Base'!$A$4:$API$29, MATCH("CenHos_Per", 'WFOM - Time_Base'!$B$4:$B$29,0), MATCH(CONCATENATE($G194,X$2),'WFOM - Time_Base'!$A$8:$API$8,0)),
IFERROR($AN194 * INDEX('Inputs from Uganda staff'!$E$61:$BM$80,MATCH('HRH Need estimation'!X$2,'Inputs from Uganda staff'!$E$61:$E$80,0),MATCH('HRH Need estimation'!$D194,'Inputs from Uganda staff'!$E$6:$BM$6,0)),
""))</f>
        <v>0</v>
      </c>
      <c r="Y194" s="122">
        <f>IFERROR(
$AN194 * INDEX('WFOM - Time_Base'!$A$4:$API$29, MATCH("CenHos", 'WFOM - Time_Base'!$B$4:$B$29,0), MATCH(CONCATENATE($G194,Y$2),'WFOM - Time_Base'!$A$8:$API$8,0)) *
INDEX('WFOM - Time_Base'!$A$4:$API$29, MATCH("CenHos_Per", 'WFOM - Time_Base'!$B$4:$B$29,0), MATCH(CONCATENATE($G194,Y$2),'WFOM - Time_Base'!$A$8:$API$8,0)),
IFERROR($AN194 * INDEX('Inputs from Uganda staff'!$E$61:$BM$80,MATCH('HRH Need estimation'!Y$2,'Inputs from Uganda staff'!$E$61:$E$80,0),MATCH('HRH Need estimation'!$D194,'Inputs from Uganda staff'!$E$6:$BM$6,0)),
""))</f>
        <v>0</v>
      </c>
      <c r="Z194" s="122">
        <f>IFERROR(
$AN194 * INDEX('WFOM - Time_Base'!$A$4:$API$29, MATCH("CenHos", 'WFOM - Time_Base'!$B$4:$B$29,0), MATCH(CONCATENATE($G194,Z$2),'WFOM - Time_Base'!$A$8:$API$8,0)) *
INDEX('WFOM - Time_Base'!$A$4:$API$29, MATCH("CenHos_Per", 'WFOM - Time_Base'!$B$4:$B$29,0), MATCH(CONCATENATE($G194,Z$2),'WFOM - Time_Base'!$A$8:$API$8,0)),
IFERROR($AN194 * INDEX('Inputs from Uganda staff'!$E$61:$BM$80,MATCH('HRH Need estimation'!Z$2,'Inputs from Uganda staff'!$E$61:$E$80,0),MATCH('HRH Need estimation'!$D194,'Inputs from Uganda staff'!$E$6:$BM$6,0)),
""))</f>
        <v>0</v>
      </c>
      <c r="AA194" s="122">
        <f>IFERROR(
$AN194 * INDEX('WFOM - Time_Base'!$A$4:$API$29, MATCH("CenHos", 'WFOM - Time_Base'!$B$4:$B$29,0), MATCH(CONCATENATE($G194,AA$2),'WFOM - Time_Base'!$A$8:$API$8,0)) *
INDEX('WFOM - Time_Base'!$A$4:$API$29, MATCH("CenHos_Per", 'WFOM - Time_Base'!$B$4:$B$29,0), MATCH(CONCATENATE($G194,AA$2),'WFOM - Time_Base'!$A$8:$API$8,0)),
IFERROR($AN194 * INDEX('Inputs from Uganda staff'!$E$61:$BM$80,MATCH('HRH Need estimation'!AA$2,'Inputs from Uganda staff'!$E$61:$E$80,0),MATCH('HRH Need estimation'!$D194,'Inputs from Uganda staff'!$E$6:$BM$6,0)),
""))</f>
        <v>0</v>
      </c>
      <c r="AB194" s="122">
        <f>IFERROR(
$AN194 * INDEX('WFOM - Time_Base'!$A$4:$API$29, MATCH("CenHos", 'WFOM - Time_Base'!$B$4:$B$29,0), MATCH(CONCATENATE($G194,AB$2),'WFOM - Time_Base'!$A$8:$API$8,0)) *
INDEX('WFOM - Time_Base'!$A$4:$API$29, MATCH("CenHos_Per", 'WFOM - Time_Base'!$B$4:$B$29,0), MATCH(CONCATENATE($G194,AB$2),'WFOM - Time_Base'!$A$8:$API$8,0)),
IFERROR($AN194 * INDEX('Inputs from Uganda staff'!$E$61:$BM$80,MATCH('HRH Need estimation'!AB$2,'Inputs from Uganda staff'!$E$61:$E$80,0),MATCH('HRH Need estimation'!$D194,'Inputs from Uganda staff'!$E$6:$BM$6,0)),
""))</f>
        <v>0</v>
      </c>
      <c r="AC194" s="122" t="str">
        <f>IFERROR(
$AN194 * INDEX('WFOM - Time_Base'!$A$4:$API$29, MATCH("CenHos", 'WFOM - Time_Base'!$B$4:$B$29,0), MATCH(CONCATENATE($G194,AC$2),'WFOM - Time_Base'!$A$8:$API$8,0)) *
INDEX('WFOM - Time_Base'!$A$4:$API$29, MATCH("CenHos_Per", 'WFOM - Time_Base'!$B$4:$B$29,0), MATCH(CONCATENATE($G194,AC$2),'WFOM - Time_Base'!$A$8:$API$8,0)),
IFERROR($AN194 * INDEX('Inputs from Uganda staff'!$E$61:$BM$80,MATCH('HRH Need estimation'!AC$2,'Inputs from Uganda staff'!$E$61:$E$80,0),MATCH('HRH Need estimation'!$D194,'Inputs from Uganda staff'!$E$6:$BM$6,0)),
""))</f>
        <v/>
      </c>
      <c r="AD194" s="122">
        <f>IFERROR(
$AN194 * INDEX('WFOM - Time_Base'!$A$4:$API$29, MATCH("CenHos", 'WFOM - Time_Base'!$B$4:$B$29,0), MATCH(CONCATENATE($G194,AD$2),'WFOM - Time_Base'!$A$8:$API$8,0)) *
INDEX('WFOM - Time_Base'!$A$4:$API$29, MATCH("CenHos_Per", 'WFOM - Time_Base'!$B$4:$B$29,0), MATCH(CONCATENATE($G194,AD$2),'WFOM - Time_Base'!$A$8:$API$8,0)),
IFERROR($AN194 * INDEX('Inputs from Uganda staff'!$E$61:$BM$80,MATCH('HRH Need estimation'!AD$2,'Inputs from Uganda staff'!$E$61:$E$80,0),MATCH('HRH Need estimation'!$D194,'Inputs from Uganda staff'!$E$6:$BM$6,0)),
""))</f>
        <v>0</v>
      </c>
      <c r="AE194" s="122">
        <f>IFERROR(
$AN194 * INDEX('WFOM - Time_Base'!$A$4:$API$29, MATCH("CenHos", 'WFOM - Time_Base'!$B$4:$B$29,0), MATCH(CONCATENATE($G194,AE$2),'WFOM - Time_Base'!$A$8:$API$8,0)) *
INDEX('WFOM - Time_Base'!$A$4:$API$29, MATCH("CenHos_Per", 'WFOM - Time_Base'!$B$4:$B$29,0), MATCH(CONCATENATE($G194,AE$2),'WFOM - Time_Base'!$A$8:$API$8,0)),
IFERROR($AN194 * INDEX('Inputs from Uganda staff'!$E$61:$BM$80,MATCH('HRH Need estimation'!AE$2,'Inputs from Uganda staff'!$E$61:$E$80,0),MATCH('HRH Need estimation'!$D194,'Inputs from Uganda staff'!$E$6:$BM$6,0)),
""))</f>
        <v>0</v>
      </c>
      <c r="AF194" s="122">
        <f>IFERROR(
$AN194 * INDEX('WFOM - Time_Base'!$A$4:$API$29, MATCH("CenHos", 'WFOM - Time_Base'!$B$4:$B$29,0), MATCH(CONCATENATE($G194,AF$2),'WFOM - Time_Base'!$A$8:$API$8,0)) *
INDEX('WFOM - Time_Base'!$A$4:$API$29, MATCH("CenHos_Per", 'WFOM - Time_Base'!$B$4:$B$29,0), MATCH(CONCATENATE($G194,AF$2),'WFOM - Time_Base'!$A$8:$API$8,0)),
IFERROR($AN194 * INDEX('Inputs from Uganda staff'!$E$61:$BM$80,MATCH('HRH Need estimation'!AF$2,'Inputs from Uganda staff'!$E$61:$E$80,0),MATCH('HRH Need estimation'!$D194,'Inputs from Uganda staff'!$E$6:$BM$6,0)),
""))</f>
        <v>0</v>
      </c>
      <c r="AG194" s="122">
        <f>IFERROR(
$AN194 * INDEX('WFOM - Time_Base'!$A$4:$API$29, MATCH("CenHos", 'WFOM - Time_Base'!$B$4:$B$29,0), MATCH(CONCATENATE($G194,AG$2),'WFOM - Time_Base'!$A$8:$API$8,0)) *
INDEX('WFOM - Time_Base'!$A$4:$API$29, MATCH("CenHos_Per", 'WFOM - Time_Base'!$B$4:$B$29,0), MATCH(CONCATENATE($G194,AG$2),'WFOM - Time_Base'!$A$8:$API$8,0)),
IFERROR($AN194 * INDEX('Inputs from Uganda staff'!$E$61:$BM$80,MATCH('HRH Need estimation'!AG$2,'Inputs from Uganda staff'!$E$61:$E$80,0),MATCH('HRH Need estimation'!$D194,'Inputs from Uganda staff'!$E$6:$BM$6,0)),
""))</f>
        <v>0</v>
      </c>
      <c r="AH194" s="122">
        <f>IFERROR(
$AN194 * INDEX('WFOM - Time_Base'!$A$4:$API$29, MATCH("CenHos", 'WFOM - Time_Base'!$B$4:$B$29,0), MATCH(CONCATENATE($G194,AH$2),'WFOM - Time_Base'!$A$8:$API$8,0)) *
INDEX('WFOM - Time_Base'!$A$4:$API$29, MATCH("CenHos_Per", 'WFOM - Time_Base'!$B$4:$B$29,0), MATCH(CONCATENATE($G194,AH$2),'WFOM - Time_Base'!$A$8:$API$8,0)),
IFERROR($AN194 * INDEX('Inputs from Uganda staff'!$E$61:$BM$80,MATCH('HRH Need estimation'!AH$2,'Inputs from Uganda staff'!$E$61:$E$80,0),MATCH('HRH Need estimation'!$D194,'Inputs from Uganda staff'!$E$6:$BM$6,0)),
""))</f>
        <v>0</v>
      </c>
      <c r="AI194" s="122">
        <f>IFERROR(
$AN194 * INDEX('WFOM - Time_Base'!$A$4:$API$29, MATCH("CenHos", 'WFOM - Time_Base'!$B$4:$B$29,0), MATCH(CONCATENATE($G194,AI$2),'WFOM - Time_Base'!$A$8:$API$8,0)) *
INDEX('WFOM - Time_Base'!$A$4:$API$29, MATCH("CenHos_Per", 'WFOM - Time_Base'!$B$4:$B$29,0), MATCH(CONCATENATE($G194,AI$2),'WFOM - Time_Base'!$A$8:$API$8,0)),
IFERROR($AN194 * INDEX('Inputs from Uganda staff'!$E$61:$BM$80,MATCH('HRH Need estimation'!AI$2,'Inputs from Uganda staff'!$E$61:$E$80,0),MATCH('HRH Need estimation'!$D194,'Inputs from Uganda staff'!$E$6:$BM$6,0)),
""))</f>
        <v>0</v>
      </c>
      <c r="AJ194" s="122">
        <f>IFERROR(
$AN194 * INDEX('WFOM - Time_Base'!$A$4:$API$29, MATCH("CenHos", 'WFOM - Time_Base'!$B$4:$B$29,0), MATCH(CONCATENATE($G194,AJ$2),'WFOM - Time_Base'!$A$8:$API$8,0)) *
INDEX('WFOM - Time_Base'!$A$4:$API$29, MATCH("CenHos_Per", 'WFOM - Time_Base'!$B$4:$B$29,0), MATCH(CONCATENATE($G194,AJ$2),'WFOM - Time_Base'!$A$8:$API$8,0)),
IFERROR($AN194 * INDEX('Inputs from Uganda staff'!$E$61:$BM$80,MATCH('HRH Need estimation'!AJ$2,'Inputs from Uganda staff'!$E$61:$E$80,0),MATCH('HRH Need estimation'!$D194,'Inputs from Uganda staff'!$E$6:$BM$6,0)),
""))</f>
        <v>0</v>
      </c>
      <c r="AK194" s="122">
        <f>IFERROR(
$AN194 * INDEX('WFOM - Time_Base'!$A$4:$API$29, MATCH("CenHos", 'WFOM - Time_Base'!$B$4:$B$29,0), MATCH(CONCATENATE($G194,AK$2),'WFOM - Time_Base'!$A$8:$API$8,0)) *
INDEX('WFOM - Time_Base'!$A$4:$API$29, MATCH("CenHos_Per", 'WFOM - Time_Base'!$B$4:$B$29,0), MATCH(CONCATENATE($G194,AK$2),'WFOM - Time_Base'!$A$8:$API$8,0)),
IFERROR($AN194 * INDEX('Inputs from Uganda staff'!$E$61:$BM$80,MATCH('HRH Need estimation'!AK$2,'Inputs from Uganda staff'!$E$61:$E$80,0),MATCH('HRH Need estimation'!$D194,'Inputs from Uganda staff'!$E$6:$BM$6,0)),
""))</f>
        <v>0</v>
      </c>
      <c r="AL194" s="122">
        <f>IFERROR(
$AN194 * INDEX('WFOM - Time_Base'!$A$4:$API$29, MATCH("CenHos", 'WFOM - Time_Base'!$B$4:$B$29,0), MATCH(CONCATENATE($G194,AL$2),'WFOM - Time_Base'!$A$8:$API$8,0)) *
INDEX('WFOM - Time_Base'!$A$4:$API$29, MATCH("CenHos_Per", 'WFOM - Time_Base'!$B$4:$B$29,0), MATCH(CONCATENATE($G194,AL$2),'WFOM - Time_Base'!$A$8:$API$8,0)),
IFERROR($AN194 * INDEX('Inputs from Uganda staff'!$E$61:$BM$80,MATCH('HRH Need estimation'!AL$2,'Inputs from Uganda staff'!$E$61:$E$80,0),MATCH('HRH Need estimation'!$D194,'Inputs from Uganda staff'!$E$6:$BM$6,0)),
""))</f>
        <v>0</v>
      </c>
      <c r="AN194">
        <v>1</v>
      </c>
      <c r="AO194" t="e">
        <f t="shared" si="6"/>
        <v>#N/A</v>
      </c>
    </row>
    <row r="195" spans="1:41" hidden="1">
      <c r="A195" s="106" t="s">
        <v>1011</v>
      </c>
      <c r="B195" s="106" t="s">
        <v>525</v>
      </c>
      <c r="C195" s="107" t="s">
        <v>601</v>
      </c>
      <c r="D195" s="115" t="s">
        <v>602</v>
      </c>
      <c r="E195" s="199"/>
      <c r="F195" s="199"/>
      <c r="G195" s="199" t="str">
        <f>IF(F195&lt;&gt;"", VLOOKUP(F195,'WFOM - Cadre and Service List'!$E$4:$F$52,2,FALSE), "")</f>
        <v/>
      </c>
      <c r="H195" s="199" t="s">
        <v>910</v>
      </c>
      <c r="I195" s="208"/>
      <c r="J195" s="208"/>
      <c r="K195" s="208"/>
      <c r="L195" s="208"/>
      <c r="M195" s="208"/>
      <c r="N195" s="208"/>
      <c r="O195" s="208"/>
      <c r="P195" s="207">
        <f t="shared" si="5"/>
        <v>0</v>
      </c>
      <c r="Q195" s="122" t="s">
        <v>1947</v>
      </c>
      <c r="R195" s="252">
        <v>0</v>
      </c>
      <c r="S195" s="252">
        <v>0</v>
      </c>
      <c r="T195" s="252">
        <v>0</v>
      </c>
      <c r="U195" s="252">
        <v>60</v>
      </c>
      <c r="V195" s="252">
        <v>0</v>
      </c>
      <c r="W195" s="252">
        <v>0</v>
      </c>
      <c r="X195" s="252">
        <v>0</v>
      </c>
      <c r="Y195" s="252">
        <v>1</v>
      </c>
      <c r="Z195" s="252">
        <v>0</v>
      </c>
      <c r="AA195" s="252">
        <v>0</v>
      </c>
      <c r="AB195" s="252">
        <v>0</v>
      </c>
      <c r="AC195" s="252">
        <v>0</v>
      </c>
      <c r="AD195" s="252">
        <v>0</v>
      </c>
      <c r="AE195" s="252">
        <v>0</v>
      </c>
      <c r="AF195" s="252">
        <v>0</v>
      </c>
      <c r="AG195" s="252">
        <v>0</v>
      </c>
      <c r="AH195" s="252">
        <v>0</v>
      </c>
      <c r="AI195" s="252">
        <v>0</v>
      </c>
      <c r="AJ195" s="252">
        <v>0</v>
      </c>
      <c r="AK195" s="252">
        <v>0</v>
      </c>
      <c r="AL195" s="252">
        <v>0</v>
      </c>
      <c r="AM195" t="s">
        <v>2039</v>
      </c>
      <c r="AN195">
        <v>1</v>
      </c>
      <c r="AO195" t="str">
        <f t="shared" si="6"/>
        <v>210</v>
      </c>
    </row>
    <row r="196" spans="1:41" hidden="1">
      <c r="A196" s="106" t="s">
        <v>915</v>
      </c>
      <c r="B196" s="106" t="s">
        <v>525</v>
      </c>
      <c r="C196" s="107" t="s">
        <v>603</v>
      </c>
      <c r="D196" s="113" t="s">
        <v>604</v>
      </c>
      <c r="E196" s="122" t="s">
        <v>867</v>
      </c>
      <c r="F196" s="200" t="s">
        <v>21</v>
      </c>
      <c r="G196" s="122" t="str">
        <f>IF(F196&lt;&gt;"", VLOOKUP(F196,'WFOM - Cadre and Service List'!$E$4:$F$52,2,FALSE), "")</f>
        <v>Over5OPD</v>
      </c>
      <c r="H196" s="122"/>
      <c r="I196" s="207"/>
      <c r="J196" s="207"/>
      <c r="K196" s="207"/>
      <c r="L196" s="207"/>
      <c r="M196" s="207"/>
      <c r="N196" s="207"/>
      <c r="O196" s="207"/>
      <c r="P196" s="207">
        <f t="shared" si="5"/>
        <v>0</v>
      </c>
      <c r="Q196" s="122" t="s">
        <v>1947</v>
      </c>
      <c r="R196" s="122">
        <f>IFERROR(
$AN196 * INDEX('WFOM - Time_Base'!$A$4:$API$29, MATCH("CenHos", 'WFOM - Time_Base'!$B$4:$B$29,0), MATCH(CONCATENATE($G196,R$2),'WFOM - Time_Base'!$A$8:$API$8,0)) *
INDEX('WFOM - Time_Base'!$A$4:$API$29, MATCH("CenHos_Per", 'WFOM - Time_Base'!$B$4:$B$29,0), MATCH(CONCATENATE($G196,R$2),'WFOM - Time_Base'!$A$8:$API$8,0)),
IFERROR($AN196 * INDEX('Inputs from Uganda staff'!$E$61:$BM$80,MATCH('HRH Need estimation'!R$2,'Inputs from Uganda staff'!$E$61:$E$80,0),MATCH('HRH Need estimation'!$D196,'Inputs from Uganda staff'!$E$6:$BM$6,0)),
""))</f>
        <v>3.5</v>
      </c>
      <c r="S196" s="122">
        <f>IFERROR(
$AN196 * INDEX('WFOM - Time_Base'!$A$4:$API$29, MATCH("CenHos", 'WFOM - Time_Base'!$B$4:$B$29,0), MATCH(CONCATENATE($G196,S$2),'WFOM - Time_Base'!$A$8:$API$8,0)) *
INDEX('WFOM - Time_Base'!$A$4:$API$29, MATCH("CenHos_Per", 'WFOM - Time_Base'!$B$4:$B$29,0), MATCH(CONCATENATE($G196,S$2),'WFOM - Time_Base'!$A$8:$API$8,0)),
IFERROR($AN196 * INDEX('Inputs from Uganda staff'!$E$61:$BM$80,MATCH('HRH Need estimation'!S$2,'Inputs from Uganda staff'!$E$61:$E$80,0),MATCH('HRH Need estimation'!$D196,'Inputs from Uganda staff'!$E$6:$BM$6,0)),
""))</f>
        <v>6</v>
      </c>
      <c r="T196" s="122">
        <f>IFERROR(
$AN196 * INDEX('WFOM - Time_Base'!$A$4:$API$29, MATCH("CenHos", 'WFOM - Time_Base'!$B$4:$B$29,0), MATCH(CONCATENATE($G196,T$2),'WFOM - Time_Base'!$A$8:$API$8,0)) *
INDEX('WFOM - Time_Base'!$A$4:$API$29, MATCH("CenHos_Per", 'WFOM - Time_Base'!$B$4:$B$29,0), MATCH(CONCATENATE($G196,T$2),'WFOM - Time_Base'!$A$8:$API$8,0)),
IFERROR($AN196 * INDEX('Inputs from Uganda staff'!$E$61:$BM$80,MATCH('HRH Need estimation'!T$2,'Inputs from Uganda staff'!$E$61:$E$80,0),MATCH('HRH Need estimation'!$D196,'Inputs from Uganda staff'!$E$6:$BM$6,0)),
""))</f>
        <v>0</v>
      </c>
      <c r="U196" s="122">
        <f>IFERROR(
$AN196 * INDEX('WFOM - Time_Base'!$A$4:$API$29, MATCH("CenHos", 'WFOM - Time_Base'!$B$4:$B$29,0), MATCH(CONCATENATE($G196,U$2),'WFOM - Time_Base'!$A$8:$API$8,0)) *
INDEX('WFOM - Time_Base'!$A$4:$API$29, MATCH("CenHos_Per", 'WFOM - Time_Base'!$B$4:$B$29,0), MATCH(CONCATENATE($G196,U$2),'WFOM - Time_Base'!$A$8:$API$8,0)),
IFERROR($AN196 * INDEX('Inputs from Uganda staff'!$E$61:$BM$80,MATCH('HRH Need estimation'!U$2,'Inputs from Uganda staff'!$E$61:$E$80,0),MATCH('HRH Need estimation'!$D196,'Inputs from Uganda staff'!$E$6:$BM$6,0)),
""))</f>
        <v>1</v>
      </c>
      <c r="V196" s="122">
        <f>IFERROR(
$AN196 * INDEX('WFOM - Time_Base'!$A$4:$API$29, MATCH("CenHos", 'WFOM - Time_Base'!$B$4:$B$29,0), MATCH(CONCATENATE($G196,V$2),'WFOM - Time_Base'!$A$8:$API$8,0)) *
INDEX('WFOM - Time_Base'!$A$4:$API$29, MATCH("CenHos_Per", 'WFOM - Time_Base'!$B$4:$B$29,0), MATCH(CONCATENATE($G196,V$2),'WFOM - Time_Base'!$A$8:$API$8,0)),
IFERROR($AN196 * INDEX('Inputs from Uganda staff'!$E$61:$BM$80,MATCH('HRH Need estimation'!V$2,'Inputs from Uganda staff'!$E$61:$E$80,0),MATCH('HRH Need estimation'!$D196,'Inputs from Uganda staff'!$E$6:$BM$6,0)),
""))</f>
        <v>4</v>
      </c>
      <c r="W196" s="122">
        <f>IFERROR(
$AN196 * INDEX('WFOM - Time_Base'!$A$4:$API$29, MATCH("CenHos", 'WFOM - Time_Base'!$B$4:$B$29,0), MATCH(CONCATENATE($G196,W$2),'WFOM - Time_Base'!$A$8:$API$8,0)) *
INDEX('WFOM - Time_Base'!$A$4:$API$29, MATCH("CenHos_Per", 'WFOM - Time_Base'!$B$4:$B$29,0), MATCH(CONCATENATE($G196,W$2),'WFOM - Time_Base'!$A$8:$API$8,0)),
IFERROR($AN196 * INDEX('Inputs from Uganda staff'!$E$61:$BM$80,MATCH('HRH Need estimation'!W$2,'Inputs from Uganda staff'!$E$61:$E$80,0),MATCH('HRH Need estimation'!$D196,'Inputs from Uganda staff'!$E$6:$BM$6,0)),
""))</f>
        <v>0</v>
      </c>
      <c r="X196" s="122">
        <f>IFERROR(
$AN196 * INDEX('WFOM - Time_Base'!$A$4:$API$29, MATCH("CenHos", 'WFOM - Time_Base'!$B$4:$B$29,0), MATCH(CONCATENATE($G196,X$2),'WFOM - Time_Base'!$A$8:$API$8,0)) *
INDEX('WFOM - Time_Base'!$A$4:$API$29, MATCH("CenHos_Per", 'WFOM - Time_Base'!$B$4:$B$29,0), MATCH(CONCATENATE($G196,X$2),'WFOM - Time_Base'!$A$8:$API$8,0)),
IFERROR($AN196 * INDEX('Inputs from Uganda staff'!$E$61:$BM$80,MATCH('HRH Need estimation'!X$2,'Inputs from Uganda staff'!$E$61:$E$80,0),MATCH('HRH Need estimation'!$D196,'Inputs from Uganda staff'!$E$6:$BM$6,0)),
""))</f>
        <v>0</v>
      </c>
      <c r="Y196" s="122">
        <f>IFERROR(
$AN196 * INDEX('WFOM - Time_Base'!$A$4:$API$29, MATCH("CenHos", 'WFOM - Time_Base'!$B$4:$B$29,0), MATCH(CONCATENATE($G196,Y$2),'WFOM - Time_Base'!$A$8:$API$8,0)) *
INDEX('WFOM - Time_Base'!$A$4:$API$29, MATCH("CenHos_Per", 'WFOM - Time_Base'!$B$4:$B$29,0), MATCH(CONCATENATE($G196,Y$2),'WFOM - Time_Base'!$A$8:$API$8,0)),
IFERROR($AN196 * INDEX('Inputs from Uganda staff'!$E$61:$BM$80,MATCH('HRH Need estimation'!Y$2,'Inputs from Uganda staff'!$E$61:$E$80,0),MATCH('HRH Need estimation'!$D196,'Inputs from Uganda staff'!$E$6:$BM$6,0)),
""))</f>
        <v>0</v>
      </c>
      <c r="Z196" s="122">
        <f>IFERROR(
$AN196 * INDEX('WFOM - Time_Base'!$A$4:$API$29, MATCH("CenHos", 'WFOM - Time_Base'!$B$4:$B$29,0), MATCH(CONCATENATE($G196,Z$2),'WFOM - Time_Base'!$A$8:$API$8,0)) *
INDEX('WFOM - Time_Base'!$A$4:$API$29, MATCH("CenHos_Per", 'WFOM - Time_Base'!$B$4:$B$29,0), MATCH(CONCATENATE($G196,Z$2),'WFOM - Time_Base'!$A$8:$API$8,0)),
IFERROR($AN196 * INDEX('Inputs from Uganda staff'!$E$61:$BM$80,MATCH('HRH Need estimation'!Z$2,'Inputs from Uganda staff'!$E$61:$E$80,0),MATCH('HRH Need estimation'!$D196,'Inputs from Uganda staff'!$E$6:$BM$6,0)),
""))</f>
        <v>0</v>
      </c>
      <c r="AA196" s="122">
        <f>IFERROR(
$AN196 * INDEX('WFOM - Time_Base'!$A$4:$API$29, MATCH("CenHos", 'WFOM - Time_Base'!$B$4:$B$29,0), MATCH(CONCATENATE($G196,AA$2),'WFOM - Time_Base'!$A$8:$API$8,0)) *
INDEX('WFOM - Time_Base'!$A$4:$API$29, MATCH("CenHos_Per", 'WFOM - Time_Base'!$B$4:$B$29,0), MATCH(CONCATENATE($G196,AA$2),'WFOM - Time_Base'!$A$8:$API$8,0)),
IFERROR($AN196 * INDEX('Inputs from Uganda staff'!$E$61:$BM$80,MATCH('HRH Need estimation'!AA$2,'Inputs from Uganda staff'!$E$61:$E$80,0),MATCH('HRH Need estimation'!$D196,'Inputs from Uganda staff'!$E$6:$BM$6,0)),
""))</f>
        <v>0</v>
      </c>
      <c r="AB196" s="122">
        <f>IFERROR(
$AN196 * INDEX('WFOM - Time_Base'!$A$4:$API$29, MATCH("CenHos", 'WFOM - Time_Base'!$B$4:$B$29,0), MATCH(CONCATENATE($G196,AB$2),'WFOM - Time_Base'!$A$8:$API$8,0)) *
INDEX('WFOM - Time_Base'!$A$4:$API$29, MATCH("CenHos_Per", 'WFOM - Time_Base'!$B$4:$B$29,0), MATCH(CONCATENATE($G196,AB$2),'WFOM - Time_Base'!$A$8:$API$8,0)),
IFERROR($AN196 * INDEX('Inputs from Uganda staff'!$E$61:$BM$80,MATCH('HRH Need estimation'!AB$2,'Inputs from Uganda staff'!$E$61:$E$80,0),MATCH('HRH Need estimation'!$D196,'Inputs from Uganda staff'!$E$6:$BM$6,0)),
""))</f>
        <v>0</v>
      </c>
      <c r="AC196" s="122" t="str">
        <f>IFERROR(
$AN196 * INDEX('WFOM - Time_Base'!$A$4:$API$29, MATCH("CenHos", 'WFOM - Time_Base'!$B$4:$B$29,0), MATCH(CONCATENATE($G196,AC$2),'WFOM - Time_Base'!$A$8:$API$8,0)) *
INDEX('WFOM - Time_Base'!$A$4:$API$29, MATCH("CenHos_Per", 'WFOM - Time_Base'!$B$4:$B$29,0), MATCH(CONCATENATE($G196,AC$2),'WFOM - Time_Base'!$A$8:$API$8,0)),
IFERROR($AN196 * INDEX('Inputs from Uganda staff'!$E$61:$BM$80,MATCH('HRH Need estimation'!AC$2,'Inputs from Uganda staff'!$E$61:$E$80,0),MATCH('HRH Need estimation'!$D196,'Inputs from Uganda staff'!$E$6:$BM$6,0)),
""))</f>
        <v/>
      </c>
      <c r="AD196" s="122">
        <f>IFERROR(
$AN196 * INDEX('WFOM - Time_Base'!$A$4:$API$29, MATCH("CenHos", 'WFOM - Time_Base'!$B$4:$B$29,0), MATCH(CONCATENATE($G196,AD$2),'WFOM - Time_Base'!$A$8:$API$8,0)) *
INDEX('WFOM - Time_Base'!$A$4:$API$29, MATCH("CenHos_Per", 'WFOM - Time_Base'!$B$4:$B$29,0), MATCH(CONCATENATE($G196,AD$2),'WFOM - Time_Base'!$A$8:$API$8,0)),
IFERROR($AN196 * INDEX('Inputs from Uganda staff'!$E$61:$BM$80,MATCH('HRH Need estimation'!AD$2,'Inputs from Uganda staff'!$E$61:$E$80,0),MATCH('HRH Need estimation'!$D196,'Inputs from Uganda staff'!$E$6:$BM$6,0)),
""))</f>
        <v>0</v>
      </c>
      <c r="AE196" s="122">
        <f>IFERROR(
$AN196 * INDEX('WFOM - Time_Base'!$A$4:$API$29, MATCH("CenHos", 'WFOM - Time_Base'!$B$4:$B$29,0), MATCH(CONCATENATE($G196,AE$2),'WFOM - Time_Base'!$A$8:$API$8,0)) *
INDEX('WFOM - Time_Base'!$A$4:$API$29, MATCH("CenHos_Per", 'WFOM - Time_Base'!$B$4:$B$29,0), MATCH(CONCATENATE($G196,AE$2),'WFOM - Time_Base'!$A$8:$API$8,0)),
IFERROR($AN196 * INDEX('Inputs from Uganda staff'!$E$61:$BM$80,MATCH('HRH Need estimation'!AE$2,'Inputs from Uganda staff'!$E$61:$E$80,0),MATCH('HRH Need estimation'!$D196,'Inputs from Uganda staff'!$E$6:$BM$6,0)),
""))</f>
        <v>0</v>
      </c>
      <c r="AF196" s="122">
        <f>IFERROR(
$AN196 * INDEX('WFOM - Time_Base'!$A$4:$API$29, MATCH("CenHos", 'WFOM - Time_Base'!$B$4:$B$29,0), MATCH(CONCATENATE($G196,AF$2),'WFOM - Time_Base'!$A$8:$API$8,0)) *
INDEX('WFOM - Time_Base'!$A$4:$API$29, MATCH("CenHos_Per", 'WFOM - Time_Base'!$B$4:$B$29,0), MATCH(CONCATENATE($G196,AF$2),'WFOM - Time_Base'!$A$8:$API$8,0)),
IFERROR($AN196 * INDEX('Inputs from Uganda staff'!$E$61:$BM$80,MATCH('HRH Need estimation'!AF$2,'Inputs from Uganda staff'!$E$61:$E$80,0),MATCH('HRH Need estimation'!$D196,'Inputs from Uganda staff'!$E$6:$BM$6,0)),
""))</f>
        <v>0</v>
      </c>
      <c r="AG196" s="122">
        <f>IFERROR(
$AN196 * INDEX('WFOM - Time_Base'!$A$4:$API$29, MATCH("CenHos", 'WFOM - Time_Base'!$B$4:$B$29,0), MATCH(CONCATENATE($G196,AG$2),'WFOM - Time_Base'!$A$8:$API$8,0)) *
INDEX('WFOM - Time_Base'!$A$4:$API$29, MATCH("CenHos_Per", 'WFOM - Time_Base'!$B$4:$B$29,0), MATCH(CONCATENATE($G196,AG$2),'WFOM - Time_Base'!$A$8:$API$8,0)),
IFERROR($AN196 * INDEX('Inputs from Uganda staff'!$E$61:$BM$80,MATCH('HRH Need estimation'!AG$2,'Inputs from Uganda staff'!$E$61:$E$80,0),MATCH('HRH Need estimation'!$D196,'Inputs from Uganda staff'!$E$6:$BM$6,0)),
""))</f>
        <v>0</v>
      </c>
      <c r="AH196" s="122">
        <f>IFERROR(
$AN196 * INDEX('WFOM - Time_Base'!$A$4:$API$29, MATCH("CenHos", 'WFOM - Time_Base'!$B$4:$B$29,0), MATCH(CONCATENATE($G196,AH$2),'WFOM - Time_Base'!$A$8:$API$8,0)) *
INDEX('WFOM - Time_Base'!$A$4:$API$29, MATCH("CenHos_Per", 'WFOM - Time_Base'!$B$4:$B$29,0), MATCH(CONCATENATE($G196,AH$2),'WFOM - Time_Base'!$A$8:$API$8,0)),
IFERROR($AN196 * INDEX('Inputs from Uganda staff'!$E$61:$BM$80,MATCH('HRH Need estimation'!AH$2,'Inputs from Uganda staff'!$E$61:$E$80,0),MATCH('HRH Need estimation'!$D196,'Inputs from Uganda staff'!$E$6:$BM$6,0)),
""))</f>
        <v>0</v>
      </c>
      <c r="AI196" s="122">
        <f>IFERROR(
$AN196 * INDEX('WFOM - Time_Base'!$A$4:$API$29, MATCH("CenHos", 'WFOM - Time_Base'!$B$4:$B$29,0), MATCH(CONCATENATE($G196,AI$2),'WFOM - Time_Base'!$A$8:$API$8,0)) *
INDEX('WFOM - Time_Base'!$A$4:$API$29, MATCH("CenHos_Per", 'WFOM - Time_Base'!$B$4:$B$29,0), MATCH(CONCATENATE($G196,AI$2),'WFOM - Time_Base'!$A$8:$API$8,0)),
IFERROR($AN196 * INDEX('Inputs from Uganda staff'!$E$61:$BM$80,MATCH('HRH Need estimation'!AI$2,'Inputs from Uganda staff'!$E$61:$E$80,0),MATCH('HRH Need estimation'!$D196,'Inputs from Uganda staff'!$E$6:$BM$6,0)),
""))</f>
        <v>0</v>
      </c>
      <c r="AJ196" s="122">
        <f>IFERROR(
$AN196 * INDEX('WFOM - Time_Base'!$A$4:$API$29, MATCH("CenHos", 'WFOM - Time_Base'!$B$4:$B$29,0), MATCH(CONCATENATE($G196,AJ$2),'WFOM - Time_Base'!$A$8:$API$8,0)) *
INDEX('WFOM - Time_Base'!$A$4:$API$29, MATCH("CenHos_Per", 'WFOM - Time_Base'!$B$4:$B$29,0), MATCH(CONCATENATE($G196,AJ$2),'WFOM - Time_Base'!$A$8:$API$8,0)),
IFERROR($AN196 * INDEX('Inputs from Uganda staff'!$E$61:$BM$80,MATCH('HRH Need estimation'!AJ$2,'Inputs from Uganda staff'!$E$61:$E$80,0),MATCH('HRH Need estimation'!$D196,'Inputs from Uganda staff'!$E$6:$BM$6,0)),
""))</f>
        <v>0</v>
      </c>
      <c r="AK196" s="122">
        <f>IFERROR(
$AN196 * INDEX('WFOM - Time_Base'!$A$4:$API$29, MATCH("CenHos", 'WFOM - Time_Base'!$B$4:$B$29,0), MATCH(CONCATENATE($G196,AK$2),'WFOM - Time_Base'!$A$8:$API$8,0)) *
INDEX('WFOM - Time_Base'!$A$4:$API$29, MATCH("CenHos_Per", 'WFOM - Time_Base'!$B$4:$B$29,0), MATCH(CONCATENATE($G196,AK$2),'WFOM - Time_Base'!$A$8:$API$8,0)),
IFERROR($AN196 * INDEX('Inputs from Uganda staff'!$E$61:$BM$80,MATCH('HRH Need estimation'!AK$2,'Inputs from Uganda staff'!$E$61:$E$80,0),MATCH('HRH Need estimation'!$D196,'Inputs from Uganda staff'!$E$6:$BM$6,0)),
""))</f>
        <v>0</v>
      </c>
      <c r="AL196" s="122">
        <f>IFERROR(
$AN196 * INDEX('WFOM - Time_Base'!$A$4:$API$29, MATCH("CenHos", 'WFOM - Time_Base'!$B$4:$B$29,0), MATCH(CONCATENATE($G196,AL$2),'WFOM - Time_Base'!$A$8:$API$8,0)) *
INDEX('WFOM - Time_Base'!$A$4:$API$29, MATCH("CenHos_Per", 'WFOM - Time_Base'!$B$4:$B$29,0), MATCH(CONCATENATE($G196,AL$2),'WFOM - Time_Base'!$A$8:$API$8,0)),
IFERROR($AN196 * INDEX('Inputs from Uganda staff'!$E$61:$BM$80,MATCH('HRH Need estimation'!AL$2,'Inputs from Uganda staff'!$E$61:$E$80,0),MATCH('HRH Need estimation'!$D196,'Inputs from Uganda staff'!$E$6:$BM$6,0)),
""))</f>
        <v>0</v>
      </c>
      <c r="AN196">
        <v>1</v>
      </c>
      <c r="AO196" t="e">
        <f t="shared" si="6"/>
        <v>#N/A</v>
      </c>
    </row>
    <row r="197" spans="1:41" hidden="1">
      <c r="A197" s="106" t="s">
        <v>915</v>
      </c>
      <c r="B197" s="106" t="s">
        <v>525</v>
      </c>
      <c r="C197" s="107" t="s">
        <v>605</v>
      </c>
      <c r="D197" s="113" t="s">
        <v>606</v>
      </c>
      <c r="E197" s="122" t="s">
        <v>867</v>
      </c>
      <c r="F197" s="200" t="s">
        <v>21</v>
      </c>
      <c r="G197" s="122" t="str">
        <f>IF(F197&lt;&gt;"", VLOOKUP(F197,'WFOM - Cadre and Service List'!$E$4:$F$52,2,FALSE), "")</f>
        <v>Over5OPD</v>
      </c>
      <c r="H197" s="122"/>
      <c r="I197" s="207"/>
      <c r="J197" s="207"/>
      <c r="K197" s="207"/>
      <c r="L197" s="207"/>
      <c r="M197" s="207"/>
      <c r="N197" s="207"/>
      <c r="O197" s="207"/>
      <c r="P197" s="207">
        <f t="shared" ref="P197:P260" si="7">SUM(I197:O197)</f>
        <v>0</v>
      </c>
      <c r="Q197" s="122" t="s">
        <v>1947</v>
      </c>
      <c r="R197" s="122">
        <f>IFERROR(
$AN197 * INDEX('WFOM - Time_Base'!$A$4:$API$29, MATCH("CenHos", 'WFOM - Time_Base'!$B$4:$B$29,0), MATCH(CONCATENATE($G197,R$2),'WFOM - Time_Base'!$A$8:$API$8,0)) *
INDEX('WFOM - Time_Base'!$A$4:$API$29, MATCH("CenHos_Per", 'WFOM - Time_Base'!$B$4:$B$29,0), MATCH(CONCATENATE($G197,R$2),'WFOM - Time_Base'!$A$8:$API$8,0)),
IFERROR($AN197 * INDEX('Inputs from Uganda staff'!$E$61:$BM$80,MATCH('HRH Need estimation'!R$2,'Inputs from Uganda staff'!$E$61:$E$80,0),MATCH('HRH Need estimation'!$D197,'Inputs from Uganda staff'!$E$6:$BM$6,0)),
""))</f>
        <v>3.5</v>
      </c>
      <c r="S197" s="122">
        <f>IFERROR(
$AN197 * INDEX('WFOM - Time_Base'!$A$4:$API$29, MATCH("CenHos", 'WFOM - Time_Base'!$B$4:$B$29,0), MATCH(CONCATENATE($G197,S$2),'WFOM - Time_Base'!$A$8:$API$8,0)) *
INDEX('WFOM - Time_Base'!$A$4:$API$29, MATCH("CenHos_Per", 'WFOM - Time_Base'!$B$4:$B$29,0), MATCH(CONCATENATE($G197,S$2),'WFOM - Time_Base'!$A$8:$API$8,0)),
IFERROR($AN197 * INDEX('Inputs from Uganda staff'!$E$61:$BM$80,MATCH('HRH Need estimation'!S$2,'Inputs from Uganda staff'!$E$61:$E$80,0),MATCH('HRH Need estimation'!$D197,'Inputs from Uganda staff'!$E$6:$BM$6,0)),
""))</f>
        <v>6</v>
      </c>
      <c r="T197" s="122">
        <f>IFERROR(
$AN197 * INDEX('WFOM - Time_Base'!$A$4:$API$29, MATCH("CenHos", 'WFOM - Time_Base'!$B$4:$B$29,0), MATCH(CONCATENATE($G197,T$2),'WFOM - Time_Base'!$A$8:$API$8,0)) *
INDEX('WFOM - Time_Base'!$A$4:$API$29, MATCH("CenHos_Per", 'WFOM - Time_Base'!$B$4:$B$29,0), MATCH(CONCATENATE($G197,T$2),'WFOM - Time_Base'!$A$8:$API$8,0)),
IFERROR($AN197 * INDEX('Inputs from Uganda staff'!$E$61:$BM$80,MATCH('HRH Need estimation'!T$2,'Inputs from Uganda staff'!$E$61:$E$80,0),MATCH('HRH Need estimation'!$D197,'Inputs from Uganda staff'!$E$6:$BM$6,0)),
""))</f>
        <v>0</v>
      </c>
      <c r="U197" s="122">
        <f>IFERROR(
$AN197 * INDEX('WFOM - Time_Base'!$A$4:$API$29, MATCH("CenHos", 'WFOM - Time_Base'!$B$4:$B$29,0), MATCH(CONCATENATE($G197,U$2),'WFOM - Time_Base'!$A$8:$API$8,0)) *
INDEX('WFOM - Time_Base'!$A$4:$API$29, MATCH("CenHos_Per", 'WFOM - Time_Base'!$B$4:$B$29,0), MATCH(CONCATENATE($G197,U$2),'WFOM - Time_Base'!$A$8:$API$8,0)),
IFERROR($AN197 * INDEX('Inputs from Uganda staff'!$E$61:$BM$80,MATCH('HRH Need estimation'!U$2,'Inputs from Uganda staff'!$E$61:$E$80,0),MATCH('HRH Need estimation'!$D197,'Inputs from Uganda staff'!$E$6:$BM$6,0)),
""))</f>
        <v>1</v>
      </c>
      <c r="V197" s="122">
        <f>IFERROR(
$AN197 * INDEX('WFOM - Time_Base'!$A$4:$API$29, MATCH("CenHos", 'WFOM - Time_Base'!$B$4:$B$29,0), MATCH(CONCATENATE($G197,V$2),'WFOM - Time_Base'!$A$8:$API$8,0)) *
INDEX('WFOM - Time_Base'!$A$4:$API$29, MATCH("CenHos_Per", 'WFOM - Time_Base'!$B$4:$B$29,0), MATCH(CONCATENATE($G197,V$2),'WFOM - Time_Base'!$A$8:$API$8,0)),
IFERROR($AN197 * INDEX('Inputs from Uganda staff'!$E$61:$BM$80,MATCH('HRH Need estimation'!V$2,'Inputs from Uganda staff'!$E$61:$E$80,0),MATCH('HRH Need estimation'!$D197,'Inputs from Uganda staff'!$E$6:$BM$6,0)),
""))</f>
        <v>4</v>
      </c>
      <c r="W197" s="122">
        <f>IFERROR(
$AN197 * INDEX('WFOM - Time_Base'!$A$4:$API$29, MATCH("CenHos", 'WFOM - Time_Base'!$B$4:$B$29,0), MATCH(CONCATENATE($G197,W$2),'WFOM - Time_Base'!$A$8:$API$8,0)) *
INDEX('WFOM - Time_Base'!$A$4:$API$29, MATCH("CenHos_Per", 'WFOM - Time_Base'!$B$4:$B$29,0), MATCH(CONCATENATE($G197,W$2),'WFOM - Time_Base'!$A$8:$API$8,0)),
IFERROR($AN197 * INDEX('Inputs from Uganda staff'!$E$61:$BM$80,MATCH('HRH Need estimation'!W$2,'Inputs from Uganda staff'!$E$61:$E$80,0),MATCH('HRH Need estimation'!$D197,'Inputs from Uganda staff'!$E$6:$BM$6,0)),
""))</f>
        <v>0</v>
      </c>
      <c r="X197" s="122">
        <f>IFERROR(
$AN197 * INDEX('WFOM - Time_Base'!$A$4:$API$29, MATCH("CenHos", 'WFOM - Time_Base'!$B$4:$B$29,0), MATCH(CONCATENATE($G197,X$2),'WFOM - Time_Base'!$A$8:$API$8,0)) *
INDEX('WFOM - Time_Base'!$A$4:$API$29, MATCH("CenHos_Per", 'WFOM - Time_Base'!$B$4:$B$29,0), MATCH(CONCATENATE($G197,X$2),'WFOM - Time_Base'!$A$8:$API$8,0)),
IFERROR($AN197 * INDEX('Inputs from Uganda staff'!$E$61:$BM$80,MATCH('HRH Need estimation'!X$2,'Inputs from Uganda staff'!$E$61:$E$80,0),MATCH('HRH Need estimation'!$D197,'Inputs from Uganda staff'!$E$6:$BM$6,0)),
""))</f>
        <v>0</v>
      </c>
      <c r="Y197" s="122">
        <f>IFERROR(
$AN197 * INDEX('WFOM - Time_Base'!$A$4:$API$29, MATCH("CenHos", 'WFOM - Time_Base'!$B$4:$B$29,0), MATCH(CONCATENATE($G197,Y$2),'WFOM - Time_Base'!$A$8:$API$8,0)) *
INDEX('WFOM - Time_Base'!$A$4:$API$29, MATCH("CenHos_Per", 'WFOM - Time_Base'!$B$4:$B$29,0), MATCH(CONCATENATE($G197,Y$2),'WFOM - Time_Base'!$A$8:$API$8,0)),
IFERROR($AN197 * INDEX('Inputs from Uganda staff'!$E$61:$BM$80,MATCH('HRH Need estimation'!Y$2,'Inputs from Uganda staff'!$E$61:$E$80,0),MATCH('HRH Need estimation'!$D197,'Inputs from Uganda staff'!$E$6:$BM$6,0)),
""))</f>
        <v>0</v>
      </c>
      <c r="Z197" s="122">
        <f>IFERROR(
$AN197 * INDEX('WFOM - Time_Base'!$A$4:$API$29, MATCH("CenHos", 'WFOM - Time_Base'!$B$4:$B$29,0), MATCH(CONCATENATE($G197,Z$2),'WFOM - Time_Base'!$A$8:$API$8,0)) *
INDEX('WFOM - Time_Base'!$A$4:$API$29, MATCH("CenHos_Per", 'WFOM - Time_Base'!$B$4:$B$29,0), MATCH(CONCATENATE($G197,Z$2),'WFOM - Time_Base'!$A$8:$API$8,0)),
IFERROR($AN197 * INDEX('Inputs from Uganda staff'!$E$61:$BM$80,MATCH('HRH Need estimation'!Z$2,'Inputs from Uganda staff'!$E$61:$E$80,0),MATCH('HRH Need estimation'!$D197,'Inputs from Uganda staff'!$E$6:$BM$6,0)),
""))</f>
        <v>0</v>
      </c>
      <c r="AA197" s="122">
        <f>IFERROR(
$AN197 * INDEX('WFOM - Time_Base'!$A$4:$API$29, MATCH("CenHos", 'WFOM - Time_Base'!$B$4:$B$29,0), MATCH(CONCATENATE($G197,AA$2),'WFOM - Time_Base'!$A$8:$API$8,0)) *
INDEX('WFOM - Time_Base'!$A$4:$API$29, MATCH("CenHos_Per", 'WFOM - Time_Base'!$B$4:$B$29,0), MATCH(CONCATENATE($G197,AA$2),'WFOM - Time_Base'!$A$8:$API$8,0)),
IFERROR($AN197 * INDEX('Inputs from Uganda staff'!$E$61:$BM$80,MATCH('HRH Need estimation'!AA$2,'Inputs from Uganda staff'!$E$61:$E$80,0),MATCH('HRH Need estimation'!$D197,'Inputs from Uganda staff'!$E$6:$BM$6,0)),
""))</f>
        <v>0</v>
      </c>
      <c r="AB197" s="122">
        <f>IFERROR(
$AN197 * INDEX('WFOM - Time_Base'!$A$4:$API$29, MATCH("CenHos", 'WFOM - Time_Base'!$B$4:$B$29,0), MATCH(CONCATENATE($G197,AB$2),'WFOM - Time_Base'!$A$8:$API$8,0)) *
INDEX('WFOM - Time_Base'!$A$4:$API$29, MATCH("CenHos_Per", 'WFOM - Time_Base'!$B$4:$B$29,0), MATCH(CONCATENATE($G197,AB$2),'WFOM - Time_Base'!$A$8:$API$8,0)),
IFERROR($AN197 * INDEX('Inputs from Uganda staff'!$E$61:$BM$80,MATCH('HRH Need estimation'!AB$2,'Inputs from Uganda staff'!$E$61:$E$80,0),MATCH('HRH Need estimation'!$D197,'Inputs from Uganda staff'!$E$6:$BM$6,0)),
""))</f>
        <v>0</v>
      </c>
      <c r="AC197" s="122" t="str">
        <f>IFERROR(
$AN197 * INDEX('WFOM - Time_Base'!$A$4:$API$29, MATCH("CenHos", 'WFOM - Time_Base'!$B$4:$B$29,0), MATCH(CONCATENATE($G197,AC$2),'WFOM - Time_Base'!$A$8:$API$8,0)) *
INDEX('WFOM - Time_Base'!$A$4:$API$29, MATCH("CenHos_Per", 'WFOM - Time_Base'!$B$4:$B$29,0), MATCH(CONCATENATE($G197,AC$2),'WFOM - Time_Base'!$A$8:$API$8,0)),
IFERROR($AN197 * INDEX('Inputs from Uganda staff'!$E$61:$BM$80,MATCH('HRH Need estimation'!AC$2,'Inputs from Uganda staff'!$E$61:$E$80,0),MATCH('HRH Need estimation'!$D197,'Inputs from Uganda staff'!$E$6:$BM$6,0)),
""))</f>
        <v/>
      </c>
      <c r="AD197" s="122">
        <f>IFERROR(
$AN197 * INDEX('WFOM - Time_Base'!$A$4:$API$29, MATCH("CenHos", 'WFOM - Time_Base'!$B$4:$B$29,0), MATCH(CONCATENATE($G197,AD$2),'WFOM - Time_Base'!$A$8:$API$8,0)) *
INDEX('WFOM - Time_Base'!$A$4:$API$29, MATCH("CenHos_Per", 'WFOM - Time_Base'!$B$4:$B$29,0), MATCH(CONCATENATE($G197,AD$2),'WFOM - Time_Base'!$A$8:$API$8,0)),
IFERROR($AN197 * INDEX('Inputs from Uganda staff'!$E$61:$BM$80,MATCH('HRH Need estimation'!AD$2,'Inputs from Uganda staff'!$E$61:$E$80,0),MATCH('HRH Need estimation'!$D197,'Inputs from Uganda staff'!$E$6:$BM$6,0)),
""))</f>
        <v>0</v>
      </c>
      <c r="AE197" s="122">
        <f>IFERROR(
$AN197 * INDEX('WFOM - Time_Base'!$A$4:$API$29, MATCH("CenHos", 'WFOM - Time_Base'!$B$4:$B$29,0), MATCH(CONCATENATE($G197,AE$2),'WFOM - Time_Base'!$A$8:$API$8,0)) *
INDEX('WFOM - Time_Base'!$A$4:$API$29, MATCH("CenHos_Per", 'WFOM - Time_Base'!$B$4:$B$29,0), MATCH(CONCATENATE($G197,AE$2),'WFOM - Time_Base'!$A$8:$API$8,0)),
IFERROR($AN197 * INDEX('Inputs from Uganda staff'!$E$61:$BM$80,MATCH('HRH Need estimation'!AE$2,'Inputs from Uganda staff'!$E$61:$E$80,0),MATCH('HRH Need estimation'!$D197,'Inputs from Uganda staff'!$E$6:$BM$6,0)),
""))</f>
        <v>0</v>
      </c>
      <c r="AF197" s="122">
        <f>IFERROR(
$AN197 * INDEX('WFOM - Time_Base'!$A$4:$API$29, MATCH("CenHos", 'WFOM - Time_Base'!$B$4:$B$29,0), MATCH(CONCATENATE($G197,AF$2),'WFOM - Time_Base'!$A$8:$API$8,0)) *
INDEX('WFOM - Time_Base'!$A$4:$API$29, MATCH("CenHos_Per", 'WFOM - Time_Base'!$B$4:$B$29,0), MATCH(CONCATENATE($G197,AF$2),'WFOM - Time_Base'!$A$8:$API$8,0)),
IFERROR($AN197 * INDEX('Inputs from Uganda staff'!$E$61:$BM$80,MATCH('HRH Need estimation'!AF$2,'Inputs from Uganda staff'!$E$61:$E$80,0),MATCH('HRH Need estimation'!$D197,'Inputs from Uganda staff'!$E$6:$BM$6,0)),
""))</f>
        <v>0</v>
      </c>
      <c r="AG197" s="122">
        <f>IFERROR(
$AN197 * INDEX('WFOM - Time_Base'!$A$4:$API$29, MATCH("CenHos", 'WFOM - Time_Base'!$B$4:$B$29,0), MATCH(CONCATENATE($G197,AG$2),'WFOM - Time_Base'!$A$8:$API$8,0)) *
INDEX('WFOM - Time_Base'!$A$4:$API$29, MATCH("CenHos_Per", 'WFOM - Time_Base'!$B$4:$B$29,0), MATCH(CONCATENATE($G197,AG$2),'WFOM - Time_Base'!$A$8:$API$8,0)),
IFERROR($AN197 * INDEX('Inputs from Uganda staff'!$E$61:$BM$80,MATCH('HRH Need estimation'!AG$2,'Inputs from Uganda staff'!$E$61:$E$80,0),MATCH('HRH Need estimation'!$D197,'Inputs from Uganda staff'!$E$6:$BM$6,0)),
""))</f>
        <v>0</v>
      </c>
      <c r="AH197" s="122">
        <f>IFERROR(
$AN197 * INDEX('WFOM - Time_Base'!$A$4:$API$29, MATCH("CenHos", 'WFOM - Time_Base'!$B$4:$B$29,0), MATCH(CONCATENATE($G197,AH$2),'WFOM - Time_Base'!$A$8:$API$8,0)) *
INDEX('WFOM - Time_Base'!$A$4:$API$29, MATCH("CenHos_Per", 'WFOM - Time_Base'!$B$4:$B$29,0), MATCH(CONCATENATE($G197,AH$2),'WFOM - Time_Base'!$A$8:$API$8,0)),
IFERROR($AN197 * INDEX('Inputs from Uganda staff'!$E$61:$BM$80,MATCH('HRH Need estimation'!AH$2,'Inputs from Uganda staff'!$E$61:$E$80,0),MATCH('HRH Need estimation'!$D197,'Inputs from Uganda staff'!$E$6:$BM$6,0)),
""))</f>
        <v>0</v>
      </c>
      <c r="AI197" s="122">
        <f>IFERROR(
$AN197 * INDEX('WFOM - Time_Base'!$A$4:$API$29, MATCH("CenHos", 'WFOM - Time_Base'!$B$4:$B$29,0), MATCH(CONCATENATE($G197,AI$2),'WFOM - Time_Base'!$A$8:$API$8,0)) *
INDEX('WFOM - Time_Base'!$A$4:$API$29, MATCH("CenHos_Per", 'WFOM - Time_Base'!$B$4:$B$29,0), MATCH(CONCATENATE($G197,AI$2),'WFOM - Time_Base'!$A$8:$API$8,0)),
IFERROR($AN197 * INDEX('Inputs from Uganda staff'!$E$61:$BM$80,MATCH('HRH Need estimation'!AI$2,'Inputs from Uganda staff'!$E$61:$E$80,0),MATCH('HRH Need estimation'!$D197,'Inputs from Uganda staff'!$E$6:$BM$6,0)),
""))</f>
        <v>0</v>
      </c>
      <c r="AJ197" s="122">
        <f>IFERROR(
$AN197 * INDEX('WFOM - Time_Base'!$A$4:$API$29, MATCH("CenHos", 'WFOM - Time_Base'!$B$4:$B$29,0), MATCH(CONCATENATE($G197,AJ$2),'WFOM - Time_Base'!$A$8:$API$8,0)) *
INDEX('WFOM - Time_Base'!$A$4:$API$29, MATCH("CenHos_Per", 'WFOM - Time_Base'!$B$4:$B$29,0), MATCH(CONCATENATE($G197,AJ$2),'WFOM - Time_Base'!$A$8:$API$8,0)),
IFERROR($AN197 * INDEX('Inputs from Uganda staff'!$E$61:$BM$80,MATCH('HRH Need estimation'!AJ$2,'Inputs from Uganda staff'!$E$61:$E$80,0),MATCH('HRH Need estimation'!$D197,'Inputs from Uganda staff'!$E$6:$BM$6,0)),
""))</f>
        <v>0</v>
      </c>
      <c r="AK197" s="122">
        <f>IFERROR(
$AN197 * INDEX('WFOM - Time_Base'!$A$4:$API$29, MATCH("CenHos", 'WFOM - Time_Base'!$B$4:$B$29,0), MATCH(CONCATENATE($G197,AK$2),'WFOM - Time_Base'!$A$8:$API$8,0)) *
INDEX('WFOM - Time_Base'!$A$4:$API$29, MATCH("CenHos_Per", 'WFOM - Time_Base'!$B$4:$B$29,0), MATCH(CONCATENATE($G197,AK$2),'WFOM - Time_Base'!$A$8:$API$8,0)),
IFERROR($AN197 * INDEX('Inputs from Uganda staff'!$E$61:$BM$80,MATCH('HRH Need estimation'!AK$2,'Inputs from Uganda staff'!$E$61:$E$80,0),MATCH('HRH Need estimation'!$D197,'Inputs from Uganda staff'!$E$6:$BM$6,0)),
""))</f>
        <v>0</v>
      </c>
      <c r="AL197" s="122">
        <f>IFERROR(
$AN197 * INDEX('WFOM - Time_Base'!$A$4:$API$29, MATCH("CenHos", 'WFOM - Time_Base'!$B$4:$B$29,0), MATCH(CONCATENATE($G197,AL$2),'WFOM - Time_Base'!$A$8:$API$8,0)) *
INDEX('WFOM - Time_Base'!$A$4:$API$29, MATCH("CenHos_Per", 'WFOM - Time_Base'!$B$4:$B$29,0), MATCH(CONCATENATE($G197,AL$2),'WFOM - Time_Base'!$A$8:$API$8,0)),
IFERROR($AN197 * INDEX('Inputs from Uganda staff'!$E$61:$BM$80,MATCH('HRH Need estimation'!AL$2,'Inputs from Uganda staff'!$E$61:$E$80,0),MATCH('HRH Need estimation'!$D197,'Inputs from Uganda staff'!$E$6:$BM$6,0)),
""))</f>
        <v>0</v>
      </c>
      <c r="AN197">
        <v>1</v>
      </c>
      <c r="AO197" t="e">
        <f t="shared" ref="AO197:AO260" si="8">VLOOKUP(C197,$AQ$4:$AQ$151,1,FALSE)</f>
        <v>#N/A</v>
      </c>
    </row>
    <row r="198" spans="1:41" hidden="1">
      <c r="A198" s="106" t="s">
        <v>1012</v>
      </c>
      <c r="B198" s="106" t="s">
        <v>525</v>
      </c>
      <c r="C198" s="107" t="s">
        <v>607</v>
      </c>
      <c r="D198" s="114" t="s">
        <v>608</v>
      </c>
      <c r="E198" s="122" t="s">
        <v>866</v>
      </c>
      <c r="F198" s="122" t="s">
        <v>72</v>
      </c>
      <c r="G198" s="122" t="str">
        <f>IF(F198&lt;&gt;"", VLOOKUP(F198,'WFOM - Cadre and Service List'!$E$4:$F$52,2,FALSE), "")</f>
        <v>MinorSurg</v>
      </c>
      <c r="H198" s="122"/>
      <c r="I198" s="207"/>
      <c r="J198" s="207"/>
      <c r="K198" s="207"/>
      <c r="L198" s="207"/>
      <c r="M198" s="207"/>
      <c r="N198" s="207"/>
      <c r="O198" s="207"/>
      <c r="P198" s="207">
        <f t="shared" si="7"/>
        <v>0</v>
      </c>
      <c r="Q198" s="122" t="s">
        <v>1947</v>
      </c>
      <c r="R198" s="122">
        <f>IFERROR(
$AN198 * INDEX('WFOM - Time_Base'!$A$4:$API$29, MATCH("CenHos", 'WFOM - Time_Base'!$B$4:$B$29,0), MATCH(CONCATENATE($G198,R$2),'WFOM - Time_Base'!$A$8:$API$8,0)) *
INDEX('WFOM - Time_Base'!$A$4:$API$29, MATCH("CenHos_Per", 'WFOM - Time_Base'!$B$4:$B$29,0), MATCH(CONCATENATE($G198,R$2),'WFOM - Time_Base'!$A$8:$API$8,0)),
IFERROR($AN198 * INDEX('Inputs from Uganda staff'!$E$61:$BM$80,MATCH('HRH Need estimation'!R$2,'Inputs from Uganda staff'!$E$61:$E$80,0),MATCH('HRH Need estimation'!$D198,'Inputs from Uganda staff'!$E$6:$BM$6,0)),
""))</f>
        <v>60</v>
      </c>
      <c r="S198" s="122">
        <f>IFERROR(
$AN198 * INDEX('WFOM - Time_Base'!$A$4:$API$29, MATCH("CenHos", 'WFOM - Time_Base'!$B$4:$B$29,0), MATCH(CONCATENATE($G198,S$2),'WFOM - Time_Base'!$A$8:$API$8,0)) *
INDEX('WFOM - Time_Base'!$A$4:$API$29, MATCH("CenHos_Per", 'WFOM - Time_Base'!$B$4:$B$29,0), MATCH(CONCATENATE($G198,S$2),'WFOM - Time_Base'!$A$8:$API$8,0)),
IFERROR($AN198 * INDEX('Inputs from Uganda staff'!$E$61:$BM$80,MATCH('HRH Need estimation'!S$2,'Inputs from Uganda staff'!$E$61:$E$80,0),MATCH('HRH Need estimation'!$D198,'Inputs from Uganda staff'!$E$6:$BM$6,0)),
""))</f>
        <v>80</v>
      </c>
      <c r="T198" s="122">
        <f>IFERROR(
$AN198 * INDEX('WFOM - Time_Base'!$A$4:$API$29, MATCH("CenHos", 'WFOM - Time_Base'!$B$4:$B$29,0), MATCH(CONCATENATE($G198,T$2),'WFOM - Time_Base'!$A$8:$API$8,0)) *
INDEX('WFOM - Time_Base'!$A$4:$API$29, MATCH("CenHos_Per", 'WFOM - Time_Base'!$B$4:$B$29,0), MATCH(CONCATENATE($G198,T$2),'WFOM - Time_Base'!$A$8:$API$8,0)),
IFERROR($AN198 * INDEX('Inputs from Uganda staff'!$E$61:$BM$80,MATCH('HRH Need estimation'!T$2,'Inputs from Uganda staff'!$E$61:$E$80,0),MATCH('HRH Need estimation'!$D198,'Inputs from Uganda staff'!$E$6:$BM$6,0)),
""))</f>
        <v>0</v>
      </c>
      <c r="U198" s="122">
        <f>IFERROR(
$AN198 * INDEX('WFOM - Time_Base'!$A$4:$API$29, MATCH("CenHos", 'WFOM - Time_Base'!$B$4:$B$29,0), MATCH(CONCATENATE($G198,U$2),'WFOM - Time_Base'!$A$8:$API$8,0)) *
INDEX('WFOM - Time_Base'!$A$4:$API$29, MATCH("CenHos_Per", 'WFOM - Time_Base'!$B$4:$B$29,0), MATCH(CONCATENATE($G198,U$2),'WFOM - Time_Base'!$A$8:$API$8,0)),
IFERROR($AN198 * INDEX('Inputs from Uganda staff'!$E$61:$BM$80,MATCH('HRH Need estimation'!U$2,'Inputs from Uganda staff'!$E$61:$E$80,0),MATCH('HRH Need estimation'!$D198,'Inputs from Uganda staff'!$E$6:$BM$6,0)),
""))</f>
        <v>18</v>
      </c>
      <c r="V198" s="122">
        <f>IFERROR(
$AN198 * INDEX('WFOM - Time_Base'!$A$4:$API$29, MATCH("CenHos", 'WFOM - Time_Base'!$B$4:$B$29,0), MATCH(CONCATENATE($G198,V$2),'WFOM - Time_Base'!$A$8:$API$8,0)) *
INDEX('WFOM - Time_Base'!$A$4:$API$29, MATCH("CenHos_Per", 'WFOM - Time_Base'!$B$4:$B$29,0), MATCH(CONCATENATE($G198,V$2),'WFOM - Time_Base'!$A$8:$API$8,0)),
IFERROR($AN198 * INDEX('Inputs from Uganda staff'!$E$61:$BM$80,MATCH('HRH Need estimation'!V$2,'Inputs from Uganda staff'!$E$61:$E$80,0),MATCH('HRH Need estimation'!$D198,'Inputs from Uganda staff'!$E$6:$BM$6,0)),
""))</f>
        <v>42</v>
      </c>
      <c r="W198" s="122">
        <f>IFERROR(
$AN198 * INDEX('WFOM - Time_Base'!$A$4:$API$29, MATCH("CenHos", 'WFOM - Time_Base'!$B$4:$B$29,0), MATCH(CONCATENATE($G198,W$2),'WFOM - Time_Base'!$A$8:$API$8,0)) *
INDEX('WFOM - Time_Base'!$A$4:$API$29, MATCH("CenHos_Per", 'WFOM - Time_Base'!$B$4:$B$29,0), MATCH(CONCATENATE($G198,W$2),'WFOM - Time_Base'!$A$8:$API$8,0)),
IFERROR($AN198 * INDEX('Inputs from Uganda staff'!$E$61:$BM$80,MATCH('HRH Need estimation'!W$2,'Inputs from Uganda staff'!$E$61:$E$80,0),MATCH('HRH Need estimation'!$D198,'Inputs from Uganda staff'!$E$6:$BM$6,0)),
""))</f>
        <v>2.5</v>
      </c>
      <c r="X198" s="122">
        <f>IFERROR(
$AN198 * INDEX('WFOM - Time_Base'!$A$4:$API$29, MATCH("CenHos", 'WFOM - Time_Base'!$B$4:$B$29,0), MATCH(CONCATENATE($G198,X$2),'WFOM - Time_Base'!$A$8:$API$8,0)) *
INDEX('WFOM - Time_Base'!$A$4:$API$29, MATCH("CenHos_Per", 'WFOM - Time_Base'!$B$4:$B$29,0), MATCH(CONCATENATE($G198,X$2),'WFOM - Time_Base'!$A$8:$API$8,0)),
IFERROR($AN198 * INDEX('Inputs from Uganda staff'!$E$61:$BM$80,MATCH('HRH Need estimation'!X$2,'Inputs from Uganda staff'!$E$61:$E$80,0),MATCH('HRH Need estimation'!$D198,'Inputs from Uganda staff'!$E$6:$BM$6,0)),
""))</f>
        <v>2.5</v>
      </c>
      <c r="Y198" s="122">
        <f>IFERROR(
$AN198 * INDEX('WFOM - Time_Base'!$A$4:$API$29, MATCH("CenHos", 'WFOM - Time_Base'!$B$4:$B$29,0), MATCH(CONCATENATE($G198,Y$2),'WFOM - Time_Base'!$A$8:$API$8,0)) *
INDEX('WFOM - Time_Base'!$A$4:$API$29, MATCH("CenHos_Per", 'WFOM - Time_Base'!$B$4:$B$29,0), MATCH(CONCATENATE($G198,Y$2),'WFOM - Time_Base'!$A$8:$API$8,0)),
IFERROR($AN198 * INDEX('Inputs from Uganda staff'!$E$61:$BM$80,MATCH('HRH Need estimation'!Y$2,'Inputs from Uganda staff'!$E$61:$E$80,0),MATCH('HRH Need estimation'!$D198,'Inputs from Uganda staff'!$E$6:$BM$6,0)),
""))</f>
        <v>0</v>
      </c>
      <c r="Z198" s="122">
        <f>IFERROR(
$AN198 * INDEX('WFOM - Time_Base'!$A$4:$API$29, MATCH("CenHos", 'WFOM - Time_Base'!$B$4:$B$29,0), MATCH(CONCATENATE($G198,Z$2),'WFOM - Time_Base'!$A$8:$API$8,0)) *
INDEX('WFOM - Time_Base'!$A$4:$API$29, MATCH("CenHos_Per", 'WFOM - Time_Base'!$B$4:$B$29,0), MATCH(CONCATENATE($G198,Z$2),'WFOM - Time_Base'!$A$8:$API$8,0)),
IFERROR($AN198 * INDEX('Inputs from Uganda staff'!$E$61:$BM$80,MATCH('HRH Need estimation'!Z$2,'Inputs from Uganda staff'!$E$61:$E$80,0),MATCH('HRH Need estimation'!$D198,'Inputs from Uganda staff'!$E$6:$BM$6,0)),
""))</f>
        <v>0</v>
      </c>
      <c r="AA198" s="122">
        <f>IFERROR(
$AN198 * INDEX('WFOM - Time_Base'!$A$4:$API$29, MATCH("CenHos", 'WFOM - Time_Base'!$B$4:$B$29,0), MATCH(CONCATENATE($G198,AA$2),'WFOM - Time_Base'!$A$8:$API$8,0)) *
INDEX('WFOM - Time_Base'!$A$4:$API$29, MATCH("CenHos_Per", 'WFOM - Time_Base'!$B$4:$B$29,0), MATCH(CONCATENATE($G198,AA$2),'WFOM - Time_Base'!$A$8:$API$8,0)),
IFERROR($AN198 * INDEX('Inputs from Uganda staff'!$E$61:$BM$80,MATCH('HRH Need estimation'!AA$2,'Inputs from Uganda staff'!$E$61:$E$80,0),MATCH('HRH Need estimation'!$D198,'Inputs from Uganda staff'!$E$6:$BM$6,0)),
""))</f>
        <v>0</v>
      </c>
      <c r="AB198" s="122">
        <f>IFERROR(
$AN198 * INDEX('WFOM - Time_Base'!$A$4:$API$29, MATCH("CenHos", 'WFOM - Time_Base'!$B$4:$B$29,0), MATCH(CONCATENATE($G198,AB$2),'WFOM - Time_Base'!$A$8:$API$8,0)) *
INDEX('WFOM - Time_Base'!$A$4:$API$29, MATCH("CenHos_Per", 'WFOM - Time_Base'!$B$4:$B$29,0), MATCH(CONCATENATE($G198,AB$2),'WFOM - Time_Base'!$A$8:$API$8,0)),
IFERROR($AN198 * INDEX('Inputs from Uganda staff'!$E$61:$BM$80,MATCH('HRH Need estimation'!AB$2,'Inputs from Uganda staff'!$E$61:$E$80,0),MATCH('HRH Need estimation'!$D198,'Inputs from Uganda staff'!$E$6:$BM$6,0)),
""))</f>
        <v>0</v>
      </c>
      <c r="AC198" s="122" t="str">
        <f>IFERROR(
$AN198 * INDEX('WFOM - Time_Base'!$A$4:$API$29, MATCH("CenHos", 'WFOM - Time_Base'!$B$4:$B$29,0), MATCH(CONCATENATE($G198,AC$2),'WFOM - Time_Base'!$A$8:$API$8,0)) *
INDEX('WFOM - Time_Base'!$A$4:$API$29, MATCH("CenHos_Per", 'WFOM - Time_Base'!$B$4:$B$29,0), MATCH(CONCATENATE($G198,AC$2),'WFOM - Time_Base'!$A$8:$API$8,0)),
IFERROR($AN198 * INDEX('Inputs from Uganda staff'!$E$61:$BM$80,MATCH('HRH Need estimation'!AC$2,'Inputs from Uganda staff'!$E$61:$E$80,0),MATCH('HRH Need estimation'!$D198,'Inputs from Uganda staff'!$E$6:$BM$6,0)),
""))</f>
        <v/>
      </c>
      <c r="AD198" s="122">
        <f>IFERROR(
$AN198 * INDEX('WFOM - Time_Base'!$A$4:$API$29, MATCH("CenHos", 'WFOM - Time_Base'!$B$4:$B$29,0), MATCH(CONCATENATE($G198,AD$2),'WFOM - Time_Base'!$A$8:$API$8,0)) *
INDEX('WFOM - Time_Base'!$A$4:$API$29, MATCH("CenHos_Per", 'WFOM - Time_Base'!$B$4:$B$29,0), MATCH(CONCATENATE($G198,AD$2),'WFOM - Time_Base'!$A$8:$API$8,0)),
IFERROR($AN198 * INDEX('Inputs from Uganda staff'!$E$61:$BM$80,MATCH('HRH Need estimation'!AD$2,'Inputs from Uganda staff'!$E$61:$E$80,0),MATCH('HRH Need estimation'!$D198,'Inputs from Uganda staff'!$E$6:$BM$6,0)),
""))</f>
        <v>0</v>
      </c>
      <c r="AE198" s="122">
        <f>IFERROR(
$AN198 * INDEX('WFOM - Time_Base'!$A$4:$API$29, MATCH("CenHos", 'WFOM - Time_Base'!$B$4:$B$29,0), MATCH(CONCATENATE($G198,AE$2),'WFOM - Time_Base'!$A$8:$API$8,0)) *
INDEX('WFOM - Time_Base'!$A$4:$API$29, MATCH("CenHos_Per", 'WFOM - Time_Base'!$B$4:$B$29,0), MATCH(CONCATENATE($G198,AE$2),'WFOM - Time_Base'!$A$8:$API$8,0)),
IFERROR($AN198 * INDEX('Inputs from Uganda staff'!$E$61:$BM$80,MATCH('HRH Need estimation'!AE$2,'Inputs from Uganda staff'!$E$61:$E$80,0),MATCH('HRH Need estimation'!$D198,'Inputs from Uganda staff'!$E$6:$BM$6,0)),
""))</f>
        <v>0</v>
      </c>
      <c r="AF198" s="122">
        <f>IFERROR(
$AN198 * INDEX('WFOM - Time_Base'!$A$4:$API$29, MATCH("CenHos", 'WFOM - Time_Base'!$B$4:$B$29,0), MATCH(CONCATENATE($G198,AF$2),'WFOM - Time_Base'!$A$8:$API$8,0)) *
INDEX('WFOM - Time_Base'!$A$4:$API$29, MATCH("CenHos_Per", 'WFOM - Time_Base'!$B$4:$B$29,0), MATCH(CONCATENATE($G198,AF$2),'WFOM - Time_Base'!$A$8:$API$8,0)),
IFERROR($AN198 * INDEX('Inputs from Uganda staff'!$E$61:$BM$80,MATCH('HRH Need estimation'!AF$2,'Inputs from Uganda staff'!$E$61:$E$80,0),MATCH('HRH Need estimation'!$D198,'Inputs from Uganda staff'!$E$6:$BM$6,0)),
""))</f>
        <v>0</v>
      </c>
      <c r="AG198" s="122">
        <f>IFERROR(
$AN198 * INDEX('WFOM - Time_Base'!$A$4:$API$29, MATCH("CenHos", 'WFOM - Time_Base'!$B$4:$B$29,0), MATCH(CONCATENATE($G198,AG$2),'WFOM - Time_Base'!$A$8:$API$8,0)) *
INDEX('WFOM - Time_Base'!$A$4:$API$29, MATCH("CenHos_Per", 'WFOM - Time_Base'!$B$4:$B$29,0), MATCH(CONCATENATE($G198,AG$2),'WFOM - Time_Base'!$A$8:$API$8,0)),
IFERROR($AN198 * INDEX('Inputs from Uganda staff'!$E$61:$BM$80,MATCH('HRH Need estimation'!AG$2,'Inputs from Uganda staff'!$E$61:$E$80,0),MATCH('HRH Need estimation'!$D198,'Inputs from Uganda staff'!$E$6:$BM$6,0)),
""))</f>
        <v>0</v>
      </c>
      <c r="AH198" s="122">
        <f>IFERROR(
$AN198 * INDEX('WFOM - Time_Base'!$A$4:$API$29, MATCH("CenHos", 'WFOM - Time_Base'!$B$4:$B$29,0), MATCH(CONCATENATE($G198,AH$2),'WFOM - Time_Base'!$A$8:$API$8,0)) *
INDEX('WFOM - Time_Base'!$A$4:$API$29, MATCH("CenHos_Per", 'WFOM - Time_Base'!$B$4:$B$29,0), MATCH(CONCATENATE($G198,AH$2),'WFOM - Time_Base'!$A$8:$API$8,0)),
IFERROR($AN198 * INDEX('Inputs from Uganda staff'!$E$61:$BM$80,MATCH('HRH Need estimation'!AH$2,'Inputs from Uganda staff'!$E$61:$E$80,0),MATCH('HRH Need estimation'!$D198,'Inputs from Uganda staff'!$E$6:$BM$6,0)),
""))</f>
        <v>0</v>
      </c>
      <c r="AI198" s="122">
        <f>IFERROR(
$AN198 * INDEX('WFOM - Time_Base'!$A$4:$API$29, MATCH("CenHos", 'WFOM - Time_Base'!$B$4:$B$29,0), MATCH(CONCATENATE($G198,AI$2),'WFOM - Time_Base'!$A$8:$API$8,0)) *
INDEX('WFOM - Time_Base'!$A$4:$API$29, MATCH("CenHos_Per", 'WFOM - Time_Base'!$B$4:$B$29,0), MATCH(CONCATENATE($G198,AI$2),'WFOM - Time_Base'!$A$8:$API$8,0)),
IFERROR($AN198 * INDEX('Inputs from Uganda staff'!$E$61:$BM$80,MATCH('HRH Need estimation'!AI$2,'Inputs from Uganda staff'!$E$61:$E$80,0),MATCH('HRH Need estimation'!$D198,'Inputs from Uganda staff'!$E$6:$BM$6,0)),
""))</f>
        <v>0</v>
      </c>
      <c r="AJ198" s="122">
        <f>IFERROR(
$AN198 * INDEX('WFOM - Time_Base'!$A$4:$API$29, MATCH("CenHos", 'WFOM - Time_Base'!$B$4:$B$29,0), MATCH(CONCATENATE($G198,AJ$2),'WFOM - Time_Base'!$A$8:$API$8,0)) *
INDEX('WFOM - Time_Base'!$A$4:$API$29, MATCH("CenHos_Per", 'WFOM - Time_Base'!$B$4:$B$29,0), MATCH(CONCATENATE($G198,AJ$2),'WFOM - Time_Base'!$A$8:$API$8,0)),
IFERROR($AN198 * INDEX('Inputs from Uganda staff'!$E$61:$BM$80,MATCH('HRH Need estimation'!AJ$2,'Inputs from Uganda staff'!$E$61:$E$80,0),MATCH('HRH Need estimation'!$D198,'Inputs from Uganda staff'!$E$6:$BM$6,0)),
""))</f>
        <v>0</v>
      </c>
      <c r="AK198" s="122">
        <f>IFERROR(
$AN198 * INDEX('WFOM - Time_Base'!$A$4:$API$29, MATCH("CenHos", 'WFOM - Time_Base'!$B$4:$B$29,0), MATCH(CONCATENATE($G198,AK$2),'WFOM - Time_Base'!$A$8:$API$8,0)) *
INDEX('WFOM - Time_Base'!$A$4:$API$29, MATCH("CenHos_Per", 'WFOM - Time_Base'!$B$4:$B$29,0), MATCH(CONCATENATE($G198,AK$2),'WFOM - Time_Base'!$A$8:$API$8,0)),
IFERROR($AN198 * INDEX('Inputs from Uganda staff'!$E$61:$BM$80,MATCH('HRH Need estimation'!AK$2,'Inputs from Uganda staff'!$E$61:$E$80,0),MATCH('HRH Need estimation'!$D198,'Inputs from Uganda staff'!$E$6:$BM$6,0)),
""))</f>
        <v>0</v>
      </c>
      <c r="AL198" s="122">
        <f>IFERROR(
$AN198 * INDEX('WFOM - Time_Base'!$A$4:$API$29, MATCH("CenHos", 'WFOM - Time_Base'!$B$4:$B$29,0), MATCH(CONCATENATE($G198,AL$2),'WFOM - Time_Base'!$A$8:$API$8,0)) *
INDEX('WFOM - Time_Base'!$A$4:$API$29, MATCH("CenHos_Per", 'WFOM - Time_Base'!$B$4:$B$29,0), MATCH(CONCATENATE($G198,AL$2),'WFOM - Time_Base'!$A$8:$API$8,0)),
IFERROR($AN198 * INDEX('Inputs from Uganda staff'!$E$61:$BM$80,MATCH('HRH Need estimation'!AL$2,'Inputs from Uganda staff'!$E$61:$E$80,0),MATCH('HRH Need estimation'!$D198,'Inputs from Uganda staff'!$E$6:$BM$6,0)),
""))</f>
        <v>0</v>
      </c>
      <c r="AN198">
        <v>1</v>
      </c>
      <c r="AO198" t="str">
        <f t="shared" si="8"/>
        <v>213</v>
      </c>
    </row>
    <row r="199" spans="1:41" hidden="1">
      <c r="A199" s="106" t="s">
        <v>915</v>
      </c>
      <c r="B199" s="106" t="s">
        <v>525</v>
      </c>
      <c r="C199" s="107" t="s">
        <v>609</v>
      </c>
      <c r="D199" s="114" t="s">
        <v>610</v>
      </c>
      <c r="E199" s="122" t="s">
        <v>866</v>
      </c>
      <c r="F199" s="122" t="s">
        <v>72</v>
      </c>
      <c r="G199" s="122" t="str">
        <f>IF(F199&lt;&gt;"", VLOOKUP(F199,'WFOM - Cadre and Service List'!$E$4:$F$52,2,FALSE), "")</f>
        <v>MinorSurg</v>
      </c>
      <c r="H199" s="122"/>
      <c r="I199" s="207"/>
      <c r="J199" s="207"/>
      <c r="K199" s="207"/>
      <c r="L199" s="207"/>
      <c r="M199" s="207"/>
      <c r="N199" s="207"/>
      <c r="O199" s="207"/>
      <c r="P199" s="207">
        <f t="shared" si="7"/>
        <v>0</v>
      </c>
      <c r="Q199" s="122" t="s">
        <v>1947</v>
      </c>
      <c r="R199" s="122">
        <f>IFERROR(
$AN199 * INDEX('WFOM - Time_Base'!$A$4:$API$29, MATCH("CenHos", 'WFOM - Time_Base'!$B$4:$B$29,0), MATCH(CONCATENATE($G199,R$2),'WFOM - Time_Base'!$A$8:$API$8,0)) *
INDEX('WFOM - Time_Base'!$A$4:$API$29, MATCH("CenHos_Per", 'WFOM - Time_Base'!$B$4:$B$29,0), MATCH(CONCATENATE($G199,R$2),'WFOM - Time_Base'!$A$8:$API$8,0)),
IFERROR($AN199 * INDEX('Inputs from Uganda staff'!$E$61:$BM$80,MATCH('HRH Need estimation'!R$2,'Inputs from Uganda staff'!$E$61:$E$80,0),MATCH('HRH Need estimation'!$D199,'Inputs from Uganda staff'!$E$6:$BM$6,0)),
""))</f>
        <v>60</v>
      </c>
      <c r="S199" s="122">
        <f>IFERROR(
$AN199 * INDEX('WFOM - Time_Base'!$A$4:$API$29, MATCH("CenHos", 'WFOM - Time_Base'!$B$4:$B$29,0), MATCH(CONCATENATE($G199,S$2),'WFOM - Time_Base'!$A$8:$API$8,0)) *
INDEX('WFOM - Time_Base'!$A$4:$API$29, MATCH("CenHos_Per", 'WFOM - Time_Base'!$B$4:$B$29,0), MATCH(CONCATENATE($G199,S$2),'WFOM - Time_Base'!$A$8:$API$8,0)),
IFERROR($AN199 * INDEX('Inputs from Uganda staff'!$E$61:$BM$80,MATCH('HRH Need estimation'!S$2,'Inputs from Uganda staff'!$E$61:$E$80,0),MATCH('HRH Need estimation'!$D199,'Inputs from Uganda staff'!$E$6:$BM$6,0)),
""))</f>
        <v>80</v>
      </c>
      <c r="T199" s="122">
        <f>IFERROR(
$AN199 * INDEX('WFOM - Time_Base'!$A$4:$API$29, MATCH("CenHos", 'WFOM - Time_Base'!$B$4:$B$29,0), MATCH(CONCATENATE($G199,T$2),'WFOM - Time_Base'!$A$8:$API$8,0)) *
INDEX('WFOM - Time_Base'!$A$4:$API$29, MATCH("CenHos_Per", 'WFOM - Time_Base'!$B$4:$B$29,0), MATCH(CONCATENATE($G199,T$2),'WFOM - Time_Base'!$A$8:$API$8,0)),
IFERROR($AN199 * INDEX('Inputs from Uganda staff'!$E$61:$BM$80,MATCH('HRH Need estimation'!T$2,'Inputs from Uganda staff'!$E$61:$E$80,0),MATCH('HRH Need estimation'!$D199,'Inputs from Uganda staff'!$E$6:$BM$6,0)),
""))</f>
        <v>0</v>
      </c>
      <c r="U199" s="122">
        <f>IFERROR(
$AN199 * INDEX('WFOM - Time_Base'!$A$4:$API$29, MATCH("CenHos", 'WFOM - Time_Base'!$B$4:$B$29,0), MATCH(CONCATENATE($G199,U$2),'WFOM - Time_Base'!$A$8:$API$8,0)) *
INDEX('WFOM - Time_Base'!$A$4:$API$29, MATCH("CenHos_Per", 'WFOM - Time_Base'!$B$4:$B$29,0), MATCH(CONCATENATE($G199,U$2),'WFOM - Time_Base'!$A$8:$API$8,0)),
IFERROR($AN199 * INDEX('Inputs from Uganda staff'!$E$61:$BM$80,MATCH('HRH Need estimation'!U$2,'Inputs from Uganda staff'!$E$61:$E$80,0),MATCH('HRH Need estimation'!$D199,'Inputs from Uganda staff'!$E$6:$BM$6,0)),
""))</f>
        <v>18</v>
      </c>
      <c r="V199" s="122">
        <f>IFERROR(
$AN199 * INDEX('WFOM - Time_Base'!$A$4:$API$29, MATCH("CenHos", 'WFOM - Time_Base'!$B$4:$B$29,0), MATCH(CONCATENATE($G199,V$2),'WFOM - Time_Base'!$A$8:$API$8,0)) *
INDEX('WFOM - Time_Base'!$A$4:$API$29, MATCH("CenHos_Per", 'WFOM - Time_Base'!$B$4:$B$29,0), MATCH(CONCATENATE($G199,V$2),'WFOM - Time_Base'!$A$8:$API$8,0)),
IFERROR($AN199 * INDEX('Inputs from Uganda staff'!$E$61:$BM$80,MATCH('HRH Need estimation'!V$2,'Inputs from Uganda staff'!$E$61:$E$80,0),MATCH('HRH Need estimation'!$D199,'Inputs from Uganda staff'!$E$6:$BM$6,0)),
""))</f>
        <v>42</v>
      </c>
      <c r="W199" s="122">
        <f>IFERROR(
$AN199 * INDEX('WFOM - Time_Base'!$A$4:$API$29, MATCH("CenHos", 'WFOM - Time_Base'!$B$4:$B$29,0), MATCH(CONCATENATE($G199,W$2),'WFOM - Time_Base'!$A$8:$API$8,0)) *
INDEX('WFOM - Time_Base'!$A$4:$API$29, MATCH("CenHos_Per", 'WFOM - Time_Base'!$B$4:$B$29,0), MATCH(CONCATENATE($G199,W$2),'WFOM - Time_Base'!$A$8:$API$8,0)),
IFERROR($AN199 * INDEX('Inputs from Uganda staff'!$E$61:$BM$80,MATCH('HRH Need estimation'!W$2,'Inputs from Uganda staff'!$E$61:$E$80,0),MATCH('HRH Need estimation'!$D199,'Inputs from Uganda staff'!$E$6:$BM$6,0)),
""))</f>
        <v>2.5</v>
      </c>
      <c r="X199" s="122">
        <f>IFERROR(
$AN199 * INDEX('WFOM - Time_Base'!$A$4:$API$29, MATCH("CenHos", 'WFOM - Time_Base'!$B$4:$B$29,0), MATCH(CONCATENATE($G199,X$2),'WFOM - Time_Base'!$A$8:$API$8,0)) *
INDEX('WFOM - Time_Base'!$A$4:$API$29, MATCH("CenHos_Per", 'WFOM - Time_Base'!$B$4:$B$29,0), MATCH(CONCATENATE($G199,X$2),'WFOM - Time_Base'!$A$8:$API$8,0)),
IFERROR($AN199 * INDEX('Inputs from Uganda staff'!$E$61:$BM$80,MATCH('HRH Need estimation'!X$2,'Inputs from Uganda staff'!$E$61:$E$80,0),MATCH('HRH Need estimation'!$D199,'Inputs from Uganda staff'!$E$6:$BM$6,0)),
""))</f>
        <v>2.5</v>
      </c>
      <c r="Y199" s="122">
        <f>IFERROR(
$AN199 * INDEX('WFOM - Time_Base'!$A$4:$API$29, MATCH("CenHos", 'WFOM - Time_Base'!$B$4:$B$29,0), MATCH(CONCATENATE($G199,Y$2),'WFOM - Time_Base'!$A$8:$API$8,0)) *
INDEX('WFOM - Time_Base'!$A$4:$API$29, MATCH("CenHos_Per", 'WFOM - Time_Base'!$B$4:$B$29,0), MATCH(CONCATENATE($G199,Y$2),'WFOM - Time_Base'!$A$8:$API$8,0)),
IFERROR($AN199 * INDEX('Inputs from Uganda staff'!$E$61:$BM$80,MATCH('HRH Need estimation'!Y$2,'Inputs from Uganda staff'!$E$61:$E$80,0),MATCH('HRH Need estimation'!$D199,'Inputs from Uganda staff'!$E$6:$BM$6,0)),
""))</f>
        <v>0</v>
      </c>
      <c r="Z199" s="122">
        <f>IFERROR(
$AN199 * INDEX('WFOM - Time_Base'!$A$4:$API$29, MATCH("CenHos", 'WFOM - Time_Base'!$B$4:$B$29,0), MATCH(CONCATENATE($G199,Z$2),'WFOM - Time_Base'!$A$8:$API$8,0)) *
INDEX('WFOM - Time_Base'!$A$4:$API$29, MATCH("CenHos_Per", 'WFOM - Time_Base'!$B$4:$B$29,0), MATCH(CONCATENATE($G199,Z$2),'WFOM - Time_Base'!$A$8:$API$8,0)),
IFERROR($AN199 * INDEX('Inputs from Uganda staff'!$E$61:$BM$80,MATCH('HRH Need estimation'!Z$2,'Inputs from Uganda staff'!$E$61:$E$80,0),MATCH('HRH Need estimation'!$D199,'Inputs from Uganda staff'!$E$6:$BM$6,0)),
""))</f>
        <v>0</v>
      </c>
      <c r="AA199" s="122">
        <f>IFERROR(
$AN199 * INDEX('WFOM - Time_Base'!$A$4:$API$29, MATCH("CenHos", 'WFOM - Time_Base'!$B$4:$B$29,0), MATCH(CONCATENATE($G199,AA$2),'WFOM - Time_Base'!$A$8:$API$8,0)) *
INDEX('WFOM - Time_Base'!$A$4:$API$29, MATCH("CenHos_Per", 'WFOM - Time_Base'!$B$4:$B$29,0), MATCH(CONCATENATE($G199,AA$2),'WFOM - Time_Base'!$A$8:$API$8,0)),
IFERROR($AN199 * INDEX('Inputs from Uganda staff'!$E$61:$BM$80,MATCH('HRH Need estimation'!AA$2,'Inputs from Uganda staff'!$E$61:$E$80,0),MATCH('HRH Need estimation'!$D199,'Inputs from Uganda staff'!$E$6:$BM$6,0)),
""))</f>
        <v>0</v>
      </c>
      <c r="AB199" s="122">
        <f>IFERROR(
$AN199 * INDEX('WFOM - Time_Base'!$A$4:$API$29, MATCH("CenHos", 'WFOM - Time_Base'!$B$4:$B$29,0), MATCH(CONCATENATE($G199,AB$2),'WFOM - Time_Base'!$A$8:$API$8,0)) *
INDEX('WFOM - Time_Base'!$A$4:$API$29, MATCH("CenHos_Per", 'WFOM - Time_Base'!$B$4:$B$29,0), MATCH(CONCATENATE($G199,AB$2),'WFOM - Time_Base'!$A$8:$API$8,0)),
IFERROR($AN199 * INDEX('Inputs from Uganda staff'!$E$61:$BM$80,MATCH('HRH Need estimation'!AB$2,'Inputs from Uganda staff'!$E$61:$E$80,0),MATCH('HRH Need estimation'!$D199,'Inputs from Uganda staff'!$E$6:$BM$6,0)),
""))</f>
        <v>0</v>
      </c>
      <c r="AC199" s="122" t="str">
        <f>IFERROR(
$AN199 * INDEX('WFOM - Time_Base'!$A$4:$API$29, MATCH("CenHos", 'WFOM - Time_Base'!$B$4:$B$29,0), MATCH(CONCATENATE($G199,AC$2),'WFOM - Time_Base'!$A$8:$API$8,0)) *
INDEX('WFOM - Time_Base'!$A$4:$API$29, MATCH("CenHos_Per", 'WFOM - Time_Base'!$B$4:$B$29,0), MATCH(CONCATENATE($G199,AC$2),'WFOM - Time_Base'!$A$8:$API$8,0)),
IFERROR($AN199 * INDEX('Inputs from Uganda staff'!$E$61:$BM$80,MATCH('HRH Need estimation'!AC$2,'Inputs from Uganda staff'!$E$61:$E$80,0),MATCH('HRH Need estimation'!$D199,'Inputs from Uganda staff'!$E$6:$BM$6,0)),
""))</f>
        <v/>
      </c>
      <c r="AD199" s="122">
        <f>IFERROR(
$AN199 * INDEX('WFOM - Time_Base'!$A$4:$API$29, MATCH("CenHos", 'WFOM - Time_Base'!$B$4:$B$29,0), MATCH(CONCATENATE($G199,AD$2),'WFOM - Time_Base'!$A$8:$API$8,0)) *
INDEX('WFOM - Time_Base'!$A$4:$API$29, MATCH("CenHos_Per", 'WFOM - Time_Base'!$B$4:$B$29,0), MATCH(CONCATENATE($G199,AD$2),'WFOM - Time_Base'!$A$8:$API$8,0)),
IFERROR($AN199 * INDEX('Inputs from Uganda staff'!$E$61:$BM$80,MATCH('HRH Need estimation'!AD$2,'Inputs from Uganda staff'!$E$61:$E$80,0),MATCH('HRH Need estimation'!$D199,'Inputs from Uganda staff'!$E$6:$BM$6,0)),
""))</f>
        <v>0</v>
      </c>
      <c r="AE199" s="122">
        <f>IFERROR(
$AN199 * INDEX('WFOM - Time_Base'!$A$4:$API$29, MATCH("CenHos", 'WFOM - Time_Base'!$B$4:$B$29,0), MATCH(CONCATENATE($G199,AE$2),'WFOM - Time_Base'!$A$8:$API$8,0)) *
INDEX('WFOM - Time_Base'!$A$4:$API$29, MATCH("CenHos_Per", 'WFOM - Time_Base'!$B$4:$B$29,0), MATCH(CONCATENATE($G199,AE$2),'WFOM - Time_Base'!$A$8:$API$8,0)),
IFERROR($AN199 * INDEX('Inputs from Uganda staff'!$E$61:$BM$80,MATCH('HRH Need estimation'!AE$2,'Inputs from Uganda staff'!$E$61:$E$80,0),MATCH('HRH Need estimation'!$D199,'Inputs from Uganda staff'!$E$6:$BM$6,0)),
""))</f>
        <v>0</v>
      </c>
      <c r="AF199" s="122">
        <f>IFERROR(
$AN199 * INDEX('WFOM - Time_Base'!$A$4:$API$29, MATCH("CenHos", 'WFOM - Time_Base'!$B$4:$B$29,0), MATCH(CONCATENATE($G199,AF$2),'WFOM - Time_Base'!$A$8:$API$8,0)) *
INDEX('WFOM - Time_Base'!$A$4:$API$29, MATCH("CenHos_Per", 'WFOM - Time_Base'!$B$4:$B$29,0), MATCH(CONCATENATE($G199,AF$2),'WFOM - Time_Base'!$A$8:$API$8,0)),
IFERROR($AN199 * INDEX('Inputs from Uganda staff'!$E$61:$BM$80,MATCH('HRH Need estimation'!AF$2,'Inputs from Uganda staff'!$E$61:$E$80,0),MATCH('HRH Need estimation'!$D199,'Inputs from Uganda staff'!$E$6:$BM$6,0)),
""))</f>
        <v>0</v>
      </c>
      <c r="AG199" s="122">
        <f>IFERROR(
$AN199 * INDEX('WFOM - Time_Base'!$A$4:$API$29, MATCH("CenHos", 'WFOM - Time_Base'!$B$4:$B$29,0), MATCH(CONCATENATE($G199,AG$2),'WFOM - Time_Base'!$A$8:$API$8,0)) *
INDEX('WFOM - Time_Base'!$A$4:$API$29, MATCH("CenHos_Per", 'WFOM - Time_Base'!$B$4:$B$29,0), MATCH(CONCATENATE($G199,AG$2),'WFOM - Time_Base'!$A$8:$API$8,0)),
IFERROR($AN199 * INDEX('Inputs from Uganda staff'!$E$61:$BM$80,MATCH('HRH Need estimation'!AG$2,'Inputs from Uganda staff'!$E$61:$E$80,0),MATCH('HRH Need estimation'!$D199,'Inputs from Uganda staff'!$E$6:$BM$6,0)),
""))</f>
        <v>0</v>
      </c>
      <c r="AH199" s="122">
        <f>IFERROR(
$AN199 * INDEX('WFOM - Time_Base'!$A$4:$API$29, MATCH("CenHos", 'WFOM - Time_Base'!$B$4:$B$29,0), MATCH(CONCATENATE($G199,AH$2),'WFOM - Time_Base'!$A$8:$API$8,0)) *
INDEX('WFOM - Time_Base'!$A$4:$API$29, MATCH("CenHos_Per", 'WFOM - Time_Base'!$B$4:$B$29,0), MATCH(CONCATENATE($G199,AH$2),'WFOM - Time_Base'!$A$8:$API$8,0)),
IFERROR($AN199 * INDEX('Inputs from Uganda staff'!$E$61:$BM$80,MATCH('HRH Need estimation'!AH$2,'Inputs from Uganda staff'!$E$61:$E$80,0),MATCH('HRH Need estimation'!$D199,'Inputs from Uganda staff'!$E$6:$BM$6,0)),
""))</f>
        <v>0</v>
      </c>
      <c r="AI199" s="122">
        <f>IFERROR(
$AN199 * INDEX('WFOM - Time_Base'!$A$4:$API$29, MATCH("CenHos", 'WFOM - Time_Base'!$B$4:$B$29,0), MATCH(CONCATENATE($G199,AI$2),'WFOM - Time_Base'!$A$8:$API$8,0)) *
INDEX('WFOM - Time_Base'!$A$4:$API$29, MATCH("CenHos_Per", 'WFOM - Time_Base'!$B$4:$B$29,0), MATCH(CONCATENATE($G199,AI$2),'WFOM - Time_Base'!$A$8:$API$8,0)),
IFERROR($AN199 * INDEX('Inputs from Uganda staff'!$E$61:$BM$80,MATCH('HRH Need estimation'!AI$2,'Inputs from Uganda staff'!$E$61:$E$80,0),MATCH('HRH Need estimation'!$D199,'Inputs from Uganda staff'!$E$6:$BM$6,0)),
""))</f>
        <v>0</v>
      </c>
      <c r="AJ199" s="122">
        <f>IFERROR(
$AN199 * INDEX('WFOM - Time_Base'!$A$4:$API$29, MATCH("CenHos", 'WFOM - Time_Base'!$B$4:$B$29,0), MATCH(CONCATENATE($G199,AJ$2),'WFOM - Time_Base'!$A$8:$API$8,0)) *
INDEX('WFOM - Time_Base'!$A$4:$API$29, MATCH("CenHos_Per", 'WFOM - Time_Base'!$B$4:$B$29,0), MATCH(CONCATENATE($G199,AJ$2),'WFOM - Time_Base'!$A$8:$API$8,0)),
IFERROR($AN199 * INDEX('Inputs from Uganda staff'!$E$61:$BM$80,MATCH('HRH Need estimation'!AJ$2,'Inputs from Uganda staff'!$E$61:$E$80,0),MATCH('HRH Need estimation'!$D199,'Inputs from Uganda staff'!$E$6:$BM$6,0)),
""))</f>
        <v>0</v>
      </c>
      <c r="AK199" s="122">
        <f>IFERROR(
$AN199 * INDEX('WFOM - Time_Base'!$A$4:$API$29, MATCH("CenHos", 'WFOM - Time_Base'!$B$4:$B$29,0), MATCH(CONCATENATE($G199,AK$2),'WFOM - Time_Base'!$A$8:$API$8,0)) *
INDEX('WFOM - Time_Base'!$A$4:$API$29, MATCH("CenHos_Per", 'WFOM - Time_Base'!$B$4:$B$29,0), MATCH(CONCATENATE($G199,AK$2),'WFOM - Time_Base'!$A$8:$API$8,0)),
IFERROR($AN199 * INDEX('Inputs from Uganda staff'!$E$61:$BM$80,MATCH('HRH Need estimation'!AK$2,'Inputs from Uganda staff'!$E$61:$E$80,0),MATCH('HRH Need estimation'!$D199,'Inputs from Uganda staff'!$E$6:$BM$6,0)),
""))</f>
        <v>0</v>
      </c>
      <c r="AL199" s="122">
        <f>IFERROR(
$AN199 * INDEX('WFOM - Time_Base'!$A$4:$API$29, MATCH("CenHos", 'WFOM - Time_Base'!$B$4:$B$29,0), MATCH(CONCATENATE($G199,AL$2),'WFOM - Time_Base'!$A$8:$API$8,0)) *
INDEX('WFOM - Time_Base'!$A$4:$API$29, MATCH("CenHos_Per", 'WFOM - Time_Base'!$B$4:$B$29,0), MATCH(CONCATENATE($G199,AL$2),'WFOM - Time_Base'!$A$8:$API$8,0)),
IFERROR($AN199 * INDEX('Inputs from Uganda staff'!$E$61:$BM$80,MATCH('HRH Need estimation'!AL$2,'Inputs from Uganda staff'!$E$61:$E$80,0),MATCH('HRH Need estimation'!$D199,'Inputs from Uganda staff'!$E$6:$BM$6,0)),
""))</f>
        <v>0</v>
      </c>
      <c r="AN199">
        <v>1</v>
      </c>
      <c r="AO199" t="e">
        <f t="shared" si="8"/>
        <v>#N/A</v>
      </c>
    </row>
    <row r="200" spans="1:41" hidden="1">
      <c r="A200" s="106" t="s">
        <v>1013</v>
      </c>
      <c r="B200" s="106" t="s">
        <v>525</v>
      </c>
      <c r="C200" s="107" t="s">
        <v>611</v>
      </c>
      <c r="D200" s="115" t="s">
        <v>612</v>
      </c>
      <c r="E200" s="122" t="s">
        <v>867</v>
      </c>
      <c r="F200" s="122" t="s">
        <v>21</v>
      </c>
      <c r="G200" s="122" t="str">
        <f>IF(F200&lt;&gt;"", VLOOKUP(F200,'WFOM - Cadre and Service List'!$E$4:$F$52,2,FALSE), "")</f>
        <v>Over5OPD</v>
      </c>
      <c r="H200" s="122"/>
      <c r="I200" s="207"/>
      <c r="J200" s="207"/>
      <c r="K200" s="207"/>
      <c r="L200" s="207"/>
      <c r="M200" s="207"/>
      <c r="N200" s="207"/>
      <c r="O200" s="207"/>
      <c r="P200" s="207">
        <f t="shared" si="7"/>
        <v>0</v>
      </c>
      <c r="Q200" s="122" t="s">
        <v>1947</v>
      </c>
      <c r="R200" s="122">
        <f>IFERROR(
$AN200 * INDEX('WFOM - Time_Base'!$A$4:$API$29, MATCH("CenHos", 'WFOM - Time_Base'!$B$4:$B$29,0), MATCH(CONCATENATE($G200,R$2),'WFOM - Time_Base'!$A$8:$API$8,0)) *
INDEX('WFOM - Time_Base'!$A$4:$API$29, MATCH("CenHos_Per", 'WFOM - Time_Base'!$B$4:$B$29,0), MATCH(CONCATENATE($G200,R$2),'WFOM - Time_Base'!$A$8:$API$8,0)),
IFERROR($AN200 * INDEX('Inputs from Uganda staff'!$E$61:$BM$80,MATCH('HRH Need estimation'!R$2,'Inputs from Uganda staff'!$E$61:$E$80,0),MATCH('HRH Need estimation'!$D200,'Inputs from Uganda staff'!$E$6:$BM$6,0)),
""))</f>
        <v>3.5</v>
      </c>
      <c r="S200" s="122">
        <f>IFERROR(
$AN200 * INDEX('WFOM - Time_Base'!$A$4:$API$29, MATCH("CenHos", 'WFOM - Time_Base'!$B$4:$B$29,0), MATCH(CONCATENATE($G200,S$2),'WFOM - Time_Base'!$A$8:$API$8,0)) *
INDEX('WFOM - Time_Base'!$A$4:$API$29, MATCH("CenHos_Per", 'WFOM - Time_Base'!$B$4:$B$29,0), MATCH(CONCATENATE($G200,S$2),'WFOM - Time_Base'!$A$8:$API$8,0)),
IFERROR($AN200 * INDEX('Inputs from Uganda staff'!$E$61:$BM$80,MATCH('HRH Need estimation'!S$2,'Inputs from Uganda staff'!$E$61:$E$80,0),MATCH('HRH Need estimation'!$D200,'Inputs from Uganda staff'!$E$6:$BM$6,0)),
""))</f>
        <v>6</v>
      </c>
      <c r="T200" s="122">
        <f>IFERROR(
$AN200 * INDEX('WFOM - Time_Base'!$A$4:$API$29, MATCH("CenHos", 'WFOM - Time_Base'!$B$4:$B$29,0), MATCH(CONCATENATE($G200,T$2),'WFOM - Time_Base'!$A$8:$API$8,0)) *
INDEX('WFOM - Time_Base'!$A$4:$API$29, MATCH("CenHos_Per", 'WFOM - Time_Base'!$B$4:$B$29,0), MATCH(CONCATENATE($G200,T$2),'WFOM - Time_Base'!$A$8:$API$8,0)),
IFERROR($AN200 * INDEX('Inputs from Uganda staff'!$E$61:$BM$80,MATCH('HRH Need estimation'!T$2,'Inputs from Uganda staff'!$E$61:$E$80,0),MATCH('HRH Need estimation'!$D200,'Inputs from Uganda staff'!$E$6:$BM$6,0)),
""))</f>
        <v>0</v>
      </c>
      <c r="U200" s="122">
        <f>IFERROR(
$AN200 * INDEX('WFOM - Time_Base'!$A$4:$API$29, MATCH("CenHos", 'WFOM - Time_Base'!$B$4:$B$29,0), MATCH(CONCATENATE($G200,U$2),'WFOM - Time_Base'!$A$8:$API$8,0)) *
INDEX('WFOM - Time_Base'!$A$4:$API$29, MATCH("CenHos_Per", 'WFOM - Time_Base'!$B$4:$B$29,0), MATCH(CONCATENATE($G200,U$2),'WFOM - Time_Base'!$A$8:$API$8,0)),
IFERROR($AN200 * INDEX('Inputs from Uganda staff'!$E$61:$BM$80,MATCH('HRH Need estimation'!U$2,'Inputs from Uganda staff'!$E$61:$E$80,0),MATCH('HRH Need estimation'!$D200,'Inputs from Uganda staff'!$E$6:$BM$6,0)),
""))</f>
        <v>1</v>
      </c>
      <c r="V200" s="122">
        <f>IFERROR(
$AN200 * INDEX('WFOM - Time_Base'!$A$4:$API$29, MATCH("CenHos", 'WFOM - Time_Base'!$B$4:$B$29,0), MATCH(CONCATENATE($G200,V$2),'WFOM - Time_Base'!$A$8:$API$8,0)) *
INDEX('WFOM - Time_Base'!$A$4:$API$29, MATCH("CenHos_Per", 'WFOM - Time_Base'!$B$4:$B$29,0), MATCH(CONCATENATE($G200,V$2),'WFOM - Time_Base'!$A$8:$API$8,0)),
IFERROR($AN200 * INDEX('Inputs from Uganda staff'!$E$61:$BM$80,MATCH('HRH Need estimation'!V$2,'Inputs from Uganda staff'!$E$61:$E$80,0),MATCH('HRH Need estimation'!$D200,'Inputs from Uganda staff'!$E$6:$BM$6,0)),
""))</f>
        <v>4</v>
      </c>
      <c r="W200" s="122">
        <f>IFERROR(
$AN200 * INDEX('WFOM - Time_Base'!$A$4:$API$29, MATCH("CenHos", 'WFOM - Time_Base'!$B$4:$B$29,0), MATCH(CONCATENATE($G200,W$2),'WFOM - Time_Base'!$A$8:$API$8,0)) *
INDEX('WFOM - Time_Base'!$A$4:$API$29, MATCH("CenHos_Per", 'WFOM - Time_Base'!$B$4:$B$29,0), MATCH(CONCATENATE($G200,W$2),'WFOM - Time_Base'!$A$8:$API$8,0)),
IFERROR($AN200 * INDEX('Inputs from Uganda staff'!$E$61:$BM$80,MATCH('HRH Need estimation'!W$2,'Inputs from Uganda staff'!$E$61:$E$80,0),MATCH('HRH Need estimation'!$D200,'Inputs from Uganda staff'!$E$6:$BM$6,0)),
""))</f>
        <v>0</v>
      </c>
      <c r="X200" s="122">
        <f>IFERROR(
$AN200 * INDEX('WFOM - Time_Base'!$A$4:$API$29, MATCH("CenHos", 'WFOM - Time_Base'!$B$4:$B$29,0), MATCH(CONCATENATE($G200,X$2),'WFOM - Time_Base'!$A$8:$API$8,0)) *
INDEX('WFOM - Time_Base'!$A$4:$API$29, MATCH("CenHos_Per", 'WFOM - Time_Base'!$B$4:$B$29,0), MATCH(CONCATENATE($G200,X$2),'WFOM - Time_Base'!$A$8:$API$8,0)),
IFERROR($AN200 * INDEX('Inputs from Uganda staff'!$E$61:$BM$80,MATCH('HRH Need estimation'!X$2,'Inputs from Uganda staff'!$E$61:$E$80,0),MATCH('HRH Need estimation'!$D200,'Inputs from Uganda staff'!$E$6:$BM$6,0)),
""))</f>
        <v>0</v>
      </c>
      <c r="Y200" s="122">
        <f>IFERROR(
$AN200 * INDEX('WFOM - Time_Base'!$A$4:$API$29, MATCH("CenHos", 'WFOM - Time_Base'!$B$4:$B$29,0), MATCH(CONCATENATE($G200,Y$2),'WFOM - Time_Base'!$A$8:$API$8,0)) *
INDEX('WFOM - Time_Base'!$A$4:$API$29, MATCH("CenHos_Per", 'WFOM - Time_Base'!$B$4:$B$29,0), MATCH(CONCATENATE($G200,Y$2),'WFOM - Time_Base'!$A$8:$API$8,0)),
IFERROR($AN200 * INDEX('Inputs from Uganda staff'!$E$61:$BM$80,MATCH('HRH Need estimation'!Y$2,'Inputs from Uganda staff'!$E$61:$E$80,0),MATCH('HRH Need estimation'!$D200,'Inputs from Uganda staff'!$E$6:$BM$6,0)),
""))</f>
        <v>0</v>
      </c>
      <c r="Z200" s="122">
        <f>IFERROR(
$AN200 * INDEX('WFOM - Time_Base'!$A$4:$API$29, MATCH("CenHos", 'WFOM - Time_Base'!$B$4:$B$29,0), MATCH(CONCATENATE($G200,Z$2),'WFOM - Time_Base'!$A$8:$API$8,0)) *
INDEX('WFOM - Time_Base'!$A$4:$API$29, MATCH("CenHos_Per", 'WFOM - Time_Base'!$B$4:$B$29,0), MATCH(CONCATENATE($G200,Z$2),'WFOM - Time_Base'!$A$8:$API$8,0)),
IFERROR($AN200 * INDEX('Inputs from Uganda staff'!$E$61:$BM$80,MATCH('HRH Need estimation'!Z$2,'Inputs from Uganda staff'!$E$61:$E$80,0),MATCH('HRH Need estimation'!$D200,'Inputs from Uganda staff'!$E$6:$BM$6,0)),
""))</f>
        <v>0</v>
      </c>
      <c r="AA200" s="122">
        <f>IFERROR(
$AN200 * INDEX('WFOM - Time_Base'!$A$4:$API$29, MATCH("CenHos", 'WFOM - Time_Base'!$B$4:$B$29,0), MATCH(CONCATENATE($G200,AA$2),'WFOM - Time_Base'!$A$8:$API$8,0)) *
INDEX('WFOM - Time_Base'!$A$4:$API$29, MATCH("CenHos_Per", 'WFOM - Time_Base'!$B$4:$B$29,0), MATCH(CONCATENATE($G200,AA$2),'WFOM - Time_Base'!$A$8:$API$8,0)),
IFERROR($AN200 * INDEX('Inputs from Uganda staff'!$E$61:$BM$80,MATCH('HRH Need estimation'!AA$2,'Inputs from Uganda staff'!$E$61:$E$80,0),MATCH('HRH Need estimation'!$D200,'Inputs from Uganda staff'!$E$6:$BM$6,0)),
""))</f>
        <v>0</v>
      </c>
      <c r="AB200" s="122">
        <f>IFERROR(
$AN200 * INDEX('WFOM - Time_Base'!$A$4:$API$29, MATCH("CenHos", 'WFOM - Time_Base'!$B$4:$B$29,0), MATCH(CONCATENATE($G200,AB$2),'WFOM - Time_Base'!$A$8:$API$8,0)) *
INDEX('WFOM - Time_Base'!$A$4:$API$29, MATCH("CenHos_Per", 'WFOM - Time_Base'!$B$4:$B$29,0), MATCH(CONCATENATE($G200,AB$2),'WFOM - Time_Base'!$A$8:$API$8,0)),
IFERROR($AN200 * INDEX('Inputs from Uganda staff'!$E$61:$BM$80,MATCH('HRH Need estimation'!AB$2,'Inputs from Uganda staff'!$E$61:$E$80,0),MATCH('HRH Need estimation'!$D200,'Inputs from Uganda staff'!$E$6:$BM$6,0)),
""))</f>
        <v>0</v>
      </c>
      <c r="AC200" s="122" t="str">
        <f>IFERROR(
$AN200 * INDEX('WFOM - Time_Base'!$A$4:$API$29, MATCH("CenHos", 'WFOM - Time_Base'!$B$4:$B$29,0), MATCH(CONCATENATE($G200,AC$2),'WFOM - Time_Base'!$A$8:$API$8,0)) *
INDEX('WFOM - Time_Base'!$A$4:$API$29, MATCH("CenHos_Per", 'WFOM - Time_Base'!$B$4:$B$29,0), MATCH(CONCATENATE($G200,AC$2),'WFOM - Time_Base'!$A$8:$API$8,0)),
IFERROR($AN200 * INDEX('Inputs from Uganda staff'!$E$61:$BM$80,MATCH('HRH Need estimation'!AC$2,'Inputs from Uganda staff'!$E$61:$E$80,0),MATCH('HRH Need estimation'!$D200,'Inputs from Uganda staff'!$E$6:$BM$6,0)),
""))</f>
        <v/>
      </c>
      <c r="AD200" s="122">
        <f>IFERROR(
$AN200 * INDEX('WFOM - Time_Base'!$A$4:$API$29, MATCH("CenHos", 'WFOM - Time_Base'!$B$4:$B$29,0), MATCH(CONCATENATE($G200,AD$2),'WFOM - Time_Base'!$A$8:$API$8,0)) *
INDEX('WFOM - Time_Base'!$A$4:$API$29, MATCH("CenHos_Per", 'WFOM - Time_Base'!$B$4:$B$29,0), MATCH(CONCATENATE($G200,AD$2),'WFOM - Time_Base'!$A$8:$API$8,0)),
IFERROR($AN200 * INDEX('Inputs from Uganda staff'!$E$61:$BM$80,MATCH('HRH Need estimation'!AD$2,'Inputs from Uganda staff'!$E$61:$E$80,0),MATCH('HRH Need estimation'!$D200,'Inputs from Uganda staff'!$E$6:$BM$6,0)),
""))</f>
        <v>0</v>
      </c>
      <c r="AE200" s="122">
        <f>IFERROR(
$AN200 * INDEX('WFOM - Time_Base'!$A$4:$API$29, MATCH("CenHos", 'WFOM - Time_Base'!$B$4:$B$29,0), MATCH(CONCATENATE($G200,AE$2),'WFOM - Time_Base'!$A$8:$API$8,0)) *
INDEX('WFOM - Time_Base'!$A$4:$API$29, MATCH("CenHos_Per", 'WFOM - Time_Base'!$B$4:$B$29,0), MATCH(CONCATENATE($G200,AE$2),'WFOM - Time_Base'!$A$8:$API$8,0)),
IFERROR($AN200 * INDEX('Inputs from Uganda staff'!$E$61:$BM$80,MATCH('HRH Need estimation'!AE$2,'Inputs from Uganda staff'!$E$61:$E$80,0),MATCH('HRH Need estimation'!$D200,'Inputs from Uganda staff'!$E$6:$BM$6,0)),
""))</f>
        <v>0</v>
      </c>
      <c r="AF200" s="122">
        <f>IFERROR(
$AN200 * INDEX('WFOM - Time_Base'!$A$4:$API$29, MATCH("CenHos", 'WFOM - Time_Base'!$B$4:$B$29,0), MATCH(CONCATENATE($G200,AF$2),'WFOM - Time_Base'!$A$8:$API$8,0)) *
INDEX('WFOM - Time_Base'!$A$4:$API$29, MATCH("CenHos_Per", 'WFOM - Time_Base'!$B$4:$B$29,0), MATCH(CONCATENATE($G200,AF$2),'WFOM - Time_Base'!$A$8:$API$8,0)),
IFERROR($AN200 * INDEX('Inputs from Uganda staff'!$E$61:$BM$80,MATCH('HRH Need estimation'!AF$2,'Inputs from Uganda staff'!$E$61:$E$80,0),MATCH('HRH Need estimation'!$D200,'Inputs from Uganda staff'!$E$6:$BM$6,0)),
""))</f>
        <v>0</v>
      </c>
      <c r="AG200" s="122">
        <f>IFERROR(
$AN200 * INDEX('WFOM - Time_Base'!$A$4:$API$29, MATCH("CenHos", 'WFOM - Time_Base'!$B$4:$B$29,0), MATCH(CONCATENATE($G200,AG$2),'WFOM - Time_Base'!$A$8:$API$8,0)) *
INDEX('WFOM - Time_Base'!$A$4:$API$29, MATCH("CenHos_Per", 'WFOM - Time_Base'!$B$4:$B$29,0), MATCH(CONCATENATE($G200,AG$2),'WFOM - Time_Base'!$A$8:$API$8,0)),
IFERROR($AN200 * INDEX('Inputs from Uganda staff'!$E$61:$BM$80,MATCH('HRH Need estimation'!AG$2,'Inputs from Uganda staff'!$E$61:$E$80,0),MATCH('HRH Need estimation'!$D200,'Inputs from Uganda staff'!$E$6:$BM$6,0)),
""))</f>
        <v>0</v>
      </c>
      <c r="AH200" s="122">
        <f>IFERROR(
$AN200 * INDEX('WFOM - Time_Base'!$A$4:$API$29, MATCH("CenHos", 'WFOM - Time_Base'!$B$4:$B$29,0), MATCH(CONCATENATE($G200,AH$2),'WFOM - Time_Base'!$A$8:$API$8,0)) *
INDEX('WFOM - Time_Base'!$A$4:$API$29, MATCH("CenHos_Per", 'WFOM - Time_Base'!$B$4:$B$29,0), MATCH(CONCATENATE($G200,AH$2),'WFOM - Time_Base'!$A$8:$API$8,0)),
IFERROR($AN200 * INDEX('Inputs from Uganda staff'!$E$61:$BM$80,MATCH('HRH Need estimation'!AH$2,'Inputs from Uganda staff'!$E$61:$E$80,0),MATCH('HRH Need estimation'!$D200,'Inputs from Uganda staff'!$E$6:$BM$6,0)),
""))</f>
        <v>0</v>
      </c>
      <c r="AI200" s="122">
        <f>IFERROR(
$AN200 * INDEX('WFOM - Time_Base'!$A$4:$API$29, MATCH("CenHos", 'WFOM - Time_Base'!$B$4:$B$29,0), MATCH(CONCATENATE($G200,AI$2),'WFOM - Time_Base'!$A$8:$API$8,0)) *
INDEX('WFOM - Time_Base'!$A$4:$API$29, MATCH("CenHos_Per", 'WFOM - Time_Base'!$B$4:$B$29,0), MATCH(CONCATENATE($G200,AI$2),'WFOM - Time_Base'!$A$8:$API$8,0)),
IFERROR($AN200 * INDEX('Inputs from Uganda staff'!$E$61:$BM$80,MATCH('HRH Need estimation'!AI$2,'Inputs from Uganda staff'!$E$61:$E$80,0),MATCH('HRH Need estimation'!$D200,'Inputs from Uganda staff'!$E$6:$BM$6,0)),
""))</f>
        <v>0</v>
      </c>
      <c r="AJ200" s="122">
        <f>IFERROR(
$AN200 * INDEX('WFOM - Time_Base'!$A$4:$API$29, MATCH("CenHos", 'WFOM - Time_Base'!$B$4:$B$29,0), MATCH(CONCATENATE($G200,AJ$2),'WFOM - Time_Base'!$A$8:$API$8,0)) *
INDEX('WFOM - Time_Base'!$A$4:$API$29, MATCH("CenHos_Per", 'WFOM - Time_Base'!$B$4:$B$29,0), MATCH(CONCATENATE($G200,AJ$2),'WFOM - Time_Base'!$A$8:$API$8,0)),
IFERROR($AN200 * INDEX('Inputs from Uganda staff'!$E$61:$BM$80,MATCH('HRH Need estimation'!AJ$2,'Inputs from Uganda staff'!$E$61:$E$80,0),MATCH('HRH Need estimation'!$D200,'Inputs from Uganda staff'!$E$6:$BM$6,0)),
""))</f>
        <v>0</v>
      </c>
      <c r="AK200" s="122">
        <f>IFERROR(
$AN200 * INDEX('WFOM - Time_Base'!$A$4:$API$29, MATCH("CenHos", 'WFOM - Time_Base'!$B$4:$B$29,0), MATCH(CONCATENATE($G200,AK$2),'WFOM - Time_Base'!$A$8:$API$8,0)) *
INDEX('WFOM - Time_Base'!$A$4:$API$29, MATCH("CenHos_Per", 'WFOM - Time_Base'!$B$4:$B$29,0), MATCH(CONCATENATE($G200,AK$2),'WFOM - Time_Base'!$A$8:$API$8,0)),
IFERROR($AN200 * INDEX('Inputs from Uganda staff'!$E$61:$BM$80,MATCH('HRH Need estimation'!AK$2,'Inputs from Uganda staff'!$E$61:$E$80,0),MATCH('HRH Need estimation'!$D200,'Inputs from Uganda staff'!$E$6:$BM$6,0)),
""))</f>
        <v>0</v>
      </c>
      <c r="AL200" s="122">
        <f>IFERROR(
$AN200 * INDEX('WFOM - Time_Base'!$A$4:$API$29, MATCH("CenHos", 'WFOM - Time_Base'!$B$4:$B$29,0), MATCH(CONCATENATE($G200,AL$2),'WFOM - Time_Base'!$A$8:$API$8,0)) *
INDEX('WFOM - Time_Base'!$A$4:$API$29, MATCH("CenHos_Per", 'WFOM - Time_Base'!$B$4:$B$29,0), MATCH(CONCATENATE($G200,AL$2),'WFOM - Time_Base'!$A$8:$API$8,0)),
IFERROR($AN200 * INDEX('Inputs from Uganda staff'!$E$61:$BM$80,MATCH('HRH Need estimation'!AL$2,'Inputs from Uganda staff'!$E$61:$E$80,0),MATCH('HRH Need estimation'!$D200,'Inputs from Uganda staff'!$E$6:$BM$6,0)),
""))</f>
        <v>0</v>
      </c>
      <c r="AN200">
        <v>1</v>
      </c>
      <c r="AO200" t="str">
        <f t="shared" si="8"/>
        <v>217</v>
      </c>
    </row>
    <row r="201" spans="1:41" hidden="1">
      <c r="A201" s="106" t="s">
        <v>1014</v>
      </c>
      <c r="B201" s="106" t="s">
        <v>525</v>
      </c>
      <c r="C201" s="107" t="s">
        <v>613</v>
      </c>
      <c r="D201" s="115" t="s">
        <v>614</v>
      </c>
      <c r="E201" s="122" t="s">
        <v>867</v>
      </c>
      <c r="F201" s="122" t="s">
        <v>21</v>
      </c>
      <c r="G201" s="122" t="str">
        <f>IF(F201&lt;&gt;"", VLOOKUP(F201,'WFOM - Cadre and Service List'!$E$4:$F$52,2,FALSE), "")</f>
        <v>Over5OPD</v>
      </c>
      <c r="H201" s="122"/>
      <c r="I201" s="207"/>
      <c r="J201" s="207"/>
      <c r="K201" s="207"/>
      <c r="L201" s="207"/>
      <c r="M201" s="207"/>
      <c r="N201" s="207"/>
      <c r="O201" s="207"/>
      <c r="P201" s="207">
        <f t="shared" si="7"/>
        <v>0</v>
      </c>
      <c r="Q201" s="122" t="s">
        <v>1947</v>
      </c>
      <c r="R201" s="122">
        <f>IFERROR(
$AN201 * INDEX('WFOM - Time_Base'!$A$4:$API$29, MATCH("CenHos", 'WFOM - Time_Base'!$B$4:$B$29,0), MATCH(CONCATENATE($G201,R$2),'WFOM - Time_Base'!$A$8:$API$8,0)) *
INDEX('WFOM - Time_Base'!$A$4:$API$29, MATCH("CenHos_Per", 'WFOM - Time_Base'!$B$4:$B$29,0), MATCH(CONCATENATE($G201,R$2),'WFOM - Time_Base'!$A$8:$API$8,0)),
IFERROR($AN201 * INDEX('Inputs from Uganda staff'!$E$61:$BM$80,MATCH('HRH Need estimation'!R$2,'Inputs from Uganda staff'!$E$61:$E$80,0),MATCH('HRH Need estimation'!$D201,'Inputs from Uganda staff'!$E$6:$BM$6,0)),
""))</f>
        <v>3.5</v>
      </c>
      <c r="S201" s="122">
        <f>IFERROR(
$AN201 * INDEX('WFOM - Time_Base'!$A$4:$API$29, MATCH("CenHos", 'WFOM - Time_Base'!$B$4:$B$29,0), MATCH(CONCATENATE($G201,S$2),'WFOM - Time_Base'!$A$8:$API$8,0)) *
INDEX('WFOM - Time_Base'!$A$4:$API$29, MATCH("CenHos_Per", 'WFOM - Time_Base'!$B$4:$B$29,0), MATCH(CONCATENATE($G201,S$2),'WFOM - Time_Base'!$A$8:$API$8,0)),
IFERROR($AN201 * INDEX('Inputs from Uganda staff'!$E$61:$BM$80,MATCH('HRH Need estimation'!S$2,'Inputs from Uganda staff'!$E$61:$E$80,0),MATCH('HRH Need estimation'!$D201,'Inputs from Uganda staff'!$E$6:$BM$6,0)),
""))</f>
        <v>6</v>
      </c>
      <c r="T201" s="122">
        <f>IFERROR(
$AN201 * INDEX('WFOM - Time_Base'!$A$4:$API$29, MATCH("CenHos", 'WFOM - Time_Base'!$B$4:$B$29,0), MATCH(CONCATENATE($G201,T$2),'WFOM - Time_Base'!$A$8:$API$8,0)) *
INDEX('WFOM - Time_Base'!$A$4:$API$29, MATCH("CenHos_Per", 'WFOM - Time_Base'!$B$4:$B$29,0), MATCH(CONCATENATE($G201,T$2),'WFOM - Time_Base'!$A$8:$API$8,0)),
IFERROR($AN201 * INDEX('Inputs from Uganda staff'!$E$61:$BM$80,MATCH('HRH Need estimation'!T$2,'Inputs from Uganda staff'!$E$61:$E$80,0),MATCH('HRH Need estimation'!$D201,'Inputs from Uganda staff'!$E$6:$BM$6,0)),
""))</f>
        <v>0</v>
      </c>
      <c r="U201" s="122">
        <f>IFERROR(
$AN201 * INDEX('WFOM - Time_Base'!$A$4:$API$29, MATCH("CenHos", 'WFOM - Time_Base'!$B$4:$B$29,0), MATCH(CONCATENATE($G201,U$2),'WFOM - Time_Base'!$A$8:$API$8,0)) *
INDEX('WFOM - Time_Base'!$A$4:$API$29, MATCH("CenHos_Per", 'WFOM - Time_Base'!$B$4:$B$29,0), MATCH(CONCATENATE($G201,U$2),'WFOM - Time_Base'!$A$8:$API$8,0)),
IFERROR($AN201 * INDEX('Inputs from Uganda staff'!$E$61:$BM$80,MATCH('HRH Need estimation'!U$2,'Inputs from Uganda staff'!$E$61:$E$80,0),MATCH('HRH Need estimation'!$D201,'Inputs from Uganda staff'!$E$6:$BM$6,0)),
""))</f>
        <v>1</v>
      </c>
      <c r="V201" s="122">
        <f>IFERROR(
$AN201 * INDEX('WFOM - Time_Base'!$A$4:$API$29, MATCH("CenHos", 'WFOM - Time_Base'!$B$4:$B$29,0), MATCH(CONCATENATE($G201,V$2),'WFOM - Time_Base'!$A$8:$API$8,0)) *
INDEX('WFOM - Time_Base'!$A$4:$API$29, MATCH("CenHos_Per", 'WFOM - Time_Base'!$B$4:$B$29,0), MATCH(CONCATENATE($G201,V$2),'WFOM - Time_Base'!$A$8:$API$8,0)),
IFERROR($AN201 * INDEX('Inputs from Uganda staff'!$E$61:$BM$80,MATCH('HRH Need estimation'!V$2,'Inputs from Uganda staff'!$E$61:$E$80,0),MATCH('HRH Need estimation'!$D201,'Inputs from Uganda staff'!$E$6:$BM$6,0)),
""))</f>
        <v>4</v>
      </c>
      <c r="W201" s="122">
        <f>IFERROR(
$AN201 * INDEX('WFOM - Time_Base'!$A$4:$API$29, MATCH("CenHos", 'WFOM - Time_Base'!$B$4:$B$29,0), MATCH(CONCATENATE($G201,W$2),'WFOM - Time_Base'!$A$8:$API$8,0)) *
INDEX('WFOM - Time_Base'!$A$4:$API$29, MATCH("CenHos_Per", 'WFOM - Time_Base'!$B$4:$B$29,0), MATCH(CONCATENATE($G201,W$2),'WFOM - Time_Base'!$A$8:$API$8,0)),
IFERROR($AN201 * INDEX('Inputs from Uganda staff'!$E$61:$BM$80,MATCH('HRH Need estimation'!W$2,'Inputs from Uganda staff'!$E$61:$E$80,0),MATCH('HRH Need estimation'!$D201,'Inputs from Uganda staff'!$E$6:$BM$6,0)),
""))</f>
        <v>0</v>
      </c>
      <c r="X201" s="122">
        <f>IFERROR(
$AN201 * INDEX('WFOM - Time_Base'!$A$4:$API$29, MATCH("CenHos", 'WFOM - Time_Base'!$B$4:$B$29,0), MATCH(CONCATENATE($G201,X$2),'WFOM - Time_Base'!$A$8:$API$8,0)) *
INDEX('WFOM - Time_Base'!$A$4:$API$29, MATCH("CenHos_Per", 'WFOM - Time_Base'!$B$4:$B$29,0), MATCH(CONCATENATE($G201,X$2),'WFOM - Time_Base'!$A$8:$API$8,0)),
IFERROR($AN201 * INDEX('Inputs from Uganda staff'!$E$61:$BM$80,MATCH('HRH Need estimation'!X$2,'Inputs from Uganda staff'!$E$61:$E$80,0),MATCH('HRH Need estimation'!$D201,'Inputs from Uganda staff'!$E$6:$BM$6,0)),
""))</f>
        <v>0</v>
      </c>
      <c r="Y201" s="122">
        <f>IFERROR(
$AN201 * INDEX('WFOM - Time_Base'!$A$4:$API$29, MATCH("CenHos", 'WFOM - Time_Base'!$B$4:$B$29,0), MATCH(CONCATENATE($G201,Y$2),'WFOM - Time_Base'!$A$8:$API$8,0)) *
INDEX('WFOM - Time_Base'!$A$4:$API$29, MATCH("CenHos_Per", 'WFOM - Time_Base'!$B$4:$B$29,0), MATCH(CONCATENATE($G201,Y$2),'WFOM - Time_Base'!$A$8:$API$8,0)),
IFERROR($AN201 * INDEX('Inputs from Uganda staff'!$E$61:$BM$80,MATCH('HRH Need estimation'!Y$2,'Inputs from Uganda staff'!$E$61:$E$80,0),MATCH('HRH Need estimation'!$D201,'Inputs from Uganda staff'!$E$6:$BM$6,0)),
""))</f>
        <v>0</v>
      </c>
      <c r="Z201" s="122">
        <f>IFERROR(
$AN201 * INDEX('WFOM - Time_Base'!$A$4:$API$29, MATCH("CenHos", 'WFOM - Time_Base'!$B$4:$B$29,0), MATCH(CONCATENATE($G201,Z$2),'WFOM - Time_Base'!$A$8:$API$8,0)) *
INDEX('WFOM - Time_Base'!$A$4:$API$29, MATCH("CenHos_Per", 'WFOM - Time_Base'!$B$4:$B$29,0), MATCH(CONCATENATE($G201,Z$2),'WFOM - Time_Base'!$A$8:$API$8,0)),
IFERROR($AN201 * INDEX('Inputs from Uganda staff'!$E$61:$BM$80,MATCH('HRH Need estimation'!Z$2,'Inputs from Uganda staff'!$E$61:$E$80,0),MATCH('HRH Need estimation'!$D201,'Inputs from Uganda staff'!$E$6:$BM$6,0)),
""))</f>
        <v>0</v>
      </c>
      <c r="AA201" s="122">
        <f>IFERROR(
$AN201 * INDEX('WFOM - Time_Base'!$A$4:$API$29, MATCH("CenHos", 'WFOM - Time_Base'!$B$4:$B$29,0), MATCH(CONCATENATE($G201,AA$2),'WFOM - Time_Base'!$A$8:$API$8,0)) *
INDEX('WFOM - Time_Base'!$A$4:$API$29, MATCH("CenHos_Per", 'WFOM - Time_Base'!$B$4:$B$29,0), MATCH(CONCATENATE($G201,AA$2),'WFOM - Time_Base'!$A$8:$API$8,0)),
IFERROR($AN201 * INDEX('Inputs from Uganda staff'!$E$61:$BM$80,MATCH('HRH Need estimation'!AA$2,'Inputs from Uganda staff'!$E$61:$E$80,0),MATCH('HRH Need estimation'!$D201,'Inputs from Uganda staff'!$E$6:$BM$6,0)),
""))</f>
        <v>0</v>
      </c>
      <c r="AB201" s="122">
        <f>IFERROR(
$AN201 * INDEX('WFOM - Time_Base'!$A$4:$API$29, MATCH("CenHos", 'WFOM - Time_Base'!$B$4:$B$29,0), MATCH(CONCATENATE($G201,AB$2),'WFOM - Time_Base'!$A$8:$API$8,0)) *
INDEX('WFOM - Time_Base'!$A$4:$API$29, MATCH("CenHos_Per", 'WFOM - Time_Base'!$B$4:$B$29,0), MATCH(CONCATENATE($G201,AB$2),'WFOM - Time_Base'!$A$8:$API$8,0)),
IFERROR($AN201 * INDEX('Inputs from Uganda staff'!$E$61:$BM$80,MATCH('HRH Need estimation'!AB$2,'Inputs from Uganda staff'!$E$61:$E$80,0),MATCH('HRH Need estimation'!$D201,'Inputs from Uganda staff'!$E$6:$BM$6,0)),
""))</f>
        <v>0</v>
      </c>
      <c r="AC201" s="122" t="str">
        <f>IFERROR(
$AN201 * INDEX('WFOM - Time_Base'!$A$4:$API$29, MATCH("CenHos", 'WFOM - Time_Base'!$B$4:$B$29,0), MATCH(CONCATENATE($G201,AC$2),'WFOM - Time_Base'!$A$8:$API$8,0)) *
INDEX('WFOM - Time_Base'!$A$4:$API$29, MATCH("CenHos_Per", 'WFOM - Time_Base'!$B$4:$B$29,0), MATCH(CONCATENATE($G201,AC$2),'WFOM - Time_Base'!$A$8:$API$8,0)),
IFERROR($AN201 * INDEX('Inputs from Uganda staff'!$E$61:$BM$80,MATCH('HRH Need estimation'!AC$2,'Inputs from Uganda staff'!$E$61:$E$80,0),MATCH('HRH Need estimation'!$D201,'Inputs from Uganda staff'!$E$6:$BM$6,0)),
""))</f>
        <v/>
      </c>
      <c r="AD201" s="122">
        <f>IFERROR(
$AN201 * INDEX('WFOM - Time_Base'!$A$4:$API$29, MATCH("CenHos", 'WFOM - Time_Base'!$B$4:$B$29,0), MATCH(CONCATENATE($G201,AD$2),'WFOM - Time_Base'!$A$8:$API$8,0)) *
INDEX('WFOM - Time_Base'!$A$4:$API$29, MATCH("CenHos_Per", 'WFOM - Time_Base'!$B$4:$B$29,0), MATCH(CONCATENATE($G201,AD$2),'WFOM - Time_Base'!$A$8:$API$8,0)),
IFERROR($AN201 * INDEX('Inputs from Uganda staff'!$E$61:$BM$80,MATCH('HRH Need estimation'!AD$2,'Inputs from Uganda staff'!$E$61:$E$80,0),MATCH('HRH Need estimation'!$D201,'Inputs from Uganda staff'!$E$6:$BM$6,0)),
""))</f>
        <v>0</v>
      </c>
      <c r="AE201" s="122">
        <f>IFERROR(
$AN201 * INDEX('WFOM - Time_Base'!$A$4:$API$29, MATCH("CenHos", 'WFOM - Time_Base'!$B$4:$B$29,0), MATCH(CONCATENATE($G201,AE$2),'WFOM - Time_Base'!$A$8:$API$8,0)) *
INDEX('WFOM - Time_Base'!$A$4:$API$29, MATCH("CenHos_Per", 'WFOM - Time_Base'!$B$4:$B$29,0), MATCH(CONCATENATE($G201,AE$2),'WFOM - Time_Base'!$A$8:$API$8,0)),
IFERROR($AN201 * INDEX('Inputs from Uganda staff'!$E$61:$BM$80,MATCH('HRH Need estimation'!AE$2,'Inputs from Uganda staff'!$E$61:$E$80,0),MATCH('HRH Need estimation'!$D201,'Inputs from Uganda staff'!$E$6:$BM$6,0)),
""))</f>
        <v>0</v>
      </c>
      <c r="AF201" s="122">
        <f>IFERROR(
$AN201 * INDEX('WFOM - Time_Base'!$A$4:$API$29, MATCH("CenHos", 'WFOM - Time_Base'!$B$4:$B$29,0), MATCH(CONCATENATE($G201,AF$2),'WFOM - Time_Base'!$A$8:$API$8,0)) *
INDEX('WFOM - Time_Base'!$A$4:$API$29, MATCH("CenHos_Per", 'WFOM - Time_Base'!$B$4:$B$29,0), MATCH(CONCATENATE($G201,AF$2),'WFOM - Time_Base'!$A$8:$API$8,0)),
IFERROR($AN201 * INDEX('Inputs from Uganda staff'!$E$61:$BM$80,MATCH('HRH Need estimation'!AF$2,'Inputs from Uganda staff'!$E$61:$E$80,0),MATCH('HRH Need estimation'!$D201,'Inputs from Uganda staff'!$E$6:$BM$6,0)),
""))</f>
        <v>0</v>
      </c>
      <c r="AG201" s="122">
        <f>IFERROR(
$AN201 * INDEX('WFOM - Time_Base'!$A$4:$API$29, MATCH("CenHos", 'WFOM - Time_Base'!$B$4:$B$29,0), MATCH(CONCATENATE($G201,AG$2),'WFOM - Time_Base'!$A$8:$API$8,0)) *
INDEX('WFOM - Time_Base'!$A$4:$API$29, MATCH("CenHos_Per", 'WFOM - Time_Base'!$B$4:$B$29,0), MATCH(CONCATENATE($G201,AG$2),'WFOM - Time_Base'!$A$8:$API$8,0)),
IFERROR($AN201 * INDEX('Inputs from Uganda staff'!$E$61:$BM$80,MATCH('HRH Need estimation'!AG$2,'Inputs from Uganda staff'!$E$61:$E$80,0),MATCH('HRH Need estimation'!$D201,'Inputs from Uganda staff'!$E$6:$BM$6,0)),
""))</f>
        <v>0</v>
      </c>
      <c r="AH201" s="122">
        <f>IFERROR(
$AN201 * INDEX('WFOM - Time_Base'!$A$4:$API$29, MATCH("CenHos", 'WFOM - Time_Base'!$B$4:$B$29,0), MATCH(CONCATENATE($G201,AH$2),'WFOM - Time_Base'!$A$8:$API$8,0)) *
INDEX('WFOM - Time_Base'!$A$4:$API$29, MATCH("CenHos_Per", 'WFOM - Time_Base'!$B$4:$B$29,0), MATCH(CONCATENATE($G201,AH$2),'WFOM - Time_Base'!$A$8:$API$8,0)),
IFERROR($AN201 * INDEX('Inputs from Uganda staff'!$E$61:$BM$80,MATCH('HRH Need estimation'!AH$2,'Inputs from Uganda staff'!$E$61:$E$80,0),MATCH('HRH Need estimation'!$D201,'Inputs from Uganda staff'!$E$6:$BM$6,0)),
""))</f>
        <v>0</v>
      </c>
      <c r="AI201" s="122">
        <f>IFERROR(
$AN201 * INDEX('WFOM - Time_Base'!$A$4:$API$29, MATCH("CenHos", 'WFOM - Time_Base'!$B$4:$B$29,0), MATCH(CONCATENATE($G201,AI$2),'WFOM - Time_Base'!$A$8:$API$8,0)) *
INDEX('WFOM - Time_Base'!$A$4:$API$29, MATCH("CenHos_Per", 'WFOM - Time_Base'!$B$4:$B$29,0), MATCH(CONCATENATE($G201,AI$2),'WFOM - Time_Base'!$A$8:$API$8,0)),
IFERROR($AN201 * INDEX('Inputs from Uganda staff'!$E$61:$BM$80,MATCH('HRH Need estimation'!AI$2,'Inputs from Uganda staff'!$E$61:$E$80,0),MATCH('HRH Need estimation'!$D201,'Inputs from Uganda staff'!$E$6:$BM$6,0)),
""))</f>
        <v>0</v>
      </c>
      <c r="AJ201" s="122">
        <f>IFERROR(
$AN201 * INDEX('WFOM - Time_Base'!$A$4:$API$29, MATCH("CenHos", 'WFOM - Time_Base'!$B$4:$B$29,0), MATCH(CONCATENATE($G201,AJ$2),'WFOM - Time_Base'!$A$8:$API$8,0)) *
INDEX('WFOM - Time_Base'!$A$4:$API$29, MATCH("CenHos_Per", 'WFOM - Time_Base'!$B$4:$B$29,0), MATCH(CONCATENATE($G201,AJ$2),'WFOM - Time_Base'!$A$8:$API$8,0)),
IFERROR($AN201 * INDEX('Inputs from Uganda staff'!$E$61:$BM$80,MATCH('HRH Need estimation'!AJ$2,'Inputs from Uganda staff'!$E$61:$E$80,0),MATCH('HRH Need estimation'!$D201,'Inputs from Uganda staff'!$E$6:$BM$6,0)),
""))</f>
        <v>0</v>
      </c>
      <c r="AK201" s="122">
        <f>IFERROR(
$AN201 * INDEX('WFOM - Time_Base'!$A$4:$API$29, MATCH("CenHos", 'WFOM - Time_Base'!$B$4:$B$29,0), MATCH(CONCATENATE($G201,AK$2),'WFOM - Time_Base'!$A$8:$API$8,0)) *
INDEX('WFOM - Time_Base'!$A$4:$API$29, MATCH("CenHos_Per", 'WFOM - Time_Base'!$B$4:$B$29,0), MATCH(CONCATENATE($G201,AK$2),'WFOM - Time_Base'!$A$8:$API$8,0)),
IFERROR($AN201 * INDEX('Inputs from Uganda staff'!$E$61:$BM$80,MATCH('HRH Need estimation'!AK$2,'Inputs from Uganda staff'!$E$61:$E$80,0),MATCH('HRH Need estimation'!$D201,'Inputs from Uganda staff'!$E$6:$BM$6,0)),
""))</f>
        <v>0</v>
      </c>
      <c r="AL201" s="122">
        <f>IFERROR(
$AN201 * INDEX('WFOM - Time_Base'!$A$4:$API$29, MATCH("CenHos", 'WFOM - Time_Base'!$B$4:$B$29,0), MATCH(CONCATENATE($G201,AL$2),'WFOM - Time_Base'!$A$8:$API$8,0)) *
INDEX('WFOM - Time_Base'!$A$4:$API$29, MATCH("CenHos_Per", 'WFOM - Time_Base'!$B$4:$B$29,0), MATCH(CONCATENATE($G201,AL$2),'WFOM - Time_Base'!$A$8:$API$8,0)),
IFERROR($AN201 * INDEX('Inputs from Uganda staff'!$E$61:$BM$80,MATCH('HRH Need estimation'!AL$2,'Inputs from Uganda staff'!$E$61:$E$80,0),MATCH('HRH Need estimation'!$D201,'Inputs from Uganda staff'!$E$6:$BM$6,0)),
""))</f>
        <v>0</v>
      </c>
      <c r="AN201">
        <v>1</v>
      </c>
      <c r="AO201" t="str">
        <f t="shared" si="8"/>
        <v>218</v>
      </c>
    </row>
    <row r="202" spans="1:41" hidden="1">
      <c r="A202" s="106" t="s">
        <v>1015</v>
      </c>
      <c r="B202" s="106" t="s">
        <v>525</v>
      </c>
      <c r="C202" s="107" t="s">
        <v>615</v>
      </c>
      <c r="D202" s="115" t="s">
        <v>616</v>
      </c>
      <c r="E202" s="199"/>
      <c r="F202" s="199"/>
      <c r="G202" s="199" t="str">
        <f>IF(F202&lt;&gt;"", VLOOKUP(F202,'WFOM - Cadre and Service List'!$E$4:$F$52,2,FALSE), "")</f>
        <v/>
      </c>
      <c r="H202" s="199" t="s">
        <v>910</v>
      </c>
      <c r="I202" s="208"/>
      <c r="J202" s="208"/>
      <c r="K202" s="208"/>
      <c r="L202" s="208"/>
      <c r="M202" s="208"/>
      <c r="N202" s="208"/>
      <c r="O202" s="208"/>
      <c r="P202" s="207">
        <f t="shared" si="7"/>
        <v>0</v>
      </c>
      <c r="Q202" s="122" t="s">
        <v>1947</v>
      </c>
      <c r="R202" s="122" t="str">
        <f>IFERROR(
$AN202 * INDEX('WFOM - Time_Base'!$A$4:$API$29, MATCH("CenHos", 'WFOM - Time_Base'!$B$4:$B$29,0), MATCH(CONCATENATE($G202,R$2),'WFOM - Time_Base'!$A$8:$API$8,0)) *
INDEX('WFOM - Time_Base'!$A$4:$API$29, MATCH("CenHos_Per", 'WFOM - Time_Base'!$B$4:$B$29,0), MATCH(CONCATENATE($G202,R$2),'WFOM - Time_Base'!$A$8:$API$8,0)),
IFERROR($AN202 * INDEX('Inputs from Uganda staff'!$E$61:$BM$80,MATCH('HRH Need estimation'!R$2,'Inputs from Uganda staff'!$E$61:$E$80,0),MATCH('HRH Need estimation'!$D202,'Inputs from Uganda staff'!$E$6:$BM$6,0)),
""))</f>
        <v/>
      </c>
      <c r="S202" s="122" t="str">
        <f>IFERROR(
$AN202 * INDEX('WFOM - Time_Base'!$A$4:$API$29, MATCH("CenHos", 'WFOM - Time_Base'!$B$4:$B$29,0), MATCH(CONCATENATE($G202,S$2),'WFOM - Time_Base'!$A$8:$API$8,0)) *
INDEX('WFOM - Time_Base'!$A$4:$API$29, MATCH("CenHos_Per", 'WFOM - Time_Base'!$B$4:$B$29,0), MATCH(CONCATENATE($G202,S$2),'WFOM - Time_Base'!$A$8:$API$8,0)),
IFERROR($AN202 * INDEX('Inputs from Uganda staff'!$E$61:$BM$80,MATCH('HRH Need estimation'!S$2,'Inputs from Uganda staff'!$E$61:$E$80,0),MATCH('HRH Need estimation'!$D202,'Inputs from Uganda staff'!$E$6:$BM$6,0)),
""))</f>
        <v/>
      </c>
      <c r="T202" s="122" t="str">
        <f>IFERROR(
$AN202 * INDEX('WFOM - Time_Base'!$A$4:$API$29, MATCH("CenHos", 'WFOM - Time_Base'!$B$4:$B$29,0), MATCH(CONCATENATE($G202,T$2),'WFOM - Time_Base'!$A$8:$API$8,0)) *
INDEX('WFOM - Time_Base'!$A$4:$API$29, MATCH("CenHos_Per", 'WFOM - Time_Base'!$B$4:$B$29,0), MATCH(CONCATENATE($G202,T$2),'WFOM - Time_Base'!$A$8:$API$8,0)),
IFERROR($AN202 * INDEX('Inputs from Uganda staff'!$E$61:$BM$80,MATCH('HRH Need estimation'!T$2,'Inputs from Uganda staff'!$E$61:$E$80,0),MATCH('HRH Need estimation'!$D202,'Inputs from Uganda staff'!$E$6:$BM$6,0)),
""))</f>
        <v/>
      </c>
      <c r="U202" s="122" t="str">
        <f>IFERROR(
$AN202 * INDEX('WFOM - Time_Base'!$A$4:$API$29, MATCH("CenHos", 'WFOM - Time_Base'!$B$4:$B$29,0), MATCH(CONCATENATE($G202,U$2),'WFOM - Time_Base'!$A$8:$API$8,0)) *
INDEX('WFOM - Time_Base'!$A$4:$API$29, MATCH("CenHos_Per", 'WFOM - Time_Base'!$B$4:$B$29,0), MATCH(CONCATENATE($G202,U$2),'WFOM - Time_Base'!$A$8:$API$8,0)),
IFERROR($AN202 * INDEX('Inputs from Uganda staff'!$E$61:$BM$80,MATCH('HRH Need estimation'!U$2,'Inputs from Uganda staff'!$E$61:$E$80,0),MATCH('HRH Need estimation'!$D202,'Inputs from Uganda staff'!$E$6:$BM$6,0)),
""))</f>
        <v/>
      </c>
      <c r="V202" s="122" t="str">
        <f>IFERROR(
$AN202 * INDEX('WFOM - Time_Base'!$A$4:$API$29, MATCH("CenHos", 'WFOM - Time_Base'!$B$4:$B$29,0), MATCH(CONCATENATE($G202,V$2),'WFOM - Time_Base'!$A$8:$API$8,0)) *
INDEX('WFOM - Time_Base'!$A$4:$API$29, MATCH("CenHos_Per", 'WFOM - Time_Base'!$B$4:$B$29,0), MATCH(CONCATENATE($G202,V$2),'WFOM - Time_Base'!$A$8:$API$8,0)),
IFERROR($AN202 * INDEX('Inputs from Uganda staff'!$E$61:$BM$80,MATCH('HRH Need estimation'!V$2,'Inputs from Uganda staff'!$E$61:$E$80,0),MATCH('HRH Need estimation'!$D202,'Inputs from Uganda staff'!$E$6:$BM$6,0)),
""))</f>
        <v/>
      </c>
      <c r="W202" s="122" t="str">
        <f>IFERROR(
$AN202 * INDEX('WFOM - Time_Base'!$A$4:$API$29, MATCH("CenHos", 'WFOM - Time_Base'!$B$4:$B$29,0), MATCH(CONCATENATE($G202,W$2),'WFOM - Time_Base'!$A$8:$API$8,0)) *
INDEX('WFOM - Time_Base'!$A$4:$API$29, MATCH("CenHos_Per", 'WFOM - Time_Base'!$B$4:$B$29,0), MATCH(CONCATENATE($G202,W$2),'WFOM - Time_Base'!$A$8:$API$8,0)),
IFERROR($AN202 * INDEX('Inputs from Uganda staff'!$E$61:$BM$80,MATCH('HRH Need estimation'!W$2,'Inputs from Uganda staff'!$E$61:$E$80,0),MATCH('HRH Need estimation'!$D202,'Inputs from Uganda staff'!$E$6:$BM$6,0)),
""))</f>
        <v/>
      </c>
      <c r="X202" s="122" t="str">
        <f>IFERROR(
$AN202 * INDEX('WFOM - Time_Base'!$A$4:$API$29, MATCH("CenHos", 'WFOM - Time_Base'!$B$4:$B$29,0), MATCH(CONCATENATE($G202,X$2),'WFOM - Time_Base'!$A$8:$API$8,0)) *
INDEX('WFOM - Time_Base'!$A$4:$API$29, MATCH("CenHos_Per", 'WFOM - Time_Base'!$B$4:$B$29,0), MATCH(CONCATENATE($G202,X$2),'WFOM - Time_Base'!$A$8:$API$8,0)),
IFERROR($AN202 * INDEX('Inputs from Uganda staff'!$E$61:$BM$80,MATCH('HRH Need estimation'!X$2,'Inputs from Uganda staff'!$E$61:$E$80,0),MATCH('HRH Need estimation'!$D202,'Inputs from Uganda staff'!$E$6:$BM$6,0)),
""))</f>
        <v/>
      </c>
      <c r="Y202" s="122" t="str">
        <f>IFERROR(
$AN202 * INDEX('WFOM - Time_Base'!$A$4:$API$29, MATCH("CenHos", 'WFOM - Time_Base'!$B$4:$B$29,0), MATCH(CONCATENATE($G202,Y$2),'WFOM - Time_Base'!$A$8:$API$8,0)) *
INDEX('WFOM - Time_Base'!$A$4:$API$29, MATCH("CenHos_Per", 'WFOM - Time_Base'!$B$4:$B$29,0), MATCH(CONCATENATE($G202,Y$2),'WFOM - Time_Base'!$A$8:$API$8,0)),
IFERROR($AN202 * INDEX('Inputs from Uganda staff'!$E$61:$BM$80,MATCH('HRH Need estimation'!Y$2,'Inputs from Uganda staff'!$E$61:$E$80,0),MATCH('HRH Need estimation'!$D202,'Inputs from Uganda staff'!$E$6:$BM$6,0)),
""))</f>
        <v/>
      </c>
      <c r="Z202" s="122" t="str">
        <f>IFERROR(
$AN202 * INDEX('WFOM - Time_Base'!$A$4:$API$29, MATCH("CenHos", 'WFOM - Time_Base'!$B$4:$B$29,0), MATCH(CONCATENATE($G202,Z$2),'WFOM - Time_Base'!$A$8:$API$8,0)) *
INDEX('WFOM - Time_Base'!$A$4:$API$29, MATCH("CenHos_Per", 'WFOM - Time_Base'!$B$4:$B$29,0), MATCH(CONCATENATE($G202,Z$2),'WFOM - Time_Base'!$A$8:$API$8,0)),
IFERROR($AN202 * INDEX('Inputs from Uganda staff'!$E$61:$BM$80,MATCH('HRH Need estimation'!Z$2,'Inputs from Uganda staff'!$E$61:$E$80,0),MATCH('HRH Need estimation'!$D202,'Inputs from Uganda staff'!$E$6:$BM$6,0)),
""))</f>
        <v/>
      </c>
      <c r="AA202" s="122" t="str">
        <f>IFERROR(
$AN202 * INDEX('WFOM - Time_Base'!$A$4:$API$29, MATCH("CenHos", 'WFOM - Time_Base'!$B$4:$B$29,0), MATCH(CONCATENATE($G202,AA$2),'WFOM - Time_Base'!$A$8:$API$8,0)) *
INDEX('WFOM - Time_Base'!$A$4:$API$29, MATCH("CenHos_Per", 'WFOM - Time_Base'!$B$4:$B$29,0), MATCH(CONCATENATE($G202,AA$2),'WFOM - Time_Base'!$A$8:$API$8,0)),
IFERROR($AN202 * INDEX('Inputs from Uganda staff'!$E$61:$BM$80,MATCH('HRH Need estimation'!AA$2,'Inputs from Uganda staff'!$E$61:$E$80,0),MATCH('HRH Need estimation'!$D202,'Inputs from Uganda staff'!$E$6:$BM$6,0)),
""))</f>
        <v/>
      </c>
      <c r="AB202" s="122" t="str">
        <f>IFERROR(
$AN202 * INDEX('WFOM - Time_Base'!$A$4:$API$29, MATCH("CenHos", 'WFOM - Time_Base'!$B$4:$B$29,0), MATCH(CONCATENATE($G202,AB$2),'WFOM - Time_Base'!$A$8:$API$8,0)) *
INDEX('WFOM - Time_Base'!$A$4:$API$29, MATCH("CenHos_Per", 'WFOM - Time_Base'!$B$4:$B$29,0), MATCH(CONCATENATE($G202,AB$2),'WFOM - Time_Base'!$A$8:$API$8,0)),
IFERROR($AN202 * INDEX('Inputs from Uganda staff'!$E$61:$BM$80,MATCH('HRH Need estimation'!AB$2,'Inputs from Uganda staff'!$E$61:$E$80,0),MATCH('HRH Need estimation'!$D202,'Inputs from Uganda staff'!$E$6:$BM$6,0)),
""))</f>
        <v/>
      </c>
      <c r="AC202" s="122" t="str">
        <f>IFERROR(
$AN202 * INDEX('WFOM - Time_Base'!$A$4:$API$29, MATCH("CenHos", 'WFOM - Time_Base'!$B$4:$B$29,0), MATCH(CONCATENATE($G202,AC$2),'WFOM - Time_Base'!$A$8:$API$8,0)) *
INDEX('WFOM - Time_Base'!$A$4:$API$29, MATCH("CenHos_Per", 'WFOM - Time_Base'!$B$4:$B$29,0), MATCH(CONCATENATE($G202,AC$2),'WFOM - Time_Base'!$A$8:$API$8,0)),
IFERROR($AN202 * INDEX('Inputs from Uganda staff'!$E$61:$BM$80,MATCH('HRH Need estimation'!AC$2,'Inputs from Uganda staff'!$E$61:$E$80,0),MATCH('HRH Need estimation'!$D202,'Inputs from Uganda staff'!$E$6:$BM$6,0)),
""))</f>
        <v/>
      </c>
      <c r="AD202" s="122" t="str">
        <f>IFERROR(
$AN202 * INDEX('WFOM - Time_Base'!$A$4:$API$29, MATCH("CenHos", 'WFOM - Time_Base'!$B$4:$B$29,0), MATCH(CONCATENATE($G202,AD$2),'WFOM - Time_Base'!$A$8:$API$8,0)) *
INDEX('WFOM - Time_Base'!$A$4:$API$29, MATCH("CenHos_Per", 'WFOM - Time_Base'!$B$4:$B$29,0), MATCH(CONCATENATE($G202,AD$2),'WFOM - Time_Base'!$A$8:$API$8,0)),
IFERROR($AN202 * INDEX('Inputs from Uganda staff'!$E$61:$BM$80,MATCH('HRH Need estimation'!AD$2,'Inputs from Uganda staff'!$E$61:$E$80,0),MATCH('HRH Need estimation'!$D202,'Inputs from Uganda staff'!$E$6:$BM$6,0)),
""))</f>
        <v/>
      </c>
      <c r="AE202" s="122" t="str">
        <f>IFERROR(
$AN202 * INDEX('WFOM - Time_Base'!$A$4:$API$29, MATCH("CenHos", 'WFOM - Time_Base'!$B$4:$B$29,0), MATCH(CONCATENATE($G202,AE$2),'WFOM - Time_Base'!$A$8:$API$8,0)) *
INDEX('WFOM - Time_Base'!$A$4:$API$29, MATCH("CenHos_Per", 'WFOM - Time_Base'!$B$4:$B$29,0), MATCH(CONCATENATE($G202,AE$2),'WFOM - Time_Base'!$A$8:$API$8,0)),
IFERROR($AN202 * INDEX('Inputs from Uganda staff'!$E$61:$BM$80,MATCH('HRH Need estimation'!AE$2,'Inputs from Uganda staff'!$E$61:$E$80,0),MATCH('HRH Need estimation'!$D202,'Inputs from Uganda staff'!$E$6:$BM$6,0)),
""))</f>
        <v/>
      </c>
      <c r="AF202" s="122" t="str">
        <f>IFERROR(
$AN202 * INDEX('WFOM - Time_Base'!$A$4:$API$29, MATCH("CenHos", 'WFOM - Time_Base'!$B$4:$B$29,0), MATCH(CONCATENATE($G202,AF$2),'WFOM - Time_Base'!$A$8:$API$8,0)) *
INDEX('WFOM - Time_Base'!$A$4:$API$29, MATCH("CenHos_Per", 'WFOM - Time_Base'!$B$4:$B$29,0), MATCH(CONCATENATE($G202,AF$2),'WFOM - Time_Base'!$A$8:$API$8,0)),
IFERROR($AN202 * INDEX('Inputs from Uganda staff'!$E$61:$BM$80,MATCH('HRH Need estimation'!AF$2,'Inputs from Uganda staff'!$E$61:$E$80,0),MATCH('HRH Need estimation'!$D202,'Inputs from Uganda staff'!$E$6:$BM$6,0)),
""))</f>
        <v/>
      </c>
      <c r="AG202" s="122" t="str">
        <f>IFERROR(
$AN202 * INDEX('WFOM - Time_Base'!$A$4:$API$29, MATCH("CenHos", 'WFOM - Time_Base'!$B$4:$B$29,0), MATCH(CONCATENATE($G202,AG$2),'WFOM - Time_Base'!$A$8:$API$8,0)) *
INDEX('WFOM - Time_Base'!$A$4:$API$29, MATCH("CenHos_Per", 'WFOM - Time_Base'!$B$4:$B$29,0), MATCH(CONCATENATE($G202,AG$2),'WFOM - Time_Base'!$A$8:$API$8,0)),
IFERROR($AN202 * INDEX('Inputs from Uganda staff'!$E$61:$BM$80,MATCH('HRH Need estimation'!AG$2,'Inputs from Uganda staff'!$E$61:$E$80,0),MATCH('HRH Need estimation'!$D202,'Inputs from Uganda staff'!$E$6:$BM$6,0)),
""))</f>
        <v/>
      </c>
      <c r="AH202" s="122" t="str">
        <f>IFERROR(
$AN202 * INDEX('WFOM - Time_Base'!$A$4:$API$29, MATCH("CenHos", 'WFOM - Time_Base'!$B$4:$B$29,0), MATCH(CONCATENATE($G202,AH$2),'WFOM - Time_Base'!$A$8:$API$8,0)) *
INDEX('WFOM - Time_Base'!$A$4:$API$29, MATCH("CenHos_Per", 'WFOM - Time_Base'!$B$4:$B$29,0), MATCH(CONCATENATE($G202,AH$2),'WFOM - Time_Base'!$A$8:$API$8,0)),
IFERROR($AN202 * INDEX('Inputs from Uganda staff'!$E$61:$BM$80,MATCH('HRH Need estimation'!AH$2,'Inputs from Uganda staff'!$E$61:$E$80,0),MATCH('HRH Need estimation'!$D202,'Inputs from Uganda staff'!$E$6:$BM$6,0)),
""))</f>
        <v/>
      </c>
      <c r="AI202" s="122" t="str">
        <f>IFERROR(
$AN202 * INDEX('WFOM - Time_Base'!$A$4:$API$29, MATCH("CenHos", 'WFOM - Time_Base'!$B$4:$B$29,0), MATCH(CONCATENATE($G202,AI$2),'WFOM - Time_Base'!$A$8:$API$8,0)) *
INDEX('WFOM - Time_Base'!$A$4:$API$29, MATCH("CenHos_Per", 'WFOM - Time_Base'!$B$4:$B$29,0), MATCH(CONCATENATE($G202,AI$2),'WFOM - Time_Base'!$A$8:$API$8,0)),
IFERROR($AN202 * INDEX('Inputs from Uganda staff'!$E$61:$BM$80,MATCH('HRH Need estimation'!AI$2,'Inputs from Uganda staff'!$E$61:$E$80,0),MATCH('HRH Need estimation'!$D202,'Inputs from Uganda staff'!$E$6:$BM$6,0)),
""))</f>
        <v/>
      </c>
      <c r="AJ202" s="122" t="str">
        <f>IFERROR(
$AN202 * INDEX('WFOM - Time_Base'!$A$4:$API$29, MATCH("CenHos", 'WFOM - Time_Base'!$B$4:$B$29,0), MATCH(CONCATENATE($G202,AJ$2),'WFOM - Time_Base'!$A$8:$API$8,0)) *
INDEX('WFOM - Time_Base'!$A$4:$API$29, MATCH("CenHos_Per", 'WFOM - Time_Base'!$B$4:$B$29,0), MATCH(CONCATENATE($G202,AJ$2),'WFOM - Time_Base'!$A$8:$API$8,0)),
IFERROR($AN202 * INDEX('Inputs from Uganda staff'!$E$61:$BM$80,MATCH('HRH Need estimation'!AJ$2,'Inputs from Uganda staff'!$E$61:$E$80,0),MATCH('HRH Need estimation'!$D202,'Inputs from Uganda staff'!$E$6:$BM$6,0)),
""))</f>
        <v/>
      </c>
      <c r="AK202" s="122" t="str">
        <f>IFERROR(
$AN202 * INDEX('WFOM - Time_Base'!$A$4:$API$29, MATCH("CenHos", 'WFOM - Time_Base'!$B$4:$B$29,0), MATCH(CONCATENATE($G202,AK$2),'WFOM - Time_Base'!$A$8:$API$8,0)) *
INDEX('WFOM - Time_Base'!$A$4:$API$29, MATCH("CenHos_Per", 'WFOM - Time_Base'!$B$4:$B$29,0), MATCH(CONCATENATE($G202,AK$2),'WFOM - Time_Base'!$A$8:$API$8,0)),
IFERROR($AN202 * INDEX('Inputs from Uganda staff'!$E$61:$BM$80,MATCH('HRH Need estimation'!AK$2,'Inputs from Uganda staff'!$E$61:$E$80,0),MATCH('HRH Need estimation'!$D202,'Inputs from Uganda staff'!$E$6:$BM$6,0)),
""))</f>
        <v/>
      </c>
      <c r="AL202" s="122" t="str">
        <f>IFERROR(
$AN202 * INDEX('WFOM - Time_Base'!$A$4:$API$29, MATCH("CenHos", 'WFOM - Time_Base'!$B$4:$B$29,0), MATCH(CONCATENATE($G202,AL$2),'WFOM - Time_Base'!$A$8:$API$8,0)) *
INDEX('WFOM - Time_Base'!$A$4:$API$29, MATCH("CenHos_Per", 'WFOM - Time_Base'!$B$4:$B$29,0), MATCH(CONCATENATE($G202,AL$2),'WFOM - Time_Base'!$A$8:$API$8,0)),
IFERROR($AN202 * INDEX('Inputs from Uganda staff'!$E$61:$BM$80,MATCH('HRH Need estimation'!AL$2,'Inputs from Uganda staff'!$E$61:$E$80,0),MATCH('HRH Need estimation'!$D202,'Inputs from Uganda staff'!$E$6:$BM$6,0)),
""))</f>
        <v/>
      </c>
      <c r="AN202">
        <v>1</v>
      </c>
      <c r="AO202" t="e">
        <f t="shared" si="8"/>
        <v>#N/A</v>
      </c>
    </row>
    <row r="203" spans="1:41" hidden="1">
      <c r="A203" s="106" t="s">
        <v>915</v>
      </c>
      <c r="B203" s="106" t="s">
        <v>525</v>
      </c>
      <c r="C203" s="107" t="s">
        <v>617</v>
      </c>
      <c r="D203" s="115" t="s">
        <v>618</v>
      </c>
      <c r="E203" s="252"/>
      <c r="F203" s="252"/>
      <c r="G203" s="122" t="str">
        <f>IF(F203&lt;&gt;"", VLOOKUP(F203,'WFOM - Cadre and Service List'!$E$4:$F$52,2,FALSE), "")</f>
        <v/>
      </c>
      <c r="H203" s="122"/>
      <c r="I203" s="207"/>
      <c r="J203" s="207"/>
      <c r="K203" s="207"/>
      <c r="L203" s="207"/>
      <c r="M203" s="207"/>
      <c r="N203" s="207"/>
      <c r="O203" s="207"/>
      <c r="P203" s="207">
        <f t="shared" si="7"/>
        <v>0</v>
      </c>
      <c r="Q203" s="122" t="s">
        <v>1947</v>
      </c>
      <c r="R203" s="122">
        <f>IFERROR(
$AN203 * INDEX('WFOM - Time_Base'!$A$4:$API$29, MATCH("CenHos", 'WFOM - Time_Base'!$B$4:$B$29,0), MATCH(CONCATENATE($G203,R$2),'WFOM - Time_Base'!$A$8:$API$8,0)) *
INDEX('WFOM - Time_Base'!$A$4:$API$29, MATCH("CenHos_Per", 'WFOM - Time_Base'!$B$4:$B$29,0), MATCH(CONCATENATE($G203,R$2),'WFOM - Time_Base'!$A$8:$API$8,0)),
IFERROR($AN203 * INDEX('Inputs from Uganda staff'!$E$61:$BM$80,MATCH('HRH Need estimation'!R$2,'Inputs from Uganda staff'!$E$61:$E$80,0),MATCH('HRH Need estimation'!$D203,'Inputs from Uganda staff'!$E$6:$BM$6,0)),
""))</f>
        <v>0.3</v>
      </c>
      <c r="S203" s="122">
        <f>IFERROR(
$AN203 * INDEX('WFOM - Time_Base'!$A$4:$API$29, MATCH("CenHos", 'WFOM - Time_Base'!$B$4:$B$29,0), MATCH(CONCATENATE($G203,S$2),'WFOM - Time_Base'!$A$8:$API$8,0)) *
INDEX('WFOM - Time_Base'!$A$4:$API$29, MATCH("CenHos_Per", 'WFOM - Time_Base'!$B$4:$B$29,0), MATCH(CONCATENATE($G203,S$2),'WFOM - Time_Base'!$A$8:$API$8,0)),
IFERROR($AN203 * INDEX('Inputs from Uganda staff'!$E$61:$BM$80,MATCH('HRH Need estimation'!S$2,'Inputs from Uganda staff'!$E$61:$E$80,0),MATCH('HRH Need estimation'!$D203,'Inputs from Uganda staff'!$E$6:$BM$6,0)),
""))</f>
        <v>0</v>
      </c>
      <c r="T203" s="122">
        <f>IFERROR(
$AN203 * INDEX('WFOM - Time_Base'!$A$4:$API$29, MATCH("CenHos", 'WFOM - Time_Base'!$B$4:$B$29,0), MATCH(CONCATENATE($G203,T$2),'WFOM - Time_Base'!$A$8:$API$8,0)) *
INDEX('WFOM - Time_Base'!$A$4:$API$29, MATCH("CenHos_Per", 'WFOM - Time_Base'!$B$4:$B$29,0), MATCH(CONCATENATE($G203,T$2),'WFOM - Time_Base'!$A$8:$API$8,0)),
IFERROR($AN203 * INDEX('Inputs from Uganda staff'!$E$61:$BM$80,MATCH('HRH Need estimation'!T$2,'Inputs from Uganda staff'!$E$61:$E$80,0),MATCH('HRH Need estimation'!$D203,'Inputs from Uganda staff'!$E$6:$BM$6,0)),
""))</f>
        <v>0</v>
      </c>
      <c r="U203" s="122">
        <f>IFERROR(
$AN203 * INDEX('WFOM - Time_Base'!$A$4:$API$29, MATCH("CenHos", 'WFOM - Time_Base'!$B$4:$B$29,0), MATCH(CONCATENATE($G203,U$2),'WFOM - Time_Base'!$A$8:$API$8,0)) *
INDEX('WFOM - Time_Base'!$A$4:$API$29, MATCH("CenHos_Per", 'WFOM - Time_Base'!$B$4:$B$29,0), MATCH(CONCATENATE($G203,U$2),'WFOM - Time_Base'!$A$8:$API$8,0)),
IFERROR($AN203 * INDEX('Inputs from Uganda staff'!$E$61:$BM$80,MATCH('HRH Need estimation'!U$2,'Inputs from Uganda staff'!$E$61:$E$80,0),MATCH('HRH Need estimation'!$D203,'Inputs from Uganda staff'!$E$6:$BM$6,0)),
""))</f>
        <v>0</v>
      </c>
      <c r="V203" s="122">
        <f>IFERROR(
$AN203 * INDEX('WFOM - Time_Base'!$A$4:$API$29, MATCH("CenHos", 'WFOM - Time_Base'!$B$4:$B$29,0), MATCH(CONCATENATE($G203,V$2),'WFOM - Time_Base'!$A$8:$API$8,0)) *
INDEX('WFOM - Time_Base'!$A$4:$API$29, MATCH("CenHos_Per", 'WFOM - Time_Base'!$B$4:$B$29,0), MATCH(CONCATENATE($G203,V$2),'WFOM - Time_Base'!$A$8:$API$8,0)),
IFERROR($AN203 * INDEX('Inputs from Uganda staff'!$E$61:$BM$80,MATCH('HRH Need estimation'!V$2,'Inputs from Uganda staff'!$E$61:$E$80,0),MATCH('HRH Need estimation'!$D203,'Inputs from Uganda staff'!$E$6:$BM$6,0)),
""))</f>
        <v>0</v>
      </c>
      <c r="W203" s="122">
        <f>IFERROR(
$AN203 * INDEX('WFOM - Time_Base'!$A$4:$API$29, MATCH("CenHos", 'WFOM - Time_Base'!$B$4:$B$29,0), MATCH(CONCATENATE($G203,W$2),'WFOM - Time_Base'!$A$8:$API$8,0)) *
INDEX('WFOM - Time_Base'!$A$4:$API$29, MATCH("CenHos_Per", 'WFOM - Time_Base'!$B$4:$B$29,0), MATCH(CONCATENATE($G203,W$2),'WFOM - Time_Base'!$A$8:$API$8,0)),
IFERROR($AN203 * INDEX('Inputs from Uganda staff'!$E$61:$BM$80,MATCH('HRH Need estimation'!W$2,'Inputs from Uganda staff'!$E$61:$E$80,0),MATCH('HRH Need estimation'!$D203,'Inputs from Uganda staff'!$E$6:$BM$6,0)),
""))</f>
        <v>0</v>
      </c>
      <c r="X203" s="122">
        <f>IFERROR(
$AN203 * INDEX('WFOM - Time_Base'!$A$4:$API$29, MATCH("CenHos", 'WFOM - Time_Base'!$B$4:$B$29,0), MATCH(CONCATENATE($G203,X$2),'WFOM - Time_Base'!$A$8:$API$8,0)) *
INDEX('WFOM - Time_Base'!$A$4:$API$29, MATCH("CenHos_Per", 'WFOM - Time_Base'!$B$4:$B$29,0), MATCH(CONCATENATE($G203,X$2),'WFOM - Time_Base'!$A$8:$API$8,0)),
IFERROR($AN203 * INDEX('Inputs from Uganda staff'!$E$61:$BM$80,MATCH('HRH Need estimation'!X$2,'Inputs from Uganda staff'!$E$61:$E$80,0),MATCH('HRH Need estimation'!$D203,'Inputs from Uganda staff'!$E$6:$BM$6,0)),
""))</f>
        <v>0</v>
      </c>
      <c r="Y203" s="122">
        <f>IFERROR(
$AN203 * INDEX('WFOM - Time_Base'!$A$4:$API$29, MATCH("CenHos", 'WFOM - Time_Base'!$B$4:$B$29,0), MATCH(CONCATENATE($G203,Y$2),'WFOM - Time_Base'!$A$8:$API$8,0)) *
INDEX('WFOM - Time_Base'!$A$4:$API$29, MATCH("CenHos_Per", 'WFOM - Time_Base'!$B$4:$B$29,0), MATCH(CONCATENATE($G203,Y$2),'WFOM - Time_Base'!$A$8:$API$8,0)),
IFERROR($AN203 * INDEX('Inputs from Uganda staff'!$E$61:$BM$80,MATCH('HRH Need estimation'!Y$2,'Inputs from Uganda staff'!$E$61:$E$80,0),MATCH('HRH Need estimation'!$D203,'Inputs from Uganda staff'!$E$6:$BM$6,0)),
""))</f>
        <v>0</v>
      </c>
      <c r="Z203" s="122">
        <f>IFERROR(
$AN203 * INDEX('WFOM - Time_Base'!$A$4:$API$29, MATCH("CenHos", 'WFOM - Time_Base'!$B$4:$B$29,0), MATCH(CONCATENATE($G203,Z$2),'WFOM - Time_Base'!$A$8:$API$8,0)) *
INDEX('WFOM - Time_Base'!$A$4:$API$29, MATCH("CenHos_Per", 'WFOM - Time_Base'!$B$4:$B$29,0), MATCH(CONCATENATE($G203,Z$2),'WFOM - Time_Base'!$A$8:$API$8,0)),
IFERROR($AN203 * INDEX('Inputs from Uganda staff'!$E$61:$BM$80,MATCH('HRH Need estimation'!Z$2,'Inputs from Uganda staff'!$E$61:$E$80,0),MATCH('HRH Need estimation'!$D203,'Inputs from Uganda staff'!$E$6:$BM$6,0)),
""))</f>
        <v>0.75</v>
      </c>
      <c r="AA203" s="122">
        <f>IFERROR(
$AN203 * INDEX('WFOM - Time_Base'!$A$4:$API$29, MATCH("CenHos", 'WFOM - Time_Base'!$B$4:$B$29,0), MATCH(CONCATENATE($G203,AA$2),'WFOM - Time_Base'!$A$8:$API$8,0)) *
INDEX('WFOM - Time_Base'!$A$4:$API$29, MATCH("CenHos_Per", 'WFOM - Time_Base'!$B$4:$B$29,0), MATCH(CONCATENATE($G203,AA$2),'WFOM - Time_Base'!$A$8:$API$8,0)),
IFERROR($AN203 * INDEX('Inputs from Uganda staff'!$E$61:$BM$80,MATCH('HRH Need estimation'!AA$2,'Inputs from Uganda staff'!$E$61:$E$80,0),MATCH('HRH Need estimation'!$D203,'Inputs from Uganda staff'!$E$6:$BM$6,0)),
""))</f>
        <v>1.5</v>
      </c>
      <c r="AB203" s="122">
        <f>IFERROR(
$AN203 * INDEX('WFOM - Time_Base'!$A$4:$API$29, MATCH("CenHos", 'WFOM - Time_Base'!$B$4:$B$29,0), MATCH(CONCATENATE($G203,AB$2),'WFOM - Time_Base'!$A$8:$API$8,0)) *
INDEX('WFOM - Time_Base'!$A$4:$API$29, MATCH("CenHos_Per", 'WFOM - Time_Base'!$B$4:$B$29,0), MATCH(CONCATENATE($G203,AB$2),'WFOM - Time_Base'!$A$8:$API$8,0)),
IFERROR($AN203 * INDEX('Inputs from Uganda staff'!$E$61:$BM$80,MATCH('HRH Need estimation'!AB$2,'Inputs from Uganda staff'!$E$61:$E$80,0),MATCH('HRH Need estimation'!$D203,'Inputs from Uganda staff'!$E$6:$BM$6,0)),
""))</f>
        <v>0</v>
      </c>
      <c r="AC203" s="122" t="str">
        <f>IFERROR(
$AN203 * INDEX('WFOM - Time_Base'!$A$4:$API$29, MATCH("CenHos", 'WFOM - Time_Base'!$B$4:$B$29,0), MATCH(CONCATENATE($G203,AC$2),'WFOM - Time_Base'!$A$8:$API$8,0)) *
INDEX('WFOM - Time_Base'!$A$4:$API$29, MATCH("CenHos_Per", 'WFOM - Time_Base'!$B$4:$B$29,0), MATCH(CONCATENATE($G203,AC$2),'WFOM - Time_Base'!$A$8:$API$8,0)),
IFERROR($AN203 * INDEX('Inputs from Uganda staff'!$E$61:$BM$80,MATCH('HRH Need estimation'!AC$2,'Inputs from Uganda staff'!$E$61:$E$80,0),MATCH('HRH Need estimation'!$D203,'Inputs from Uganda staff'!$E$6:$BM$6,0)),
""))</f>
        <v/>
      </c>
      <c r="AD203" s="122">
        <f>IFERROR(
$AN203 * INDEX('WFOM - Time_Base'!$A$4:$API$29, MATCH("CenHos", 'WFOM - Time_Base'!$B$4:$B$29,0), MATCH(CONCATENATE($G203,AD$2),'WFOM - Time_Base'!$A$8:$API$8,0)) *
INDEX('WFOM - Time_Base'!$A$4:$API$29, MATCH("CenHos_Per", 'WFOM - Time_Base'!$B$4:$B$29,0), MATCH(CONCATENATE($G203,AD$2),'WFOM - Time_Base'!$A$8:$API$8,0)),
IFERROR($AN203 * INDEX('Inputs from Uganda staff'!$E$61:$BM$80,MATCH('HRH Need estimation'!AD$2,'Inputs from Uganda staff'!$E$61:$E$80,0),MATCH('HRH Need estimation'!$D203,'Inputs from Uganda staff'!$E$6:$BM$6,0)),
""))</f>
        <v>0</v>
      </c>
      <c r="AE203" s="122">
        <f>IFERROR(
$AN203 * INDEX('WFOM - Time_Base'!$A$4:$API$29, MATCH("CenHos", 'WFOM - Time_Base'!$B$4:$B$29,0), MATCH(CONCATENATE($G203,AE$2),'WFOM - Time_Base'!$A$8:$API$8,0)) *
INDEX('WFOM - Time_Base'!$A$4:$API$29, MATCH("CenHos_Per", 'WFOM - Time_Base'!$B$4:$B$29,0), MATCH(CONCATENATE($G203,AE$2),'WFOM - Time_Base'!$A$8:$API$8,0)),
IFERROR($AN203 * INDEX('Inputs from Uganda staff'!$E$61:$BM$80,MATCH('HRH Need estimation'!AE$2,'Inputs from Uganda staff'!$E$61:$E$80,0),MATCH('HRH Need estimation'!$D203,'Inputs from Uganda staff'!$E$6:$BM$6,0)),
""))</f>
        <v>0</v>
      </c>
      <c r="AF203" s="122">
        <f>IFERROR(
$AN203 * INDEX('WFOM - Time_Base'!$A$4:$API$29, MATCH("CenHos", 'WFOM - Time_Base'!$B$4:$B$29,0), MATCH(CONCATENATE($G203,AF$2),'WFOM - Time_Base'!$A$8:$API$8,0)) *
INDEX('WFOM - Time_Base'!$A$4:$API$29, MATCH("CenHos_Per", 'WFOM - Time_Base'!$B$4:$B$29,0), MATCH(CONCATENATE($G203,AF$2),'WFOM - Time_Base'!$A$8:$API$8,0)),
IFERROR($AN203 * INDEX('Inputs from Uganda staff'!$E$61:$BM$80,MATCH('HRH Need estimation'!AF$2,'Inputs from Uganda staff'!$E$61:$E$80,0),MATCH('HRH Need estimation'!$D203,'Inputs from Uganda staff'!$E$6:$BM$6,0)),
""))</f>
        <v>0</v>
      </c>
      <c r="AG203" s="122">
        <f>IFERROR(
$AN203 * INDEX('WFOM - Time_Base'!$A$4:$API$29, MATCH("CenHos", 'WFOM - Time_Base'!$B$4:$B$29,0), MATCH(CONCATENATE($G203,AG$2),'WFOM - Time_Base'!$A$8:$API$8,0)) *
INDEX('WFOM - Time_Base'!$A$4:$API$29, MATCH("CenHos_Per", 'WFOM - Time_Base'!$B$4:$B$29,0), MATCH(CONCATENATE($G203,AG$2),'WFOM - Time_Base'!$A$8:$API$8,0)),
IFERROR($AN203 * INDEX('Inputs from Uganda staff'!$E$61:$BM$80,MATCH('HRH Need estimation'!AG$2,'Inputs from Uganda staff'!$E$61:$E$80,0),MATCH('HRH Need estimation'!$D203,'Inputs from Uganda staff'!$E$6:$BM$6,0)),
""))</f>
        <v>0</v>
      </c>
      <c r="AH203" s="122">
        <f>IFERROR(
$AN203 * INDEX('WFOM - Time_Base'!$A$4:$API$29, MATCH("CenHos", 'WFOM - Time_Base'!$B$4:$B$29,0), MATCH(CONCATENATE($G203,AH$2),'WFOM - Time_Base'!$A$8:$API$8,0)) *
INDEX('WFOM - Time_Base'!$A$4:$API$29, MATCH("CenHos_Per", 'WFOM - Time_Base'!$B$4:$B$29,0), MATCH(CONCATENATE($G203,AH$2),'WFOM - Time_Base'!$A$8:$API$8,0)),
IFERROR($AN203 * INDEX('Inputs from Uganda staff'!$E$61:$BM$80,MATCH('HRH Need estimation'!AH$2,'Inputs from Uganda staff'!$E$61:$E$80,0),MATCH('HRH Need estimation'!$D203,'Inputs from Uganda staff'!$E$6:$BM$6,0)),
""))</f>
        <v>0</v>
      </c>
      <c r="AI203" s="122">
        <f>IFERROR(
$AN203 * INDEX('WFOM - Time_Base'!$A$4:$API$29, MATCH("CenHos", 'WFOM - Time_Base'!$B$4:$B$29,0), MATCH(CONCATENATE($G203,AI$2),'WFOM - Time_Base'!$A$8:$API$8,0)) *
INDEX('WFOM - Time_Base'!$A$4:$API$29, MATCH("CenHos_Per", 'WFOM - Time_Base'!$B$4:$B$29,0), MATCH(CONCATENATE($G203,AI$2),'WFOM - Time_Base'!$A$8:$API$8,0)),
IFERROR($AN203 * INDEX('Inputs from Uganda staff'!$E$61:$BM$80,MATCH('HRH Need estimation'!AI$2,'Inputs from Uganda staff'!$E$61:$E$80,0),MATCH('HRH Need estimation'!$D203,'Inputs from Uganda staff'!$E$6:$BM$6,0)),
""))</f>
        <v>0</v>
      </c>
      <c r="AJ203" s="122">
        <f>IFERROR(
$AN203 * INDEX('WFOM - Time_Base'!$A$4:$API$29, MATCH("CenHos", 'WFOM - Time_Base'!$B$4:$B$29,0), MATCH(CONCATENATE($G203,AJ$2),'WFOM - Time_Base'!$A$8:$API$8,0)) *
INDEX('WFOM - Time_Base'!$A$4:$API$29, MATCH("CenHos_Per", 'WFOM - Time_Base'!$B$4:$B$29,0), MATCH(CONCATENATE($G203,AJ$2),'WFOM - Time_Base'!$A$8:$API$8,0)),
IFERROR($AN203 * INDEX('Inputs from Uganda staff'!$E$61:$BM$80,MATCH('HRH Need estimation'!AJ$2,'Inputs from Uganda staff'!$E$61:$E$80,0),MATCH('HRH Need estimation'!$D203,'Inputs from Uganda staff'!$E$6:$BM$6,0)),
""))</f>
        <v>0</v>
      </c>
      <c r="AK203" s="122">
        <f>IFERROR(
$AN203 * INDEX('WFOM - Time_Base'!$A$4:$API$29, MATCH("CenHos", 'WFOM - Time_Base'!$B$4:$B$29,0), MATCH(CONCATENATE($G203,AK$2),'WFOM - Time_Base'!$A$8:$API$8,0)) *
INDEX('WFOM - Time_Base'!$A$4:$API$29, MATCH("CenHos_Per", 'WFOM - Time_Base'!$B$4:$B$29,0), MATCH(CONCATENATE($G203,AK$2),'WFOM - Time_Base'!$A$8:$API$8,0)),
IFERROR($AN203 * INDEX('Inputs from Uganda staff'!$E$61:$BM$80,MATCH('HRH Need estimation'!AK$2,'Inputs from Uganda staff'!$E$61:$E$80,0),MATCH('HRH Need estimation'!$D203,'Inputs from Uganda staff'!$E$6:$BM$6,0)),
""))</f>
        <v>0</v>
      </c>
      <c r="AL203" s="122">
        <f>IFERROR(
$AN203 * INDEX('WFOM - Time_Base'!$A$4:$API$29, MATCH("CenHos", 'WFOM - Time_Base'!$B$4:$B$29,0), MATCH(CONCATENATE($G203,AL$2),'WFOM - Time_Base'!$A$8:$API$8,0)) *
INDEX('WFOM - Time_Base'!$A$4:$API$29, MATCH("CenHos_Per", 'WFOM - Time_Base'!$B$4:$B$29,0), MATCH(CONCATENATE($G203,AL$2),'WFOM - Time_Base'!$A$8:$API$8,0)),
IFERROR($AN203 * INDEX('Inputs from Uganda staff'!$E$61:$BM$80,MATCH('HRH Need estimation'!AL$2,'Inputs from Uganda staff'!$E$61:$E$80,0),MATCH('HRH Need estimation'!$D203,'Inputs from Uganda staff'!$E$6:$BM$6,0)),
""))</f>
        <v>0</v>
      </c>
      <c r="AN203">
        <v>1</v>
      </c>
      <c r="AO203" t="e">
        <f t="shared" si="8"/>
        <v>#N/A</v>
      </c>
    </row>
    <row r="204" spans="1:41" hidden="1">
      <c r="A204" s="106" t="s">
        <v>915</v>
      </c>
      <c r="B204" s="106" t="s">
        <v>525</v>
      </c>
      <c r="C204" s="107" t="s">
        <v>619</v>
      </c>
      <c r="D204" s="114" t="s">
        <v>620</v>
      </c>
      <c r="E204" s="252"/>
      <c r="F204" s="252"/>
      <c r="G204" s="122" t="str">
        <f>IF(F204&lt;&gt;"", VLOOKUP(F204,'WFOM - Cadre and Service List'!$E$4:$F$52,2,FALSE), "")</f>
        <v/>
      </c>
      <c r="H204" s="122"/>
      <c r="I204" s="207"/>
      <c r="J204" s="207"/>
      <c r="K204" s="207"/>
      <c r="L204" s="207"/>
      <c r="M204" s="207"/>
      <c r="N204" s="207"/>
      <c r="O204" s="207"/>
      <c r="P204" s="207">
        <f t="shared" si="7"/>
        <v>0</v>
      </c>
      <c r="Q204" s="122" t="s">
        <v>1947</v>
      </c>
      <c r="R204" s="122">
        <f>IFERROR(
$AN204 * INDEX('WFOM - Time_Base'!$A$4:$API$29, MATCH("CenHos", 'WFOM - Time_Base'!$B$4:$B$29,0), MATCH(CONCATENATE($G204,R$2),'WFOM - Time_Base'!$A$8:$API$8,0)) *
INDEX('WFOM - Time_Base'!$A$4:$API$29, MATCH("CenHos_Per", 'WFOM - Time_Base'!$B$4:$B$29,0), MATCH(CONCATENATE($G204,R$2),'WFOM - Time_Base'!$A$8:$API$8,0)),
IFERROR($AN204 * INDEX('Inputs from Uganda staff'!$E$61:$BM$80,MATCH('HRH Need estimation'!R$2,'Inputs from Uganda staff'!$E$61:$E$80,0),MATCH('HRH Need estimation'!$D204,'Inputs from Uganda staff'!$E$6:$BM$6,0)),
""))</f>
        <v>0.5</v>
      </c>
      <c r="S204" s="122">
        <f>IFERROR(
$AN204 * INDEX('WFOM - Time_Base'!$A$4:$API$29, MATCH("CenHos", 'WFOM - Time_Base'!$B$4:$B$29,0), MATCH(CONCATENATE($G204,S$2),'WFOM - Time_Base'!$A$8:$API$8,0)) *
INDEX('WFOM - Time_Base'!$A$4:$API$29, MATCH("CenHos_Per", 'WFOM - Time_Base'!$B$4:$B$29,0), MATCH(CONCATENATE($G204,S$2),'WFOM - Time_Base'!$A$8:$API$8,0)),
IFERROR($AN204 * INDEX('Inputs from Uganda staff'!$E$61:$BM$80,MATCH('HRH Need estimation'!S$2,'Inputs from Uganda staff'!$E$61:$E$80,0),MATCH('HRH Need estimation'!$D204,'Inputs from Uganda staff'!$E$6:$BM$6,0)),
""))</f>
        <v>0</v>
      </c>
      <c r="T204" s="122">
        <f>IFERROR(
$AN204 * INDEX('WFOM - Time_Base'!$A$4:$API$29, MATCH("CenHos", 'WFOM - Time_Base'!$B$4:$B$29,0), MATCH(CONCATENATE($G204,T$2),'WFOM - Time_Base'!$A$8:$API$8,0)) *
INDEX('WFOM - Time_Base'!$A$4:$API$29, MATCH("CenHos_Per", 'WFOM - Time_Base'!$B$4:$B$29,0), MATCH(CONCATENATE($G204,T$2),'WFOM - Time_Base'!$A$8:$API$8,0)),
IFERROR($AN204 * INDEX('Inputs from Uganda staff'!$E$61:$BM$80,MATCH('HRH Need estimation'!T$2,'Inputs from Uganda staff'!$E$61:$E$80,0),MATCH('HRH Need estimation'!$D204,'Inputs from Uganda staff'!$E$6:$BM$6,0)),
""))</f>
        <v>0</v>
      </c>
      <c r="U204" s="122">
        <f>IFERROR(
$AN204 * INDEX('WFOM - Time_Base'!$A$4:$API$29, MATCH("CenHos", 'WFOM - Time_Base'!$B$4:$B$29,0), MATCH(CONCATENATE($G204,U$2),'WFOM - Time_Base'!$A$8:$API$8,0)) *
INDEX('WFOM - Time_Base'!$A$4:$API$29, MATCH("CenHos_Per", 'WFOM - Time_Base'!$B$4:$B$29,0), MATCH(CONCATENATE($G204,U$2),'WFOM - Time_Base'!$A$8:$API$8,0)),
IFERROR($AN204 * INDEX('Inputs from Uganda staff'!$E$61:$BM$80,MATCH('HRH Need estimation'!U$2,'Inputs from Uganda staff'!$E$61:$E$80,0),MATCH('HRH Need estimation'!$D204,'Inputs from Uganda staff'!$E$6:$BM$6,0)),
""))</f>
        <v>0</v>
      </c>
      <c r="V204" s="122">
        <f>IFERROR(
$AN204 * INDEX('WFOM - Time_Base'!$A$4:$API$29, MATCH("CenHos", 'WFOM - Time_Base'!$B$4:$B$29,0), MATCH(CONCATENATE($G204,V$2),'WFOM - Time_Base'!$A$8:$API$8,0)) *
INDEX('WFOM - Time_Base'!$A$4:$API$29, MATCH("CenHos_Per", 'WFOM - Time_Base'!$B$4:$B$29,0), MATCH(CONCATENATE($G204,V$2),'WFOM - Time_Base'!$A$8:$API$8,0)),
IFERROR($AN204 * INDEX('Inputs from Uganda staff'!$E$61:$BM$80,MATCH('HRH Need estimation'!V$2,'Inputs from Uganda staff'!$E$61:$E$80,0),MATCH('HRH Need estimation'!$D204,'Inputs from Uganda staff'!$E$6:$BM$6,0)),
""))</f>
        <v>0</v>
      </c>
      <c r="W204" s="122">
        <f>IFERROR(
$AN204 * INDEX('WFOM - Time_Base'!$A$4:$API$29, MATCH("CenHos", 'WFOM - Time_Base'!$B$4:$B$29,0), MATCH(CONCATENATE($G204,W$2),'WFOM - Time_Base'!$A$8:$API$8,0)) *
INDEX('WFOM - Time_Base'!$A$4:$API$29, MATCH("CenHos_Per", 'WFOM - Time_Base'!$B$4:$B$29,0), MATCH(CONCATENATE($G204,W$2),'WFOM - Time_Base'!$A$8:$API$8,0)),
IFERROR($AN204 * INDEX('Inputs from Uganda staff'!$E$61:$BM$80,MATCH('HRH Need estimation'!W$2,'Inputs from Uganda staff'!$E$61:$E$80,0),MATCH('HRH Need estimation'!$D204,'Inputs from Uganda staff'!$E$6:$BM$6,0)),
""))</f>
        <v>0</v>
      </c>
      <c r="X204" s="122">
        <f>IFERROR(
$AN204 * INDEX('WFOM - Time_Base'!$A$4:$API$29, MATCH("CenHos", 'WFOM - Time_Base'!$B$4:$B$29,0), MATCH(CONCATENATE($G204,X$2),'WFOM - Time_Base'!$A$8:$API$8,0)) *
INDEX('WFOM - Time_Base'!$A$4:$API$29, MATCH("CenHos_Per", 'WFOM - Time_Base'!$B$4:$B$29,0), MATCH(CONCATENATE($G204,X$2),'WFOM - Time_Base'!$A$8:$API$8,0)),
IFERROR($AN204 * INDEX('Inputs from Uganda staff'!$E$61:$BM$80,MATCH('HRH Need estimation'!X$2,'Inputs from Uganda staff'!$E$61:$E$80,0),MATCH('HRH Need estimation'!$D204,'Inputs from Uganda staff'!$E$6:$BM$6,0)),
""))</f>
        <v>0</v>
      </c>
      <c r="Y204" s="122">
        <f>IFERROR(
$AN204 * INDEX('WFOM - Time_Base'!$A$4:$API$29, MATCH("CenHos", 'WFOM - Time_Base'!$B$4:$B$29,0), MATCH(CONCATENATE($G204,Y$2),'WFOM - Time_Base'!$A$8:$API$8,0)) *
INDEX('WFOM - Time_Base'!$A$4:$API$29, MATCH("CenHos_Per", 'WFOM - Time_Base'!$B$4:$B$29,0), MATCH(CONCATENATE($G204,Y$2),'WFOM - Time_Base'!$A$8:$API$8,0)),
IFERROR($AN204 * INDEX('Inputs from Uganda staff'!$E$61:$BM$80,MATCH('HRH Need estimation'!Y$2,'Inputs from Uganda staff'!$E$61:$E$80,0),MATCH('HRH Need estimation'!$D204,'Inputs from Uganda staff'!$E$6:$BM$6,0)),
""))</f>
        <v>0</v>
      </c>
      <c r="Z204" s="122">
        <f>IFERROR(
$AN204 * INDEX('WFOM - Time_Base'!$A$4:$API$29, MATCH("CenHos", 'WFOM - Time_Base'!$B$4:$B$29,0), MATCH(CONCATENATE($G204,Z$2),'WFOM - Time_Base'!$A$8:$API$8,0)) *
INDEX('WFOM - Time_Base'!$A$4:$API$29, MATCH("CenHos_Per", 'WFOM - Time_Base'!$B$4:$B$29,0), MATCH(CONCATENATE($G204,Z$2),'WFOM - Time_Base'!$A$8:$API$8,0)),
IFERROR($AN204 * INDEX('Inputs from Uganda staff'!$E$61:$BM$80,MATCH('HRH Need estimation'!Z$2,'Inputs from Uganda staff'!$E$61:$E$80,0),MATCH('HRH Need estimation'!$D204,'Inputs from Uganda staff'!$E$6:$BM$6,0)),
""))</f>
        <v>0.75</v>
      </c>
      <c r="AA204" s="122">
        <f>IFERROR(
$AN204 * INDEX('WFOM - Time_Base'!$A$4:$API$29, MATCH("CenHos", 'WFOM - Time_Base'!$B$4:$B$29,0), MATCH(CONCATENATE($G204,AA$2),'WFOM - Time_Base'!$A$8:$API$8,0)) *
INDEX('WFOM - Time_Base'!$A$4:$API$29, MATCH("CenHos_Per", 'WFOM - Time_Base'!$B$4:$B$29,0), MATCH(CONCATENATE($G204,AA$2),'WFOM - Time_Base'!$A$8:$API$8,0)),
IFERROR($AN204 * INDEX('Inputs from Uganda staff'!$E$61:$BM$80,MATCH('HRH Need estimation'!AA$2,'Inputs from Uganda staff'!$E$61:$E$80,0),MATCH('HRH Need estimation'!$D204,'Inputs from Uganda staff'!$E$6:$BM$6,0)),
""))</f>
        <v>1.5</v>
      </c>
      <c r="AB204" s="122">
        <f>IFERROR(
$AN204 * INDEX('WFOM - Time_Base'!$A$4:$API$29, MATCH("CenHos", 'WFOM - Time_Base'!$B$4:$B$29,0), MATCH(CONCATENATE($G204,AB$2),'WFOM - Time_Base'!$A$8:$API$8,0)) *
INDEX('WFOM - Time_Base'!$A$4:$API$29, MATCH("CenHos_Per", 'WFOM - Time_Base'!$B$4:$B$29,0), MATCH(CONCATENATE($G204,AB$2),'WFOM - Time_Base'!$A$8:$API$8,0)),
IFERROR($AN204 * INDEX('Inputs from Uganda staff'!$E$61:$BM$80,MATCH('HRH Need estimation'!AB$2,'Inputs from Uganda staff'!$E$61:$E$80,0),MATCH('HRH Need estimation'!$D204,'Inputs from Uganda staff'!$E$6:$BM$6,0)),
""))</f>
        <v>0</v>
      </c>
      <c r="AC204" s="122" t="str">
        <f>IFERROR(
$AN204 * INDEX('WFOM - Time_Base'!$A$4:$API$29, MATCH("CenHos", 'WFOM - Time_Base'!$B$4:$B$29,0), MATCH(CONCATENATE($G204,AC$2),'WFOM - Time_Base'!$A$8:$API$8,0)) *
INDEX('WFOM - Time_Base'!$A$4:$API$29, MATCH("CenHos_Per", 'WFOM - Time_Base'!$B$4:$B$29,0), MATCH(CONCATENATE($G204,AC$2),'WFOM - Time_Base'!$A$8:$API$8,0)),
IFERROR($AN204 * INDEX('Inputs from Uganda staff'!$E$61:$BM$80,MATCH('HRH Need estimation'!AC$2,'Inputs from Uganda staff'!$E$61:$E$80,0),MATCH('HRH Need estimation'!$D204,'Inputs from Uganda staff'!$E$6:$BM$6,0)),
""))</f>
        <v/>
      </c>
      <c r="AD204" s="122">
        <f>IFERROR(
$AN204 * INDEX('WFOM - Time_Base'!$A$4:$API$29, MATCH("CenHos", 'WFOM - Time_Base'!$B$4:$B$29,0), MATCH(CONCATENATE($G204,AD$2),'WFOM - Time_Base'!$A$8:$API$8,0)) *
INDEX('WFOM - Time_Base'!$A$4:$API$29, MATCH("CenHos_Per", 'WFOM - Time_Base'!$B$4:$B$29,0), MATCH(CONCATENATE($G204,AD$2),'WFOM - Time_Base'!$A$8:$API$8,0)),
IFERROR($AN204 * INDEX('Inputs from Uganda staff'!$E$61:$BM$80,MATCH('HRH Need estimation'!AD$2,'Inputs from Uganda staff'!$E$61:$E$80,0),MATCH('HRH Need estimation'!$D204,'Inputs from Uganda staff'!$E$6:$BM$6,0)),
""))</f>
        <v>0</v>
      </c>
      <c r="AE204" s="122">
        <f>IFERROR(
$AN204 * INDEX('WFOM - Time_Base'!$A$4:$API$29, MATCH("CenHos", 'WFOM - Time_Base'!$B$4:$B$29,0), MATCH(CONCATENATE($G204,AE$2),'WFOM - Time_Base'!$A$8:$API$8,0)) *
INDEX('WFOM - Time_Base'!$A$4:$API$29, MATCH("CenHos_Per", 'WFOM - Time_Base'!$B$4:$B$29,0), MATCH(CONCATENATE($G204,AE$2),'WFOM - Time_Base'!$A$8:$API$8,0)),
IFERROR($AN204 * INDEX('Inputs from Uganda staff'!$E$61:$BM$80,MATCH('HRH Need estimation'!AE$2,'Inputs from Uganda staff'!$E$61:$E$80,0),MATCH('HRH Need estimation'!$D204,'Inputs from Uganda staff'!$E$6:$BM$6,0)),
""))</f>
        <v>0</v>
      </c>
      <c r="AF204" s="122">
        <f>IFERROR(
$AN204 * INDEX('WFOM - Time_Base'!$A$4:$API$29, MATCH("CenHos", 'WFOM - Time_Base'!$B$4:$B$29,0), MATCH(CONCATENATE($G204,AF$2),'WFOM - Time_Base'!$A$8:$API$8,0)) *
INDEX('WFOM - Time_Base'!$A$4:$API$29, MATCH("CenHos_Per", 'WFOM - Time_Base'!$B$4:$B$29,0), MATCH(CONCATENATE($G204,AF$2),'WFOM - Time_Base'!$A$8:$API$8,0)),
IFERROR($AN204 * INDEX('Inputs from Uganda staff'!$E$61:$BM$80,MATCH('HRH Need estimation'!AF$2,'Inputs from Uganda staff'!$E$61:$E$80,0),MATCH('HRH Need estimation'!$D204,'Inputs from Uganda staff'!$E$6:$BM$6,0)),
""))</f>
        <v>0</v>
      </c>
      <c r="AG204" s="122">
        <f>IFERROR(
$AN204 * INDEX('WFOM - Time_Base'!$A$4:$API$29, MATCH("CenHos", 'WFOM - Time_Base'!$B$4:$B$29,0), MATCH(CONCATENATE($G204,AG$2),'WFOM - Time_Base'!$A$8:$API$8,0)) *
INDEX('WFOM - Time_Base'!$A$4:$API$29, MATCH("CenHos_Per", 'WFOM - Time_Base'!$B$4:$B$29,0), MATCH(CONCATENATE($G204,AG$2),'WFOM - Time_Base'!$A$8:$API$8,0)),
IFERROR($AN204 * INDEX('Inputs from Uganda staff'!$E$61:$BM$80,MATCH('HRH Need estimation'!AG$2,'Inputs from Uganda staff'!$E$61:$E$80,0),MATCH('HRH Need estimation'!$D204,'Inputs from Uganda staff'!$E$6:$BM$6,0)),
""))</f>
        <v>0</v>
      </c>
      <c r="AH204" s="122">
        <f>IFERROR(
$AN204 * INDEX('WFOM - Time_Base'!$A$4:$API$29, MATCH("CenHos", 'WFOM - Time_Base'!$B$4:$B$29,0), MATCH(CONCATENATE($G204,AH$2),'WFOM - Time_Base'!$A$8:$API$8,0)) *
INDEX('WFOM - Time_Base'!$A$4:$API$29, MATCH("CenHos_Per", 'WFOM - Time_Base'!$B$4:$B$29,0), MATCH(CONCATENATE($G204,AH$2),'WFOM - Time_Base'!$A$8:$API$8,0)),
IFERROR($AN204 * INDEX('Inputs from Uganda staff'!$E$61:$BM$80,MATCH('HRH Need estimation'!AH$2,'Inputs from Uganda staff'!$E$61:$E$80,0),MATCH('HRH Need estimation'!$D204,'Inputs from Uganda staff'!$E$6:$BM$6,0)),
""))</f>
        <v>0</v>
      </c>
      <c r="AI204" s="122">
        <f>IFERROR(
$AN204 * INDEX('WFOM - Time_Base'!$A$4:$API$29, MATCH("CenHos", 'WFOM - Time_Base'!$B$4:$B$29,0), MATCH(CONCATENATE($G204,AI$2),'WFOM - Time_Base'!$A$8:$API$8,0)) *
INDEX('WFOM - Time_Base'!$A$4:$API$29, MATCH("CenHos_Per", 'WFOM - Time_Base'!$B$4:$B$29,0), MATCH(CONCATENATE($G204,AI$2),'WFOM - Time_Base'!$A$8:$API$8,0)),
IFERROR($AN204 * INDEX('Inputs from Uganda staff'!$E$61:$BM$80,MATCH('HRH Need estimation'!AI$2,'Inputs from Uganda staff'!$E$61:$E$80,0),MATCH('HRH Need estimation'!$D204,'Inputs from Uganda staff'!$E$6:$BM$6,0)),
""))</f>
        <v>0</v>
      </c>
      <c r="AJ204" s="122">
        <f>IFERROR(
$AN204 * INDEX('WFOM - Time_Base'!$A$4:$API$29, MATCH("CenHos", 'WFOM - Time_Base'!$B$4:$B$29,0), MATCH(CONCATENATE($G204,AJ$2),'WFOM - Time_Base'!$A$8:$API$8,0)) *
INDEX('WFOM - Time_Base'!$A$4:$API$29, MATCH("CenHos_Per", 'WFOM - Time_Base'!$B$4:$B$29,0), MATCH(CONCATENATE($G204,AJ$2),'WFOM - Time_Base'!$A$8:$API$8,0)),
IFERROR($AN204 * INDEX('Inputs from Uganda staff'!$E$61:$BM$80,MATCH('HRH Need estimation'!AJ$2,'Inputs from Uganda staff'!$E$61:$E$80,0),MATCH('HRH Need estimation'!$D204,'Inputs from Uganda staff'!$E$6:$BM$6,0)),
""))</f>
        <v>0</v>
      </c>
      <c r="AK204" s="122">
        <f>IFERROR(
$AN204 * INDEX('WFOM - Time_Base'!$A$4:$API$29, MATCH("CenHos", 'WFOM - Time_Base'!$B$4:$B$29,0), MATCH(CONCATENATE($G204,AK$2),'WFOM - Time_Base'!$A$8:$API$8,0)) *
INDEX('WFOM - Time_Base'!$A$4:$API$29, MATCH("CenHos_Per", 'WFOM - Time_Base'!$B$4:$B$29,0), MATCH(CONCATENATE($G204,AK$2),'WFOM - Time_Base'!$A$8:$API$8,0)),
IFERROR($AN204 * INDEX('Inputs from Uganda staff'!$E$61:$BM$80,MATCH('HRH Need estimation'!AK$2,'Inputs from Uganda staff'!$E$61:$E$80,0),MATCH('HRH Need estimation'!$D204,'Inputs from Uganda staff'!$E$6:$BM$6,0)),
""))</f>
        <v>0</v>
      </c>
      <c r="AL204" s="122">
        <f>IFERROR(
$AN204 * INDEX('WFOM - Time_Base'!$A$4:$API$29, MATCH("CenHos", 'WFOM - Time_Base'!$B$4:$B$29,0), MATCH(CONCATENATE($G204,AL$2),'WFOM - Time_Base'!$A$8:$API$8,0)) *
INDEX('WFOM - Time_Base'!$A$4:$API$29, MATCH("CenHos_Per", 'WFOM - Time_Base'!$B$4:$B$29,0), MATCH(CONCATENATE($G204,AL$2),'WFOM - Time_Base'!$A$8:$API$8,0)),
IFERROR($AN204 * INDEX('Inputs from Uganda staff'!$E$61:$BM$80,MATCH('HRH Need estimation'!AL$2,'Inputs from Uganda staff'!$E$61:$E$80,0),MATCH('HRH Need estimation'!$D204,'Inputs from Uganda staff'!$E$6:$BM$6,0)),
""))</f>
        <v>0</v>
      </c>
      <c r="AN204">
        <v>1</v>
      </c>
      <c r="AO204" t="e">
        <f t="shared" si="8"/>
        <v>#N/A</v>
      </c>
    </row>
    <row r="205" spans="1:41" hidden="1">
      <c r="A205" s="106" t="s">
        <v>1016</v>
      </c>
      <c r="B205" s="106" t="s">
        <v>525</v>
      </c>
      <c r="C205" s="107" t="s">
        <v>621</v>
      </c>
      <c r="D205" s="115" t="s">
        <v>622</v>
      </c>
      <c r="E205" s="122" t="s">
        <v>866</v>
      </c>
      <c r="F205" s="200" t="s">
        <v>68</v>
      </c>
      <c r="G205" s="122" t="str">
        <f>IF(F205&lt;&gt;"", VLOOKUP(F205,'WFOM - Cadre and Service List'!$E$4:$F$52,2,FALSE), "")</f>
        <v>MajorSurg</v>
      </c>
      <c r="H205" s="122"/>
      <c r="I205" s="207"/>
      <c r="J205" s="207"/>
      <c r="K205" s="207"/>
      <c r="L205" s="207"/>
      <c r="M205" s="207"/>
      <c r="N205" s="207"/>
      <c r="O205" s="207"/>
      <c r="P205" s="207">
        <f t="shared" si="7"/>
        <v>0</v>
      </c>
      <c r="Q205" s="122" t="s">
        <v>1947</v>
      </c>
      <c r="R205" s="122">
        <f>IFERROR(
$AN205 * INDEX('WFOM - Time_Base'!$A$4:$API$29, MATCH("CenHos", 'WFOM - Time_Base'!$B$4:$B$29,0), MATCH(CONCATENATE($G205,R$2),'WFOM - Time_Base'!$A$8:$API$8,0)) *
INDEX('WFOM - Time_Base'!$A$4:$API$29, MATCH("CenHos_Per", 'WFOM - Time_Base'!$B$4:$B$29,0), MATCH(CONCATENATE($G205,R$2),'WFOM - Time_Base'!$A$8:$API$8,0)),
IFERROR($AN205 * INDEX('Inputs from Uganda staff'!$E$61:$BM$80,MATCH('HRH Need estimation'!R$2,'Inputs from Uganda staff'!$E$61:$E$80,0),MATCH('HRH Need estimation'!$D205,'Inputs from Uganda staff'!$E$6:$BM$6,0)),
""))</f>
        <v>172</v>
      </c>
      <c r="S205" s="122">
        <f>IFERROR(
$AN205 * INDEX('WFOM - Time_Base'!$A$4:$API$29, MATCH("CenHos", 'WFOM - Time_Base'!$B$4:$B$29,0), MATCH(CONCATENATE($G205,S$2),'WFOM - Time_Base'!$A$8:$API$8,0)) *
INDEX('WFOM - Time_Base'!$A$4:$API$29, MATCH("CenHos_Per", 'WFOM - Time_Base'!$B$4:$B$29,0), MATCH(CONCATENATE($G205,S$2),'WFOM - Time_Base'!$A$8:$API$8,0)),
IFERROR($AN205 * INDEX('Inputs from Uganda staff'!$E$61:$BM$80,MATCH('HRH Need estimation'!S$2,'Inputs from Uganda staff'!$E$61:$E$80,0),MATCH('HRH Need estimation'!$D205,'Inputs from Uganda staff'!$E$6:$BM$6,0)),
""))</f>
        <v>190</v>
      </c>
      <c r="T205" s="122">
        <f>IFERROR(
$AN205 * INDEX('WFOM - Time_Base'!$A$4:$API$29, MATCH("CenHos", 'WFOM - Time_Base'!$B$4:$B$29,0), MATCH(CONCATENATE($G205,T$2),'WFOM - Time_Base'!$A$8:$API$8,0)) *
INDEX('WFOM - Time_Base'!$A$4:$API$29, MATCH("CenHos_Per", 'WFOM - Time_Base'!$B$4:$B$29,0), MATCH(CONCATENATE($G205,T$2),'WFOM - Time_Base'!$A$8:$API$8,0)),
IFERROR($AN205 * INDEX('Inputs from Uganda staff'!$E$61:$BM$80,MATCH('HRH Need estimation'!T$2,'Inputs from Uganda staff'!$E$61:$E$80,0),MATCH('HRH Need estimation'!$D205,'Inputs from Uganda staff'!$E$6:$BM$6,0)),
""))</f>
        <v>0</v>
      </c>
      <c r="U205" s="122">
        <f>IFERROR(
$AN205 * INDEX('WFOM - Time_Base'!$A$4:$API$29, MATCH("CenHos", 'WFOM - Time_Base'!$B$4:$B$29,0), MATCH(CONCATENATE($G205,U$2),'WFOM - Time_Base'!$A$8:$API$8,0)) *
INDEX('WFOM - Time_Base'!$A$4:$API$29, MATCH("CenHos_Per", 'WFOM - Time_Base'!$B$4:$B$29,0), MATCH(CONCATENATE($G205,U$2),'WFOM - Time_Base'!$A$8:$API$8,0)),
IFERROR($AN205 * INDEX('Inputs from Uganda staff'!$E$61:$BM$80,MATCH('HRH Need estimation'!U$2,'Inputs from Uganda staff'!$E$61:$E$80,0),MATCH('HRH Need estimation'!$D205,'Inputs from Uganda staff'!$E$6:$BM$6,0)),
""))</f>
        <v>137.6</v>
      </c>
      <c r="V205" s="122">
        <f>IFERROR(
$AN205 * INDEX('WFOM - Time_Base'!$A$4:$API$29, MATCH("CenHos", 'WFOM - Time_Base'!$B$4:$B$29,0), MATCH(CONCATENATE($G205,V$2),'WFOM - Time_Base'!$A$8:$API$8,0)) *
INDEX('WFOM - Time_Base'!$A$4:$API$29, MATCH("CenHos_Per", 'WFOM - Time_Base'!$B$4:$B$29,0), MATCH(CONCATENATE($G205,V$2),'WFOM - Time_Base'!$A$8:$API$8,0)),
IFERROR($AN205 * INDEX('Inputs from Uganda staff'!$E$61:$BM$80,MATCH('HRH Need estimation'!V$2,'Inputs from Uganda staff'!$E$61:$E$80,0),MATCH('HRH Need estimation'!$D205,'Inputs from Uganda staff'!$E$6:$BM$6,0)),
""))</f>
        <v>34.4</v>
      </c>
      <c r="W205" s="122">
        <f>IFERROR(
$AN205 * INDEX('WFOM - Time_Base'!$A$4:$API$29, MATCH("CenHos", 'WFOM - Time_Base'!$B$4:$B$29,0), MATCH(CONCATENATE($G205,W$2),'WFOM - Time_Base'!$A$8:$API$8,0)) *
INDEX('WFOM - Time_Base'!$A$4:$API$29, MATCH("CenHos_Per", 'WFOM - Time_Base'!$B$4:$B$29,0), MATCH(CONCATENATE($G205,W$2),'WFOM - Time_Base'!$A$8:$API$8,0)),
IFERROR($AN205 * INDEX('Inputs from Uganda staff'!$E$61:$BM$80,MATCH('HRH Need estimation'!W$2,'Inputs from Uganda staff'!$E$61:$E$80,0),MATCH('HRH Need estimation'!$D205,'Inputs from Uganda staff'!$E$6:$BM$6,0)),
""))</f>
        <v>5</v>
      </c>
      <c r="X205" s="122">
        <f>IFERROR(
$AN205 * INDEX('WFOM - Time_Base'!$A$4:$API$29, MATCH("CenHos", 'WFOM - Time_Base'!$B$4:$B$29,0), MATCH(CONCATENATE($G205,X$2),'WFOM - Time_Base'!$A$8:$API$8,0)) *
INDEX('WFOM - Time_Base'!$A$4:$API$29, MATCH("CenHos_Per", 'WFOM - Time_Base'!$B$4:$B$29,0), MATCH(CONCATENATE($G205,X$2),'WFOM - Time_Base'!$A$8:$API$8,0)),
IFERROR($AN205 * INDEX('Inputs from Uganda staff'!$E$61:$BM$80,MATCH('HRH Need estimation'!X$2,'Inputs from Uganda staff'!$E$61:$E$80,0),MATCH('HRH Need estimation'!$D205,'Inputs from Uganda staff'!$E$6:$BM$6,0)),
""))</f>
        <v>5</v>
      </c>
      <c r="Y205" s="122">
        <f>IFERROR(
$AN205 * INDEX('WFOM - Time_Base'!$A$4:$API$29, MATCH("CenHos", 'WFOM - Time_Base'!$B$4:$B$29,0), MATCH(CONCATENATE($G205,Y$2),'WFOM - Time_Base'!$A$8:$API$8,0)) *
INDEX('WFOM - Time_Base'!$A$4:$API$29, MATCH("CenHos_Per", 'WFOM - Time_Base'!$B$4:$B$29,0), MATCH(CONCATENATE($G205,Y$2),'WFOM - Time_Base'!$A$8:$API$8,0)),
IFERROR($AN205 * INDEX('Inputs from Uganda staff'!$E$61:$BM$80,MATCH('HRH Need estimation'!Y$2,'Inputs from Uganda staff'!$E$61:$E$80,0),MATCH('HRH Need estimation'!$D205,'Inputs from Uganda staff'!$E$6:$BM$6,0)),
""))</f>
        <v>0</v>
      </c>
      <c r="Z205" s="122">
        <f>IFERROR(
$AN205 * INDEX('WFOM - Time_Base'!$A$4:$API$29, MATCH("CenHos", 'WFOM - Time_Base'!$B$4:$B$29,0), MATCH(CONCATENATE($G205,Z$2),'WFOM - Time_Base'!$A$8:$API$8,0)) *
INDEX('WFOM - Time_Base'!$A$4:$API$29, MATCH("CenHos_Per", 'WFOM - Time_Base'!$B$4:$B$29,0), MATCH(CONCATENATE($G205,Z$2),'WFOM - Time_Base'!$A$8:$API$8,0)),
IFERROR($AN205 * INDEX('Inputs from Uganda staff'!$E$61:$BM$80,MATCH('HRH Need estimation'!Z$2,'Inputs from Uganda staff'!$E$61:$E$80,0),MATCH('HRH Need estimation'!$D205,'Inputs from Uganda staff'!$E$6:$BM$6,0)),
""))</f>
        <v>0</v>
      </c>
      <c r="AA205" s="122">
        <f>IFERROR(
$AN205 * INDEX('WFOM - Time_Base'!$A$4:$API$29, MATCH("CenHos", 'WFOM - Time_Base'!$B$4:$B$29,0), MATCH(CONCATENATE($G205,AA$2),'WFOM - Time_Base'!$A$8:$API$8,0)) *
INDEX('WFOM - Time_Base'!$A$4:$API$29, MATCH("CenHos_Per", 'WFOM - Time_Base'!$B$4:$B$29,0), MATCH(CONCATENATE($G205,AA$2),'WFOM - Time_Base'!$A$8:$API$8,0)),
IFERROR($AN205 * INDEX('Inputs from Uganda staff'!$E$61:$BM$80,MATCH('HRH Need estimation'!AA$2,'Inputs from Uganda staff'!$E$61:$E$80,0),MATCH('HRH Need estimation'!$D205,'Inputs from Uganda staff'!$E$6:$BM$6,0)),
""))</f>
        <v>0</v>
      </c>
      <c r="AB205" s="122">
        <f>IFERROR(
$AN205 * INDEX('WFOM - Time_Base'!$A$4:$API$29, MATCH("CenHos", 'WFOM - Time_Base'!$B$4:$B$29,0), MATCH(CONCATENATE($G205,AB$2),'WFOM - Time_Base'!$A$8:$API$8,0)) *
INDEX('WFOM - Time_Base'!$A$4:$API$29, MATCH("CenHos_Per", 'WFOM - Time_Base'!$B$4:$B$29,0), MATCH(CONCATENATE($G205,AB$2),'WFOM - Time_Base'!$A$8:$API$8,0)),
IFERROR($AN205 * INDEX('Inputs from Uganda staff'!$E$61:$BM$80,MATCH('HRH Need estimation'!AB$2,'Inputs from Uganda staff'!$E$61:$E$80,0),MATCH('HRH Need estimation'!$D205,'Inputs from Uganda staff'!$E$6:$BM$6,0)),
""))</f>
        <v>0</v>
      </c>
      <c r="AC205" s="122" t="str">
        <f>IFERROR(
$AN205 * INDEX('WFOM - Time_Base'!$A$4:$API$29, MATCH("CenHos", 'WFOM - Time_Base'!$B$4:$B$29,0), MATCH(CONCATENATE($G205,AC$2),'WFOM - Time_Base'!$A$8:$API$8,0)) *
INDEX('WFOM - Time_Base'!$A$4:$API$29, MATCH("CenHos_Per", 'WFOM - Time_Base'!$B$4:$B$29,0), MATCH(CONCATENATE($G205,AC$2),'WFOM - Time_Base'!$A$8:$API$8,0)),
IFERROR($AN205 * INDEX('Inputs from Uganda staff'!$E$61:$BM$80,MATCH('HRH Need estimation'!AC$2,'Inputs from Uganda staff'!$E$61:$E$80,0),MATCH('HRH Need estimation'!$D205,'Inputs from Uganda staff'!$E$6:$BM$6,0)),
""))</f>
        <v/>
      </c>
      <c r="AD205" s="122">
        <f>IFERROR(
$AN205 * INDEX('WFOM - Time_Base'!$A$4:$API$29, MATCH("CenHos", 'WFOM - Time_Base'!$B$4:$B$29,0), MATCH(CONCATENATE($G205,AD$2),'WFOM - Time_Base'!$A$8:$API$8,0)) *
INDEX('WFOM - Time_Base'!$A$4:$API$29, MATCH("CenHos_Per", 'WFOM - Time_Base'!$B$4:$B$29,0), MATCH(CONCATENATE($G205,AD$2),'WFOM - Time_Base'!$A$8:$API$8,0)),
IFERROR($AN205 * INDEX('Inputs from Uganda staff'!$E$61:$BM$80,MATCH('HRH Need estimation'!AD$2,'Inputs from Uganda staff'!$E$61:$E$80,0),MATCH('HRH Need estimation'!$D205,'Inputs from Uganda staff'!$E$6:$BM$6,0)),
""))</f>
        <v>0</v>
      </c>
      <c r="AE205" s="122">
        <f>IFERROR(
$AN205 * INDEX('WFOM - Time_Base'!$A$4:$API$29, MATCH("CenHos", 'WFOM - Time_Base'!$B$4:$B$29,0), MATCH(CONCATENATE($G205,AE$2),'WFOM - Time_Base'!$A$8:$API$8,0)) *
INDEX('WFOM - Time_Base'!$A$4:$API$29, MATCH("CenHos_Per", 'WFOM - Time_Base'!$B$4:$B$29,0), MATCH(CONCATENATE($G205,AE$2),'WFOM - Time_Base'!$A$8:$API$8,0)),
IFERROR($AN205 * INDEX('Inputs from Uganda staff'!$E$61:$BM$80,MATCH('HRH Need estimation'!AE$2,'Inputs from Uganda staff'!$E$61:$E$80,0),MATCH('HRH Need estimation'!$D205,'Inputs from Uganda staff'!$E$6:$BM$6,0)),
""))</f>
        <v>0</v>
      </c>
      <c r="AF205" s="122">
        <f>IFERROR(
$AN205 * INDEX('WFOM - Time_Base'!$A$4:$API$29, MATCH("CenHos", 'WFOM - Time_Base'!$B$4:$B$29,0), MATCH(CONCATENATE($G205,AF$2),'WFOM - Time_Base'!$A$8:$API$8,0)) *
INDEX('WFOM - Time_Base'!$A$4:$API$29, MATCH("CenHos_Per", 'WFOM - Time_Base'!$B$4:$B$29,0), MATCH(CONCATENATE($G205,AF$2),'WFOM - Time_Base'!$A$8:$API$8,0)),
IFERROR($AN205 * INDEX('Inputs from Uganda staff'!$E$61:$BM$80,MATCH('HRH Need estimation'!AF$2,'Inputs from Uganda staff'!$E$61:$E$80,0),MATCH('HRH Need estimation'!$D205,'Inputs from Uganda staff'!$E$6:$BM$6,0)),
""))</f>
        <v>0</v>
      </c>
      <c r="AG205" s="122">
        <f>IFERROR(
$AN205 * INDEX('WFOM - Time_Base'!$A$4:$API$29, MATCH("CenHos", 'WFOM - Time_Base'!$B$4:$B$29,0), MATCH(CONCATENATE($G205,AG$2),'WFOM - Time_Base'!$A$8:$API$8,0)) *
INDEX('WFOM - Time_Base'!$A$4:$API$29, MATCH("CenHos_Per", 'WFOM - Time_Base'!$B$4:$B$29,0), MATCH(CONCATENATE($G205,AG$2),'WFOM - Time_Base'!$A$8:$API$8,0)),
IFERROR($AN205 * INDEX('Inputs from Uganda staff'!$E$61:$BM$80,MATCH('HRH Need estimation'!AG$2,'Inputs from Uganda staff'!$E$61:$E$80,0),MATCH('HRH Need estimation'!$D205,'Inputs from Uganda staff'!$E$6:$BM$6,0)),
""))</f>
        <v>0</v>
      </c>
      <c r="AH205" s="122">
        <f>IFERROR(
$AN205 * INDEX('WFOM - Time_Base'!$A$4:$API$29, MATCH("CenHos", 'WFOM - Time_Base'!$B$4:$B$29,0), MATCH(CONCATENATE($G205,AH$2),'WFOM - Time_Base'!$A$8:$API$8,0)) *
INDEX('WFOM - Time_Base'!$A$4:$API$29, MATCH("CenHos_Per", 'WFOM - Time_Base'!$B$4:$B$29,0), MATCH(CONCATENATE($G205,AH$2),'WFOM - Time_Base'!$A$8:$API$8,0)),
IFERROR($AN205 * INDEX('Inputs from Uganda staff'!$E$61:$BM$80,MATCH('HRH Need estimation'!AH$2,'Inputs from Uganda staff'!$E$61:$E$80,0),MATCH('HRH Need estimation'!$D205,'Inputs from Uganda staff'!$E$6:$BM$6,0)),
""))</f>
        <v>0</v>
      </c>
      <c r="AI205" s="122">
        <f>IFERROR(
$AN205 * INDEX('WFOM - Time_Base'!$A$4:$API$29, MATCH("CenHos", 'WFOM - Time_Base'!$B$4:$B$29,0), MATCH(CONCATENATE($G205,AI$2),'WFOM - Time_Base'!$A$8:$API$8,0)) *
INDEX('WFOM - Time_Base'!$A$4:$API$29, MATCH("CenHos_Per", 'WFOM - Time_Base'!$B$4:$B$29,0), MATCH(CONCATENATE($G205,AI$2),'WFOM - Time_Base'!$A$8:$API$8,0)),
IFERROR($AN205 * INDEX('Inputs from Uganda staff'!$E$61:$BM$80,MATCH('HRH Need estimation'!AI$2,'Inputs from Uganda staff'!$E$61:$E$80,0),MATCH('HRH Need estimation'!$D205,'Inputs from Uganda staff'!$E$6:$BM$6,0)),
""))</f>
        <v>0</v>
      </c>
      <c r="AJ205" s="122">
        <f>IFERROR(
$AN205 * INDEX('WFOM - Time_Base'!$A$4:$API$29, MATCH("CenHos", 'WFOM - Time_Base'!$B$4:$B$29,0), MATCH(CONCATENATE($G205,AJ$2),'WFOM - Time_Base'!$A$8:$API$8,0)) *
INDEX('WFOM - Time_Base'!$A$4:$API$29, MATCH("CenHos_Per", 'WFOM - Time_Base'!$B$4:$B$29,0), MATCH(CONCATENATE($G205,AJ$2),'WFOM - Time_Base'!$A$8:$API$8,0)),
IFERROR($AN205 * INDEX('Inputs from Uganda staff'!$E$61:$BM$80,MATCH('HRH Need estimation'!AJ$2,'Inputs from Uganda staff'!$E$61:$E$80,0),MATCH('HRH Need estimation'!$D205,'Inputs from Uganda staff'!$E$6:$BM$6,0)),
""))</f>
        <v>0</v>
      </c>
      <c r="AK205" s="122">
        <f>IFERROR(
$AN205 * INDEX('WFOM - Time_Base'!$A$4:$API$29, MATCH("CenHos", 'WFOM - Time_Base'!$B$4:$B$29,0), MATCH(CONCATENATE($G205,AK$2),'WFOM - Time_Base'!$A$8:$API$8,0)) *
INDEX('WFOM - Time_Base'!$A$4:$API$29, MATCH("CenHos_Per", 'WFOM - Time_Base'!$B$4:$B$29,0), MATCH(CONCATENATE($G205,AK$2),'WFOM - Time_Base'!$A$8:$API$8,0)),
IFERROR($AN205 * INDEX('Inputs from Uganda staff'!$E$61:$BM$80,MATCH('HRH Need estimation'!AK$2,'Inputs from Uganda staff'!$E$61:$E$80,0),MATCH('HRH Need estimation'!$D205,'Inputs from Uganda staff'!$E$6:$BM$6,0)),
""))</f>
        <v>0</v>
      </c>
      <c r="AL205" s="122">
        <f>IFERROR(
$AN205 * INDEX('WFOM - Time_Base'!$A$4:$API$29, MATCH("CenHos", 'WFOM - Time_Base'!$B$4:$B$29,0), MATCH(CONCATENATE($G205,AL$2),'WFOM - Time_Base'!$A$8:$API$8,0)) *
INDEX('WFOM - Time_Base'!$A$4:$API$29, MATCH("CenHos_Per", 'WFOM - Time_Base'!$B$4:$B$29,0), MATCH(CONCATENATE($G205,AL$2),'WFOM - Time_Base'!$A$8:$API$8,0)),
IFERROR($AN205 * INDEX('Inputs from Uganda staff'!$E$61:$BM$80,MATCH('HRH Need estimation'!AL$2,'Inputs from Uganda staff'!$E$61:$E$80,0),MATCH('HRH Need estimation'!$D205,'Inputs from Uganda staff'!$E$6:$BM$6,0)),
""))</f>
        <v>0</v>
      </c>
      <c r="AN205">
        <v>1</v>
      </c>
      <c r="AO205" t="str">
        <f t="shared" si="8"/>
        <v>223</v>
      </c>
    </row>
    <row r="206" spans="1:41" hidden="1">
      <c r="A206" s="106" t="s">
        <v>1017</v>
      </c>
      <c r="B206" s="106" t="s">
        <v>525</v>
      </c>
      <c r="C206" s="107" t="s">
        <v>623</v>
      </c>
      <c r="D206" s="115" t="s">
        <v>624</v>
      </c>
      <c r="E206" s="122" t="s">
        <v>866</v>
      </c>
      <c r="F206" s="200" t="s">
        <v>68</v>
      </c>
      <c r="G206" s="122" t="str">
        <f>IF(F206&lt;&gt;"", VLOOKUP(F206,'WFOM - Cadre and Service List'!$E$4:$F$52,2,FALSE), "")</f>
        <v>MajorSurg</v>
      </c>
      <c r="H206" s="122"/>
      <c r="I206" s="207"/>
      <c r="J206" s="207"/>
      <c r="K206" s="207"/>
      <c r="L206" s="207"/>
      <c r="M206" s="207"/>
      <c r="N206" s="207"/>
      <c r="O206" s="207"/>
      <c r="P206" s="207">
        <f t="shared" si="7"/>
        <v>0</v>
      </c>
      <c r="Q206" s="122" t="s">
        <v>1947</v>
      </c>
      <c r="R206" s="122">
        <f>IFERROR(
$AN206 * INDEX('WFOM - Time_Base'!$A$4:$API$29, MATCH("CenHos", 'WFOM - Time_Base'!$B$4:$B$29,0), MATCH(CONCATENATE($G206,R$2),'WFOM - Time_Base'!$A$8:$API$8,0)) *
INDEX('WFOM - Time_Base'!$A$4:$API$29, MATCH("CenHos_Per", 'WFOM - Time_Base'!$B$4:$B$29,0), MATCH(CONCATENATE($G206,R$2),'WFOM - Time_Base'!$A$8:$API$8,0)),
IFERROR($AN206 * INDEX('Inputs from Uganda staff'!$E$61:$BM$80,MATCH('HRH Need estimation'!R$2,'Inputs from Uganda staff'!$E$61:$E$80,0),MATCH('HRH Need estimation'!$D206,'Inputs from Uganda staff'!$E$6:$BM$6,0)),
""))</f>
        <v>172</v>
      </c>
      <c r="S206" s="122">
        <f>IFERROR(
$AN206 * INDEX('WFOM - Time_Base'!$A$4:$API$29, MATCH("CenHos", 'WFOM - Time_Base'!$B$4:$B$29,0), MATCH(CONCATENATE($G206,S$2),'WFOM - Time_Base'!$A$8:$API$8,0)) *
INDEX('WFOM - Time_Base'!$A$4:$API$29, MATCH("CenHos_Per", 'WFOM - Time_Base'!$B$4:$B$29,0), MATCH(CONCATENATE($G206,S$2),'WFOM - Time_Base'!$A$8:$API$8,0)),
IFERROR($AN206 * INDEX('Inputs from Uganda staff'!$E$61:$BM$80,MATCH('HRH Need estimation'!S$2,'Inputs from Uganda staff'!$E$61:$E$80,0),MATCH('HRH Need estimation'!$D206,'Inputs from Uganda staff'!$E$6:$BM$6,0)),
""))</f>
        <v>190</v>
      </c>
      <c r="T206" s="122">
        <f>IFERROR(
$AN206 * INDEX('WFOM - Time_Base'!$A$4:$API$29, MATCH("CenHos", 'WFOM - Time_Base'!$B$4:$B$29,0), MATCH(CONCATENATE($G206,T$2),'WFOM - Time_Base'!$A$8:$API$8,0)) *
INDEX('WFOM - Time_Base'!$A$4:$API$29, MATCH("CenHos_Per", 'WFOM - Time_Base'!$B$4:$B$29,0), MATCH(CONCATENATE($G206,T$2),'WFOM - Time_Base'!$A$8:$API$8,0)),
IFERROR($AN206 * INDEX('Inputs from Uganda staff'!$E$61:$BM$80,MATCH('HRH Need estimation'!T$2,'Inputs from Uganda staff'!$E$61:$E$80,0),MATCH('HRH Need estimation'!$D206,'Inputs from Uganda staff'!$E$6:$BM$6,0)),
""))</f>
        <v>0</v>
      </c>
      <c r="U206" s="122">
        <f>IFERROR(
$AN206 * INDEX('WFOM - Time_Base'!$A$4:$API$29, MATCH("CenHos", 'WFOM - Time_Base'!$B$4:$B$29,0), MATCH(CONCATENATE($G206,U$2),'WFOM - Time_Base'!$A$8:$API$8,0)) *
INDEX('WFOM - Time_Base'!$A$4:$API$29, MATCH("CenHos_Per", 'WFOM - Time_Base'!$B$4:$B$29,0), MATCH(CONCATENATE($G206,U$2),'WFOM - Time_Base'!$A$8:$API$8,0)),
IFERROR($AN206 * INDEX('Inputs from Uganda staff'!$E$61:$BM$80,MATCH('HRH Need estimation'!U$2,'Inputs from Uganda staff'!$E$61:$E$80,0),MATCH('HRH Need estimation'!$D206,'Inputs from Uganda staff'!$E$6:$BM$6,0)),
""))</f>
        <v>137.6</v>
      </c>
      <c r="V206" s="122">
        <f>IFERROR(
$AN206 * INDEX('WFOM - Time_Base'!$A$4:$API$29, MATCH("CenHos", 'WFOM - Time_Base'!$B$4:$B$29,0), MATCH(CONCATENATE($G206,V$2),'WFOM - Time_Base'!$A$8:$API$8,0)) *
INDEX('WFOM - Time_Base'!$A$4:$API$29, MATCH("CenHos_Per", 'WFOM - Time_Base'!$B$4:$B$29,0), MATCH(CONCATENATE($G206,V$2),'WFOM - Time_Base'!$A$8:$API$8,0)),
IFERROR($AN206 * INDEX('Inputs from Uganda staff'!$E$61:$BM$80,MATCH('HRH Need estimation'!V$2,'Inputs from Uganda staff'!$E$61:$E$80,0),MATCH('HRH Need estimation'!$D206,'Inputs from Uganda staff'!$E$6:$BM$6,0)),
""))</f>
        <v>34.4</v>
      </c>
      <c r="W206" s="122">
        <f>IFERROR(
$AN206 * INDEX('WFOM - Time_Base'!$A$4:$API$29, MATCH("CenHos", 'WFOM - Time_Base'!$B$4:$B$29,0), MATCH(CONCATENATE($G206,W$2),'WFOM - Time_Base'!$A$8:$API$8,0)) *
INDEX('WFOM - Time_Base'!$A$4:$API$29, MATCH("CenHos_Per", 'WFOM - Time_Base'!$B$4:$B$29,0), MATCH(CONCATENATE($G206,W$2),'WFOM - Time_Base'!$A$8:$API$8,0)),
IFERROR($AN206 * INDEX('Inputs from Uganda staff'!$E$61:$BM$80,MATCH('HRH Need estimation'!W$2,'Inputs from Uganda staff'!$E$61:$E$80,0),MATCH('HRH Need estimation'!$D206,'Inputs from Uganda staff'!$E$6:$BM$6,0)),
""))</f>
        <v>5</v>
      </c>
      <c r="X206" s="122">
        <f>IFERROR(
$AN206 * INDEX('WFOM - Time_Base'!$A$4:$API$29, MATCH("CenHos", 'WFOM - Time_Base'!$B$4:$B$29,0), MATCH(CONCATENATE($G206,X$2),'WFOM - Time_Base'!$A$8:$API$8,0)) *
INDEX('WFOM - Time_Base'!$A$4:$API$29, MATCH("CenHos_Per", 'WFOM - Time_Base'!$B$4:$B$29,0), MATCH(CONCATENATE($G206,X$2),'WFOM - Time_Base'!$A$8:$API$8,0)),
IFERROR($AN206 * INDEX('Inputs from Uganda staff'!$E$61:$BM$80,MATCH('HRH Need estimation'!X$2,'Inputs from Uganda staff'!$E$61:$E$80,0),MATCH('HRH Need estimation'!$D206,'Inputs from Uganda staff'!$E$6:$BM$6,0)),
""))</f>
        <v>5</v>
      </c>
      <c r="Y206" s="122">
        <f>IFERROR(
$AN206 * INDEX('WFOM - Time_Base'!$A$4:$API$29, MATCH("CenHos", 'WFOM - Time_Base'!$B$4:$B$29,0), MATCH(CONCATENATE($G206,Y$2),'WFOM - Time_Base'!$A$8:$API$8,0)) *
INDEX('WFOM - Time_Base'!$A$4:$API$29, MATCH("CenHos_Per", 'WFOM - Time_Base'!$B$4:$B$29,0), MATCH(CONCATENATE($G206,Y$2),'WFOM - Time_Base'!$A$8:$API$8,0)),
IFERROR($AN206 * INDEX('Inputs from Uganda staff'!$E$61:$BM$80,MATCH('HRH Need estimation'!Y$2,'Inputs from Uganda staff'!$E$61:$E$80,0),MATCH('HRH Need estimation'!$D206,'Inputs from Uganda staff'!$E$6:$BM$6,0)),
""))</f>
        <v>0</v>
      </c>
      <c r="Z206" s="122">
        <f>IFERROR(
$AN206 * INDEX('WFOM - Time_Base'!$A$4:$API$29, MATCH("CenHos", 'WFOM - Time_Base'!$B$4:$B$29,0), MATCH(CONCATENATE($G206,Z$2),'WFOM - Time_Base'!$A$8:$API$8,0)) *
INDEX('WFOM - Time_Base'!$A$4:$API$29, MATCH("CenHos_Per", 'WFOM - Time_Base'!$B$4:$B$29,0), MATCH(CONCATENATE($G206,Z$2),'WFOM - Time_Base'!$A$8:$API$8,0)),
IFERROR($AN206 * INDEX('Inputs from Uganda staff'!$E$61:$BM$80,MATCH('HRH Need estimation'!Z$2,'Inputs from Uganda staff'!$E$61:$E$80,0),MATCH('HRH Need estimation'!$D206,'Inputs from Uganda staff'!$E$6:$BM$6,0)),
""))</f>
        <v>0</v>
      </c>
      <c r="AA206" s="122">
        <f>IFERROR(
$AN206 * INDEX('WFOM - Time_Base'!$A$4:$API$29, MATCH("CenHos", 'WFOM - Time_Base'!$B$4:$B$29,0), MATCH(CONCATENATE($G206,AA$2),'WFOM - Time_Base'!$A$8:$API$8,0)) *
INDEX('WFOM - Time_Base'!$A$4:$API$29, MATCH("CenHos_Per", 'WFOM - Time_Base'!$B$4:$B$29,0), MATCH(CONCATENATE($G206,AA$2),'WFOM - Time_Base'!$A$8:$API$8,0)),
IFERROR($AN206 * INDEX('Inputs from Uganda staff'!$E$61:$BM$80,MATCH('HRH Need estimation'!AA$2,'Inputs from Uganda staff'!$E$61:$E$80,0),MATCH('HRH Need estimation'!$D206,'Inputs from Uganda staff'!$E$6:$BM$6,0)),
""))</f>
        <v>0</v>
      </c>
      <c r="AB206" s="122">
        <f>IFERROR(
$AN206 * INDEX('WFOM - Time_Base'!$A$4:$API$29, MATCH("CenHos", 'WFOM - Time_Base'!$B$4:$B$29,0), MATCH(CONCATENATE($G206,AB$2),'WFOM - Time_Base'!$A$8:$API$8,0)) *
INDEX('WFOM - Time_Base'!$A$4:$API$29, MATCH("CenHos_Per", 'WFOM - Time_Base'!$B$4:$B$29,0), MATCH(CONCATENATE($G206,AB$2),'WFOM - Time_Base'!$A$8:$API$8,0)),
IFERROR($AN206 * INDEX('Inputs from Uganda staff'!$E$61:$BM$80,MATCH('HRH Need estimation'!AB$2,'Inputs from Uganda staff'!$E$61:$E$80,0),MATCH('HRH Need estimation'!$D206,'Inputs from Uganda staff'!$E$6:$BM$6,0)),
""))</f>
        <v>0</v>
      </c>
      <c r="AC206" s="122" t="str">
        <f>IFERROR(
$AN206 * INDEX('WFOM - Time_Base'!$A$4:$API$29, MATCH("CenHos", 'WFOM - Time_Base'!$B$4:$B$29,0), MATCH(CONCATENATE($G206,AC$2),'WFOM - Time_Base'!$A$8:$API$8,0)) *
INDEX('WFOM - Time_Base'!$A$4:$API$29, MATCH("CenHos_Per", 'WFOM - Time_Base'!$B$4:$B$29,0), MATCH(CONCATENATE($G206,AC$2),'WFOM - Time_Base'!$A$8:$API$8,0)),
IFERROR($AN206 * INDEX('Inputs from Uganda staff'!$E$61:$BM$80,MATCH('HRH Need estimation'!AC$2,'Inputs from Uganda staff'!$E$61:$E$80,0),MATCH('HRH Need estimation'!$D206,'Inputs from Uganda staff'!$E$6:$BM$6,0)),
""))</f>
        <v/>
      </c>
      <c r="AD206" s="122">
        <f>IFERROR(
$AN206 * INDEX('WFOM - Time_Base'!$A$4:$API$29, MATCH("CenHos", 'WFOM - Time_Base'!$B$4:$B$29,0), MATCH(CONCATENATE($G206,AD$2),'WFOM - Time_Base'!$A$8:$API$8,0)) *
INDEX('WFOM - Time_Base'!$A$4:$API$29, MATCH("CenHos_Per", 'WFOM - Time_Base'!$B$4:$B$29,0), MATCH(CONCATENATE($G206,AD$2),'WFOM - Time_Base'!$A$8:$API$8,0)),
IFERROR($AN206 * INDEX('Inputs from Uganda staff'!$E$61:$BM$80,MATCH('HRH Need estimation'!AD$2,'Inputs from Uganda staff'!$E$61:$E$80,0),MATCH('HRH Need estimation'!$D206,'Inputs from Uganda staff'!$E$6:$BM$6,0)),
""))</f>
        <v>0</v>
      </c>
      <c r="AE206" s="122">
        <f>IFERROR(
$AN206 * INDEX('WFOM - Time_Base'!$A$4:$API$29, MATCH("CenHos", 'WFOM - Time_Base'!$B$4:$B$29,0), MATCH(CONCATENATE($G206,AE$2),'WFOM - Time_Base'!$A$8:$API$8,0)) *
INDEX('WFOM - Time_Base'!$A$4:$API$29, MATCH("CenHos_Per", 'WFOM - Time_Base'!$B$4:$B$29,0), MATCH(CONCATENATE($G206,AE$2),'WFOM - Time_Base'!$A$8:$API$8,0)),
IFERROR($AN206 * INDEX('Inputs from Uganda staff'!$E$61:$BM$80,MATCH('HRH Need estimation'!AE$2,'Inputs from Uganda staff'!$E$61:$E$80,0),MATCH('HRH Need estimation'!$D206,'Inputs from Uganda staff'!$E$6:$BM$6,0)),
""))</f>
        <v>0</v>
      </c>
      <c r="AF206" s="122">
        <f>IFERROR(
$AN206 * INDEX('WFOM - Time_Base'!$A$4:$API$29, MATCH("CenHos", 'WFOM - Time_Base'!$B$4:$B$29,0), MATCH(CONCATENATE($G206,AF$2),'WFOM - Time_Base'!$A$8:$API$8,0)) *
INDEX('WFOM - Time_Base'!$A$4:$API$29, MATCH("CenHos_Per", 'WFOM - Time_Base'!$B$4:$B$29,0), MATCH(CONCATENATE($G206,AF$2),'WFOM - Time_Base'!$A$8:$API$8,0)),
IFERROR($AN206 * INDEX('Inputs from Uganda staff'!$E$61:$BM$80,MATCH('HRH Need estimation'!AF$2,'Inputs from Uganda staff'!$E$61:$E$80,0),MATCH('HRH Need estimation'!$D206,'Inputs from Uganda staff'!$E$6:$BM$6,0)),
""))</f>
        <v>0</v>
      </c>
      <c r="AG206" s="122">
        <f>IFERROR(
$AN206 * INDEX('WFOM - Time_Base'!$A$4:$API$29, MATCH("CenHos", 'WFOM - Time_Base'!$B$4:$B$29,0), MATCH(CONCATENATE($G206,AG$2),'WFOM - Time_Base'!$A$8:$API$8,0)) *
INDEX('WFOM - Time_Base'!$A$4:$API$29, MATCH("CenHos_Per", 'WFOM - Time_Base'!$B$4:$B$29,0), MATCH(CONCATENATE($G206,AG$2),'WFOM - Time_Base'!$A$8:$API$8,0)),
IFERROR($AN206 * INDEX('Inputs from Uganda staff'!$E$61:$BM$80,MATCH('HRH Need estimation'!AG$2,'Inputs from Uganda staff'!$E$61:$E$80,0),MATCH('HRH Need estimation'!$D206,'Inputs from Uganda staff'!$E$6:$BM$6,0)),
""))</f>
        <v>0</v>
      </c>
      <c r="AH206" s="122">
        <f>IFERROR(
$AN206 * INDEX('WFOM - Time_Base'!$A$4:$API$29, MATCH("CenHos", 'WFOM - Time_Base'!$B$4:$B$29,0), MATCH(CONCATENATE($G206,AH$2),'WFOM - Time_Base'!$A$8:$API$8,0)) *
INDEX('WFOM - Time_Base'!$A$4:$API$29, MATCH("CenHos_Per", 'WFOM - Time_Base'!$B$4:$B$29,0), MATCH(CONCATENATE($G206,AH$2),'WFOM - Time_Base'!$A$8:$API$8,0)),
IFERROR($AN206 * INDEX('Inputs from Uganda staff'!$E$61:$BM$80,MATCH('HRH Need estimation'!AH$2,'Inputs from Uganda staff'!$E$61:$E$80,0),MATCH('HRH Need estimation'!$D206,'Inputs from Uganda staff'!$E$6:$BM$6,0)),
""))</f>
        <v>0</v>
      </c>
      <c r="AI206" s="122">
        <f>IFERROR(
$AN206 * INDEX('WFOM - Time_Base'!$A$4:$API$29, MATCH("CenHos", 'WFOM - Time_Base'!$B$4:$B$29,0), MATCH(CONCATENATE($G206,AI$2),'WFOM - Time_Base'!$A$8:$API$8,0)) *
INDEX('WFOM - Time_Base'!$A$4:$API$29, MATCH("CenHos_Per", 'WFOM - Time_Base'!$B$4:$B$29,0), MATCH(CONCATENATE($G206,AI$2),'WFOM - Time_Base'!$A$8:$API$8,0)),
IFERROR($AN206 * INDEX('Inputs from Uganda staff'!$E$61:$BM$80,MATCH('HRH Need estimation'!AI$2,'Inputs from Uganda staff'!$E$61:$E$80,0),MATCH('HRH Need estimation'!$D206,'Inputs from Uganda staff'!$E$6:$BM$6,0)),
""))</f>
        <v>0</v>
      </c>
      <c r="AJ206" s="122">
        <f>IFERROR(
$AN206 * INDEX('WFOM - Time_Base'!$A$4:$API$29, MATCH("CenHos", 'WFOM - Time_Base'!$B$4:$B$29,0), MATCH(CONCATENATE($G206,AJ$2),'WFOM - Time_Base'!$A$8:$API$8,0)) *
INDEX('WFOM - Time_Base'!$A$4:$API$29, MATCH("CenHos_Per", 'WFOM - Time_Base'!$B$4:$B$29,0), MATCH(CONCATENATE($G206,AJ$2),'WFOM - Time_Base'!$A$8:$API$8,0)),
IFERROR($AN206 * INDEX('Inputs from Uganda staff'!$E$61:$BM$80,MATCH('HRH Need estimation'!AJ$2,'Inputs from Uganda staff'!$E$61:$E$80,0),MATCH('HRH Need estimation'!$D206,'Inputs from Uganda staff'!$E$6:$BM$6,0)),
""))</f>
        <v>0</v>
      </c>
      <c r="AK206" s="122">
        <f>IFERROR(
$AN206 * INDEX('WFOM - Time_Base'!$A$4:$API$29, MATCH("CenHos", 'WFOM - Time_Base'!$B$4:$B$29,0), MATCH(CONCATENATE($G206,AK$2),'WFOM - Time_Base'!$A$8:$API$8,0)) *
INDEX('WFOM - Time_Base'!$A$4:$API$29, MATCH("CenHos_Per", 'WFOM - Time_Base'!$B$4:$B$29,0), MATCH(CONCATENATE($G206,AK$2),'WFOM - Time_Base'!$A$8:$API$8,0)),
IFERROR($AN206 * INDEX('Inputs from Uganda staff'!$E$61:$BM$80,MATCH('HRH Need estimation'!AK$2,'Inputs from Uganda staff'!$E$61:$E$80,0),MATCH('HRH Need estimation'!$D206,'Inputs from Uganda staff'!$E$6:$BM$6,0)),
""))</f>
        <v>0</v>
      </c>
      <c r="AL206" s="122">
        <f>IFERROR(
$AN206 * INDEX('WFOM - Time_Base'!$A$4:$API$29, MATCH("CenHos", 'WFOM - Time_Base'!$B$4:$B$29,0), MATCH(CONCATENATE($G206,AL$2),'WFOM - Time_Base'!$A$8:$API$8,0)) *
INDEX('WFOM - Time_Base'!$A$4:$API$29, MATCH("CenHos_Per", 'WFOM - Time_Base'!$B$4:$B$29,0), MATCH(CONCATENATE($G206,AL$2),'WFOM - Time_Base'!$A$8:$API$8,0)),
IFERROR($AN206 * INDEX('Inputs from Uganda staff'!$E$61:$BM$80,MATCH('HRH Need estimation'!AL$2,'Inputs from Uganda staff'!$E$61:$E$80,0),MATCH('HRH Need estimation'!$D206,'Inputs from Uganda staff'!$E$6:$BM$6,0)),
""))</f>
        <v>0</v>
      </c>
      <c r="AN206">
        <v>1</v>
      </c>
      <c r="AO206" t="str">
        <f t="shared" si="8"/>
        <v>224</v>
      </c>
    </row>
    <row r="207" spans="1:41" hidden="1">
      <c r="A207" s="106" t="s">
        <v>1018</v>
      </c>
      <c r="B207" s="106" t="s">
        <v>525</v>
      </c>
      <c r="C207" s="107" t="s">
        <v>625</v>
      </c>
      <c r="D207" s="115" t="s">
        <v>626</v>
      </c>
      <c r="E207" s="122" t="s">
        <v>866</v>
      </c>
      <c r="F207" s="200" t="s">
        <v>68</v>
      </c>
      <c r="G207" s="122" t="str">
        <f>IF(F207&lt;&gt;"", VLOOKUP(F207,'WFOM - Cadre and Service List'!$E$4:$F$52,2,FALSE), "")</f>
        <v>MajorSurg</v>
      </c>
      <c r="H207" s="122"/>
      <c r="I207" s="207"/>
      <c r="J207" s="207"/>
      <c r="K207" s="207"/>
      <c r="L207" s="207"/>
      <c r="M207" s="207"/>
      <c r="N207" s="207"/>
      <c r="O207" s="207"/>
      <c r="P207" s="207">
        <f t="shared" si="7"/>
        <v>0</v>
      </c>
      <c r="Q207" s="122" t="s">
        <v>1947</v>
      </c>
      <c r="R207" s="122">
        <f>IFERROR(
$AN207 * INDEX('WFOM - Time_Base'!$A$4:$API$29, MATCH("CenHos", 'WFOM - Time_Base'!$B$4:$B$29,0), MATCH(CONCATENATE($G207,R$2),'WFOM - Time_Base'!$A$8:$API$8,0)) *
INDEX('WFOM - Time_Base'!$A$4:$API$29, MATCH("CenHos_Per", 'WFOM - Time_Base'!$B$4:$B$29,0), MATCH(CONCATENATE($G207,R$2),'WFOM - Time_Base'!$A$8:$API$8,0)),
IFERROR($AN207 * INDEX('Inputs from Uganda staff'!$E$61:$BM$80,MATCH('HRH Need estimation'!R$2,'Inputs from Uganda staff'!$E$61:$E$80,0),MATCH('HRH Need estimation'!$D207,'Inputs from Uganda staff'!$E$6:$BM$6,0)),
""))</f>
        <v>172</v>
      </c>
      <c r="S207" s="122">
        <f>IFERROR(
$AN207 * INDEX('WFOM - Time_Base'!$A$4:$API$29, MATCH("CenHos", 'WFOM - Time_Base'!$B$4:$B$29,0), MATCH(CONCATENATE($G207,S$2),'WFOM - Time_Base'!$A$8:$API$8,0)) *
INDEX('WFOM - Time_Base'!$A$4:$API$29, MATCH("CenHos_Per", 'WFOM - Time_Base'!$B$4:$B$29,0), MATCH(CONCATENATE($G207,S$2),'WFOM - Time_Base'!$A$8:$API$8,0)),
IFERROR($AN207 * INDEX('Inputs from Uganda staff'!$E$61:$BM$80,MATCH('HRH Need estimation'!S$2,'Inputs from Uganda staff'!$E$61:$E$80,0),MATCH('HRH Need estimation'!$D207,'Inputs from Uganda staff'!$E$6:$BM$6,0)),
""))</f>
        <v>190</v>
      </c>
      <c r="T207" s="122">
        <f>IFERROR(
$AN207 * INDEX('WFOM - Time_Base'!$A$4:$API$29, MATCH("CenHos", 'WFOM - Time_Base'!$B$4:$B$29,0), MATCH(CONCATENATE($G207,T$2),'WFOM - Time_Base'!$A$8:$API$8,0)) *
INDEX('WFOM - Time_Base'!$A$4:$API$29, MATCH("CenHos_Per", 'WFOM - Time_Base'!$B$4:$B$29,0), MATCH(CONCATENATE($G207,T$2),'WFOM - Time_Base'!$A$8:$API$8,0)),
IFERROR($AN207 * INDEX('Inputs from Uganda staff'!$E$61:$BM$80,MATCH('HRH Need estimation'!T$2,'Inputs from Uganda staff'!$E$61:$E$80,0),MATCH('HRH Need estimation'!$D207,'Inputs from Uganda staff'!$E$6:$BM$6,0)),
""))</f>
        <v>0</v>
      </c>
      <c r="U207" s="122">
        <f>IFERROR(
$AN207 * INDEX('WFOM - Time_Base'!$A$4:$API$29, MATCH("CenHos", 'WFOM - Time_Base'!$B$4:$B$29,0), MATCH(CONCATENATE($G207,U$2),'WFOM - Time_Base'!$A$8:$API$8,0)) *
INDEX('WFOM - Time_Base'!$A$4:$API$29, MATCH("CenHos_Per", 'WFOM - Time_Base'!$B$4:$B$29,0), MATCH(CONCATENATE($G207,U$2),'WFOM - Time_Base'!$A$8:$API$8,0)),
IFERROR($AN207 * INDEX('Inputs from Uganda staff'!$E$61:$BM$80,MATCH('HRH Need estimation'!U$2,'Inputs from Uganda staff'!$E$61:$E$80,0),MATCH('HRH Need estimation'!$D207,'Inputs from Uganda staff'!$E$6:$BM$6,0)),
""))</f>
        <v>137.6</v>
      </c>
      <c r="V207" s="122">
        <f>IFERROR(
$AN207 * INDEX('WFOM - Time_Base'!$A$4:$API$29, MATCH("CenHos", 'WFOM - Time_Base'!$B$4:$B$29,0), MATCH(CONCATENATE($G207,V$2),'WFOM - Time_Base'!$A$8:$API$8,0)) *
INDEX('WFOM - Time_Base'!$A$4:$API$29, MATCH("CenHos_Per", 'WFOM - Time_Base'!$B$4:$B$29,0), MATCH(CONCATENATE($G207,V$2),'WFOM - Time_Base'!$A$8:$API$8,0)),
IFERROR($AN207 * INDEX('Inputs from Uganda staff'!$E$61:$BM$80,MATCH('HRH Need estimation'!V$2,'Inputs from Uganda staff'!$E$61:$E$80,0),MATCH('HRH Need estimation'!$D207,'Inputs from Uganda staff'!$E$6:$BM$6,0)),
""))</f>
        <v>34.4</v>
      </c>
      <c r="W207" s="122">
        <f>IFERROR(
$AN207 * INDEX('WFOM - Time_Base'!$A$4:$API$29, MATCH("CenHos", 'WFOM - Time_Base'!$B$4:$B$29,0), MATCH(CONCATENATE($G207,W$2),'WFOM - Time_Base'!$A$8:$API$8,0)) *
INDEX('WFOM - Time_Base'!$A$4:$API$29, MATCH("CenHos_Per", 'WFOM - Time_Base'!$B$4:$B$29,0), MATCH(CONCATENATE($G207,W$2),'WFOM - Time_Base'!$A$8:$API$8,0)),
IFERROR($AN207 * INDEX('Inputs from Uganda staff'!$E$61:$BM$80,MATCH('HRH Need estimation'!W$2,'Inputs from Uganda staff'!$E$61:$E$80,0),MATCH('HRH Need estimation'!$D207,'Inputs from Uganda staff'!$E$6:$BM$6,0)),
""))</f>
        <v>5</v>
      </c>
      <c r="X207" s="122">
        <f>IFERROR(
$AN207 * INDEX('WFOM - Time_Base'!$A$4:$API$29, MATCH("CenHos", 'WFOM - Time_Base'!$B$4:$B$29,0), MATCH(CONCATENATE($G207,X$2),'WFOM - Time_Base'!$A$8:$API$8,0)) *
INDEX('WFOM - Time_Base'!$A$4:$API$29, MATCH("CenHos_Per", 'WFOM - Time_Base'!$B$4:$B$29,0), MATCH(CONCATENATE($G207,X$2),'WFOM - Time_Base'!$A$8:$API$8,0)),
IFERROR($AN207 * INDEX('Inputs from Uganda staff'!$E$61:$BM$80,MATCH('HRH Need estimation'!X$2,'Inputs from Uganda staff'!$E$61:$E$80,0),MATCH('HRH Need estimation'!$D207,'Inputs from Uganda staff'!$E$6:$BM$6,0)),
""))</f>
        <v>5</v>
      </c>
      <c r="Y207" s="122">
        <f>IFERROR(
$AN207 * INDEX('WFOM - Time_Base'!$A$4:$API$29, MATCH("CenHos", 'WFOM - Time_Base'!$B$4:$B$29,0), MATCH(CONCATENATE($G207,Y$2),'WFOM - Time_Base'!$A$8:$API$8,0)) *
INDEX('WFOM - Time_Base'!$A$4:$API$29, MATCH("CenHos_Per", 'WFOM - Time_Base'!$B$4:$B$29,0), MATCH(CONCATENATE($G207,Y$2),'WFOM - Time_Base'!$A$8:$API$8,0)),
IFERROR($AN207 * INDEX('Inputs from Uganda staff'!$E$61:$BM$80,MATCH('HRH Need estimation'!Y$2,'Inputs from Uganda staff'!$E$61:$E$80,0),MATCH('HRH Need estimation'!$D207,'Inputs from Uganda staff'!$E$6:$BM$6,0)),
""))</f>
        <v>0</v>
      </c>
      <c r="Z207" s="122">
        <f>IFERROR(
$AN207 * INDEX('WFOM - Time_Base'!$A$4:$API$29, MATCH("CenHos", 'WFOM - Time_Base'!$B$4:$B$29,0), MATCH(CONCATENATE($G207,Z$2),'WFOM - Time_Base'!$A$8:$API$8,0)) *
INDEX('WFOM - Time_Base'!$A$4:$API$29, MATCH("CenHos_Per", 'WFOM - Time_Base'!$B$4:$B$29,0), MATCH(CONCATENATE($G207,Z$2),'WFOM - Time_Base'!$A$8:$API$8,0)),
IFERROR($AN207 * INDEX('Inputs from Uganda staff'!$E$61:$BM$80,MATCH('HRH Need estimation'!Z$2,'Inputs from Uganda staff'!$E$61:$E$80,0),MATCH('HRH Need estimation'!$D207,'Inputs from Uganda staff'!$E$6:$BM$6,0)),
""))</f>
        <v>0</v>
      </c>
      <c r="AA207" s="122">
        <f>IFERROR(
$AN207 * INDEX('WFOM - Time_Base'!$A$4:$API$29, MATCH("CenHos", 'WFOM - Time_Base'!$B$4:$B$29,0), MATCH(CONCATENATE($G207,AA$2),'WFOM - Time_Base'!$A$8:$API$8,0)) *
INDEX('WFOM - Time_Base'!$A$4:$API$29, MATCH("CenHos_Per", 'WFOM - Time_Base'!$B$4:$B$29,0), MATCH(CONCATENATE($G207,AA$2),'WFOM - Time_Base'!$A$8:$API$8,0)),
IFERROR($AN207 * INDEX('Inputs from Uganda staff'!$E$61:$BM$80,MATCH('HRH Need estimation'!AA$2,'Inputs from Uganda staff'!$E$61:$E$80,0),MATCH('HRH Need estimation'!$D207,'Inputs from Uganda staff'!$E$6:$BM$6,0)),
""))</f>
        <v>0</v>
      </c>
      <c r="AB207" s="122">
        <f>IFERROR(
$AN207 * INDEX('WFOM - Time_Base'!$A$4:$API$29, MATCH("CenHos", 'WFOM - Time_Base'!$B$4:$B$29,0), MATCH(CONCATENATE($G207,AB$2),'WFOM - Time_Base'!$A$8:$API$8,0)) *
INDEX('WFOM - Time_Base'!$A$4:$API$29, MATCH("CenHos_Per", 'WFOM - Time_Base'!$B$4:$B$29,0), MATCH(CONCATENATE($G207,AB$2),'WFOM - Time_Base'!$A$8:$API$8,0)),
IFERROR($AN207 * INDEX('Inputs from Uganda staff'!$E$61:$BM$80,MATCH('HRH Need estimation'!AB$2,'Inputs from Uganda staff'!$E$61:$E$80,0),MATCH('HRH Need estimation'!$D207,'Inputs from Uganda staff'!$E$6:$BM$6,0)),
""))</f>
        <v>0</v>
      </c>
      <c r="AC207" s="122" t="str">
        <f>IFERROR(
$AN207 * INDEX('WFOM - Time_Base'!$A$4:$API$29, MATCH("CenHos", 'WFOM - Time_Base'!$B$4:$B$29,0), MATCH(CONCATENATE($G207,AC$2),'WFOM - Time_Base'!$A$8:$API$8,0)) *
INDEX('WFOM - Time_Base'!$A$4:$API$29, MATCH("CenHos_Per", 'WFOM - Time_Base'!$B$4:$B$29,0), MATCH(CONCATENATE($G207,AC$2),'WFOM - Time_Base'!$A$8:$API$8,0)),
IFERROR($AN207 * INDEX('Inputs from Uganda staff'!$E$61:$BM$80,MATCH('HRH Need estimation'!AC$2,'Inputs from Uganda staff'!$E$61:$E$80,0),MATCH('HRH Need estimation'!$D207,'Inputs from Uganda staff'!$E$6:$BM$6,0)),
""))</f>
        <v/>
      </c>
      <c r="AD207" s="122">
        <f>IFERROR(
$AN207 * INDEX('WFOM - Time_Base'!$A$4:$API$29, MATCH("CenHos", 'WFOM - Time_Base'!$B$4:$B$29,0), MATCH(CONCATENATE($G207,AD$2),'WFOM - Time_Base'!$A$8:$API$8,0)) *
INDEX('WFOM - Time_Base'!$A$4:$API$29, MATCH("CenHos_Per", 'WFOM - Time_Base'!$B$4:$B$29,0), MATCH(CONCATENATE($G207,AD$2),'WFOM - Time_Base'!$A$8:$API$8,0)),
IFERROR($AN207 * INDEX('Inputs from Uganda staff'!$E$61:$BM$80,MATCH('HRH Need estimation'!AD$2,'Inputs from Uganda staff'!$E$61:$E$80,0),MATCH('HRH Need estimation'!$D207,'Inputs from Uganda staff'!$E$6:$BM$6,0)),
""))</f>
        <v>0</v>
      </c>
      <c r="AE207" s="122">
        <f>IFERROR(
$AN207 * INDEX('WFOM - Time_Base'!$A$4:$API$29, MATCH("CenHos", 'WFOM - Time_Base'!$B$4:$B$29,0), MATCH(CONCATENATE($G207,AE$2),'WFOM - Time_Base'!$A$8:$API$8,0)) *
INDEX('WFOM - Time_Base'!$A$4:$API$29, MATCH("CenHos_Per", 'WFOM - Time_Base'!$B$4:$B$29,0), MATCH(CONCATENATE($G207,AE$2),'WFOM - Time_Base'!$A$8:$API$8,0)),
IFERROR($AN207 * INDEX('Inputs from Uganda staff'!$E$61:$BM$80,MATCH('HRH Need estimation'!AE$2,'Inputs from Uganda staff'!$E$61:$E$80,0),MATCH('HRH Need estimation'!$D207,'Inputs from Uganda staff'!$E$6:$BM$6,0)),
""))</f>
        <v>0</v>
      </c>
      <c r="AF207" s="122">
        <f>IFERROR(
$AN207 * INDEX('WFOM - Time_Base'!$A$4:$API$29, MATCH("CenHos", 'WFOM - Time_Base'!$B$4:$B$29,0), MATCH(CONCATENATE($G207,AF$2),'WFOM - Time_Base'!$A$8:$API$8,0)) *
INDEX('WFOM - Time_Base'!$A$4:$API$29, MATCH("CenHos_Per", 'WFOM - Time_Base'!$B$4:$B$29,0), MATCH(CONCATENATE($G207,AF$2),'WFOM - Time_Base'!$A$8:$API$8,0)),
IFERROR($AN207 * INDEX('Inputs from Uganda staff'!$E$61:$BM$80,MATCH('HRH Need estimation'!AF$2,'Inputs from Uganda staff'!$E$61:$E$80,0),MATCH('HRH Need estimation'!$D207,'Inputs from Uganda staff'!$E$6:$BM$6,0)),
""))</f>
        <v>0</v>
      </c>
      <c r="AG207" s="122">
        <f>IFERROR(
$AN207 * INDEX('WFOM - Time_Base'!$A$4:$API$29, MATCH("CenHos", 'WFOM - Time_Base'!$B$4:$B$29,0), MATCH(CONCATENATE($G207,AG$2),'WFOM - Time_Base'!$A$8:$API$8,0)) *
INDEX('WFOM - Time_Base'!$A$4:$API$29, MATCH("CenHos_Per", 'WFOM - Time_Base'!$B$4:$B$29,0), MATCH(CONCATENATE($G207,AG$2),'WFOM - Time_Base'!$A$8:$API$8,0)),
IFERROR($AN207 * INDEX('Inputs from Uganda staff'!$E$61:$BM$80,MATCH('HRH Need estimation'!AG$2,'Inputs from Uganda staff'!$E$61:$E$80,0),MATCH('HRH Need estimation'!$D207,'Inputs from Uganda staff'!$E$6:$BM$6,0)),
""))</f>
        <v>0</v>
      </c>
      <c r="AH207" s="122">
        <f>IFERROR(
$AN207 * INDEX('WFOM - Time_Base'!$A$4:$API$29, MATCH("CenHos", 'WFOM - Time_Base'!$B$4:$B$29,0), MATCH(CONCATENATE($G207,AH$2),'WFOM - Time_Base'!$A$8:$API$8,0)) *
INDEX('WFOM - Time_Base'!$A$4:$API$29, MATCH("CenHos_Per", 'WFOM - Time_Base'!$B$4:$B$29,0), MATCH(CONCATENATE($G207,AH$2),'WFOM - Time_Base'!$A$8:$API$8,0)),
IFERROR($AN207 * INDEX('Inputs from Uganda staff'!$E$61:$BM$80,MATCH('HRH Need estimation'!AH$2,'Inputs from Uganda staff'!$E$61:$E$80,0),MATCH('HRH Need estimation'!$D207,'Inputs from Uganda staff'!$E$6:$BM$6,0)),
""))</f>
        <v>0</v>
      </c>
      <c r="AI207" s="122">
        <f>IFERROR(
$AN207 * INDEX('WFOM - Time_Base'!$A$4:$API$29, MATCH("CenHos", 'WFOM - Time_Base'!$B$4:$B$29,0), MATCH(CONCATENATE($G207,AI$2),'WFOM - Time_Base'!$A$8:$API$8,0)) *
INDEX('WFOM - Time_Base'!$A$4:$API$29, MATCH("CenHos_Per", 'WFOM - Time_Base'!$B$4:$B$29,0), MATCH(CONCATENATE($G207,AI$2),'WFOM - Time_Base'!$A$8:$API$8,0)),
IFERROR($AN207 * INDEX('Inputs from Uganda staff'!$E$61:$BM$80,MATCH('HRH Need estimation'!AI$2,'Inputs from Uganda staff'!$E$61:$E$80,0),MATCH('HRH Need estimation'!$D207,'Inputs from Uganda staff'!$E$6:$BM$6,0)),
""))</f>
        <v>0</v>
      </c>
      <c r="AJ207" s="122">
        <f>IFERROR(
$AN207 * INDEX('WFOM - Time_Base'!$A$4:$API$29, MATCH("CenHos", 'WFOM - Time_Base'!$B$4:$B$29,0), MATCH(CONCATENATE($G207,AJ$2),'WFOM - Time_Base'!$A$8:$API$8,0)) *
INDEX('WFOM - Time_Base'!$A$4:$API$29, MATCH("CenHos_Per", 'WFOM - Time_Base'!$B$4:$B$29,0), MATCH(CONCATENATE($G207,AJ$2),'WFOM - Time_Base'!$A$8:$API$8,0)),
IFERROR($AN207 * INDEX('Inputs from Uganda staff'!$E$61:$BM$80,MATCH('HRH Need estimation'!AJ$2,'Inputs from Uganda staff'!$E$61:$E$80,0),MATCH('HRH Need estimation'!$D207,'Inputs from Uganda staff'!$E$6:$BM$6,0)),
""))</f>
        <v>0</v>
      </c>
      <c r="AK207" s="122">
        <f>IFERROR(
$AN207 * INDEX('WFOM - Time_Base'!$A$4:$API$29, MATCH("CenHos", 'WFOM - Time_Base'!$B$4:$B$29,0), MATCH(CONCATENATE($G207,AK$2),'WFOM - Time_Base'!$A$8:$API$8,0)) *
INDEX('WFOM - Time_Base'!$A$4:$API$29, MATCH("CenHos_Per", 'WFOM - Time_Base'!$B$4:$B$29,0), MATCH(CONCATENATE($G207,AK$2),'WFOM - Time_Base'!$A$8:$API$8,0)),
IFERROR($AN207 * INDEX('Inputs from Uganda staff'!$E$61:$BM$80,MATCH('HRH Need estimation'!AK$2,'Inputs from Uganda staff'!$E$61:$E$80,0),MATCH('HRH Need estimation'!$D207,'Inputs from Uganda staff'!$E$6:$BM$6,0)),
""))</f>
        <v>0</v>
      </c>
      <c r="AL207" s="122">
        <f>IFERROR(
$AN207 * INDEX('WFOM - Time_Base'!$A$4:$API$29, MATCH("CenHos", 'WFOM - Time_Base'!$B$4:$B$29,0), MATCH(CONCATENATE($G207,AL$2),'WFOM - Time_Base'!$A$8:$API$8,0)) *
INDEX('WFOM - Time_Base'!$A$4:$API$29, MATCH("CenHos_Per", 'WFOM - Time_Base'!$B$4:$B$29,0), MATCH(CONCATENATE($G207,AL$2),'WFOM - Time_Base'!$A$8:$API$8,0)),
IFERROR($AN207 * INDEX('Inputs from Uganda staff'!$E$61:$BM$80,MATCH('HRH Need estimation'!AL$2,'Inputs from Uganda staff'!$E$61:$E$80,0),MATCH('HRH Need estimation'!$D207,'Inputs from Uganda staff'!$E$6:$BM$6,0)),
""))</f>
        <v>0</v>
      </c>
      <c r="AN207">
        <v>1</v>
      </c>
      <c r="AO207" t="str">
        <f t="shared" si="8"/>
        <v>225</v>
      </c>
    </row>
    <row r="208" spans="1:41" hidden="1">
      <c r="A208" s="106" t="s">
        <v>1019</v>
      </c>
      <c r="B208" s="106" t="s">
        <v>525</v>
      </c>
      <c r="C208" s="107" t="s">
        <v>627</v>
      </c>
      <c r="D208" s="115" t="s">
        <v>628</v>
      </c>
      <c r="E208" s="122" t="s">
        <v>866</v>
      </c>
      <c r="F208" s="200" t="s">
        <v>72</v>
      </c>
      <c r="G208" s="122" t="str">
        <f>IF(F208&lt;&gt;"", VLOOKUP(F208,'WFOM - Cadre and Service List'!$E$4:$F$52,2,FALSE), "")</f>
        <v>MinorSurg</v>
      </c>
      <c r="H208" s="122"/>
      <c r="I208" s="207"/>
      <c r="J208" s="207"/>
      <c r="K208" s="207"/>
      <c r="L208" s="207"/>
      <c r="M208" s="207"/>
      <c r="N208" s="207"/>
      <c r="O208" s="207"/>
      <c r="P208" s="207">
        <f t="shared" si="7"/>
        <v>0</v>
      </c>
      <c r="Q208" s="122" t="s">
        <v>1947</v>
      </c>
      <c r="R208" s="122">
        <f>IFERROR(
$AN208 * INDEX('WFOM - Time_Base'!$A$4:$API$29, MATCH("CenHos", 'WFOM - Time_Base'!$B$4:$B$29,0), MATCH(CONCATENATE($G208,R$2),'WFOM - Time_Base'!$A$8:$API$8,0)) *
INDEX('WFOM - Time_Base'!$A$4:$API$29, MATCH("CenHos_Per", 'WFOM - Time_Base'!$B$4:$B$29,0), MATCH(CONCATENATE($G208,R$2),'WFOM - Time_Base'!$A$8:$API$8,0)),
IFERROR($AN208 * INDEX('Inputs from Uganda staff'!$E$61:$BM$80,MATCH('HRH Need estimation'!R$2,'Inputs from Uganda staff'!$E$61:$E$80,0),MATCH('HRH Need estimation'!$D208,'Inputs from Uganda staff'!$E$6:$BM$6,0)),
""))</f>
        <v>60</v>
      </c>
      <c r="S208" s="122">
        <f>IFERROR(
$AN208 * INDEX('WFOM - Time_Base'!$A$4:$API$29, MATCH("CenHos", 'WFOM - Time_Base'!$B$4:$B$29,0), MATCH(CONCATENATE($G208,S$2),'WFOM - Time_Base'!$A$8:$API$8,0)) *
INDEX('WFOM - Time_Base'!$A$4:$API$29, MATCH("CenHos_Per", 'WFOM - Time_Base'!$B$4:$B$29,0), MATCH(CONCATENATE($G208,S$2),'WFOM - Time_Base'!$A$8:$API$8,0)),
IFERROR($AN208 * INDEX('Inputs from Uganda staff'!$E$61:$BM$80,MATCH('HRH Need estimation'!S$2,'Inputs from Uganda staff'!$E$61:$E$80,0),MATCH('HRH Need estimation'!$D208,'Inputs from Uganda staff'!$E$6:$BM$6,0)),
""))</f>
        <v>80</v>
      </c>
      <c r="T208" s="122">
        <f>IFERROR(
$AN208 * INDEX('WFOM - Time_Base'!$A$4:$API$29, MATCH("CenHos", 'WFOM - Time_Base'!$B$4:$B$29,0), MATCH(CONCATENATE($G208,T$2),'WFOM - Time_Base'!$A$8:$API$8,0)) *
INDEX('WFOM - Time_Base'!$A$4:$API$29, MATCH("CenHos_Per", 'WFOM - Time_Base'!$B$4:$B$29,0), MATCH(CONCATENATE($G208,T$2),'WFOM - Time_Base'!$A$8:$API$8,0)),
IFERROR($AN208 * INDEX('Inputs from Uganda staff'!$E$61:$BM$80,MATCH('HRH Need estimation'!T$2,'Inputs from Uganda staff'!$E$61:$E$80,0),MATCH('HRH Need estimation'!$D208,'Inputs from Uganda staff'!$E$6:$BM$6,0)),
""))</f>
        <v>0</v>
      </c>
      <c r="U208" s="122">
        <f>IFERROR(
$AN208 * INDEX('WFOM - Time_Base'!$A$4:$API$29, MATCH("CenHos", 'WFOM - Time_Base'!$B$4:$B$29,0), MATCH(CONCATENATE($G208,U$2),'WFOM - Time_Base'!$A$8:$API$8,0)) *
INDEX('WFOM - Time_Base'!$A$4:$API$29, MATCH("CenHos_Per", 'WFOM - Time_Base'!$B$4:$B$29,0), MATCH(CONCATENATE($G208,U$2),'WFOM - Time_Base'!$A$8:$API$8,0)),
IFERROR($AN208 * INDEX('Inputs from Uganda staff'!$E$61:$BM$80,MATCH('HRH Need estimation'!U$2,'Inputs from Uganda staff'!$E$61:$E$80,0),MATCH('HRH Need estimation'!$D208,'Inputs from Uganda staff'!$E$6:$BM$6,0)),
""))</f>
        <v>18</v>
      </c>
      <c r="V208" s="122">
        <f>IFERROR(
$AN208 * INDEX('WFOM - Time_Base'!$A$4:$API$29, MATCH("CenHos", 'WFOM - Time_Base'!$B$4:$B$29,0), MATCH(CONCATENATE($G208,V$2),'WFOM - Time_Base'!$A$8:$API$8,0)) *
INDEX('WFOM - Time_Base'!$A$4:$API$29, MATCH("CenHos_Per", 'WFOM - Time_Base'!$B$4:$B$29,0), MATCH(CONCATENATE($G208,V$2),'WFOM - Time_Base'!$A$8:$API$8,0)),
IFERROR($AN208 * INDEX('Inputs from Uganda staff'!$E$61:$BM$80,MATCH('HRH Need estimation'!V$2,'Inputs from Uganda staff'!$E$61:$E$80,0),MATCH('HRH Need estimation'!$D208,'Inputs from Uganda staff'!$E$6:$BM$6,0)),
""))</f>
        <v>42</v>
      </c>
      <c r="W208" s="122">
        <f>IFERROR(
$AN208 * INDEX('WFOM - Time_Base'!$A$4:$API$29, MATCH("CenHos", 'WFOM - Time_Base'!$B$4:$B$29,0), MATCH(CONCATENATE($G208,W$2),'WFOM - Time_Base'!$A$8:$API$8,0)) *
INDEX('WFOM - Time_Base'!$A$4:$API$29, MATCH("CenHos_Per", 'WFOM - Time_Base'!$B$4:$B$29,0), MATCH(CONCATENATE($G208,W$2),'WFOM - Time_Base'!$A$8:$API$8,0)),
IFERROR($AN208 * INDEX('Inputs from Uganda staff'!$E$61:$BM$80,MATCH('HRH Need estimation'!W$2,'Inputs from Uganda staff'!$E$61:$E$80,0),MATCH('HRH Need estimation'!$D208,'Inputs from Uganda staff'!$E$6:$BM$6,0)),
""))</f>
        <v>2.5</v>
      </c>
      <c r="X208" s="122">
        <f>IFERROR(
$AN208 * INDEX('WFOM - Time_Base'!$A$4:$API$29, MATCH("CenHos", 'WFOM - Time_Base'!$B$4:$B$29,0), MATCH(CONCATENATE($G208,X$2),'WFOM - Time_Base'!$A$8:$API$8,0)) *
INDEX('WFOM - Time_Base'!$A$4:$API$29, MATCH("CenHos_Per", 'WFOM - Time_Base'!$B$4:$B$29,0), MATCH(CONCATENATE($G208,X$2),'WFOM - Time_Base'!$A$8:$API$8,0)),
IFERROR($AN208 * INDEX('Inputs from Uganda staff'!$E$61:$BM$80,MATCH('HRH Need estimation'!X$2,'Inputs from Uganda staff'!$E$61:$E$80,0),MATCH('HRH Need estimation'!$D208,'Inputs from Uganda staff'!$E$6:$BM$6,0)),
""))</f>
        <v>2.5</v>
      </c>
      <c r="Y208" s="122">
        <f>IFERROR(
$AN208 * INDEX('WFOM - Time_Base'!$A$4:$API$29, MATCH("CenHos", 'WFOM - Time_Base'!$B$4:$B$29,0), MATCH(CONCATENATE($G208,Y$2),'WFOM - Time_Base'!$A$8:$API$8,0)) *
INDEX('WFOM - Time_Base'!$A$4:$API$29, MATCH("CenHos_Per", 'WFOM - Time_Base'!$B$4:$B$29,0), MATCH(CONCATENATE($G208,Y$2),'WFOM - Time_Base'!$A$8:$API$8,0)),
IFERROR($AN208 * INDEX('Inputs from Uganda staff'!$E$61:$BM$80,MATCH('HRH Need estimation'!Y$2,'Inputs from Uganda staff'!$E$61:$E$80,0),MATCH('HRH Need estimation'!$D208,'Inputs from Uganda staff'!$E$6:$BM$6,0)),
""))</f>
        <v>0</v>
      </c>
      <c r="Z208" s="122">
        <f>IFERROR(
$AN208 * INDEX('WFOM - Time_Base'!$A$4:$API$29, MATCH("CenHos", 'WFOM - Time_Base'!$B$4:$B$29,0), MATCH(CONCATENATE($G208,Z$2),'WFOM - Time_Base'!$A$8:$API$8,0)) *
INDEX('WFOM - Time_Base'!$A$4:$API$29, MATCH("CenHos_Per", 'WFOM - Time_Base'!$B$4:$B$29,0), MATCH(CONCATENATE($G208,Z$2),'WFOM - Time_Base'!$A$8:$API$8,0)),
IFERROR($AN208 * INDEX('Inputs from Uganda staff'!$E$61:$BM$80,MATCH('HRH Need estimation'!Z$2,'Inputs from Uganda staff'!$E$61:$E$80,0),MATCH('HRH Need estimation'!$D208,'Inputs from Uganda staff'!$E$6:$BM$6,0)),
""))</f>
        <v>0</v>
      </c>
      <c r="AA208" s="122">
        <f>IFERROR(
$AN208 * INDEX('WFOM - Time_Base'!$A$4:$API$29, MATCH("CenHos", 'WFOM - Time_Base'!$B$4:$B$29,0), MATCH(CONCATENATE($G208,AA$2),'WFOM - Time_Base'!$A$8:$API$8,0)) *
INDEX('WFOM - Time_Base'!$A$4:$API$29, MATCH("CenHos_Per", 'WFOM - Time_Base'!$B$4:$B$29,0), MATCH(CONCATENATE($G208,AA$2),'WFOM - Time_Base'!$A$8:$API$8,0)),
IFERROR($AN208 * INDEX('Inputs from Uganda staff'!$E$61:$BM$80,MATCH('HRH Need estimation'!AA$2,'Inputs from Uganda staff'!$E$61:$E$80,0),MATCH('HRH Need estimation'!$D208,'Inputs from Uganda staff'!$E$6:$BM$6,0)),
""))</f>
        <v>0</v>
      </c>
      <c r="AB208" s="122">
        <f>IFERROR(
$AN208 * INDEX('WFOM - Time_Base'!$A$4:$API$29, MATCH("CenHos", 'WFOM - Time_Base'!$B$4:$B$29,0), MATCH(CONCATENATE($G208,AB$2),'WFOM - Time_Base'!$A$8:$API$8,0)) *
INDEX('WFOM - Time_Base'!$A$4:$API$29, MATCH("CenHos_Per", 'WFOM - Time_Base'!$B$4:$B$29,0), MATCH(CONCATENATE($G208,AB$2),'WFOM - Time_Base'!$A$8:$API$8,0)),
IFERROR($AN208 * INDEX('Inputs from Uganda staff'!$E$61:$BM$80,MATCH('HRH Need estimation'!AB$2,'Inputs from Uganda staff'!$E$61:$E$80,0),MATCH('HRH Need estimation'!$D208,'Inputs from Uganda staff'!$E$6:$BM$6,0)),
""))</f>
        <v>0</v>
      </c>
      <c r="AC208" s="122" t="str">
        <f>IFERROR(
$AN208 * INDEX('WFOM - Time_Base'!$A$4:$API$29, MATCH("CenHos", 'WFOM - Time_Base'!$B$4:$B$29,0), MATCH(CONCATENATE($G208,AC$2),'WFOM - Time_Base'!$A$8:$API$8,0)) *
INDEX('WFOM - Time_Base'!$A$4:$API$29, MATCH("CenHos_Per", 'WFOM - Time_Base'!$B$4:$B$29,0), MATCH(CONCATENATE($G208,AC$2),'WFOM - Time_Base'!$A$8:$API$8,0)),
IFERROR($AN208 * INDEX('Inputs from Uganda staff'!$E$61:$BM$80,MATCH('HRH Need estimation'!AC$2,'Inputs from Uganda staff'!$E$61:$E$80,0),MATCH('HRH Need estimation'!$D208,'Inputs from Uganda staff'!$E$6:$BM$6,0)),
""))</f>
        <v/>
      </c>
      <c r="AD208" s="122">
        <f>IFERROR(
$AN208 * INDEX('WFOM - Time_Base'!$A$4:$API$29, MATCH("CenHos", 'WFOM - Time_Base'!$B$4:$B$29,0), MATCH(CONCATENATE($G208,AD$2),'WFOM - Time_Base'!$A$8:$API$8,0)) *
INDEX('WFOM - Time_Base'!$A$4:$API$29, MATCH("CenHos_Per", 'WFOM - Time_Base'!$B$4:$B$29,0), MATCH(CONCATENATE($G208,AD$2),'WFOM - Time_Base'!$A$8:$API$8,0)),
IFERROR($AN208 * INDEX('Inputs from Uganda staff'!$E$61:$BM$80,MATCH('HRH Need estimation'!AD$2,'Inputs from Uganda staff'!$E$61:$E$80,0),MATCH('HRH Need estimation'!$D208,'Inputs from Uganda staff'!$E$6:$BM$6,0)),
""))</f>
        <v>0</v>
      </c>
      <c r="AE208" s="122">
        <f>IFERROR(
$AN208 * INDEX('WFOM - Time_Base'!$A$4:$API$29, MATCH("CenHos", 'WFOM - Time_Base'!$B$4:$B$29,0), MATCH(CONCATENATE($G208,AE$2),'WFOM - Time_Base'!$A$8:$API$8,0)) *
INDEX('WFOM - Time_Base'!$A$4:$API$29, MATCH("CenHos_Per", 'WFOM - Time_Base'!$B$4:$B$29,0), MATCH(CONCATENATE($G208,AE$2),'WFOM - Time_Base'!$A$8:$API$8,0)),
IFERROR($AN208 * INDEX('Inputs from Uganda staff'!$E$61:$BM$80,MATCH('HRH Need estimation'!AE$2,'Inputs from Uganda staff'!$E$61:$E$80,0),MATCH('HRH Need estimation'!$D208,'Inputs from Uganda staff'!$E$6:$BM$6,0)),
""))</f>
        <v>0</v>
      </c>
      <c r="AF208" s="122">
        <f>IFERROR(
$AN208 * INDEX('WFOM - Time_Base'!$A$4:$API$29, MATCH("CenHos", 'WFOM - Time_Base'!$B$4:$B$29,0), MATCH(CONCATENATE($G208,AF$2),'WFOM - Time_Base'!$A$8:$API$8,0)) *
INDEX('WFOM - Time_Base'!$A$4:$API$29, MATCH("CenHos_Per", 'WFOM - Time_Base'!$B$4:$B$29,0), MATCH(CONCATENATE($G208,AF$2),'WFOM - Time_Base'!$A$8:$API$8,0)),
IFERROR($AN208 * INDEX('Inputs from Uganda staff'!$E$61:$BM$80,MATCH('HRH Need estimation'!AF$2,'Inputs from Uganda staff'!$E$61:$E$80,0),MATCH('HRH Need estimation'!$D208,'Inputs from Uganda staff'!$E$6:$BM$6,0)),
""))</f>
        <v>0</v>
      </c>
      <c r="AG208" s="122">
        <f>IFERROR(
$AN208 * INDEX('WFOM - Time_Base'!$A$4:$API$29, MATCH("CenHos", 'WFOM - Time_Base'!$B$4:$B$29,0), MATCH(CONCATENATE($G208,AG$2),'WFOM - Time_Base'!$A$8:$API$8,0)) *
INDEX('WFOM - Time_Base'!$A$4:$API$29, MATCH("CenHos_Per", 'WFOM - Time_Base'!$B$4:$B$29,0), MATCH(CONCATENATE($G208,AG$2),'WFOM - Time_Base'!$A$8:$API$8,0)),
IFERROR($AN208 * INDEX('Inputs from Uganda staff'!$E$61:$BM$80,MATCH('HRH Need estimation'!AG$2,'Inputs from Uganda staff'!$E$61:$E$80,0),MATCH('HRH Need estimation'!$D208,'Inputs from Uganda staff'!$E$6:$BM$6,0)),
""))</f>
        <v>0</v>
      </c>
      <c r="AH208" s="122">
        <f>IFERROR(
$AN208 * INDEX('WFOM - Time_Base'!$A$4:$API$29, MATCH("CenHos", 'WFOM - Time_Base'!$B$4:$B$29,0), MATCH(CONCATENATE($G208,AH$2),'WFOM - Time_Base'!$A$8:$API$8,0)) *
INDEX('WFOM - Time_Base'!$A$4:$API$29, MATCH("CenHos_Per", 'WFOM - Time_Base'!$B$4:$B$29,0), MATCH(CONCATENATE($G208,AH$2),'WFOM - Time_Base'!$A$8:$API$8,0)),
IFERROR($AN208 * INDEX('Inputs from Uganda staff'!$E$61:$BM$80,MATCH('HRH Need estimation'!AH$2,'Inputs from Uganda staff'!$E$61:$E$80,0),MATCH('HRH Need estimation'!$D208,'Inputs from Uganda staff'!$E$6:$BM$6,0)),
""))</f>
        <v>0</v>
      </c>
      <c r="AI208" s="122">
        <f>IFERROR(
$AN208 * INDEX('WFOM - Time_Base'!$A$4:$API$29, MATCH("CenHos", 'WFOM - Time_Base'!$B$4:$B$29,0), MATCH(CONCATENATE($G208,AI$2),'WFOM - Time_Base'!$A$8:$API$8,0)) *
INDEX('WFOM - Time_Base'!$A$4:$API$29, MATCH("CenHos_Per", 'WFOM - Time_Base'!$B$4:$B$29,0), MATCH(CONCATENATE($G208,AI$2),'WFOM - Time_Base'!$A$8:$API$8,0)),
IFERROR($AN208 * INDEX('Inputs from Uganda staff'!$E$61:$BM$80,MATCH('HRH Need estimation'!AI$2,'Inputs from Uganda staff'!$E$61:$E$80,0),MATCH('HRH Need estimation'!$D208,'Inputs from Uganda staff'!$E$6:$BM$6,0)),
""))</f>
        <v>0</v>
      </c>
      <c r="AJ208" s="122">
        <f>IFERROR(
$AN208 * INDEX('WFOM - Time_Base'!$A$4:$API$29, MATCH("CenHos", 'WFOM - Time_Base'!$B$4:$B$29,0), MATCH(CONCATENATE($G208,AJ$2),'WFOM - Time_Base'!$A$8:$API$8,0)) *
INDEX('WFOM - Time_Base'!$A$4:$API$29, MATCH("CenHos_Per", 'WFOM - Time_Base'!$B$4:$B$29,0), MATCH(CONCATENATE($G208,AJ$2),'WFOM - Time_Base'!$A$8:$API$8,0)),
IFERROR($AN208 * INDEX('Inputs from Uganda staff'!$E$61:$BM$80,MATCH('HRH Need estimation'!AJ$2,'Inputs from Uganda staff'!$E$61:$E$80,0),MATCH('HRH Need estimation'!$D208,'Inputs from Uganda staff'!$E$6:$BM$6,0)),
""))</f>
        <v>0</v>
      </c>
      <c r="AK208" s="122">
        <f>IFERROR(
$AN208 * INDEX('WFOM - Time_Base'!$A$4:$API$29, MATCH("CenHos", 'WFOM - Time_Base'!$B$4:$B$29,0), MATCH(CONCATENATE($G208,AK$2),'WFOM - Time_Base'!$A$8:$API$8,0)) *
INDEX('WFOM - Time_Base'!$A$4:$API$29, MATCH("CenHos_Per", 'WFOM - Time_Base'!$B$4:$B$29,0), MATCH(CONCATENATE($G208,AK$2),'WFOM - Time_Base'!$A$8:$API$8,0)),
IFERROR($AN208 * INDEX('Inputs from Uganda staff'!$E$61:$BM$80,MATCH('HRH Need estimation'!AK$2,'Inputs from Uganda staff'!$E$61:$E$80,0),MATCH('HRH Need estimation'!$D208,'Inputs from Uganda staff'!$E$6:$BM$6,0)),
""))</f>
        <v>0</v>
      </c>
      <c r="AL208" s="122">
        <f>IFERROR(
$AN208 * INDEX('WFOM - Time_Base'!$A$4:$API$29, MATCH("CenHos", 'WFOM - Time_Base'!$B$4:$B$29,0), MATCH(CONCATENATE($G208,AL$2),'WFOM - Time_Base'!$A$8:$API$8,0)) *
INDEX('WFOM - Time_Base'!$A$4:$API$29, MATCH("CenHos_Per", 'WFOM - Time_Base'!$B$4:$B$29,0), MATCH(CONCATENATE($G208,AL$2),'WFOM - Time_Base'!$A$8:$API$8,0)),
IFERROR($AN208 * INDEX('Inputs from Uganda staff'!$E$61:$BM$80,MATCH('HRH Need estimation'!AL$2,'Inputs from Uganda staff'!$E$61:$E$80,0),MATCH('HRH Need estimation'!$D208,'Inputs from Uganda staff'!$E$6:$BM$6,0)),
""))</f>
        <v>0</v>
      </c>
      <c r="AN208">
        <v>1</v>
      </c>
      <c r="AO208" t="str">
        <f t="shared" si="8"/>
        <v>227</v>
      </c>
    </row>
    <row r="209" spans="1:41" hidden="1">
      <c r="A209" s="106" t="s">
        <v>915</v>
      </c>
      <c r="B209" s="106" t="s">
        <v>525</v>
      </c>
      <c r="C209" s="107" t="s">
        <v>629</v>
      </c>
      <c r="D209" s="115" t="s">
        <v>630</v>
      </c>
      <c r="E209" s="122" t="s">
        <v>867</v>
      </c>
      <c r="F209" s="122" t="s">
        <v>21</v>
      </c>
      <c r="G209" s="122" t="str">
        <f>IF(F209&lt;&gt;"", VLOOKUP(F209,'WFOM - Cadre and Service List'!$E$4:$F$52,2,FALSE), "")</f>
        <v>Over5OPD</v>
      </c>
      <c r="H209" s="122"/>
      <c r="I209" s="207"/>
      <c r="J209" s="207"/>
      <c r="K209" s="207"/>
      <c r="L209" s="207"/>
      <c r="M209" s="207"/>
      <c r="N209" s="207"/>
      <c r="O209" s="207"/>
      <c r="P209" s="207">
        <f t="shared" si="7"/>
        <v>0</v>
      </c>
      <c r="Q209" s="122" t="s">
        <v>1947</v>
      </c>
      <c r="R209" s="122">
        <f>IFERROR(
$AN209 * INDEX('WFOM - Time_Base'!$A$4:$API$29, MATCH("CenHos", 'WFOM - Time_Base'!$B$4:$B$29,0), MATCH(CONCATENATE($G209,R$2),'WFOM - Time_Base'!$A$8:$API$8,0)) *
INDEX('WFOM - Time_Base'!$A$4:$API$29, MATCH("CenHos_Per", 'WFOM - Time_Base'!$B$4:$B$29,0), MATCH(CONCATENATE($G209,R$2),'WFOM - Time_Base'!$A$8:$API$8,0)),
IFERROR($AN209 * INDEX('Inputs from Uganda staff'!$E$61:$BM$80,MATCH('HRH Need estimation'!R$2,'Inputs from Uganda staff'!$E$61:$E$80,0),MATCH('HRH Need estimation'!$D209,'Inputs from Uganda staff'!$E$6:$BM$6,0)),
""))</f>
        <v>3.5</v>
      </c>
      <c r="S209" s="122">
        <f>IFERROR(
$AN209 * INDEX('WFOM - Time_Base'!$A$4:$API$29, MATCH("CenHos", 'WFOM - Time_Base'!$B$4:$B$29,0), MATCH(CONCATENATE($G209,S$2),'WFOM - Time_Base'!$A$8:$API$8,0)) *
INDEX('WFOM - Time_Base'!$A$4:$API$29, MATCH("CenHos_Per", 'WFOM - Time_Base'!$B$4:$B$29,0), MATCH(CONCATENATE($G209,S$2),'WFOM - Time_Base'!$A$8:$API$8,0)),
IFERROR($AN209 * INDEX('Inputs from Uganda staff'!$E$61:$BM$80,MATCH('HRH Need estimation'!S$2,'Inputs from Uganda staff'!$E$61:$E$80,0),MATCH('HRH Need estimation'!$D209,'Inputs from Uganda staff'!$E$6:$BM$6,0)),
""))</f>
        <v>6</v>
      </c>
      <c r="T209" s="122">
        <f>IFERROR(
$AN209 * INDEX('WFOM - Time_Base'!$A$4:$API$29, MATCH("CenHos", 'WFOM - Time_Base'!$B$4:$B$29,0), MATCH(CONCATENATE($G209,T$2),'WFOM - Time_Base'!$A$8:$API$8,0)) *
INDEX('WFOM - Time_Base'!$A$4:$API$29, MATCH("CenHos_Per", 'WFOM - Time_Base'!$B$4:$B$29,0), MATCH(CONCATENATE($G209,T$2),'WFOM - Time_Base'!$A$8:$API$8,0)),
IFERROR($AN209 * INDEX('Inputs from Uganda staff'!$E$61:$BM$80,MATCH('HRH Need estimation'!T$2,'Inputs from Uganda staff'!$E$61:$E$80,0),MATCH('HRH Need estimation'!$D209,'Inputs from Uganda staff'!$E$6:$BM$6,0)),
""))</f>
        <v>0</v>
      </c>
      <c r="U209" s="122">
        <f>IFERROR(
$AN209 * INDEX('WFOM - Time_Base'!$A$4:$API$29, MATCH("CenHos", 'WFOM - Time_Base'!$B$4:$B$29,0), MATCH(CONCATENATE($G209,U$2),'WFOM - Time_Base'!$A$8:$API$8,0)) *
INDEX('WFOM - Time_Base'!$A$4:$API$29, MATCH("CenHos_Per", 'WFOM - Time_Base'!$B$4:$B$29,0), MATCH(CONCATENATE($G209,U$2),'WFOM - Time_Base'!$A$8:$API$8,0)),
IFERROR($AN209 * INDEX('Inputs from Uganda staff'!$E$61:$BM$80,MATCH('HRH Need estimation'!U$2,'Inputs from Uganda staff'!$E$61:$E$80,0),MATCH('HRH Need estimation'!$D209,'Inputs from Uganda staff'!$E$6:$BM$6,0)),
""))</f>
        <v>1</v>
      </c>
      <c r="V209" s="122">
        <f>IFERROR(
$AN209 * INDEX('WFOM - Time_Base'!$A$4:$API$29, MATCH("CenHos", 'WFOM - Time_Base'!$B$4:$B$29,0), MATCH(CONCATENATE($G209,V$2),'WFOM - Time_Base'!$A$8:$API$8,0)) *
INDEX('WFOM - Time_Base'!$A$4:$API$29, MATCH("CenHos_Per", 'WFOM - Time_Base'!$B$4:$B$29,0), MATCH(CONCATENATE($G209,V$2),'WFOM - Time_Base'!$A$8:$API$8,0)),
IFERROR($AN209 * INDEX('Inputs from Uganda staff'!$E$61:$BM$80,MATCH('HRH Need estimation'!V$2,'Inputs from Uganda staff'!$E$61:$E$80,0),MATCH('HRH Need estimation'!$D209,'Inputs from Uganda staff'!$E$6:$BM$6,0)),
""))</f>
        <v>4</v>
      </c>
      <c r="W209" s="122">
        <f>IFERROR(
$AN209 * INDEX('WFOM - Time_Base'!$A$4:$API$29, MATCH("CenHos", 'WFOM - Time_Base'!$B$4:$B$29,0), MATCH(CONCATENATE($G209,W$2),'WFOM - Time_Base'!$A$8:$API$8,0)) *
INDEX('WFOM - Time_Base'!$A$4:$API$29, MATCH("CenHos_Per", 'WFOM - Time_Base'!$B$4:$B$29,0), MATCH(CONCATENATE($G209,W$2),'WFOM - Time_Base'!$A$8:$API$8,0)),
IFERROR($AN209 * INDEX('Inputs from Uganda staff'!$E$61:$BM$80,MATCH('HRH Need estimation'!W$2,'Inputs from Uganda staff'!$E$61:$E$80,0),MATCH('HRH Need estimation'!$D209,'Inputs from Uganda staff'!$E$6:$BM$6,0)),
""))</f>
        <v>0</v>
      </c>
      <c r="X209" s="122">
        <f>IFERROR(
$AN209 * INDEX('WFOM - Time_Base'!$A$4:$API$29, MATCH("CenHos", 'WFOM - Time_Base'!$B$4:$B$29,0), MATCH(CONCATENATE($G209,X$2),'WFOM - Time_Base'!$A$8:$API$8,0)) *
INDEX('WFOM - Time_Base'!$A$4:$API$29, MATCH("CenHos_Per", 'WFOM - Time_Base'!$B$4:$B$29,0), MATCH(CONCATENATE($G209,X$2),'WFOM - Time_Base'!$A$8:$API$8,0)),
IFERROR($AN209 * INDEX('Inputs from Uganda staff'!$E$61:$BM$80,MATCH('HRH Need estimation'!X$2,'Inputs from Uganda staff'!$E$61:$E$80,0),MATCH('HRH Need estimation'!$D209,'Inputs from Uganda staff'!$E$6:$BM$6,0)),
""))</f>
        <v>0</v>
      </c>
      <c r="Y209" s="122">
        <f>IFERROR(
$AN209 * INDEX('WFOM - Time_Base'!$A$4:$API$29, MATCH("CenHos", 'WFOM - Time_Base'!$B$4:$B$29,0), MATCH(CONCATENATE($G209,Y$2),'WFOM - Time_Base'!$A$8:$API$8,0)) *
INDEX('WFOM - Time_Base'!$A$4:$API$29, MATCH("CenHos_Per", 'WFOM - Time_Base'!$B$4:$B$29,0), MATCH(CONCATENATE($G209,Y$2),'WFOM - Time_Base'!$A$8:$API$8,0)),
IFERROR($AN209 * INDEX('Inputs from Uganda staff'!$E$61:$BM$80,MATCH('HRH Need estimation'!Y$2,'Inputs from Uganda staff'!$E$61:$E$80,0),MATCH('HRH Need estimation'!$D209,'Inputs from Uganda staff'!$E$6:$BM$6,0)),
""))</f>
        <v>0</v>
      </c>
      <c r="Z209" s="122">
        <f>IFERROR(
$AN209 * INDEX('WFOM - Time_Base'!$A$4:$API$29, MATCH("CenHos", 'WFOM - Time_Base'!$B$4:$B$29,0), MATCH(CONCATENATE($G209,Z$2),'WFOM - Time_Base'!$A$8:$API$8,0)) *
INDEX('WFOM - Time_Base'!$A$4:$API$29, MATCH("CenHos_Per", 'WFOM - Time_Base'!$B$4:$B$29,0), MATCH(CONCATENATE($G209,Z$2),'WFOM - Time_Base'!$A$8:$API$8,0)),
IFERROR($AN209 * INDEX('Inputs from Uganda staff'!$E$61:$BM$80,MATCH('HRH Need estimation'!Z$2,'Inputs from Uganda staff'!$E$61:$E$80,0),MATCH('HRH Need estimation'!$D209,'Inputs from Uganda staff'!$E$6:$BM$6,0)),
""))</f>
        <v>0</v>
      </c>
      <c r="AA209" s="122">
        <f>IFERROR(
$AN209 * INDEX('WFOM - Time_Base'!$A$4:$API$29, MATCH("CenHos", 'WFOM - Time_Base'!$B$4:$B$29,0), MATCH(CONCATENATE($G209,AA$2),'WFOM - Time_Base'!$A$8:$API$8,0)) *
INDEX('WFOM - Time_Base'!$A$4:$API$29, MATCH("CenHos_Per", 'WFOM - Time_Base'!$B$4:$B$29,0), MATCH(CONCATENATE($G209,AA$2),'WFOM - Time_Base'!$A$8:$API$8,0)),
IFERROR($AN209 * INDEX('Inputs from Uganda staff'!$E$61:$BM$80,MATCH('HRH Need estimation'!AA$2,'Inputs from Uganda staff'!$E$61:$E$80,0),MATCH('HRH Need estimation'!$D209,'Inputs from Uganda staff'!$E$6:$BM$6,0)),
""))</f>
        <v>0</v>
      </c>
      <c r="AB209" s="122">
        <f>IFERROR(
$AN209 * INDEX('WFOM - Time_Base'!$A$4:$API$29, MATCH("CenHos", 'WFOM - Time_Base'!$B$4:$B$29,0), MATCH(CONCATENATE($G209,AB$2),'WFOM - Time_Base'!$A$8:$API$8,0)) *
INDEX('WFOM - Time_Base'!$A$4:$API$29, MATCH("CenHos_Per", 'WFOM - Time_Base'!$B$4:$B$29,0), MATCH(CONCATENATE($G209,AB$2),'WFOM - Time_Base'!$A$8:$API$8,0)),
IFERROR($AN209 * INDEX('Inputs from Uganda staff'!$E$61:$BM$80,MATCH('HRH Need estimation'!AB$2,'Inputs from Uganda staff'!$E$61:$E$80,0),MATCH('HRH Need estimation'!$D209,'Inputs from Uganda staff'!$E$6:$BM$6,0)),
""))</f>
        <v>0</v>
      </c>
      <c r="AC209" s="122" t="str">
        <f>IFERROR(
$AN209 * INDEX('WFOM - Time_Base'!$A$4:$API$29, MATCH("CenHos", 'WFOM - Time_Base'!$B$4:$B$29,0), MATCH(CONCATENATE($G209,AC$2),'WFOM - Time_Base'!$A$8:$API$8,0)) *
INDEX('WFOM - Time_Base'!$A$4:$API$29, MATCH("CenHos_Per", 'WFOM - Time_Base'!$B$4:$B$29,0), MATCH(CONCATENATE($G209,AC$2),'WFOM - Time_Base'!$A$8:$API$8,0)),
IFERROR($AN209 * INDEX('Inputs from Uganda staff'!$E$61:$BM$80,MATCH('HRH Need estimation'!AC$2,'Inputs from Uganda staff'!$E$61:$E$80,0),MATCH('HRH Need estimation'!$D209,'Inputs from Uganda staff'!$E$6:$BM$6,0)),
""))</f>
        <v/>
      </c>
      <c r="AD209" s="122">
        <f>IFERROR(
$AN209 * INDEX('WFOM - Time_Base'!$A$4:$API$29, MATCH("CenHos", 'WFOM - Time_Base'!$B$4:$B$29,0), MATCH(CONCATENATE($G209,AD$2),'WFOM - Time_Base'!$A$8:$API$8,0)) *
INDEX('WFOM - Time_Base'!$A$4:$API$29, MATCH("CenHos_Per", 'WFOM - Time_Base'!$B$4:$B$29,0), MATCH(CONCATENATE($G209,AD$2),'WFOM - Time_Base'!$A$8:$API$8,0)),
IFERROR($AN209 * INDEX('Inputs from Uganda staff'!$E$61:$BM$80,MATCH('HRH Need estimation'!AD$2,'Inputs from Uganda staff'!$E$61:$E$80,0),MATCH('HRH Need estimation'!$D209,'Inputs from Uganda staff'!$E$6:$BM$6,0)),
""))</f>
        <v>0</v>
      </c>
      <c r="AE209" s="122">
        <f>IFERROR(
$AN209 * INDEX('WFOM - Time_Base'!$A$4:$API$29, MATCH("CenHos", 'WFOM - Time_Base'!$B$4:$B$29,0), MATCH(CONCATENATE($G209,AE$2),'WFOM - Time_Base'!$A$8:$API$8,0)) *
INDEX('WFOM - Time_Base'!$A$4:$API$29, MATCH("CenHos_Per", 'WFOM - Time_Base'!$B$4:$B$29,0), MATCH(CONCATENATE($G209,AE$2),'WFOM - Time_Base'!$A$8:$API$8,0)),
IFERROR($AN209 * INDEX('Inputs from Uganda staff'!$E$61:$BM$80,MATCH('HRH Need estimation'!AE$2,'Inputs from Uganda staff'!$E$61:$E$80,0),MATCH('HRH Need estimation'!$D209,'Inputs from Uganda staff'!$E$6:$BM$6,0)),
""))</f>
        <v>0</v>
      </c>
      <c r="AF209" s="122">
        <f>IFERROR(
$AN209 * INDEX('WFOM - Time_Base'!$A$4:$API$29, MATCH("CenHos", 'WFOM - Time_Base'!$B$4:$B$29,0), MATCH(CONCATENATE($G209,AF$2),'WFOM - Time_Base'!$A$8:$API$8,0)) *
INDEX('WFOM - Time_Base'!$A$4:$API$29, MATCH("CenHos_Per", 'WFOM - Time_Base'!$B$4:$B$29,0), MATCH(CONCATENATE($G209,AF$2),'WFOM - Time_Base'!$A$8:$API$8,0)),
IFERROR($AN209 * INDEX('Inputs from Uganda staff'!$E$61:$BM$80,MATCH('HRH Need estimation'!AF$2,'Inputs from Uganda staff'!$E$61:$E$80,0),MATCH('HRH Need estimation'!$D209,'Inputs from Uganda staff'!$E$6:$BM$6,0)),
""))</f>
        <v>0</v>
      </c>
      <c r="AG209" s="122">
        <f>IFERROR(
$AN209 * INDEX('WFOM - Time_Base'!$A$4:$API$29, MATCH("CenHos", 'WFOM - Time_Base'!$B$4:$B$29,0), MATCH(CONCATENATE($G209,AG$2),'WFOM - Time_Base'!$A$8:$API$8,0)) *
INDEX('WFOM - Time_Base'!$A$4:$API$29, MATCH("CenHos_Per", 'WFOM - Time_Base'!$B$4:$B$29,0), MATCH(CONCATENATE($G209,AG$2),'WFOM - Time_Base'!$A$8:$API$8,0)),
IFERROR($AN209 * INDEX('Inputs from Uganda staff'!$E$61:$BM$80,MATCH('HRH Need estimation'!AG$2,'Inputs from Uganda staff'!$E$61:$E$80,0),MATCH('HRH Need estimation'!$D209,'Inputs from Uganda staff'!$E$6:$BM$6,0)),
""))</f>
        <v>0</v>
      </c>
      <c r="AH209" s="122">
        <f>IFERROR(
$AN209 * INDEX('WFOM - Time_Base'!$A$4:$API$29, MATCH("CenHos", 'WFOM - Time_Base'!$B$4:$B$29,0), MATCH(CONCATENATE($G209,AH$2),'WFOM - Time_Base'!$A$8:$API$8,0)) *
INDEX('WFOM - Time_Base'!$A$4:$API$29, MATCH("CenHos_Per", 'WFOM - Time_Base'!$B$4:$B$29,0), MATCH(CONCATENATE($G209,AH$2),'WFOM - Time_Base'!$A$8:$API$8,0)),
IFERROR($AN209 * INDEX('Inputs from Uganda staff'!$E$61:$BM$80,MATCH('HRH Need estimation'!AH$2,'Inputs from Uganda staff'!$E$61:$E$80,0),MATCH('HRH Need estimation'!$D209,'Inputs from Uganda staff'!$E$6:$BM$6,0)),
""))</f>
        <v>0</v>
      </c>
      <c r="AI209" s="122">
        <f>IFERROR(
$AN209 * INDEX('WFOM - Time_Base'!$A$4:$API$29, MATCH("CenHos", 'WFOM - Time_Base'!$B$4:$B$29,0), MATCH(CONCATENATE($G209,AI$2),'WFOM - Time_Base'!$A$8:$API$8,0)) *
INDEX('WFOM - Time_Base'!$A$4:$API$29, MATCH("CenHos_Per", 'WFOM - Time_Base'!$B$4:$B$29,0), MATCH(CONCATENATE($G209,AI$2),'WFOM - Time_Base'!$A$8:$API$8,0)),
IFERROR($AN209 * INDEX('Inputs from Uganda staff'!$E$61:$BM$80,MATCH('HRH Need estimation'!AI$2,'Inputs from Uganda staff'!$E$61:$E$80,0),MATCH('HRH Need estimation'!$D209,'Inputs from Uganda staff'!$E$6:$BM$6,0)),
""))</f>
        <v>0</v>
      </c>
      <c r="AJ209" s="122">
        <f>IFERROR(
$AN209 * INDEX('WFOM - Time_Base'!$A$4:$API$29, MATCH("CenHos", 'WFOM - Time_Base'!$B$4:$B$29,0), MATCH(CONCATENATE($G209,AJ$2),'WFOM - Time_Base'!$A$8:$API$8,0)) *
INDEX('WFOM - Time_Base'!$A$4:$API$29, MATCH("CenHos_Per", 'WFOM - Time_Base'!$B$4:$B$29,0), MATCH(CONCATENATE($G209,AJ$2),'WFOM - Time_Base'!$A$8:$API$8,0)),
IFERROR($AN209 * INDEX('Inputs from Uganda staff'!$E$61:$BM$80,MATCH('HRH Need estimation'!AJ$2,'Inputs from Uganda staff'!$E$61:$E$80,0),MATCH('HRH Need estimation'!$D209,'Inputs from Uganda staff'!$E$6:$BM$6,0)),
""))</f>
        <v>0</v>
      </c>
      <c r="AK209" s="122">
        <f>IFERROR(
$AN209 * INDEX('WFOM - Time_Base'!$A$4:$API$29, MATCH("CenHos", 'WFOM - Time_Base'!$B$4:$B$29,0), MATCH(CONCATENATE($G209,AK$2),'WFOM - Time_Base'!$A$8:$API$8,0)) *
INDEX('WFOM - Time_Base'!$A$4:$API$29, MATCH("CenHos_Per", 'WFOM - Time_Base'!$B$4:$B$29,0), MATCH(CONCATENATE($G209,AK$2),'WFOM - Time_Base'!$A$8:$API$8,0)),
IFERROR($AN209 * INDEX('Inputs from Uganda staff'!$E$61:$BM$80,MATCH('HRH Need estimation'!AK$2,'Inputs from Uganda staff'!$E$61:$E$80,0),MATCH('HRH Need estimation'!$D209,'Inputs from Uganda staff'!$E$6:$BM$6,0)),
""))</f>
        <v>0</v>
      </c>
      <c r="AL209" s="122">
        <f>IFERROR(
$AN209 * INDEX('WFOM - Time_Base'!$A$4:$API$29, MATCH("CenHos", 'WFOM - Time_Base'!$B$4:$B$29,0), MATCH(CONCATENATE($G209,AL$2),'WFOM - Time_Base'!$A$8:$API$8,0)) *
INDEX('WFOM - Time_Base'!$A$4:$API$29, MATCH("CenHos_Per", 'WFOM - Time_Base'!$B$4:$B$29,0), MATCH(CONCATENATE($G209,AL$2),'WFOM - Time_Base'!$A$8:$API$8,0)),
IFERROR($AN209 * INDEX('Inputs from Uganda staff'!$E$61:$BM$80,MATCH('HRH Need estimation'!AL$2,'Inputs from Uganda staff'!$E$61:$E$80,0),MATCH('HRH Need estimation'!$D209,'Inputs from Uganda staff'!$E$6:$BM$6,0)),
""))</f>
        <v>0</v>
      </c>
      <c r="AN209">
        <v>1</v>
      </c>
      <c r="AO209" t="e">
        <f t="shared" si="8"/>
        <v>#N/A</v>
      </c>
    </row>
    <row r="210" spans="1:41" hidden="1">
      <c r="A210" s="106" t="s">
        <v>1020</v>
      </c>
      <c r="B210" s="106" t="s">
        <v>141</v>
      </c>
      <c r="C210" s="107" t="s">
        <v>631</v>
      </c>
      <c r="D210" s="115" t="s">
        <v>632</v>
      </c>
      <c r="E210" s="122" t="s">
        <v>141</v>
      </c>
      <c r="F210" s="122" t="s">
        <v>142</v>
      </c>
      <c r="G210" s="122" t="str">
        <f>IF(F210&lt;&gt;"", VLOOKUP(F210,'WFOM - Cadre and Service List'!$E$4:$F$52,2,FALSE), "")</f>
        <v>MentOPD</v>
      </c>
      <c r="H210" s="122"/>
      <c r="I210" s="207"/>
      <c r="J210" s="207"/>
      <c r="K210" s="207"/>
      <c r="L210" s="207"/>
      <c r="M210" s="207"/>
      <c r="N210" s="207"/>
      <c r="O210" s="207"/>
      <c r="P210" s="207">
        <f t="shared" si="7"/>
        <v>0</v>
      </c>
      <c r="Q210" s="122" t="s">
        <v>1947</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2056</v>
      </c>
      <c r="AN210" t="s">
        <v>2072</v>
      </c>
      <c r="AO210" t="str">
        <f t="shared" si="8"/>
        <v>229</v>
      </c>
    </row>
    <row r="211" spans="1:41" hidden="1">
      <c r="A211" s="106" t="s">
        <v>1021</v>
      </c>
      <c r="B211" s="106" t="s">
        <v>141</v>
      </c>
      <c r="C211" s="107" t="s">
        <v>633</v>
      </c>
      <c r="D211" s="115" t="s">
        <v>634</v>
      </c>
      <c r="E211" s="122" t="s">
        <v>141</v>
      </c>
      <c r="F211" s="122" t="s">
        <v>144</v>
      </c>
      <c r="G211" s="122" t="str">
        <f>IF(F211&lt;&gt;"", VLOOKUP(F211,'WFOM - Cadre and Service List'!$E$4:$F$52,2,FALSE), "")</f>
        <v>MentClinic</v>
      </c>
      <c r="H211" s="122"/>
      <c r="I211" s="207"/>
      <c r="J211" s="207"/>
      <c r="K211" s="207"/>
      <c r="L211" s="207"/>
      <c r="M211" s="207"/>
      <c r="N211" s="207"/>
      <c r="O211" s="207"/>
      <c r="P211" s="207">
        <f t="shared" si="7"/>
        <v>0</v>
      </c>
      <c r="Q211" s="122" t="s">
        <v>1947</v>
      </c>
      <c r="R211" s="252">
        <f>R213</f>
        <v>7</v>
      </c>
      <c r="S211" s="252">
        <f t="shared" ref="S211:AB211" si="9">S213</f>
        <v>12</v>
      </c>
      <c r="T211" s="252">
        <f t="shared" si="9"/>
        <v>0</v>
      </c>
      <c r="U211" s="252">
        <f t="shared" si="9"/>
        <v>2</v>
      </c>
      <c r="V211" s="252">
        <f t="shared" si="9"/>
        <v>8</v>
      </c>
      <c r="W211" s="252">
        <f t="shared" si="9"/>
        <v>0</v>
      </c>
      <c r="X211" s="252">
        <f t="shared" si="9"/>
        <v>0</v>
      </c>
      <c r="Y211" s="252">
        <f t="shared" si="9"/>
        <v>0</v>
      </c>
      <c r="Z211" s="252">
        <f t="shared" si="9"/>
        <v>0</v>
      </c>
      <c r="AA211" s="252">
        <f t="shared" si="9"/>
        <v>0</v>
      </c>
      <c r="AB211" s="252">
        <f t="shared" si="9"/>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10">AG213</f>
        <v>100</v>
      </c>
      <c r="AH211" s="252">
        <f t="shared" si="10"/>
        <v>0</v>
      </c>
      <c r="AI211" s="252">
        <f t="shared" si="10"/>
        <v>0</v>
      </c>
      <c r="AJ211" s="252">
        <f t="shared" si="10"/>
        <v>0</v>
      </c>
      <c r="AK211" s="252">
        <f t="shared" si="10"/>
        <v>0</v>
      </c>
      <c r="AL211" s="252">
        <f t="shared" si="10"/>
        <v>0</v>
      </c>
      <c r="AM211" t="s">
        <v>2057</v>
      </c>
      <c r="AN211" t="s">
        <v>2072</v>
      </c>
      <c r="AO211" t="str">
        <f t="shared" si="8"/>
        <v>230</v>
      </c>
    </row>
    <row r="212" spans="1:41" hidden="1">
      <c r="A212" s="106" t="s">
        <v>1022</v>
      </c>
      <c r="B212" s="106" t="s">
        <v>141</v>
      </c>
      <c r="C212" s="107" t="s">
        <v>635</v>
      </c>
      <c r="D212" s="115" t="s">
        <v>636</v>
      </c>
      <c r="E212" s="122" t="s">
        <v>141</v>
      </c>
      <c r="F212" s="122" t="s">
        <v>144</v>
      </c>
      <c r="G212" s="122" t="str">
        <f>IF(F212&lt;&gt;"", VLOOKUP(F212,'WFOM - Cadre and Service List'!$E$4:$F$52,2,FALSE), "")</f>
        <v>MentClinic</v>
      </c>
      <c r="H212" s="122"/>
      <c r="I212" s="207"/>
      <c r="J212" s="207"/>
      <c r="K212" s="207"/>
      <c r="L212" s="207"/>
      <c r="M212" s="207"/>
      <c r="N212" s="207"/>
      <c r="O212" s="207"/>
      <c r="P212" s="207">
        <f t="shared" si="7"/>
        <v>0</v>
      </c>
      <c r="Q212" s="122" t="s">
        <v>1947</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2056</v>
      </c>
      <c r="AN212" t="s">
        <v>2072</v>
      </c>
      <c r="AO212" t="str">
        <f t="shared" si="8"/>
        <v>231</v>
      </c>
    </row>
    <row r="213" spans="1:41" hidden="1">
      <c r="A213" s="106" t="s">
        <v>1023</v>
      </c>
      <c r="B213" s="106" t="s">
        <v>141</v>
      </c>
      <c r="C213" s="107" t="s">
        <v>637</v>
      </c>
      <c r="D213" s="113" t="s">
        <v>638</v>
      </c>
      <c r="E213" s="122" t="s">
        <v>141</v>
      </c>
      <c r="F213" s="122" t="s">
        <v>142</v>
      </c>
      <c r="G213" s="122" t="str">
        <f>IF(F213&lt;&gt;"", VLOOKUP(F213,'WFOM - Cadre and Service List'!$E$4:$F$52,2,FALSE), "")</f>
        <v>MentOPD</v>
      </c>
      <c r="H213" s="122"/>
      <c r="I213" s="207"/>
      <c r="J213" s="207"/>
      <c r="K213" s="207"/>
      <c r="L213" s="207"/>
      <c r="M213" s="207"/>
      <c r="N213" s="207"/>
      <c r="O213" s="207"/>
      <c r="P213" s="207">
        <f t="shared" si="7"/>
        <v>0</v>
      </c>
      <c r="Q213" s="122" t="s">
        <v>1947</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2056</v>
      </c>
      <c r="AN213" t="s">
        <v>2072</v>
      </c>
      <c r="AO213" t="str">
        <f t="shared" si="8"/>
        <v>232</v>
      </c>
    </row>
    <row r="214" spans="1:41" hidden="1">
      <c r="A214" s="106" t="s">
        <v>1024</v>
      </c>
      <c r="B214" s="106" t="s">
        <v>141</v>
      </c>
      <c r="C214" s="107" t="s">
        <v>639</v>
      </c>
      <c r="D214" s="115" t="s">
        <v>640</v>
      </c>
      <c r="E214" s="122" t="s">
        <v>141</v>
      </c>
      <c r="F214" s="122" t="s">
        <v>144</v>
      </c>
      <c r="G214" s="122" t="str">
        <f>IF(F214&lt;&gt;"", VLOOKUP(F214,'WFOM - Cadre and Service List'!$E$4:$F$52,2,FALSE), "")</f>
        <v>MentClinic</v>
      </c>
      <c r="H214" s="122"/>
      <c r="I214" s="207"/>
      <c r="J214" s="207"/>
      <c r="K214" s="207"/>
      <c r="L214" s="207"/>
      <c r="M214" s="207"/>
      <c r="N214" s="207"/>
      <c r="O214" s="207"/>
      <c r="P214" s="207">
        <f t="shared" si="7"/>
        <v>0</v>
      </c>
      <c r="Q214" s="122" t="s">
        <v>1947</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c r="AN214" t="s">
        <v>2072</v>
      </c>
      <c r="AO214" t="str">
        <f t="shared" si="8"/>
        <v>233</v>
      </c>
    </row>
    <row r="215" spans="1:41" hidden="1">
      <c r="A215" s="106" t="s">
        <v>1021</v>
      </c>
      <c r="B215" s="106" t="s">
        <v>141</v>
      </c>
      <c r="C215" s="107" t="s">
        <v>641</v>
      </c>
      <c r="D215" s="115" t="s">
        <v>642</v>
      </c>
      <c r="E215" s="122" t="s">
        <v>141</v>
      </c>
      <c r="F215" s="122" t="s">
        <v>144</v>
      </c>
      <c r="G215" s="122" t="str">
        <f>IF(F215&lt;&gt;"", VLOOKUP(F215,'WFOM - Cadre and Service List'!$E$4:$F$52,2,FALSE), "")</f>
        <v>MentClinic</v>
      </c>
      <c r="H215" s="122"/>
      <c r="I215" s="207"/>
      <c r="J215" s="207"/>
      <c r="K215" s="207"/>
      <c r="L215" s="207"/>
      <c r="M215" s="207"/>
      <c r="N215" s="207"/>
      <c r="O215" s="207"/>
      <c r="P215" s="207">
        <f t="shared" si="7"/>
        <v>0</v>
      </c>
      <c r="Q215" s="122" t="s">
        <v>1947</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2056</v>
      </c>
      <c r="AN215" t="s">
        <v>2072</v>
      </c>
      <c r="AO215" t="str">
        <f t="shared" si="8"/>
        <v>234</v>
      </c>
    </row>
    <row r="216" spans="1:41" hidden="1">
      <c r="A216" s="106" t="s">
        <v>1025</v>
      </c>
      <c r="B216" s="106" t="s">
        <v>525</v>
      </c>
      <c r="C216" s="107" t="s">
        <v>643</v>
      </c>
      <c r="D216" s="115" t="s">
        <v>644</v>
      </c>
      <c r="E216" s="122" t="s">
        <v>141</v>
      </c>
      <c r="F216" s="122" t="s">
        <v>144</v>
      </c>
      <c r="G216" s="122" t="str">
        <f>IF(F216&lt;&gt;"", VLOOKUP(F216,'WFOM - Cadre and Service List'!$E$4:$F$52,2,FALSE), "")</f>
        <v>MentClinic</v>
      </c>
      <c r="H216" s="122"/>
      <c r="I216" s="208"/>
      <c r="J216" s="208"/>
      <c r="K216" s="208"/>
      <c r="L216" s="208"/>
      <c r="M216" s="208"/>
      <c r="N216" s="208"/>
      <c r="O216" s="208"/>
      <c r="P216" s="207">
        <f t="shared" si="7"/>
        <v>0</v>
      </c>
      <c r="Q216" s="122" t="s">
        <v>1947</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2047</v>
      </c>
      <c r="AN216" t="s">
        <v>2072</v>
      </c>
      <c r="AO216" t="str">
        <f t="shared" si="8"/>
        <v>235</v>
      </c>
    </row>
    <row r="217" spans="1:41" hidden="1">
      <c r="A217" s="106" t="s">
        <v>915</v>
      </c>
      <c r="B217" s="106" t="s">
        <v>525</v>
      </c>
      <c r="C217" s="107" t="s">
        <v>645</v>
      </c>
      <c r="D217" s="115" t="s">
        <v>646</v>
      </c>
      <c r="E217" s="199"/>
      <c r="F217" s="199"/>
      <c r="G217" s="199" t="str">
        <f>IF(F217&lt;&gt;"", VLOOKUP(F217,'WFOM - Cadre and Service List'!$E$4:$F$52,2,FALSE), "")</f>
        <v/>
      </c>
      <c r="H217" s="199" t="s">
        <v>910</v>
      </c>
      <c r="I217" s="208"/>
      <c r="J217" s="208"/>
      <c r="K217" s="208"/>
      <c r="L217" s="208"/>
      <c r="M217" s="208"/>
      <c r="N217" s="208"/>
      <c r="O217" s="208"/>
      <c r="P217" s="207">
        <f t="shared" si="7"/>
        <v>0</v>
      </c>
      <c r="Q217" s="122" t="s">
        <v>1947</v>
      </c>
      <c r="R217" s="122" t="str">
        <f>IFERROR(
$AN217 * INDEX('WFOM - Time_Base'!$A$4:$API$29, MATCH("CenHos", 'WFOM - Time_Base'!$B$4:$B$29,0), MATCH(CONCATENATE($G217,R$2),'WFOM - Time_Base'!$A$8:$API$8,0)) *
INDEX('WFOM - Time_Base'!$A$4:$API$29, MATCH("CenHos_Per", 'WFOM - Time_Base'!$B$4:$B$29,0), MATCH(CONCATENATE($G217,R$2),'WFOM - Time_Base'!$A$8:$API$8,0)),
IFERROR($AN217 * INDEX('Inputs from Uganda staff'!$E$61:$BM$80,MATCH('HRH Need estimation'!R$2,'Inputs from Uganda staff'!$E$61:$E$80,0),MATCH('HRH Need estimation'!$D217,'Inputs from Uganda staff'!$E$6:$BM$6,0)),
""))</f>
        <v/>
      </c>
      <c r="S217" s="122" t="str">
        <f>IFERROR(
$AN217 * INDEX('WFOM - Time_Base'!$A$4:$API$29, MATCH("CenHos", 'WFOM - Time_Base'!$B$4:$B$29,0), MATCH(CONCATENATE($G217,S$2),'WFOM - Time_Base'!$A$8:$API$8,0)) *
INDEX('WFOM - Time_Base'!$A$4:$API$29, MATCH("CenHos_Per", 'WFOM - Time_Base'!$B$4:$B$29,0), MATCH(CONCATENATE($G217,S$2),'WFOM - Time_Base'!$A$8:$API$8,0)),
IFERROR($AN217 * INDEX('Inputs from Uganda staff'!$E$61:$BM$80,MATCH('HRH Need estimation'!S$2,'Inputs from Uganda staff'!$E$61:$E$80,0),MATCH('HRH Need estimation'!$D217,'Inputs from Uganda staff'!$E$6:$BM$6,0)),
""))</f>
        <v/>
      </c>
      <c r="T217" s="122" t="str">
        <f>IFERROR(
$AN217 * INDEX('WFOM - Time_Base'!$A$4:$API$29, MATCH("CenHos", 'WFOM - Time_Base'!$B$4:$B$29,0), MATCH(CONCATENATE($G217,T$2),'WFOM - Time_Base'!$A$8:$API$8,0)) *
INDEX('WFOM - Time_Base'!$A$4:$API$29, MATCH("CenHos_Per", 'WFOM - Time_Base'!$B$4:$B$29,0), MATCH(CONCATENATE($G217,T$2),'WFOM - Time_Base'!$A$8:$API$8,0)),
IFERROR($AN217 * INDEX('Inputs from Uganda staff'!$E$61:$BM$80,MATCH('HRH Need estimation'!T$2,'Inputs from Uganda staff'!$E$61:$E$80,0),MATCH('HRH Need estimation'!$D217,'Inputs from Uganda staff'!$E$6:$BM$6,0)),
""))</f>
        <v/>
      </c>
      <c r="U217" s="122" t="str">
        <f>IFERROR(
$AN217 * INDEX('WFOM - Time_Base'!$A$4:$API$29, MATCH("CenHos", 'WFOM - Time_Base'!$B$4:$B$29,0), MATCH(CONCATENATE($G217,U$2),'WFOM - Time_Base'!$A$8:$API$8,0)) *
INDEX('WFOM - Time_Base'!$A$4:$API$29, MATCH("CenHos_Per", 'WFOM - Time_Base'!$B$4:$B$29,0), MATCH(CONCATENATE($G217,U$2),'WFOM - Time_Base'!$A$8:$API$8,0)),
IFERROR($AN217 * INDEX('Inputs from Uganda staff'!$E$61:$BM$80,MATCH('HRH Need estimation'!U$2,'Inputs from Uganda staff'!$E$61:$E$80,0),MATCH('HRH Need estimation'!$D217,'Inputs from Uganda staff'!$E$6:$BM$6,0)),
""))</f>
        <v/>
      </c>
      <c r="V217" s="122" t="str">
        <f>IFERROR(
$AN217 * INDEX('WFOM - Time_Base'!$A$4:$API$29, MATCH("CenHos", 'WFOM - Time_Base'!$B$4:$B$29,0), MATCH(CONCATENATE($G217,V$2),'WFOM - Time_Base'!$A$8:$API$8,0)) *
INDEX('WFOM - Time_Base'!$A$4:$API$29, MATCH("CenHos_Per", 'WFOM - Time_Base'!$B$4:$B$29,0), MATCH(CONCATENATE($G217,V$2),'WFOM - Time_Base'!$A$8:$API$8,0)),
IFERROR($AN217 * INDEX('Inputs from Uganda staff'!$E$61:$BM$80,MATCH('HRH Need estimation'!V$2,'Inputs from Uganda staff'!$E$61:$E$80,0),MATCH('HRH Need estimation'!$D217,'Inputs from Uganda staff'!$E$6:$BM$6,0)),
""))</f>
        <v/>
      </c>
      <c r="W217" s="122" t="str">
        <f>IFERROR(
$AN217 * INDEX('WFOM - Time_Base'!$A$4:$API$29, MATCH("CenHos", 'WFOM - Time_Base'!$B$4:$B$29,0), MATCH(CONCATENATE($G217,W$2),'WFOM - Time_Base'!$A$8:$API$8,0)) *
INDEX('WFOM - Time_Base'!$A$4:$API$29, MATCH("CenHos_Per", 'WFOM - Time_Base'!$B$4:$B$29,0), MATCH(CONCATENATE($G217,W$2),'WFOM - Time_Base'!$A$8:$API$8,0)),
IFERROR($AN217 * INDEX('Inputs from Uganda staff'!$E$61:$BM$80,MATCH('HRH Need estimation'!W$2,'Inputs from Uganda staff'!$E$61:$E$80,0),MATCH('HRH Need estimation'!$D217,'Inputs from Uganda staff'!$E$6:$BM$6,0)),
""))</f>
        <v/>
      </c>
      <c r="X217" s="122" t="str">
        <f>IFERROR(
$AN217 * INDEX('WFOM - Time_Base'!$A$4:$API$29, MATCH("CenHos", 'WFOM - Time_Base'!$B$4:$B$29,0), MATCH(CONCATENATE($G217,X$2),'WFOM - Time_Base'!$A$8:$API$8,0)) *
INDEX('WFOM - Time_Base'!$A$4:$API$29, MATCH("CenHos_Per", 'WFOM - Time_Base'!$B$4:$B$29,0), MATCH(CONCATENATE($G217,X$2),'WFOM - Time_Base'!$A$8:$API$8,0)),
IFERROR($AN217 * INDEX('Inputs from Uganda staff'!$E$61:$BM$80,MATCH('HRH Need estimation'!X$2,'Inputs from Uganda staff'!$E$61:$E$80,0),MATCH('HRH Need estimation'!$D217,'Inputs from Uganda staff'!$E$6:$BM$6,0)),
""))</f>
        <v/>
      </c>
      <c r="Y217" s="122" t="str">
        <f>IFERROR(
$AN217 * INDEX('WFOM - Time_Base'!$A$4:$API$29, MATCH("CenHos", 'WFOM - Time_Base'!$B$4:$B$29,0), MATCH(CONCATENATE($G217,Y$2),'WFOM - Time_Base'!$A$8:$API$8,0)) *
INDEX('WFOM - Time_Base'!$A$4:$API$29, MATCH("CenHos_Per", 'WFOM - Time_Base'!$B$4:$B$29,0), MATCH(CONCATENATE($G217,Y$2),'WFOM - Time_Base'!$A$8:$API$8,0)),
IFERROR($AN217 * INDEX('Inputs from Uganda staff'!$E$61:$BM$80,MATCH('HRH Need estimation'!Y$2,'Inputs from Uganda staff'!$E$61:$E$80,0),MATCH('HRH Need estimation'!$D217,'Inputs from Uganda staff'!$E$6:$BM$6,0)),
""))</f>
        <v/>
      </c>
      <c r="Z217" s="122" t="str">
        <f>IFERROR(
$AN217 * INDEX('WFOM - Time_Base'!$A$4:$API$29, MATCH("CenHos", 'WFOM - Time_Base'!$B$4:$B$29,0), MATCH(CONCATENATE($G217,Z$2),'WFOM - Time_Base'!$A$8:$API$8,0)) *
INDEX('WFOM - Time_Base'!$A$4:$API$29, MATCH("CenHos_Per", 'WFOM - Time_Base'!$B$4:$B$29,0), MATCH(CONCATENATE($G217,Z$2),'WFOM - Time_Base'!$A$8:$API$8,0)),
IFERROR($AN217 * INDEX('Inputs from Uganda staff'!$E$61:$BM$80,MATCH('HRH Need estimation'!Z$2,'Inputs from Uganda staff'!$E$61:$E$80,0),MATCH('HRH Need estimation'!$D217,'Inputs from Uganda staff'!$E$6:$BM$6,0)),
""))</f>
        <v/>
      </c>
      <c r="AA217" s="122" t="str">
        <f>IFERROR(
$AN217 * INDEX('WFOM - Time_Base'!$A$4:$API$29, MATCH("CenHos", 'WFOM - Time_Base'!$B$4:$B$29,0), MATCH(CONCATENATE($G217,AA$2),'WFOM - Time_Base'!$A$8:$API$8,0)) *
INDEX('WFOM - Time_Base'!$A$4:$API$29, MATCH("CenHos_Per", 'WFOM - Time_Base'!$B$4:$B$29,0), MATCH(CONCATENATE($G217,AA$2),'WFOM - Time_Base'!$A$8:$API$8,0)),
IFERROR($AN217 * INDEX('Inputs from Uganda staff'!$E$61:$BM$80,MATCH('HRH Need estimation'!AA$2,'Inputs from Uganda staff'!$E$61:$E$80,0),MATCH('HRH Need estimation'!$D217,'Inputs from Uganda staff'!$E$6:$BM$6,0)),
""))</f>
        <v/>
      </c>
      <c r="AB217" s="122" t="str">
        <f>IFERROR(
$AN217 * INDEX('WFOM - Time_Base'!$A$4:$API$29, MATCH("CenHos", 'WFOM - Time_Base'!$B$4:$B$29,0), MATCH(CONCATENATE($G217,AB$2),'WFOM - Time_Base'!$A$8:$API$8,0)) *
INDEX('WFOM - Time_Base'!$A$4:$API$29, MATCH("CenHos_Per", 'WFOM - Time_Base'!$B$4:$B$29,0), MATCH(CONCATENATE($G217,AB$2),'WFOM - Time_Base'!$A$8:$API$8,0)),
IFERROR($AN217 * INDEX('Inputs from Uganda staff'!$E$61:$BM$80,MATCH('HRH Need estimation'!AB$2,'Inputs from Uganda staff'!$E$61:$E$80,0),MATCH('HRH Need estimation'!$D217,'Inputs from Uganda staff'!$E$6:$BM$6,0)),
""))</f>
        <v/>
      </c>
      <c r="AC217" s="122" t="str">
        <f>IFERROR(
$AN217 * INDEX('WFOM - Time_Base'!$A$4:$API$29, MATCH("CenHos", 'WFOM - Time_Base'!$B$4:$B$29,0), MATCH(CONCATENATE($G217,AC$2),'WFOM - Time_Base'!$A$8:$API$8,0)) *
INDEX('WFOM - Time_Base'!$A$4:$API$29, MATCH("CenHos_Per", 'WFOM - Time_Base'!$B$4:$B$29,0), MATCH(CONCATENATE($G217,AC$2),'WFOM - Time_Base'!$A$8:$API$8,0)),
IFERROR($AN217 * INDEX('Inputs from Uganda staff'!$E$61:$BM$80,MATCH('HRH Need estimation'!AC$2,'Inputs from Uganda staff'!$E$61:$E$80,0),MATCH('HRH Need estimation'!$D217,'Inputs from Uganda staff'!$E$6:$BM$6,0)),
""))</f>
        <v/>
      </c>
      <c r="AD217" s="122" t="str">
        <f>IFERROR(
$AN217 * INDEX('WFOM - Time_Base'!$A$4:$API$29, MATCH("CenHos", 'WFOM - Time_Base'!$B$4:$B$29,0), MATCH(CONCATENATE($G217,AD$2),'WFOM - Time_Base'!$A$8:$API$8,0)) *
INDEX('WFOM - Time_Base'!$A$4:$API$29, MATCH("CenHos_Per", 'WFOM - Time_Base'!$B$4:$B$29,0), MATCH(CONCATENATE($G217,AD$2),'WFOM - Time_Base'!$A$8:$API$8,0)),
IFERROR($AN217 * INDEX('Inputs from Uganda staff'!$E$61:$BM$80,MATCH('HRH Need estimation'!AD$2,'Inputs from Uganda staff'!$E$61:$E$80,0),MATCH('HRH Need estimation'!$D217,'Inputs from Uganda staff'!$E$6:$BM$6,0)),
""))</f>
        <v/>
      </c>
      <c r="AE217" s="122" t="str">
        <f>IFERROR(
$AN217 * INDEX('WFOM - Time_Base'!$A$4:$API$29, MATCH("CenHos", 'WFOM - Time_Base'!$B$4:$B$29,0), MATCH(CONCATENATE($G217,AE$2),'WFOM - Time_Base'!$A$8:$API$8,0)) *
INDEX('WFOM - Time_Base'!$A$4:$API$29, MATCH("CenHos_Per", 'WFOM - Time_Base'!$B$4:$B$29,0), MATCH(CONCATENATE($G217,AE$2),'WFOM - Time_Base'!$A$8:$API$8,0)),
IFERROR($AN217 * INDEX('Inputs from Uganda staff'!$E$61:$BM$80,MATCH('HRH Need estimation'!AE$2,'Inputs from Uganda staff'!$E$61:$E$80,0),MATCH('HRH Need estimation'!$D217,'Inputs from Uganda staff'!$E$6:$BM$6,0)),
""))</f>
        <v/>
      </c>
      <c r="AF217" s="122" t="str">
        <f>IFERROR(
$AN217 * INDEX('WFOM - Time_Base'!$A$4:$API$29, MATCH("CenHos", 'WFOM - Time_Base'!$B$4:$B$29,0), MATCH(CONCATENATE($G217,AF$2),'WFOM - Time_Base'!$A$8:$API$8,0)) *
INDEX('WFOM - Time_Base'!$A$4:$API$29, MATCH("CenHos_Per", 'WFOM - Time_Base'!$B$4:$B$29,0), MATCH(CONCATENATE($G217,AF$2),'WFOM - Time_Base'!$A$8:$API$8,0)),
IFERROR($AN217 * INDEX('Inputs from Uganda staff'!$E$61:$BM$80,MATCH('HRH Need estimation'!AF$2,'Inputs from Uganda staff'!$E$61:$E$80,0),MATCH('HRH Need estimation'!$D217,'Inputs from Uganda staff'!$E$6:$BM$6,0)),
""))</f>
        <v/>
      </c>
      <c r="AG217" s="122" t="str">
        <f>IFERROR(
$AN217 * INDEX('WFOM - Time_Base'!$A$4:$API$29, MATCH("CenHos", 'WFOM - Time_Base'!$B$4:$B$29,0), MATCH(CONCATENATE($G217,AG$2),'WFOM - Time_Base'!$A$8:$API$8,0)) *
INDEX('WFOM - Time_Base'!$A$4:$API$29, MATCH("CenHos_Per", 'WFOM - Time_Base'!$B$4:$B$29,0), MATCH(CONCATENATE($G217,AG$2),'WFOM - Time_Base'!$A$8:$API$8,0)),
IFERROR($AN217 * INDEX('Inputs from Uganda staff'!$E$61:$BM$80,MATCH('HRH Need estimation'!AG$2,'Inputs from Uganda staff'!$E$61:$E$80,0),MATCH('HRH Need estimation'!$D217,'Inputs from Uganda staff'!$E$6:$BM$6,0)),
""))</f>
        <v/>
      </c>
      <c r="AH217" s="122" t="str">
        <f>IFERROR(
$AN217 * INDEX('WFOM - Time_Base'!$A$4:$API$29, MATCH("CenHos", 'WFOM - Time_Base'!$B$4:$B$29,0), MATCH(CONCATENATE($G217,AH$2),'WFOM - Time_Base'!$A$8:$API$8,0)) *
INDEX('WFOM - Time_Base'!$A$4:$API$29, MATCH("CenHos_Per", 'WFOM - Time_Base'!$B$4:$B$29,0), MATCH(CONCATENATE($G217,AH$2),'WFOM - Time_Base'!$A$8:$API$8,0)),
IFERROR($AN217 * INDEX('Inputs from Uganda staff'!$E$61:$BM$80,MATCH('HRH Need estimation'!AH$2,'Inputs from Uganda staff'!$E$61:$E$80,0),MATCH('HRH Need estimation'!$D217,'Inputs from Uganda staff'!$E$6:$BM$6,0)),
""))</f>
        <v/>
      </c>
      <c r="AI217" s="122" t="str">
        <f>IFERROR(
$AN217 * INDEX('WFOM - Time_Base'!$A$4:$API$29, MATCH("CenHos", 'WFOM - Time_Base'!$B$4:$B$29,0), MATCH(CONCATENATE($G217,AI$2),'WFOM - Time_Base'!$A$8:$API$8,0)) *
INDEX('WFOM - Time_Base'!$A$4:$API$29, MATCH("CenHos_Per", 'WFOM - Time_Base'!$B$4:$B$29,0), MATCH(CONCATENATE($G217,AI$2),'WFOM - Time_Base'!$A$8:$API$8,0)),
IFERROR($AN217 * INDEX('Inputs from Uganda staff'!$E$61:$BM$80,MATCH('HRH Need estimation'!AI$2,'Inputs from Uganda staff'!$E$61:$E$80,0),MATCH('HRH Need estimation'!$D217,'Inputs from Uganda staff'!$E$6:$BM$6,0)),
""))</f>
        <v/>
      </c>
      <c r="AJ217" s="122" t="str">
        <f>IFERROR(
$AN217 * INDEX('WFOM - Time_Base'!$A$4:$API$29, MATCH("CenHos", 'WFOM - Time_Base'!$B$4:$B$29,0), MATCH(CONCATENATE($G217,AJ$2),'WFOM - Time_Base'!$A$8:$API$8,0)) *
INDEX('WFOM - Time_Base'!$A$4:$API$29, MATCH("CenHos_Per", 'WFOM - Time_Base'!$B$4:$B$29,0), MATCH(CONCATENATE($G217,AJ$2),'WFOM - Time_Base'!$A$8:$API$8,0)),
IFERROR($AN217 * INDEX('Inputs from Uganda staff'!$E$61:$BM$80,MATCH('HRH Need estimation'!AJ$2,'Inputs from Uganda staff'!$E$61:$E$80,0),MATCH('HRH Need estimation'!$D217,'Inputs from Uganda staff'!$E$6:$BM$6,0)),
""))</f>
        <v/>
      </c>
      <c r="AK217" s="122" t="str">
        <f>IFERROR(
$AN217 * INDEX('WFOM - Time_Base'!$A$4:$API$29, MATCH("CenHos", 'WFOM - Time_Base'!$B$4:$B$29,0), MATCH(CONCATENATE($G217,AK$2),'WFOM - Time_Base'!$A$8:$API$8,0)) *
INDEX('WFOM - Time_Base'!$A$4:$API$29, MATCH("CenHos_Per", 'WFOM - Time_Base'!$B$4:$B$29,0), MATCH(CONCATENATE($G217,AK$2),'WFOM - Time_Base'!$A$8:$API$8,0)),
IFERROR($AN217 * INDEX('Inputs from Uganda staff'!$E$61:$BM$80,MATCH('HRH Need estimation'!AK$2,'Inputs from Uganda staff'!$E$61:$E$80,0),MATCH('HRH Need estimation'!$D217,'Inputs from Uganda staff'!$E$6:$BM$6,0)),
""))</f>
        <v/>
      </c>
      <c r="AL217" s="122" t="str">
        <f>IFERROR(
$AN217 * INDEX('WFOM - Time_Base'!$A$4:$API$29, MATCH("CenHos", 'WFOM - Time_Base'!$B$4:$B$29,0), MATCH(CONCATENATE($G217,AL$2),'WFOM - Time_Base'!$A$8:$API$8,0)) *
INDEX('WFOM - Time_Base'!$A$4:$API$29, MATCH("CenHos_Per", 'WFOM - Time_Base'!$B$4:$B$29,0), MATCH(CONCATENATE($G217,AL$2),'WFOM - Time_Base'!$A$8:$API$8,0)),
IFERROR($AN217 * INDEX('Inputs from Uganda staff'!$E$61:$BM$80,MATCH('HRH Need estimation'!AL$2,'Inputs from Uganda staff'!$E$61:$E$80,0),MATCH('HRH Need estimation'!$D217,'Inputs from Uganda staff'!$E$6:$BM$6,0)),
""))</f>
        <v/>
      </c>
      <c r="AN217">
        <v>1</v>
      </c>
      <c r="AO217" t="e">
        <f t="shared" si="8"/>
        <v>#N/A</v>
      </c>
    </row>
    <row r="218" spans="1:41" hidden="1">
      <c r="A218" s="106" t="s">
        <v>915</v>
      </c>
      <c r="B218" s="106" t="s">
        <v>647</v>
      </c>
      <c r="C218" s="107" t="s">
        <v>648</v>
      </c>
      <c r="D218" s="115" t="s">
        <v>649</v>
      </c>
      <c r="E218" s="199"/>
      <c r="F218" s="199"/>
      <c r="G218" s="199" t="str">
        <f>IF(F218&lt;&gt;"", VLOOKUP(F218,'WFOM - Cadre and Service List'!$E$4:$F$52,2,FALSE), "")</f>
        <v/>
      </c>
      <c r="H218" s="199" t="s">
        <v>910</v>
      </c>
      <c r="I218" s="208"/>
      <c r="J218" s="208"/>
      <c r="K218" s="208"/>
      <c r="L218" s="208"/>
      <c r="M218" s="208"/>
      <c r="N218" s="208"/>
      <c r="O218" s="208"/>
      <c r="P218" s="207">
        <f t="shared" si="7"/>
        <v>0</v>
      </c>
      <c r="Q218" s="122" t="s">
        <v>1947</v>
      </c>
      <c r="R218" s="122" t="str">
        <f>IFERROR(
$AN218 * INDEX('WFOM - Time_Base'!$A$4:$API$29, MATCH("CenHos", 'WFOM - Time_Base'!$B$4:$B$29,0), MATCH(CONCATENATE($G218,R$2),'WFOM - Time_Base'!$A$8:$API$8,0)) *
INDEX('WFOM - Time_Base'!$A$4:$API$29, MATCH("CenHos_Per", 'WFOM - Time_Base'!$B$4:$B$29,0), MATCH(CONCATENATE($G218,R$2),'WFOM - Time_Base'!$A$8:$API$8,0)),
IFERROR($AN218 * INDEX('Inputs from Uganda staff'!$E$61:$BM$80,MATCH('HRH Need estimation'!R$2,'Inputs from Uganda staff'!$E$61:$E$80,0),MATCH('HRH Need estimation'!$D218,'Inputs from Uganda staff'!$E$6:$BM$6,0)),
""))</f>
        <v/>
      </c>
      <c r="S218" s="122" t="str">
        <f>IFERROR(
$AN218 * INDEX('WFOM - Time_Base'!$A$4:$API$29, MATCH("CenHos", 'WFOM - Time_Base'!$B$4:$B$29,0), MATCH(CONCATENATE($G218,S$2),'WFOM - Time_Base'!$A$8:$API$8,0)) *
INDEX('WFOM - Time_Base'!$A$4:$API$29, MATCH("CenHos_Per", 'WFOM - Time_Base'!$B$4:$B$29,0), MATCH(CONCATENATE($G218,S$2),'WFOM - Time_Base'!$A$8:$API$8,0)),
IFERROR($AN218 * INDEX('Inputs from Uganda staff'!$E$61:$BM$80,MATCH('HRH Need estimation'!S$2,'Inputs from Uganda staff'!$E$61:$E$80,0),MATCH('HRH Need estimation'!$D218,'Inputs from Uganda staff'!$E$6:$BM$6,0)),
""))</f>
        <v/>
      </c>
      <c r="T218" s="122" t="str">
        <f>IFERROR(
$AN218 * INDEX('WFOM - Time_Base'!$A$4:$API$29, MATCH("CenHos", 'WFOM - Time_Base'!$B$4:$B$29,0), MATCH(CONCATENATE($G218,T$2),'WFOM - Time_Base'!$A$8:$API$8,0)) *
INDEX('WFOM - Time_Base'!$A$4:$API$29, MATCH("CenHos_Per", 'WFOM - Time_Base'!$B$4:$B$29,0), MATCH(CONCATENATE($G218,T$2),'WFOM - Time_Base'!$A$8:$API$8,0)),
IFERROR($AN218 * INDEX('Inputs from Uganda staff'!$E$61:$BM$80,MATCH('HRH Need estimation'!T$2,'Inputs from Uganda staff'!$E$61:$E$80,0),MATCH('HRH Need estimation'!$D218,'Inputs from Uganda staff'!$E$6:$BM$6,0)),
""))</f>
        <v/>
      </c>
      <c r="U218" s="122" t="str">
        <f>IFERROR(
$AN218 * INDEX('WFOM - Time_Base'!$A$4:$API$29, MATCH("CenHos", 'WFOM - Time_Base'!$B$4:$B$29,0), MATCH(CONCATENATE($G218,U$2),'WFOM - Time_Base'!$A$8:$API$8,0)) *
INDEX('WFOM - Time_Base'!$A$4:$API$29, MATCH("CenHos_Per", 'WFOM - Time_Base'!$B$4:$B$29,0), MATCH(CONCATENATE($G218,U$2),'WFOM - Time_Base'!$A$8:$API$8,0)),
IFERROR($AN218 * INDEX('Inputs from Uganda staff'!$E$61:$BM$80,MATCH('HRH Need estimation'!U$2,'Inputs from Uganda staff'!$E$61:$E$80,0),MATCH('HRH Need estimation'!$D218,'Inputs from Uganda staff'!$E$6:$BM$6,0)),
""))</f>
        <v/>
      </c>
      <c r="V218" s="122" t="str">
        <f>IFERROR(
$AN218 * INDEX('WFOM - Time_Base'!$A$4:$API$29, MATCH("CenHos", 'WFOM - Time_Base'!$B$4:$B$29,0), MATCH(CONCATENATE($G218,V$2),'WFOM - Time_Base'!$A$8:$API$8,0)) *
INDEX('WFOM - Time_Base'!$A$4:$API$29, MATCH("CenHos_Per", 'WFOM - Time_Base'!$B$4:$B$29,0), MATCH(CONCATENATE($G218,V$2),'WFOM - Time_Base'!$A$8:$API$8,0)),
IFERROR($AN218 * INDEX('Inputs from Uganda staff'!$E$61:$BM$80,MATCH('HRH Need estimation'!V$2,'Inputs from Uganda staff'!$E$61:$E$80,0),MATCH('HRH Need estimation'!$D218,'Inputs from Uganda staff'!$E$6:$BM$6,0)),
""))</f>
        <v/>
      </c>
      <c r="W218" s="122" t="str">
        <f>IFERROR(
$AN218 * INDEX('WFOM - Time_Base'!$A$4:$API$29, MATCH("CenHos", 'WFOM - Time_Base'!$B$4:$B$29,0), MATCH(CONCATENATE($G218,W$2),'WFOM - Time_Base'!$A$8:$API$8,0)) *
INDEX('WFOM - Time_Base'!$A$4:$API$29, MATCH("CenHos_Per", 'WFOM - Time_Base'!$B$4:$B$29,0), MATCH(CONCATENATE($G218,W$2),'WFOM - Time_Base'!$A$8:$API$8,0)),
IFERROR($AN218 * INDEX('Inputs from Uganda staff'!$E$61:$BM$80,MATCH('HRH Need estimation'!W$2,'Inputs from Uganda staff'!$E$61:$E$80,0),MATCH('HRH Need estimation'!$D218,'Inputs from Uganda staff'!$E$6:$BM$6,0)),
""))</f>
        <v/>
      </c>
      <c r="X218" s="122" t="str">
        <f>IFERROR(
$AN218 * INDEX('WFOM - Time_Base'!$A$4:$API$29, MATCH("CenHos", 'WFOM - Time_Base'!$B$4:$B$29,0), MATCH(CONCATENATE($G218,X$2),'WFOM - Time_Base'!$A$8:$API$8,0)) *
INDEX('WFOM - Time_Base'!$A$4:$API$29, MATCH("CenHos_Per", 'WFOM - Time_Base'!$B$4:$B$29,0), MATCH(CONCATENATE($G218,X$2),'WFOM - Time_Base'!$A$8:$API$8,0)),
IFERROR($AN218 * INDEX('Inputs from Uganda staff'!$E$61:$BM$80,MATCH('HRH Need estimation'!X$2,'Inputs from Uganda staff'!$E$61:$E$80,0),MATCH('HRH Need estimation'!$D218,'Inputs from Uganda staff'!$E$6:$BM$6,0)),
""))</f>
        <v/>
      </c>
      <c r="Y218" s="122" t="str">
        <f>IFERROR(
$AN218 * INDEX('WFOM - Time_Base'!$A$4:$API$29, MATCH("CenHos", 'WFOM - Time_Base'!$B$4:$B$29,0), MATCH(CONCATENATE($G218,Y$2),'WFOM - Time_Base'!$A$8:$API$8,0)) *
INDEX('WFOM - Time_Base'!$A$4:$API$29, MATCH("CenHos_Per", 'WFOM - Time_Base'!$B$4:$B$29,0), MATCH(CONCATENATE($G218,Y$2),'WFOM - Time_Base'!$A$8:$API$8,0)),
IFERROR($AN218 * INDEX('Inputs from Uganda staff'!$E$61:$BM$80,MATCH('HRH Need estimation'!Y$2,'Inputs from Uganda staff'!$E$61:$E$80,0),MATCH('HRH Need estimation'!$D218,'Inputs from Uganda staff'!$E$6:$BM$6,0)),
""))</f>
        <v/>
      </c>
      <c r="Z218" s="122" t="str">
        <f>IFERROR(
$AN218 * INDEX('WFOM - Time_Base'!$A$4:$API$29, MATCH("CenHos", 'WFOM - Time_Base'!$B$4:$B$29,0), MATCH(CONCATENATE($G218,Z$2),'WFOM - Time_Base'!$A$8:$API$8,0)) *
INDEX('WFOM - Time_Base'!$A$4:$API$29, MATCH("CenHos_Per", 'WFOM - Time_Base'!$B$4:$B$29,0), MATCH(CONCATENATE($G218,Z$2),'WFOM - Time_Base'!$A$8:$API$8,0)),
IFERROR($AN218 * INDEX('Inputs from Uganda staff'!$E$61:$BM$80,MATCH('HRH Need estimation'!Z$2,'Inputs from Uganda staff'!$E$61:$E$80,0),MATCH('HRH Need estimation'!$D218,'Inputs from Uganda staff'!$E$6:$BM$6,0)),
""))</f>
        <v/>
      </c>
      <c r="AA218" s="122" t="str">
        <f>IFERROR(
$AN218 * INDEX('WFOM - Time_Base'!$A$4:$API$29, MATCH("CenHos", 'WFOM - Time_Base'!$B$4:$B$29,0), MATCH(CONCATENATE($G218,AA$2),'WFOM - Time_Base'!$A$8:$API$8,0)) *
INDEX('WFOM - Time_Base'!$A$4:$API$29, MATCH("CenHos_Per", 'WFOM - Time_Base'!$B$4:$B$29,0), MATCH(CONCATENATE($G218,AA$2),'WFOM - Time_Base'!$A$8:$API$8,0)),
IFERROR($AN218 * INDEX('Inputs from Uganda staff'!$E$61:$BM$80,MATCH('HRH Need estimation'!AA$2,'Inputs from Uganda staff'!$E$61:$E$80,0),MATCH('HRH Need estimation'!$D218,'Inputs from Uganda staff'!$E$6:$BM$6,0)),
""))</f>
        <v/>
      </c>
      <c r="AB218" s="122" t="str">
        <f>IFERROR(
$AN218 * INDEX('WFOM - Time_Base'!$A$4:$API$29, MATCH("CenHos", 'WFOM - Time_Base'!$B$4:$B$29,0), MATCH(CONCATENATE($G218,AB$2),'WFOM - Time_Base'!$A$8:$API$8,0)) *
INDEX('WFOM - Time_Base'!$A$4:$API$29, MATCH("CenHos_Per", 'WFOM - Time_Base'!$B$4:$B$29,0), MATCH(CONCATENATE($G218,AB$2),'WFOM - Time_Base'!$A$8:$API$8,0)),
IFERROR($AN218 * INDEX('Inputs from Uganda staff'!$E$61:$BM$80,MATCH('HRH Need estimation'!AB$2,'Inputs from Uganda staff'!$E$61:$E$80,0),MATCH('HRH Need estimation'!$D218,'Inputs from Uganda staff'!$E$6:$BM$6,0)),
""))</f>
        <v/>
      </c>
      <c r="AC218" s="122" t="str">
        <f>IFERROR(
$AN218 * INDEX('WFOM - Time_Base'!$A$4:$API$29, MATCH("CenHos", 'WFOM - Time_Base'!$B$4:$B$29,0), MATCH(CONCATENATE($G218,AC$2),'WFOM - Time_Base'!$A$8:$API$8,0)) *
INDEX('WFOM - Time_Base'!$A$4:$API$29, MATCH("CenHos_Per", 'WFOM - Time_Base'!$B$4:$B$29,0), MATCH(CONCATENATE($G218,AC$2),'WFOM - Time_Base'!$A$8:$API$8,0)),
IFERROR($AN218 * INDEX('Inputs from Uganda staff'!$E$61:$BM$80,MATCH('HRH Need estimation'!AC$2,'Inputs from Uganda staff'!$E$61:$E$80,0),MATCH('HRH Need estimation'!$D218,'Inputs from Uganda staff'!$E$6:$BM$6,0)),
""))</f>
        <v/>
      </c>
      <c r="AD218" s="122" t="str">
        <f>IFERROR(
$AN218 * INDEX('WFOM - Time_Base'!$A$4:$API$29, MATCH("CenHos", 'WFOM - Time_Base'!$B$4:$B$29,0), MATCH(CONCATENATE($G218,AD$2),'WFOM - Time_Base'!$A$8:$API$8,0)) *
INDEX('WFOM - Time_Base'!$A$4:$API$29, MATCH("CenHos_Per", 'WFOM - Time_Base'!$B$4:$B$29,0), MATCH(CONCATENATE($G218,AD$2),'WFOM - Time_Base'!$A$8:$API$8,0)),
IFERROR($AN218 * INDEX('Inputs from Uganda staff'!$E$61:$BM$80,MATCH('HRH Need estimation'!AD$2,'Inputs from Uganda staff'!$E$61:$E$80,0),MATCH('HRH Need estimation'!$D218,'Inputs from Uganda staff'!$E$6:$BM$6,0)),
""))</f>
        <v/>
      </c>
      <c r="AE218" s="122" t="str">
        <f>IFERROR(
$AN218 * INDEX('WFOM - Time_Base'!$A$4:$API$29, MATCH("CenHos", 'WFOM - Time_Base'!$B$4:$B$29,0), MATCH(CONCATENATE($G218,AE$2),'WFOM - Time_Base'!$A$8:$API$8,0)) *
INDEX('WFOM - Time_Base'!$A$4:$API$29, MATCH("CenHos_Per", 'WFOM - Time_Base'!$B$4:$B$29,0), MATCH(CONCATENATE($G218,AE$2),'WFOM - Time_Base'!$A$8:$API$8,0)),
IFERROR($AN218 * INDEX('Inputs from Uganda staff'!$E$61:$BM$80,MATCH('HRH Need estimation'!AE$2,'Inputs from Uganda staff'!$E$61:$E$80,0),MATCH('HRH Need estimation'!$D218,'Inputs from Uganda staff'!$E$6:$BM$6,0)),
""))</f>
        <v/>
      </c>
      <c r="AF218" s="122" t="str">
        <f>IFERROR(
$AN218 * INDEX('WFOM - Time_Base'!$A$4:$API$29, MATCH("CenHos", 'WFOM - Time_Base'!$B$4:$B$29,0), MATCH(CONCATENATE($G218,AF$2),'WFOM - Time_Base'!$A$8:$API$8,0)) *
INDEX('WFOM - Time_Base'!$A$4:$API$29, MATCH("CenHos_Per", 'WFOM - Time_Base'!$B$4:$B$29,0), MATCH(CONCATENATE($G218,AF$2),'WFOM - Time_Base'!$A$8:$API$8,0)),
IFERROR($AN218 * INDEX('Inputs from Uganda staff'!$E$61:$BM$80,MATCH('HRH Need estimation'!AF$2,'Inputs from Uganda staff'!$E$61:$E$80,0),MATCH('HRH Need estimation'!$D218,'Inputs from Uganda staff'!$E$6:$BM$6,0)),
""))</f>
        <v/>
      </c>
      <c r="AG218" s="122" t="str">
        <f>IFERROR(
$AN218 * INDEX('WFOM - Time_Base'!$A$4:$API$29, MATCH("CenHos", 'WFOM - Time_Base'!$B$4:$B$29,0), MATCH(CONCATENATE($G218,AG$2),'WFOM - Time_Base'!$A$8:$API$8,0)) *
INDEX('WFOM - Time_Base'!$A$4:$API$29, MATCH("CenHos_Per", 'WFOM - Time_Base'!$B$4:$B$29,0), MATCH(CONCATENATE($G218,AG$2),'WFOM - Time_Base'!$A$8:$API$8,0)),
IFERROR($AN218 * INDEX('Inputs from Uganda staff'!$E$61:$BM$80,MATCH('HRH Need estimation'!AG$2,'Inputs from Uganda staff'!$E$61:$E$80,0),MATCH('HRH Need estimation'!$D218,'Inputs from Uganda staff'!$E$6:$BM$6,0)),
""))</f>
        <v/>
      </c>
      <c r="AH218" s="122" t="str">
        <f>IFERROR(
$AN218 * INDEX('WFOM - Time_Base'!$A$4:$API$29, MATCH("CenHos", 'WFOM - Time_Base'!$B$4:$B$29,0), MATCH(CONCATENATE($G218,AH$2),'WFOM - Time_Base'!$A$8:$API$8,0)) *
INDEX('WFOM - Time_Base'!$A$4:$API$29, MATCH("CenHos_Per", 'WFOM - Time_Base'!$B$4:$B$29,0), MATCH(CONCATENATE($G218,AH$2),'WFOM - Time_Base'!$A$8:$API$8,0)),
IFERROR($AN218 * INDEX('Inputs from Uganda staff'!$E$61:$BM$80,MATCH('HRH Need estimation'!AH$2,'Inputs from Uganda staff'!$E$61:$E$80,0),MATCH('HRH Need estimation'!$D218,'Inputs from Uganda staff'!$E$6:$BM$6,0)),
""))</f>
        <v/>
      </c>
      <c r="AI218" s="122" t="str">
        <f>IFERROR(
$AN218 * INDEX('WFOM - Time_Base'!$A$4:$API$29, MATCH("CenHos", 'WFOM - Time_Base'!$B$4:$B$29,0), MATCH(CONCATENATE($G218,AI$2),'WFOM - Time_Base'!$A$8:$API$8,0)) *
INDEX('WFOM - Time_Base'!$A$4:$API$29, MATCH("CenHos_Per", 'WFOM - Time_Base'!$B$4:$B$29,0), MATCH(CONCATENATE($G218,AI$2),'WFOM - Time_Base'!$A$8:$API$8,0)),
IFERROR($AN218 * INDEX('Inputs from Uganda staff'!$E$61:$BM$80,MATCH('HRH Need estimation'!AI$2,'Inputs from Uganda staff'!$E$61:$E$80,0),MATCH('HRH Need estimation'!$D218,'Inputs from Uganda staff'!$E$6:$BM$6,0)),
""))</f>
        <v/>
      </c>
      <c r="AJ218" s="122" t="str">
        <f>IFERROR(
$AN218 * INDEX('WFOM - Time_Base'!$A$4:$API$29, MATCH("CenHos", 'WFOM - Time_Base'!$B$4:$B$29,0), MATCH(CONCATENATE($G218,AJ$2),'WFOM - Time_Base'!$A$8:$API$8,0)) *
INDEX('WFOM - Time_Base'!$A$4:$API$29, MATCH("CenHos_Per", 'WFOM - Time_Base'!$B$4:$B$29,0), MATCH(CONCATENATE($G218,AJ$2),'WFOM - Time_Base'!$A$8:$API$8,0)),
IFERROR($AN218 * INDEX('Inputs from Uganda staff'!$E$61:$BM$80,MATCH('HRH Need estimation'!AJ$2,'Inputs from Uganda staff'!$E$61:$E$80,0),MATCH('HRH Need estimation'!$D218,'Inputs from Uganda staff'!$E$6:$BM$6,0)),
""))</f>
        <v/>
      </c>
      <c r="AK218" s="122" t="str">
        <f>IFERROR(
$AN218 * INDEX('WFOM - Time_Base'!$A$4:$API$29, MATCH("CenHos", 'WFOM - Time_Base'!$B$4:$B$29,0), MATCH(CONCATENATE($G218,AK$2),'WFOM - Time_Base'!$A$8:$API$8,0)) *
INDEX('WFOM - Time_Base'!$A$4:$API$29, MATCH("CenHos_Per", 'WFOM - Time_Base'!$B$4:$B$29,0), MATCH(CONCATENATE($G218,AK$2),'WFOM - Time_Base'!$A$8:$API$8,0)),
IFERROR($AN218 * INDEX('Inputs from Uganda staff'!$E$61:$BM$80,MATCH('HRH Need estimation'!AK$2,'Inputs from Uganda staff'!$E$61:$E$80,0),MATCH('HRH Need estimation'!$D218,'Inputs from Uganda staff'!$E$6:$BM$6,0)),
""))</f>
        <v/>
      </c>
      <c r="AL218" s="122" t="str">
        <f>IFERROR(
$AN218 * INDEX('WFOM - Time_Base'!$A$4:$API$29, MATCH("CenHos", 'WFOM - Time_Base'!$B$4:$B$29,0), MATCH(CONCATENATE($G218,AL$2),'WFOM - Time_Base'!$A$8:$API$8,0)) *
INDEX('WFOM - Time_Base'!$A$4:$API$29, MATCH("CenHos_Per", 'WFOM - Time_Base'!$B$4:$B$29,0), MATCH(CONCATENATE($G218,AL$2),'WFOM - Time_Base'!$A$8:$API$8,0)),
IFERROR($AN218 * INDEX('Inputs from Uganda staff'!$E$61:$BM$80,MATCH('HRH Need estimation'!AL$2,'Inputs from Uganda staff'!$E$61:$E$80,0),MATCH('HRH Need estimation'!$D218,'Inputs from Uganda staff'!$E$6:$BM$6,0)),
""))</f>
        <v/>
      </c>
      <c r="AN218">
        <v>1</v>
      </c>
      <c r="AO218" t="e">
        <f t="shared" si="8"/>
        <v>#N/A</v>
      </c>
    </row>
    <row r="219" spans="1:41" hidden="1">
      <c r="A219" s="106" t="s">
        <v>915</v>
      </c>
      <c r="B219" s="106" t="s">
        <v>647</v>
      </c>
      <c r="C219" s="107" t="s">
        <v>650</v>
      </c>
      <c r="D219" s="115" t="s">
        <v>651</v>
      </c>
      <c r="E219" s="252" t="s">
        <v>866</v>
      </c>
      <c r="F219" s="252"/>
      <c r="G219" s="122" t="str">
        <f>IF(F219&lt;&gt;"", VLOOKUP(F219,'WFOM - Cadre and Service List'!$E$4:$F$52,2,FALSE), "")</f>
        <v/>
      </c>
      <c r="H219" s="122"/>
      <c r="I219" s="207"/>
      <c r="J219" s="207"/>
      <c r="K219" s="207"/>
      <c r="L219" s="207"/>
      <c r="M219" s="207"/>
      <c r="N219" s="207"/>
      <c r="O219" s="207"/>
      <c r="P219" s="207">
        <f t="shared" si="7"/>
        <v>0</v>
      </c>
      <c r="Q219" s="122" t="s">
        <v>1947</v>
      </c>
      <c r="R219" s="122">
        <f>IFERROR(
$AN219 * INDEX('WFOM - Time_Base'!$A$4:$API$29, MATCH("CenHos", 'WFOM - Time_Base'!$B$4:$B$29,0), MATCH(CONCATENATE($G219,R$2),'WFOM - Time_Base'!$A$8:$API$8,0)) *
INDEX('WFOM - Time_Base'!$A$4:$API$29, MATCH("CenHos_Per", 'WFOM - Time_Base'!$B$4:$B$29,0), MATCH(CONCATENATE($G219,R$2),'WFOM - Time_Base'!$A$8:$API$8,0)),
IFERROR($AN219 * INDEX('Inputs from Uganda staff'!$E$61:$BM$80,MATCH('HRH Need estimation'!R$2,'Inputs from Uganda staff'!$E$61:$E$80,0),MATCH('HRH Need estimation'!$D219,'Inputs from Uganda staff'!$E$6:$BM$6,0)),
""))</f>
        <v>1.2</v>
      </c>
      <c r="S219" s="122">
        <f>IFERROR(
$AN219 * INDEX('WFOM - Time_Base'!$A$4:$API$29, MATCH("CenHos", 'WFOM - Time_Base'!$B$4:$B$29,0), MATCH(CONCATENATE($G219,S$2),'WFOM - Time_Base'!$A$8:$API$8,0)) *
INDEX('WFOM - Time_Base'!$A$4:$API$29, MATCH("CenHos_Per", 'WFOM - Time_Base'!$B$4:$B$29,0), MATCH(CONCATENATE($G219,S$2),'WFOM - Time_Base'!$A$8:$API$8,0)),
IFERROR($AN219 * INDEX('Inputs from Uganda staff'!$E$61:$BM$80,MATCH('HRH Need estimation'!S$2,'Inputs from Uganda staff'!$E$61:$E$80,0),MATCH('HRH Need estimation'!$D219,'Inputs from Uganda staff'!$E$6:$BM$6,0)),
""))</f>
        <v>0</v>
      </c>
      <c r="T219" s="122">
        <f>IFERROR(
$AN219 * INDEX('WFOM - Time_Base'!$A$4:$API$29, MATCH("CenHos", 'WFOM - Time_Base'!$B$4:$B$29,0), MATCH(CONCATENATE($G219,T$2),'WFOM - Time_Base'!$A$8:$API$8,0)) *
INDEX('WFOM - Time_Base'!$A$4:$API$29, MATCH("CenHos_Per", 'WFOM - Time_Base'!$B$4:$B$29,0), MATCH(CONCATENATE($G219,T$2),'WFOM - Time_Base'!$A$8:$API$8,0)),
IFERROR($AN219 * INDEX('Inputs from Uganda staff'!$E$61:$BM$80,MATCH('HRH Need estimation'!T$2,'Inputs from Uganda staff'!$E$61:$E$80,0),MATCH('HRH Need estimation'!$D219,'Inputs from Uganda staff'!$E$6:$BM$6,0)),
""))</f>
        <v>1.2</v>
      </c>
      <c r="U219" s="122">
        <f>IFERROR(
$AN219 * INDEX('WFOM - Time_Base'!$A$4:$API$29, MATCH("CenHos", 'WFOM - Time_Base'!$B$4:$B$29,0), MATCH(CONCATENATE($G219,U$2),'WFOM - Time_Base'!$A$8:$API$8,0)) *
INDEX('WFOM - Time_Base'!$A$4:$API$29, MATCH("CenHos_Per", 'WFOM - Time_Base'!$B$4:$B$29,0), MATCH(CONCATENATE($G219,U$2),'WFOM - Time_Base'!$A$8:$API$8,0)),
IFERROR($AN219 * INDEX('Inputs from Uganda staff'!$E$61:$BM$80,MATCH('HRH Need estimation'!U$2,'Inputs from Uganda staff'!$E$61:$E$80,0),MATCH('HRH Need estimation'!$D219,'Inputs from Uganda staff'!$E$6:$BM$6,0)),
""))</f>
        <v>3.6</v>
      </c>
      <c r="V219" s="122">
        <f>IFERROR(
$AN219 * INDEX('WFOM - Time_Base'!$A$4:$API$29, MATCH("CenHos", 'WFOM - Time_Base'!$B$4:$B$29,0), MATCH(CONCATENATE($G219,V$2),'WFOM - Time_Base'!$A$8:$API$8,0)) *
INDEX('WFOM - Time_Base'!$A$4:$API$29, MATCH("CenHos_Per", 'WFOM - Time_Base'!$B$4:$B$29,0), MATCH(CONCATENATE($G219,V$2),'WFOM - Time_Base'!$A$8:$API$8,0)),
IFERROR($AN219 * INDEX('Inputs from Uganda staff'!$E$61:$BM$80,MATCH('HRH Need estimation'!V$2,'Inputs from Uganda staff'!$E$61:$E$80,0),MATCH('HRH Need estimation'!$D219,'Inputs from Uganda staff'!$E$6:$BM$6,0)),
""))</f>
        <v>0</v>
      </c>
      <c r="W219" s="122">
        <f>IFERROR(
$AN219 * INDEX('WFOM - Time_Base'!$A$4:$API$29, MATCH("CenHos", 'WFOM - Time_Base'!$B$4:$B$29,0), MATCH(CONCATENATE($G219,W$2),'WFOM - Time_Base'!$A$8:$API$8,0)) *
INDEX('WFOM - Time_Base'!$A$4:$API$29, MATCH("CenHos_Per", 'WFOM - Time_Base'!$B$4:$B$29,0), MATCH(CONCATENATE($G219,W$2),'WFOM - Time_Base'!$A$8:$API$8,0)),
IFERROR($AN219 * INDEX('Inputs from Uganda staff'!$E$61:$BM$80,MATCH('HRH Need estimation'!W$2,'Inputs from Uganda staff'!$E$61:$E$80,0),MATCH('HRH Need estimation'!$D219,'Inputs from Uganda staff'!$E$6:$BM$6,0)),
""))</f>
        <v>0</v>
      </c>
      <c r="X219" s="122">
        <f>IFERROR(
$AN219 * INDEX('WFOM - Time_Base'!$A$4:$API$29, MATCH("CenHos", 'WFOM - Time_Base'!$B$4:$B$29,0), MATCH(CONCATENATE($G219,X$2),'WFOM - Time_Base'!$A$8:$API$8,0)) *
INDEX('WFOM - Time_Base'!$A$4:$API$29, MATCH("CenHos_Per", 'WFOM - Time_Base'!$B$4:$B$29,0), MATCH(CONCATENATE($G219,X$2),'WFOM - Time_Base'!$A$8:$API$8,0)),
IFERROR($AN219 * INDEX('Inputs from Uganda staff'!$E$61:$BM$80,MATCH('HRH Need estimation'!X$2,'Inputs from Uganda staff'!$E$61:$E$80,0),MATCH('HRH Need estimation'!$D219,'Inputs from Uganda staff'!$E$6:$BM$6,0)),
""))</f>
        <v>0</v>
      </c>
      <c r="Y219" s="122">
        <f>IFERROR(
$AN219 * INDEX('WFOM - Time_Base'!$A$4:$API$29, MATCH("CenHos", 'WFOM - Time_Base'!$B$4:$B$29,0), MATCH(CONCATENATE($G219,Y$2),'WFOM - Time_Base'!$A$8:$API$8,0)) *
INDEX('WFOM - Time_Base'!$A$4:$API$29, MATCH("CenHos_Per", 'WFOM - Time_Base'!$B$4:$B$29,0), MATCH(CONCATENATE($G219,Y$2),'WFOM - Time_Base'!$A$8:$API$8,0)),
IFERROR($AN219 * INDEX('Inputs from Uganda staff'!$E$61:$BM$80,MATCH('HRH Need estimation'!Y$2,'Inputs from Uganda staff'!$E$61:$E$80,0),MATCH('HRH Need estimation'!$D219,'Inputs from Uganda staff'!$E$6:$BM$6,0)),
""))</f>
        <v>0</v>
      </c>
      <c r="Z219" s="122">
        <f>IFERROR(
$AN219 * INDEX('WFOM - Time_Base'!$A$4:$API$29, MATCH("CenHos", 'WFOM - Time_Base'!$B$4:$B$29,0), MATCH(CONCATENATE($G219,Z$2),'WFOM - Time_Base'!$A$8:$API$8,0)) *
INDEX('WFOM - Time_Base'!$A$4:$API$29, MATCH("CenHos_Per", 'WFOM - Time_Base'!$B$4:$B$29,0), MATCH(CONCATENATE($G219,Z$2),'WFOM - Time_Base'!$A$8:$API$8,0)),
IFERROR($AN219 * INDEX('Inputs from Uganda staff'!$E$61:$BM$80,MATCH('HRH Need estimation'!Z$2,'Inputs from Uganda staff'!$E$61:$E$80,0),MATCH('HRH Need estimation'!$D219,'Inputs from Uganda staff'!$E$6:$BM$6,0)),
""))</f>
        <v>0</v>
      </c>
      <c r="AA219" s="122">
        <f>IFERROR(
$AN219 * INDEX('WFOM - Time_Base'!$A$4:$API$29, MATCH("CenHos", 'WFOM - Time_Base'!$B$4:$B$29,0), MATCH(CONCATENATE($G219,AA$2),'WFOM - Time_Base'!$A$8:$API$8,0)) *
INDEX('WFOM - Time_Base'!$A$4:$API$29, MATCH("CenHos_Per", 'WFOM - Time_Base'!$B$4:$B$29,0), MATCH(CONCATENATE($G219,AA$2),'WFOM - Time_Base'!$A$8:$API$8,0)),
IFERROR($AN219 * INDEX('Inputs from Uganda staff'!$E$61:$BM$80,MATCH('HRH Need estimation'!AA$2,'Inputs from Uganda staff'!$E$61:$E$80,0),MATCH('HRH Need estimation'!$D219,'Inputs from Uganda staff'!$E$6:$BM$6,0)),
""))</f>
        <v>0</v>
      </c>
      <c r="AB219" s="122">
        <f>IFERROR(
$AN219 * INDEX('WFOM - Time_Base'!$A$4:$API$29, MATCH("CenHos", 'WFOM - Time_Base'!$B$4:$B$29,0), MATCH(CONCATENATE($G219,AB$2),'WFOM - Time_Base'!$A$8:$API$8,0)) *
INDEX('WFOM - Time_Base'!$A$4:$API$29, MATCH("CenHos_Per", 'WFOM - Time_Base'!$B$4:$B$29,0), MATCH(CONCATENATE($G219,AB$2),'WFOM - Time_Base'!$A$8:$API$8,0)),
IFERROR($AN219 * INDEX('Inputs from Uganda staff'!$E$61:$BM$80,MATCH('HRH Need estimation'!AB$2,'Inputs from Uganda staff'!$E$61:$E$80,0),MATCH('HRH Need estimation'!$D219,'Inputs from Uganda staff'!$E$6:$BM$6,0)),
""))</f>
        <v>0</v>
      </c>
      <c r="AC219" s="122" t="str">
        <f>IFERROR(
$AN219 * INDEX('WFOM - Time_Base'!$A$4:$API$29, MATCH("CenHos", 'WFOM - Time_Base'!$B$4:$B$29,0), MATCH(CONCATENATE($G219,AC$2),'WFOM - Time_Base'!$A$8:$API$8,0)) *
INDEX('WFOM - Time_Base'!$A$4:$API$29, MATCH("CenHos_Per", 'WFOM - Time_Base'!$B$4:$B$29,0), MATCH(CONCATENATE($G219,AC$2),'WFOM - Time_Base'!$A$8:$API$8,0)),
IFERROR($AN219 * INDEX('Inputs from Uganda staff'!$E$61:$BM$80,MATCH('HRH Need estimation'!AC$2,'Inputs from Uganda staff'!$E$61:$E$80,0),MATCH('HRH Need estimation'!$D219,'Inputs from Uganda staff'!$E$6:$BM$6,0)),
""))</f>
        <v/>
      </c>
      <c r="AD219" s="122">
        <f>IFERROR(
$AN219 * INDEX('WFOM - Time_Base'!$A$4:$API$29, MATCH("CenHos", 'WFOM - Time_Base'!$B$4:$B$29,0), MATCH(CONCATENATE($G219,AD$2),'WFOM - Time_Base'!$A$8:$API$8,0)) *
INDEX('WFOM - Time_Base'!$A$4:$API$29, MATCH("CenHos_Per", 'WFOM - Time_Base'!$B$4:$B$29,0), MATCH(CONCATENATE($G219,AD$2),'WFOM - Time_Base'!$A$8:$API$8,0)),
IFERROR($AN219 * INDEX('Inputs from Uganda staff'!$E$61:$BM$80,MATCH('HRH Need estimation'!AD$2,'Inputs from Uganda staff'!$E$61:$E$80,0),MATCH('HRH Need estimation'!$D219,'Inputs from Uganda staff'!$E$6:$BM$6,0)),
""))</f>
        <v>0</v>
      </c>
      <c r="AE219" s="122">
        <f>IFERROR(
$AN219 * INDEX('WFOM - Time_Base'!$A$4:$API$29, MATCH("CenHos", 'WFOM - Time_Base'!$B$4:$B$29,0), MATCH(CONCATENATE($G219,AE$2),'WFOM - Time_Base'!$A$8:$API$8,0)) *
INDEX('WFOM - Time_Base'!$A$4:$API$29, MATCH("CenHos_Per", 'WFOM - Time_Base'!$B$4:$B$29,0), MATCH(CONCATENATE($G219,AE$2),'WFOM - Time_Base'!$A$8:$API$8,0)),
IFERROR($AN219 * INDEX('Inputs from Uganda staff'!$E$61:$BM$80,MATCH('HRH Need estimation'!AE$2,'Inputs from Uganda staff'!$E$61:$E$80,0),MATCH('HRH Need estimation'!$D219,'Inputs from Uganda staff'!$E$6:$BM$6,0)),
""))</f>
        <v>0</v>
      </c>
      <c r="AF219" s="122">
        <f>IFERROR(
$AN219 * INDEX('WFOM - Time_Base'!$A$4:$API$29, MATCH("CenHos", 'WFOM - Time_Base'!$B$4:$B$29,0), MATCH(CONCATENATE($G219,AF$2),'WFOM - Time_Base'!$A$8:$API$8,0)) *
INDEX('WFOM - Time_Base'!$A$4:$API$29, MATCH("CenHos_Per", 'WFOM - Time_Base'!$B$4:$B$29,0), MATCH(CONCATENATE($G219,AF$2),'WFOM - Time_Base'!$A$8:$API$8,0)),
IFERROR($AN219 * INDEX('Inputs from Uganda staff'!$E$61:$BM$80,MATCH('HRH Need estimation'!AF$2,'Inputs from Uganda staff'!$E$61:$E$80,0),MATCH('HRH Need estimation'!$D219,'Inputs from Uganda staff'!$E$6:$BM$6,0)),
""))</f>
        <v>0</v>
      </c>
      <c r="AG219" s="122">
        <f>IFERROR(
$AN219 * INDEX('WFOM - Time_Base'!$A$4:$API$29, MATCH("CenHos", 'WFOM - Time_Base'!$B$4:$B$29,0), MATCH(CONCATENATE($G219,AG$2),'WFOM - Time_Base'!$A$8:$API$8,0)) *
INDEX('WFOM - Time_Base'!$A$4:$API$29, MATCH("CenHos_Per", 'WFOM - Time_Base'!$B$4:$B$29,0), MATCH(CONCATENATE($G219,AG$2),'WFOM - Time_Base'!$A$8:$API$8,0)),
IFERROR($AN219 * INDEX('Inputs from Uganda staff'!$E$61:$BM$80,MATCH('HRH Need estimation'!AG$2,'Inputs from Uganda staff'!$E$61:$E$80,0),MATCH('HRH Need estimation'!$D219,'Inputs from Uganda staff'!$E$6:$BM$6,0)),
""))</f>
        <v>0</v>
      </c>
      <c r="AH219" s="122">
        <f>IFERROR(
$AN219 * INDEX('WFOM - Time_Base'!$A$4:$API$29, MATCH("CenHos", 'WFOM - Time_Base'!$B$4:$B$29,0), MATCH(CONCATENATE($G219,AH$2),'WFOM - Time_Base'!$A$8:$API$8,0)) *
INDEX('WFOM - Time_Base'!$A$4:$API$29, MATCH("CenHos_Per", 'WFOM - Time_Base'!$B$4:$B$29,0), MATCH(CONCATENATE($G219,AH$2),'WFOM - Time_Base'!$A$8:$API$8,0)),
IFERROR($AN219 * INDEX('Inputs from Uganda staff'!$E$61:$BM$80,MATCH('HRH Need estimation'!AH$2,'Inputs from Uganda staff'!$E$61:$E$80,0),MATCH('HRH Need estimation'!$D219,'Inputs from Uganda staff'!$E$6:$BM$6,0)),
""))</f>
        <v>0</v>
      </c>
      <c r="AI219" s="122">
        <f>IFERROR(
$AN219 * INDEX('WFOM - Time_Base'!$A$4:$API$29, MATCH("CenHos", 'WFOM - Time_Base'!$B$4:$B$29,0), MATCH(CONCATENATE($G219,AI$2),'WFOM - Time_Base'!$A$8:$API$8,0)) *
INDEX('WFOM - Time_Base'!$A$4:$API$29, MATCH("CenHos_Per", 'WFOM - Time_Base'!$B$4:$B$29,0), MATCH(CONCATENATE($G219,AI$2),'WFOM - Time_Base'!$A$8:$API$8,0)),
IFERROR($AN219 * INDEX('Inputs from Uganda staff'!$E$61:$BM$80,MATCH('HRH Need estimation'!AI$2,'Inputs from Uganda staff'!$E$61:$E$80,0),MATCH('HRH Need estimation'!$D219,'Inputs from Uganda staff'!$E$6:$BM$6,0)),
""))</f>
        <v>0</v>
      </c>
      <c r="AJ219" s="122">
        <f>IFERROR(
$AN219 * INDEX('WFOM - Time_Base'!$A$4:$API$29, MATCH("CenHos", 'WFOM - Time_Base'!$B$4:$B$29,0), MATCH(CONCATENATE($G219,AJ$2),'WFOM - Time_Base'!$A$8:$API$8,0)) *
INDEX('WFOM - Time_Base'!$A$4:$API$29, MATCH("CenHos_Per", 'WFOM - Time_Base'!$B$4:$B$29,0), MATCH(CONCATENATE($G219,AJ$2),'WFOM - Time_Base'!$A$8:$API$8,0)),
IFERROR($AN219 * INDEX('Inputs from Uganda staff'!$E$61:$BM$80,MATCH('HRH Need estimation'!AJ$2,'Inputs from Uganda staff'!$E$61:$E$80,0),MATCH('HRH Need estimation'!$D219,'Inputs from Uganda staff'!$E$6:$BM$6,0)),
""))</f>
        <v>0</v>
      </c>
      <c r="AK219" s="122">
        <f>IFERROR(
$AN219 * INDEX('WFOM - Time_Base'!$A$4:$API$29, MATCH("CenHos", 'WFOM - Time_Base'!$B$4:$B$29,0), MATCH(CONCATENATE($G219,AK$2),'WFOM - Time_Base'!$A$8:$API$8,0)) *
INDEX('WFOM - Time_Base'!$A$4:$API$29, MATCH("CenHos_Per", 'WFOM - Time_Base'!$B$4:$B$29,0), MATCH(CONCATENATE($G219,AK$2),'WFOM - Time_Base'!$A$8:$API$8,0)),
IFERROR($AN219 * INDEX('Inputs from Uganda staff'!$E$61:$BM$80,MATCH('HRH Need estimation'!AK$2,'Inputs from Uganda staff'!$E$61:$E$80,0),MATCH('HRH Need estimation'!$D219,'Inputs from Uganda staff'!$E$6:$BM$6,0)),
""))</f>
        <v>0</v>
      </c>
      <c r="AL219" s="122">
        <f>IFERROR(
$AN219 * INDEX('WFOM - Time_Base'!$A$4:$API$29, MATCH("CenHos", 'WFOM - Time_Base'!$B$4:$B$29,0), MATCH(CONCATENATE($G219,AL$2),'WFOM - Time_Base'!$A$8:$API$8,0)) *
INDEX('WFOM - Time_Base'!$A$4:$API$29, MATCH("CenHos_Per", 'WFOM - Time_Base'!$B$4:$B$29,0), MATCH(CONCATENATE($G219,AL$2),'WFOM - Time_Base'!$A$8:$API$8,0)),
IFERROR($AN219 * INDEX('Inputs from Uganda staff'!$E$61:$BM$80,MATCH('HRH Need estimation'!AL$2,'Inputs from Uganda staff'!$E$61:$E$80,0),MATCH('HRH Need estimation'!$D219,'Inputs from Uganda staff'!$E$6:$BM$6,0)),
""))</f>
        <v>0</v>
      </c>
      <c r="AN219">
        <v>1</v>
      </c>
      <c r="AO219" t="e">
        <f t="shared" si="8"/>
        <v>#N/A</v>
      </c>
    </row>
    <row r="220" spans="1:41" hidden="1">
      <c r="A220" s="106" t="s">
        <v>1026</v>
      </c>
      <c r="B220" s="106" t="s">
        <v>647</v>
      </c>
      <c r="C220" s="107" t="s">
        <v>652</v>
      </c>
      <c r="D220" s="117" t="s">
        <v>653</v>
      </c>
      <c r="E220" s="199"/>
      <c r="F220" s="199"/>
      <c r="G220" s="199"/>
      <c r="H220" s="199" t="s">
        <v>910</v>
      </c>
      <c r="I220" s="208"/>
      <c r="J220" s="208"/>
      <c r="K220" s="208"/>
      <c r="L220" s="208"/>
      <c r="M220" s="208"/>
      <c r="N220" s="208"/>
      <c r="O220" s="208"/>
      <c r="P220" s="207">
        <f t="shared" si="7"/>
        <v>0</v>
      </c>
      <c r="Q220" s="122" t="s">
        <v>1947</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2032</v>
      </c>
      <c r="AN220">
        <v>1</v>
      </c>
      <c r="AO220" t="e">
        <f t="shared" si="8"/>
        <v>#N/A</v>
      </c>
    </row>
    <row r="221" spans="1:41" hidden="1">
      <c r="A221" s="106" t="s">
        <v>1027</v>
      </c>
      <c r="B221" s="106" t="s">
        <v>647</v>
      </c>
      <c r="C221" s="107" t="s">
        <v>654</v>
      </c>
      <c r="D221" s="113" t="s">
        <v>655</v>
      </c>
      <c r="E221" s="199"/>
      <c r="F221" s="199"/>
      <c r="G221" s="199"/>
      <c r="H221" s="199" t="s">
        <v>910</v>
      </c>
      <c r="I221" s="208"/>
      <c r="J221" s="208"/>
      <c r="K221" s="208"/>
      <c r="L221" s="208"/>
      <c r="M221" s="208"/>
      <c r="N221" s="208"/>
      <c r="O221" s="208"/>
      <c r="P221" s="207">
        <f t="shared" si="7"/>
        <v>0</v>
      </c>
      <c r="Q221" s="122" t="s">
        <v>1947</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2032</v>
      </c>
      <c r="AN221">
        <v>1</v>
      </c>
      <c r="AO221" t="e">
        <f t="shared" si="8"/>
        <v>#N/A</v>
      </c>
    </row>
    <row r="222" spans="1:41" hidden="1">
      <c r="A222" s="106" t="s">
        <v>1028</v>
      </c>
      <c r="B222" s="106" t="s">
        <v>647</v>
      </c>
      <c r="C222" s="107" t="s">
        <v>656</v>
      </c>
      <c r="D222" s="115" t="s">
        <v>657</v>
      </c>
      <c r="E222" s="199"/>
      <c r="F222" s="199"/>
      <c r="G222" s="199" t="str">
        <f>IF(F222&lt;&gt;"", VLOOKUP(F222,'WFOM - Cadre and Service List'!$E$4:$F$52,2,FALSE), "")</f>
        <v/>
      </c>
      <c r="H222" s="199" t="s">
        <v>910</v>
      </c>
      <c r="I222" s="208"/>
      <c r="J222" s="208"/>
      <c r="K222" s="208"/>
      <c r="L222" s="208"/>
      <c r="M222" s="208"/>
      <c r="N222" s="208"/>
      <c r="O222" s="208"/>
      <c r="P222" s="207">
        <f t="shared" si="7"/>
        <v>0</v>
      </c>
      <c r="Q222" s="122" t="s">
        <v>1947</v>
      </c>
      <c r="R222" s="122" t="str">
        <f>IFERROR(
$AN222 * INDEX('WFOM - Time_Base'!$A$4:$API$29, MATCH("CenHos", 'WFOM - Time_Base'!$B$4:$B$29,0), MATCH(CONCATENATE($G222,R$2),'WFOM - Time_Base'!$A$8:$API$8,0)) *
INDEX('WFOM - Time_Base'!$A$4:$API$29, MATCH("CenHos_Per", 'WFOM - Time_Base'!$B$4:$B$29,0), MATCH(CONCATENATE($G222,R$2),'WFOM - Time_Base'!$A$8:$API$8,0)),
IFERROR($AN222 * INDEX('Inputs from Uganda staff'!$E$61:$BM$80,MATCH('HRH Need estimation'!R$2,'Inputs from Uganda staff'!$E$61:$E$80,0),MATCH('HRH Need estimation'!$D222,'Inputs from Uganda staff'!$E$6:$BM$6,0)),
""))</f>
        <v/>
      </c>
      <c r="S222" s="122" t="str">
        <f>IFERROR(
$AN222 * INDEX('WFOM - Time_Base'!$A$4:$API$29, MATCH("CenHos", 'WFOM - Time_Base'!$B$4:$B$29,0), MATCH(CONCATENATE($G222,S$2),'WFOM - Time_Base'!$A$8:$API$8,0)) *
INDEX('WFOM - Time_Base'!$A$4:$API$29, MATCH("CenHos_Per", 'WFOM - Time_Base'!$B$4:$B$29,0), MATCH(CONCATENATE($G222,S$2),'WFOM - Time_Base'!$A$8:$API$8,0)),
IFERROR($AN222 * INDEX('Inputs from Uganda staff'!$E$61:$BM$80,MATCH('HRH Need estimation'!S$2,'Inputs from Uganda staff'!$E$61:$E$80,0),MATCH('HRH Need estimation'!$D222,'Inputs from Uganda staff'!$E$6:$BM$6,0)),
""))</f>
        <v/>
      </c>
      <c r="T222" s="122" t="str">
        <f>IFERROR(
$AN222 * INDEX('WFOM - Time_Base'!$A$4:$API$29, MATCH("CenHos", 'WFOM - Time_Base'!$B$4:$B$29,0), MATCH(CONCATENATE($G222,T$2),'WFOM - Time_Base'!$A$8:$API$8,0)) *
INDEX('WFOM - Time_Base'!$A$4:$API$29, MATCH("CenHos_Per", 'WFOM - Time_Base'!$B$4:$B$29,0), MATCH(CONCATENATE($G222,T$2),'WFOM - Time_Base'!$A$8:$API$8,0)),
IFERROR($AN222 * INDEX('Inputs from Uganda staff'!$E$61:$BM$80,MATCH('HRH Need estimation'!T$2,'Inputs from Uganda staff'!$E$61:$E$80,0),MATCH('HRH Need estimation'!$D222,'Inputs from Uganda staff'!$E$6:$BM$6,0)),
""))</f>
        <v/>
      </c>
      <c r="U222" s="122" t="str">
        <f>IFERROR(
$AN222 * INDEX('WFOM - Time_Base'!$A$4:$API$29, MATCH("CenHos", 'WFOM - Time_Base'!$B$4:$B$29,0), MATCH(CONCATENATE($G222,U$2),'WFOM - Time_Base'!$A$8:$API$8,0)) *
INDEX('WFOM - Time_Base'!$A$4:$API$29, MATCH("CenHos_Per", 'WFOM - Time_Base'!$B$4:$B$29,0), MATCH(CONCATENATE($G222,U$2),'WFOM - Time_Base'!$A$8:$API$8,0)),
IFERROR($AN222 * INDEX('Inputs from Uganda staff'!$E$61:$BM$80,MATCH('HRH Need estimation'!U$2,'Inputs from Uganda staff'!$E$61:$E$80,0),MATCH('HRH Need estimation'!$D222,'Inputs from Uganda staff'!$E$6:$BM$6,0)),
""))</f>
        <v/>
      </c>
      <c r="V222" s="122" t="str">
        <f>IFERROR(
$AN222 * INDEX('WFOM - Time_Base'!$A$4:$API$29, MATCH("CenHos", 'WFOM - Time_Base'!$B$4:$B$29,0), MATCH(CONCATENATE($G222,V$2),'WFOM - Time_Base'!$A$8:$API$8,0)) *
INDEX('WFOM - Time_Base'!$A$4:$API$29, MATCH("CenHos_Per", 'WFOM - Time_Base'!$B$4:$B$29,0), MATCH(CONCATENATE($G222,V$2),'WFOM - Time_Base'!$A$8:$API$8,0)),
IFERROR($AN222 * INDEX('Inputs from Uganda staff'!$E$61:$BM$80,MATCH('HRH Need estimation'!V$2,'Inputs from Uganda staff'!$E$61:$E$80,0),MATCH('HRH Need estimation'!$D222,'Inputs from Uganda staff'!$E$6:$BM$6,0)),
""))</f>
        <v/>
      </c>
      <c r="W222" s="122" t="str">
        <f>IFERROR(
$AN222 * INDEX('WFOM - Time_Base'!$A$4:$API$29, MATCH("CenHos", 'WFOM - Time_Base'!$B$4:$B$29,0), MATCH(CONCATENATE($G222,W$2),'WFOM - Time_Base'!$A$8:$API$8,0)) *
INDEX('WFOM - Time_Base'!$A$4:$API$29, MATCH("CenHos_Per", 'WFOM - Time_Base'!$B$4:$B$29,0), MATCH(CONCATENATE($G222,W$2),'WFOM - Time_Base'!$A$8:$API$8,0)),
IFERROR($AN222 * INDEX('Inputs from Uganda staff'!$E$61:$BM$80,MATCH('HRH Need estimation'!W$2,'Inputs from Uganda staff'!$E$61:$E$80,0),MATCH('HRH Need estimation'!$D222,'Inputs from Uganda staff'!$E$6:$BM$6,0)),
""))</f>
        <v/>
      </c>
      <c r="X222" s="122" t="str">
        <f>IFERROR(
$AN222 * INDEX('WFOM - Time_Base'!$A$4:$API$29, MATCH("CenHos", 'WFOM - Time_Base'!$B$4:$B$29,0), MATCH(CONCATENATE($G222,X$2),'WFOM - Time_Base'!$A$8:$API$8,0)) *
INDEX('WFOM - Time_Base'!$A$4:$API$29, MATCH("CenHos_Per", 'WFOM - Time_Base'!$B$4:$B$29,0), MATCH(CONCATENATE($G222,X$2),'WFOM - Time_Base'!$A$8:$API$8,0)),
IFERROR($AN222 * INDEX('Inputs from Uganda staff'!$E$61:$BM$80,MATCH('HRH Need estimation'!X$2,'Inputs from Uganda staff'!$E$61:$E$80,0),MATCH('HRH Need estimation'!$D222,'Inputs from Uganda staff'!$E$6:$BM$6,0)),
""))</f>
        <v/>
      </c>
      <c r="Y222" s="122" t="str">
        <f>IFERROR(
$AN222 * INDEX('WFOM - Time_Base'!$A$4:$API$29, MATCH("CenHos", 'WFOM - Time_Base'!$B$4:$B$29,0), MATCH(CONCATENATE($G222,Y$2),'WFOM - Time_Base'!$A$8:$API$8,0)) *
INDEX('WFOM - Time_Base'!$A$4:$API$29, MATCH("CenHos_Per", 'WFOM - Time_Base'!$B$4:$B$29,0), MATCH(CONCATENATE($G222,Y$2),'WFOM - Time_Base'!$A$8:$API$8,0)),
IFERROR($AN222 * INDEX('Inputs from Uganda staff'!$E$61:$BM$80,MATCH('HRH Need estimation'!Y$2,'Inputs from Uganda staff'!$E$61:$E$80,0),MATCH('HRH Need estimation'!$D222,'Inputs from Uganda staff'!$E$6:$BM$6,0)),
""))</f>
        <v/>
      </c>
      <c r="Z222" s="122" t="str">
        <f>IFERROR(
$AN222 * INDEX('WFOM - Time_Base'!$A$4:$API$29, MATCH("CenHos", 'WFOM - Time_Base'!$B$4:$B$29,0), MATCH(CONCATENATE($G222,Z$2),'WFOM - Time_Base'!$A$8:$API$8,0)) *
INDEX('WFOM - Time_Base'!$A$4:$API$29, MATCH("CenHos_Per", 'WFOM - Time_Base'!$B$4:$B$29,0), MATCH(CONCATENATE($G222,Z$2),'WFOM - Time_Base'!$A$8:$API$8,0)),
IFERROR($AN222 * INDEX('Inputs from Uganda staff'!$E$61:$BM$80,MATCH('HRH Need estimation'!Z$2,'Inputs from Uganda staff'!$E$61:$E$80,0),MATCH('HRH Need estimation'!$D222,'Inputs from Uganda staff'!$E$6:$BM$6,0)),
""))</f>
        <v/>
      </c>
      <c r="AA222" s="122" t="str">
        <f>IFERROR(
$AN222 * INDEX('WFOM - Time_Base'!$A$4:$API$29, MATCH("CenHos", 'WFOM - Time_Base'!$B$4:$B$29,0), MATCH(CONCATENATE($G222,AA$2),'WFOM - Time_Base'!$A$8:$API$8,0)) *
INDEX('WFOM - Time_Base'!$A$4:$API$29, MATCH("CenHos_Per", 'WFOM - Time_Base'!$B$4:$B$29,0), MATCH(CONCATENATE($G222,AA$2),'WFOM - Time_Base'!$A$8:$API$8,0)),
IFERROR($AN222 * INDEX('Inputs from Uganda staff'!$E$61:$BM$80,MATCH('HRH Need estimation'!AA$2,'Inputs from Uganda staff'!$E$61:$E$80,0),MATCH('HRH Need estimation'!$D222,'Inputs from Uganda staff'!$E$6:$BM$6,0)),
""))</f>
        <v/>
      </c>
      <c r="AB222" s="122" t="str">
        <f>IFERROR(
$AN222 * INDEX('WFOM - Time_Base'!$A$4:$API$29, MATCH("CenHos", 'WFOM - Time_Base'!$B$4:$B$29,0), MATCH(CONCATENATE($G222,AB$2),'WFOM - Time_Base'!$A$8:$API$8,0)) *
INDEX('WFOM - Time_Base'!$A$4:$API$29, MATCH("CenHos_Per", 'WFOM - Time_Base'!$B$4:$B$29,0), MATCH(CONCATENATE($G222,AB$2),'WFOM - Time_Base'!$A$8:$API$8,0)),
IFERROR($AN222 * INDEX('Inputs from Uganda staff'!$E$61:$BM$80,MATCH('HRH Need estimation'!AB$2,'Inputs from Uganda staff'!$E$61:$E$80,0),MATCH('HRH Need estimation'!$D222,'Inputs from Uganda staff'!$E$6:$BM$6,0)),
""))</f>
        <v/>
      </c>
      <c r="AC222" s="122" t="str">
        <f>IFERROR(
$AN222 * INDEX('WFOM - Time_Base'!$A$4:$API$29, MATCH("CenHos", 'WFOM - Time_Base'!$B$4:$B$29,0), MATCH(CONCATENATE($G222,AC$2),'WFOM - Time_Base'!$A$8:$API$8,0)) *
INDEX('WFOM - Time_Base'!$A$4:$API$29, MATCH("CenHos_Per", 'WFOM - Time_Base'!$B$4:$B$29,0), MATCH(CONCATENATE($G222,AC$2),'WFOM - Time_Base'!$A$8:$API$8,0)),
IFERROR($AN222 * INDEX('Inputs from Uganda staff'!$E$61:$BM$80,MATCH('HRH Need estimation'!AC$2,'Inputs from Uganda staff'!$E$61:$E$80,0),MATCH('HRH Need estimation'!$D222,'Inputs from Uganda staff'!$E$6:$BM$6,0)),
""))</f>
        <v/>
      </c>
      <c r="AD222" s="122" t="str">
        <f>IFERROR(
$AN222 * INDEX('WFOM - Time_Base'!$A$4:$API$29, MATCH("CenHos", 'WFOM - Time_Base'!$B$4:$B$29,0), MATCH(CONCATENATE($G222,AD$2),'WFOM - Time_Base'!$A$8:$API$8,0)) *
INDEX('WFOM - Time_Base'!$A$4:$API$29, MATCH("CenHos_Per", 'WFOM - Time_Base'!$B$4:$B$29,0), MATCH(CONCATENATE($G222,AD$2),'WFOM - Time_Base'!$A$8:$API$8,0)),
IFERROR($AN222 * INDEX('Inputs from Uganda staff'!$E$61:$BM$80,MATCH('HRH Need estimation'!AD$2,'Inputs from Uganda staff'!$E$61:$E$80,0),MATCH('HRH Need estimation'!$D222,'Inputs from Uganda staff'!$E$6:$BM$6,0)),
""))</f>
        <v/>
      </c>
      <c r="AE222" s="122" t="str">
        <f>IFERROR(
$AN222 * INDEX('WFOM - Time_Base'!$A$4:$API$29, MATCH("CenHos", 'WFOM - Time_Base'!$B$4:$B$29,0), MATCH(CONCATENATE($G222,AE$2),'WFOM - Time_Base'!$A$8:$API$8,0)) *
INDEX('WFOM - Time_Base'!$A$4:$API$29, MATCH("CenHos_Per", 'WFOM - Time_Base'!$B$4:$B$29,0), MATCH(CONCATENATE($G222,AE$2),'WFOM - Time_Base'!$A$8:$API$8,0)),
IFERROR($AN222 * INDEX('Inputs from Uganda staff'!$E$61:$BM$80,MATCH('HRH Need estimation'!AE$2,'Inputs from Uganda staff'!$E$61:$E$80,0),MATCH('HRH Need estimation'!$D222,'Inputs from Uganda staff'!$E$6:$BM$6,0)),
""))</f>
        <v/>
      </c>
      <c r="AF222" s="122" t="str">
        <f>IFERROR(
$AN222 * INDEX('WFOM - Time_Base'!$A$4:$API$29, MATCH("CenHos", 'WFOM - Time_Base'!$B$4:$B$29,0), MATCH(CONCATENATE($G222,AF$2),'WFOM - Time_Base'!$A$8:$API$8,0)) *
INDEX('WFOM - Time_Base'!$A$4:$API$29, MATCH("CenHos_Per", 'WFOM - Time_Base'!$B$4:$B$29,0), MATCH(CONCATENATE($G222,AF$2),'WFOM - Time_Base'!$A$8:$API$8,0)),
IFERROR($AN222 * INDEX('Inputs from Uganda staff'!$E$61:$BM$80,MATCH('HRH Need estimation'!AF$2,'Inputs from Uganda staff'!$E$61:$E$80,0),MATCH('HRH Need estimation'!$D222,'Inputs from Uganda staff'!$E$6:$BM$6,0)),
""))</f>
        <v/>
      </c>
      <c r="AG222" s="122" t="str">
        <f>IFERROR(
$AN222 * INDEX('WFOM - Time_Base'!$A$4:$API$29, MATCH("CenHos", 'WFOM - Time_Base'!$B$4:$B$29,0), MATCH(CONCATENATE($G222,AG$2),'WFOM - Time_Base'!$A$8:$API$8,0)) *
INDEX('WFOM - Time_Base'!$A$4:$API$29, MATCH("CenHos_Per", 'WFOM - Time_Base'!$B$4:$B$29,0), MATCH(CONCATENATE($G222,AG$2),'WFOM - Time_Base'!$A$8:$API$8,0)),
IFERROR($AN222 * INDEX('Inputs from Uganda staff'!$E$61:$BM$80,MATCH('HRH Need estimation'!AG$2,'Inputs from Uganda staff'!$E$61:$E$80,0),MATCH('HRH Need estimation'!$D222,'Inputs from Uganda staff'!$E$6:$BM$6,0)),
""))</f>
        <v/>
      </c>
      <c r="AH222" s="122" t="str">
        <f>IFERROR(
$AN222 * INDEX('WFOM - Time_Base'!$A$4:$API$29, MATCH("CenHos", 'WFOM - Time_Base'!$B$4:$B$29,0), MATCH(CONCATENATE($G222,AH$2),'WFOM - Time_Base'!$A$8:$API$8,0)) *
INDEX('WFOM - Time_Base'!$A$4:$API$29, MATCH("CenHos_Per", 'WFOM - Time_Base'!$B$4:$B$29,0), MATCH(CONCATENATE($G222,AH$2),'WFOM - Time_Base'!$A$8:$API$8,0)),
IFERROR($AN222 * INDEX('Inputs from Uganda staff'!$E$61:$BM$80,MATCH('HRH Need estimation'!AH$2,'Inputs from Uganda staff'!$E$61:$E$80,0),MATCH('HRH Need estimation'!$D222,'Inputs from Uganda staff'!$E$6:$BM$6,0)),
""))</f>
        <v/>
      </c>
      <c r="AI222" s="122" t="str">
        <f>IFERROR(
$AN222 * INDEX('WFOM - Time_Base'!$A$4:$API$29, MATCH("CenHos", 'WFOM - Time_Base'!$B$4:$B$29,0), MATCH(CONCATENATE($G222,AI$2),'WFOM - Time_Base'!$A$8:$API$8,0)) *
INDEX('WFOM - Time_Base'!$A$4:$API$29, MATCH("CenHos_Per", 'WFOM - Time_Base'!$B$4:$B$29,0), MATCH(CONCATENATE($G222,AI$2),'WFOM - Time_Base'!$A$8:$API$8,0)),
IFERROR($AN222 * INDEX('Inputs from Uganda staff'!$E$61:$BM$80,MATCH('HRH Need estimation'!AI$2,'Inputs from Uganda staff'!$E$61:$E$80,0),MATCH('HRH Need estimation'!$D222,'Inputs from Uganda staff'!$E$6:$BM$6,0)),
""))</f>
        <v/>
      </c>
      <c r="AJ222" s="122" t="str">
        <f>IFERROR(
$AN222 * INDEX('WFOM - Time_Base'!$A$4:$API$29, MATCH("CenHos", 'WFOM - Time_Base'!$B$4:$B$29,0), MATCH(CONCATENATE($G222,AJ$2),'WFOM - Time_Base'!$A$8:$API$8,0)) *
INDEX('WFOM - Time_Base'!$A$4:$API$29, MATCH("CenHos_Per", 'WFOM - Time_Base'!$B$4:$B$29,0), MATCH(CONCATENATE($G222,AJ$2),'WFOM - Time_Base'!$A$8:$API$8,0)),
IFERROR($AN222 * INDEX('Inputs from Uganda staff'!$E$61:$BM$80,MATCH('HRH Need estimation'!AJ$2,'Inputs from Uganda staff'!$E$61:$E$80,0),MATCH('HRH Need estimation'!$D222,'Inputs from Uganda staff'!$E$6:$BM$6,0)),
""))</f>
        <v/>
      </c>
      <c r="AK222" s="122" t="str">
        <f>IFERROR(
$AN222 * INDEX('WFOM - Time_Base'!$A$4:$API$29, MATCH("CenHos", 'WFOM - Time_Base'!$B$4:$B$29,0), MATCH(CONCATENATE($G222,AK$2),'WFOM - Time_Base'!$A$8:$API$8,0)) *
INDEX('WFOM - Time_Base'!$A$4:$API$29, MATCH("CenHos_Per", 'WFOM - Time_Base'!$B$4:$B$29,0), MATCH(CONCATENATE($G222,AK$2),'WFOM - Time_Base'!$A$8:$API$8,0)),
IFERROR($AN222 * INDEX('Inputs from Uganda staff'!$E$61:$BM$80,MATCH('HRH Need estimation'!AK$2,'Inputs from Uganda staff'!$E$61:$E$80,0),MATCH('HRH Need estimation'!$D222,'Inputs from Uganda staff'!$E$6:$BM$6,0)),
""))</f>
        <v/>
      </c>
      <c r="AL222" s="122" t="str">
        <f>IFERROR(
$AN222 * INDEX('WFOM - Time_Base'!$A$4:$API$29, MATCH("CenHos", 'WFOM - Time_Base'!$B$4:$B$29,0), MATCH(CONCATENATE($G222,AL$2),'WFOM - Time_Base'!$A$8:$API$8,0)) *
INDEX('WFOM - Time_Base'!$A$4:$API$29, MATCH("CenHos_Per", 'WFOM - Time_Base'!$B$4:$B$29,0), MATCH(CONCATENATE($G222,AL$2),'WFOM - Time_Base'!$A$8:$API$8,0)),
IFERROR($AN222 * INDEX('Inputs from Uganda staff'!$E$61:$BM$80,MATCH('HRH Need estimation'!AL$2,'Inputs from Uganda staff'!$E$61:$E$80,0),MATCH('HRH Need estimation'!$D222,'Inputs from Uganda staff'!$E$6:$BM$6,0)),
""))</f>
        <v/>
      </c>
      <c r="AN222">
        <v>1</v>
      </c>
      <c r="AO222" t="e">
        <f t="shared" si="8"/>
        <v>#N/A</v>
      </c>
    </row>
    <row r="223" spans="1:41" hidden="1">
      <c r="A223" s="106" t="s">
        <v>1028</v>
      </c>
      <c r="B223" s="106" t="s">
        <v>647</v>
      </c>
      <c r="C223" s="107" t="s">
        <v>658</v>
      </c>
      <c r="D223" s="115" t="s">
        <v>659</v>
      </c>
      <c r="E223" s="199"/>
      <c r="F223" s="199"/>
      <c r="G223" s="199"/>
      <c r="H223" s="199" t="s">
        <v>910</v>
      </c>
      <c r="I223" s="208"/>
      <c r="J223" s="208"/>
      <c r="K223" s="208"/>
      <c r="L223" s="208"/>
      <c r="M223" s="208"/>
      <c r="N223" s="208"/>
      <c r="O223" s="208"/>
      <c r="P223" s="207">
        <f t="shared" si="7"/>
        <v>0</v>
      </c>
      <c r="Q223" s="122" t="s">
        <v>1947</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2032</v>
      </c>
      <c r="AN223" t="s">
        <v>2072</v>
      </c>
      <c r="AO223" t="str">
        <f t="shared" si="8"/>
        <v>242</v>
      </c>
    </row>
    <row r="224" spans="1:41" hidden="1">
      <c r="A224" s="106">
        <v>0</v>
      </c>
      <c r="B224" s="106" t="s">
        <v>647</v>
      </c>
      <c r="C224" s="107" t="s">
        <v>660</v>
      </c>
      <c r="D224" s="115" t="s">
        <v>661</v>
      </c>
      <c r="E224" s="122" t="s">
        <v>867</v>
      </c>
      <c r="F224" s="122" t="s">
        <v>21</v>
      </c>
      <c r="G224" s="122" t="str">
        <f>IF(F224&lt;&gt;"", VLOOKUP(F224,'WFOM - Cadre and Service List'!$E$4:$F$52,2,FALSE), "")</f>
        <v>Over5OPD</v>
      </c>
      <c r="H224" s="122"/>
      <c r="I224" s="207"/>
      <c r="J224" s="207"/>
      <c r="K224" s="207"/>
      <c r="L224" s="207"/>
      <c r="M224" s="207"/>
      <c r="N224" s="207"/>
      <c r="O224" s="207"/>
      <c r="P224" s="207">
        <f t="shared" si="7"/>
        <v>0</v>
      </c>
      <c r="Q224" s="122" t="s">
        <v>1947</v>
      </c>
      <c r="R224" s="122">
        <f>IFERROR(
$AN224 * INDEX('WFOM - Time_Base'!$A$4:$API$29, MATCH("CenHos", 'WFOM - Time_Base'!$B$4:$B$29,0), MATCH(CONCATENATE($G224,R$2),'WFOM - Time_Base'!$A$8:$API$8,0)) *
INDEX('WFOM - Time_Base'!$A$4:$API$29, MATCH("CenHos_Per", 'WFOM - Time_Base'!$B$4:$B$29,0), MATCH(CONCATENATE($G224,R$2),'WFOM - Time_Base'!$A$8:$API$8,0)),
IFERROR($AN224 * INDEX('Inputs from Uganda staff'!$E$61:$BM$80,MATCH('HRH Need estimation'!R$2,'Inputs from Uganda staff'!$E$61:$E$80,0),MATCH('HRH Need estimation'!$D224,'Inputs from Uganda staff'!$E$6:$BM$6,0)),
""))</f>
        <v>3.5</v>
      </c>
      <c r="S224" s="122">
        <f>IFERROR(
$AN224 * INDEX('WFOM - Time_Base'!$A$4:$API$29, MATCH("CenHos", 'WFOM - Time_Base'!$B$4:$B$29,0), MATCH(CONCATENATE($G224,S$2),'WFOM - Time_Base'!$A$8:$API$8,0)) *
INDEX('WFOM - Time_Base'!$A$4:$API$29, MATCH("CenHos_Per", 'WFOM - Time_Base'!$B$4:$B$29,0), MATCH(CONCATENATE($G224,S$2),'WFOM - Time_Base'!$A$8:$API$8,0)),
IFERROR($AN224 * INDEX('Inputs from Uganda staff'!$E$61:$BM$80,MATCH('HRH Need estimation'!S$2,'Inputs from Uganda staff'!$E$61:$E$80,0),MATCH('HRH Need estimation'!$D224,'Inputs from Uganda staff'!$E$6:$BM$6,0)),
""))</f>
        <v>6</v>
      </c>
      <c r="T224" s="122">
        <f>IFERROR(
$AN224 * INDEX('WFOM - Time_Base'!$A$4:$API$29, MATCH("CenHos", 'WFOM - Time_Base'!$B$4:$B$29,0), MATCH(CONCATENATE($G224,T$2),'WFOM - Time_Base'!$A$8:$API$8,0)) *
INDEX('WFOM - Time_Base'!$A$4:$API$29, MATCH("CenHos_Per", 'WFOM - Time_Base'!$B$4:$B$29,0), MATCH(CONCATENATE($G224,T$2),'WFOM - Time_Base'!$A$8:$API$8,0)),
IFERROR($AN224 * INDEX('Inputs from Uganda staff'!$E$61:$BM$80,MATCH('HRH Need estimation'!T$2,'Inputs from Uganda staff'!$E$61:$E$80,0),MATCH('HRH Need estimation'!$D224,'Inputs from Uganda staff'!$E$6:$BM$6,0)),
""))</f>
        <v>0</v>
      </c>
      <c r="U224" s="122">
        <f>IFERROR(
$AN224 * INDEX('WFOM - Time_Base'!$A$4:$API$29, MATCH("CenHos", 'WFOM - Time_Base'!$B$4:$B$29,0), MATCH(CONCATENATE($G224,U$2),'WFOM - Time_Base'!$A$8:$API$8,0)) *
INDEX('WFOM - Time_Base'!$A$4:$API$29, MATCH("CenHos_Per", 'WFOM - Time_Base'!$B$4:$B$29,0), MATCH(CONCATENATE($G224,U$2),'WFOM - Time_Base'!$A$8:$API$8,0)),
IFERROR($AN224 * INDEX('Inputs from Uganda staff'!$E$61:$BM$80,MATCH('HRH Need estimation'!U$2,'Inputs from Uganda staff'!$E$61:$E$80,0),MATCH('HRH Need estimation'!$D224,'Inputs from Uganda staff'!$E$6:$BM$6,0)),
""))</f>
        <v>1</v>
      </c>
      <c r="V224" s="122">
        <f>IFERROR(
$AN224 * INDEX('WFOM - Time_Base'!$A$4:$API$29, MATCH("CenHos", 'WFOM - Time_Base'!$B$4:$B$29,0), MATCH(CONCATENATE($G224,V$2),'WFOM - Time_Base'!$A$8:$API$8,0)) *
INDEX('WFOM - Time_Base'!$A$4:$API$29, MATCH("CenHos_Per", 'WFOM - Time_Base'!$B$4:$B$29,0), MATCH(CONCATENATE($G224,V$2),'WFOM - Time_Base'!$A$8:$API$8,0)),
IFERROR($AN224 * INDEX('Inputs from Uganda staff'!$E$61:$BM$80,MATCH('HRH Need estimation'!V$2,'Inputs from Uganda staff'!$E$61:$E$80,0),MATCH('HRH Need estimation'!$D224,'Inputs from Uganda staff'!$E$6:$BM$6,0)),
""))</f>
        <v>4</v>
      </c>
      <c r="W224" s="122">
        <f>IFERROR(
$AN224 * INDEX('WFOM - Time_Base'!$A$4:$API$29, MATCH("CenHos", 'WFOM - Time_Base'!$B$4:$B$29,0), MATCH(CONCATENATE($G224,W$2),'WFOM - Time_Base'!$A$8:$API$8,0)) *
INDEX('WFOM - Time_Base'!$A$4:$API$29, MATCH("CenHos_Per", 'WFOM - Time_Base'!$B$4:$B$29,0), MATCH(CONCATENATE($G224,W$2),'WFOM - Time_Base'!$A$8:$API$8,0)),
IFERROR($AN224 * INDEX('Inputs from Uganda staff'!$E$61:$BM$80,MATCH('HRH Need estimation'!W$2,'Inputs from Uganda staff'!$E$61:$E$80,0),MATCH('HRH Need estimation'!$D224,'Inputs from Uganda staff'!$E$6:$BM$6,0)),
""))</f>
        <v>0</v>
      </c>
      <c r="X224" s="122">
        <f>IFERROR(
$AN224 * INDEX('WFOM - Time_Base'!$A$4:$API$29, MATCH("CenHos", 'WFOM - Time_Base'!$B$4:$B$29,0), MATCH(CONCATENATE($G224,X$2),'WFOM - Time_Base'!$A$8:$API$8,0)) *
INDEX('WFOM - Time_Base'!$A$4:$API$29, MATCH("CenHos_Per", 'WFOM - Time_Base'!$B$4:$B$29,0), MATCH(CONCATENATE($G224,X$2),'WFOM - Time_Base'!$A$8:$API$8,0)),
IFERROR($AN224 * INDEX('Inputs from Uganda staff'!$E$61:$BM$80,MATCH('HRH Need estimation'!X$2,'Inputs from Uganda staff'!$E$61:$E$80,0),MATCH('HRH Need estimation'!$D224,'Inputs from Uganda staff'!$E$6:$BM$6,0)),
""))</f>
        <v>0</v>
      </c>
      <c r="Y224" s="122">
        <f>IFERROR(
$AN224 * INDEX('WFOM - Time_Base'!$A$4:$API$29, MATCH("CenHos", 'WFOM - Time_Base'!$B$4:$B$29,0), MATCH(CONCATENATE($G224,Y$2),'WFOM - Time_Base'!$A$8:$API$8,0)) *
INDEX('WFOM - Time_Base'!$A$4:$API$29, MATCH("CenHos_Per", 'WFOM - Time_Base'!$B$4:$B$29,0), MATCH(CONCATENATE($G224,Y$2),'WFOM - Time_Base'!$A$8:$API$8,0)),
IFERROR($AN224 * INDEX('Inputs from Uganda staff'!$E$61:$BM$80,MATCH('HRH Need estimation'!Y$2,'Inputs from Uganda staff'!$E$61:$E$80,0),MATCH('HRH Need estimation'!$D224,'Inputs from Uganda staff'!$E$6:$BM$6,0)),
""))</f>
        <v>0</v>
      </c>
      <c r="Z224" s="122">
        <f>IFERROR(
$AN224 * INDEX('WFOM - Time_Base'!$A$4:$API$29, MATCH("CenHos", 'WFOM - Time_Base'!$B$4:$B$29,0), MATCH(CONCATENATE($G224,Z$2),'WFOM - Time_Base'!$A$8:$API$8,0)) *
INDEX('WFOM - Time_Base'!$A$4:$API$29, MATCH("CenHos_Per", 'WFOM - Time_Base'!$B$4:$B$29,0), MATCH(CONCATENATE($G224,Z$2),'WFOM - Time_Base'!$A$8:$API$8,0)),
IFERROR($AN224 * INDEX('Inputs from Uganda staff'!$E$61:$BM$80,MATCH('HRH Need estimation'!Z$2,'Inputs from Uganda staff'!$E$61:$E$80,0),MATCH('HRH Need estimation'!$D224,'Inputs from Uganda staff'!$E$6:$BM$6,0)),
""))</f>
        <v>0</v>
      </c>
      <c r="AA224" s="122">
        <f>IFERROR(
$AN224 * INDEX('WFOM - Time_Base'!$A$4:$API$29, MATCH("CenHos", 'WFOM - Time_Base'!$B$4:$B$29,0), MATCH(CONCATENATE($G224,AA$2),'WFOM - Time_Base'!$A$8:$API$8,0)) *
INDEX('WFOM - Time_Base'!$A$4:$API$29, MATCH("CenHos_Per", 'WFOM - Time_Base'!$B$4:$B$29,0), MATCH(CONCATENATE($G224,AA$2),'WFOM - Time_Base'!$A$8:$API$8,0)),
IFERROR($AN224 * INDEX('Inputs from Uganda staff'!$E$61:$BM$80,MATCH('HRH Need estimation'!AA$2,'Inputs from Uganda staff'!$E$61:$E$80,0),MATCH('HRH Need estimation'!$D224,'Inputs from Uganda staff'!$E$6:$BM$6,0)),
""))</f>
        <v>0</v>
      </c>
      <c r="AB224" s="122">
        <f>IFERROR(
$AN224 * INDEX('WFOM - Time_Base'!$A$4:$API$29, MATCH("CenHos", 'WFOM - Time_Base'!$B$4:$B$29,0), MATCH(CONCATENATE($G224,AB$2),'WFOM - Time_Base'!$A$8:$API$8,0)) *
INDEX('WFOM - Time_Base'!$A$4:$API$29, MATCH("CenHos_Per", 'WFOM - Time_Base'!$B$4:$B$29,0), MATCH(CONCATENATE($G224,AB$2),'WFOM - Time_Base'!$A$8:$API$8,0)),
IFERROR($AN224 * INDEX('Inputs from Uganda staff'!$E$61:$BM$80,MATCH('HRH Need estimation'!AB$2,'Inputs from Uganda staff'!$E$61:$E$80,0),MATCH('HRH Need estimation'!$D224,'Inputs from Uganda staff'!$E$6:$BM$6,0)),
""))</f>
        <v>0</v>
      </c>
      <c r="AC224" s="122" t="str">
        <f>IFERROR(
$AN224 * INDEX('WFOM - Time_Base'!$A$4:$API$29, MATCH("CenHos", 'WFOM - Time_Base'!$B$4:$B$29,0), MATCH(CONCATENATE($G224,AC$2),'WFOM - Time_Base'!$A$8:$API$8,0)) *
INDEX('WFOM - Time_Base'!$A$4:$API$29, MATCH("CenHos_Per", 'WFOM - Time_Base'!$B$4:$B$29,0), MATCH(CONCATENATE($G224,AC$2),'WFOM - Time_Base'!$A$8:$API$8,0)),
IFERROR($AN224 * INDEX('Inputs from Uganda staff'!$E$61:$BM$80,MATCH('HRH Need estimation'!AC$2,'Inputs from Uganda staff'!$E$61:$E$80,0),MATCH('HRH Need estimation'!$D224,'Inputs from Uganda staff'!$E$6:$BM$6,0)),
""))</f>
        <v/>
      </c>
      <c r="AD224" s="122">
        <f>IFERROR(
$AN224 * INDEX('WFOM - Time_Base'!$A$4:$API$29, MATCH("CenHos", 'WFOM - Time_Base'!$B$4:$B$29,0), MATCH(CONCATENATE($G224,AD$2),'WFOM - Time_Base'!$A$8:$API$8,0)) *
INDEX('WFOM - Time_Base'!$A$4:$API$29, MATCH("CenHos_Per", 'WFOM - Time_Base'!$B$4:$B$29,0), MATCH(CONCATENATE($G224,AD$2),'WFOM - Time_Base'!$A$8:$API$8,0)),
IFERROR($AN224 * INDEX('Inputs from Uganda staff'!$E$61:$BM$80,MATCH('HRH Need estimation'!AD$2,'Inputs from Uganda staff'!$E$61:$E$80,0),MATCH('HRH Need estimation'!$D224,'Inputs from Uganda staff'!$E$6:$BM$6,0)),
""))</f>
        <v>0</v>
      </c>
      <c r="AE224" s="122">
        <f>IFERROR(
$AN224 * INDEX('WFOM - Time_Base'!$A$4:$API$29, MATCH("CenHos", 'WFOM - Time_Base'!$B$4:$B$29,0), MATCH(CONCATENATE($G224,AE$2),'WFOM - Time_Base'!$A$8:$API$8,0)) *
INDEX('WFOM - Time_Base'!$A$4:$API$29, MATCH("CenHos_Per", 'WFOM - Time_Base'!$B$4:$B$29,0), MATCH(CONCATENATE($G224,AE$2),'WFOM - Time_Base'!$A$8:$API$8,0)),
IFERROR($AN224 * INDEX('Inputs from Uganda staff'!$E$61:$BM$80,MATCH('HRH Need estimation'!AE$2,'Inputs from Uganda staff'!$E$61:$E$80,0),MATCH('HRH Need estimation'!$D224,'Inputs from Uganda staff'!$E$6:$BM$6,0)),
""))</f>
        <v>0</v>
      </c>
      <c r="AF224" s="122">
        <f>IFERROR(
$AN224 * INDEX('WFOM - Time_Base'!$A$4:$API$29, MATCH("CenHos", 'WFOM - Time_Base'!$B$4:$B$29,0), MATCH(CONCATENATE($G224,AF$2),'WFOM - Time_Base'!$A$8:$API$8,0)) *
INDEX('WFOM - Time_Base'!$A$4:$API$29, MATCH("CenHos_Per", 'WFOM - Time_Base'!$B$4:$B$29,0), MATCH(CONCATENATE($G224,AF$2),'WFOM - Time_Base'!$A$8:$API$8,0)),
IFERROR($AN224 * INDEX('Inputs from Uganda staff'!$E$61:$BM$80,MATCH('HRH Need estimation'!AF$2,'Inputs from Uganda staff'!$E$61:$E$80,0),MATCH('HRH Need estimation'!$D224,'Inputs from Uganda staff'!$E$6:$BM$6,0)),
""))</f>
        <v>0</v>
      </c>
      <c r="AG224" s="122">
        <f>IFERROR(
$AN224 * INDEX('WFOM - Time_Base'!$A$4:$API$29, MATCH("CenHos", 'WFOM - Time_Base'!$B$4:$B$29,0), MATCH(CONCATENATE($G224,AG$2),'WFOM - Time_Base'!$A$8:$API$8,0)) *
INDEX('WFOM - Time_Base'!$A$4:$API$29, MATCH("CenHos_Per", 'WFOM - Time_Base'!$B$4:$B$29,0), MATCH(CONCATENATE($G224,AG$2),'WFOM - Time_Base'!$A$8:$API$8,0)),
IFERROR($AN224 * INDEX('Inputs from Uganda staff'!$E$61:$BM$80,MATCH('HRH Need estimation'!AG$2,'Inputs from Uganda staff'!$E$61:$E$80,0),MATCH('HRH Need estimation'!$D224,'Inputs from Uganda staff'!$E$6:$BM$6,0)),
""))</f>
        <v>0</v>
      </c>
      <c r="AH224" s="122">
        <f>IFERROR(
$AN224 * INDEX('WFOM - Time_Base'!$A$4:$API$29, MATCH("CenHos", 'WFOM - Time_Base'!$B$4:$B$29,0), MATCH(CONCATENATE($G224,AH$2),'WFOM - Time_Base'!$A$8:$API$8,0)) *
INDEX('WFOM - Time_Base'!$A$4:$API$29, MATCH("CenHos_Per", 'WFOM - Time_Base'!$B$4:$B$29,0), MATCH(CONCATENATE($G224,AH$2),'WFOM - Time_Base'!$A$8:$API$8,0)),
IFERROR($AN224 * INDEX('Inputs from Uganda staff'!$E$61:$BM$80,MATCH('HRH Need estimation'!AH$2,'Inputs from Uganda staff'!$E$61:$E$80,0),MATCH('HRH Need estimation'!$D224,'Inputs from Uganda staff'!$E$6:$BM$6,0)),
""))</f>
        <v>0</v>
      </c>
      <c r="AI224" s="122">
        <f>IFERROR(
$AN224 * INDEX('WFOM - Time_Base'!$A$4:$API$29, MATCH("CenHos", 'WFOM - Time_Base'!$B$4:$B$29,0), MATCH(CONCATENATE($G224,AI$2),'WFOM - Time_Base'!$A$8:$API$8,0)) *
INDEX('WFOM - Time_Base'!$A$4:$API$29, MATCH("CenHos_Per", 'WFOM - Time_Base'!$B$4:$B$29,0), MATCH(CONCATENATE($G224,AI$2),'WFOM - Time_Base'!$A$8:$API$8,0)),
IFERROR($AN224 * INDEX('Inputs from Uganda staff'!$E$61:$BM$80,MATCH('HRH Need estimation'!AI$2,'Inputs from Uganda staff'!$E$61:$E$80,0),MATCH('HRH Need estimation'!$D224,'Inputs from Uganda staff'!$E$6:$BM$6,0)),
""))</f>
        <v>0</v>
      </c>
      <c r="AJ224" s="122">
        <f>IFERROR(
$AN224 * INDEX('WFOM - Time_Base'!$A$4:$API$29, MATCH("CenHos", 'WFOM - Time_Base'!$B$4:$B$29,0), MATCH(CONCATENATE($G224,AJ$2),'WFOM - Time_Base'!$A$8:$API$8,0)) *
INDEX('WFOM - Time_Base'!$A$4:$API$29, MATCH("CenHos_Per", 'WFOM - Time_Base'!$B$4:$B$29,0), MATCH(CONCATENATE($G224,AJ$2),'WFOM - Time_Base'!$A$8:$API$8,0)),
IFERROR($AN224 * INDEX('Inputs from Uganda staff'!$E$61:$BM$80,MATCH('HRH Need estimation'!AJ$2,'Inputs from Uganda staff'!$E$61:$E$80,0),MATCH('HRH Need estimation'!$D224,'Inputs from Uganda staff'!$E$6:$BM$6,0)),
""))</f>
        <v>0</v>
      </c>
      <c r="AK224" s="122">
        <f>IFERROR(
$AN224 * INDEX('WFOM - Time_Base'!$A$4:$API$29, MATCH("CenHos", 'WFOM - Time_Base'!$B$4:$B$29,0), MATCH(CONCATENATE($G224,AK$2),'WFOM - Time_Base'!$A$8:$API$8,0)) *
INDEX('WFOM - Time_Base'!$A$4:$API$29, MATCH("CenHos_Per", 'WFOM - Time_Base'!$B$4:$B$29,0), MATCH(CONCATENATE($G224,AK$2),'WFOM - Time_Base'!$A$8:$API$8,0)),
IFERROR($AN224 * INDEX('Inputs from Uganda staff'!$E$61:$BM$80,MATCH('HRH Need estimation'!AK$2,'Inputs from Uganda staff'!$E$61:$E$80,0),MATCH('HRH Need estimation'!$D224,'Inputs from Uganda staff'!$E$6:$BM$6,0)),
""))</f>
        <v>0</v>
      </c>
      <c r="AL224" s="122">
        <f>IFERROR(
$AN224 * INDEX('WFOM - Time_Base'!$A$4:$API$29, MATCH("CenHos", 'WFOM - Time_Base'!$B$4:$B$29,0), MATCH(CONCATENATE($G224,AL$2),'WFOM - Time_Base'!$A$8:$API$8,0)) *
INDEX('WFOM - Time_Base'!$A$4:$API$29, MATCH("CenHos_Per", 'WFOM - Time_Base'!$B$4:$B$29,0), MATCH(CONCATENATE($G224,AL$2),'WFOM - Time_Base'!$A$8:$API$8,0)),
IFERROR($AN224 * INDEX('Inputs from Uganda staff'!$E$61:$BM$80,MATCH('HRH Need estimation'!AL$2,'Inputs from Uganda staff'!$E$61:$E$80,0),MATCH('HRH Need estimation'!$D224,'Inputs from Uganda staff'!$E$6:$BM$6,0)),
""))</f>
        <v>0</v>
      </c>
      <c r="AN224">
        <v>1</v>
      </c>
      <c r="AO224" t="e">
        <f t="shared" si="8"/>
        <v>#N/A</v>
      </c>
    </row>
    <row r="225" spans="1:41" hidden="1">
      <c r="A225" s="106" t="s">
        <v>915</v>
      </c>
      <c r="B225" s="106" t="s">
        <v>647</v>
      </c>
      <c r="C225" s="107" t="s">
        <v>662</v>
      </c>
      <c r="D225" s="114" t="s">
        <v>663</v>
      </c>
      <c r="E225" s="252"/>
      <c r="F225" s="252"/>
      <c r="G225" s="122" t="str">
        <f>IF(F225&lt;&gt;"", VLOOKUP(F225,'WFOM - Cadre and Service List'!$E$4:$F$52,2,FALSE), "")</f>
        <v/>
      </c>
      <c r="H225" s="122"/>
      <c r="I225" s="207"/>
      <c r="J225" s="207"/>
      <c r="K225" s="207"/>
      <c r="L225" s="207"/>
      <c r="M225" s="207"/>
      <c r="N225" s="207"/>
      <c r="O225" s="207"/>
      <c r="P225" s="207">
        <f t="shared" si="7"/>
        <v>0</v>
      </c>
      <c r="Q225" s="122" t="s">
        <v>1947</v>
      </c>
      <c r="R225" s="122" t="str">
        <f>IFERROR(
$AN225 * INDEX('WFOM - Time_Base'!$A$4:$API$29, MATCH("CenHos", 'WFOM - Time_Base'!$B$4:$B$29,0), MATCH(CONCATENATE($G225,R$2),'WFOM - Time_Base'!$A$8:$API$8,0)) *
INDEX('WFOM - Time_Base'!$A$4:$API$29, MATCH("CenHos_Per", 'WFOM - Time_Base'!$B$4:$B$29,0), MATCH(CONCATENATE($G225,R$2),'WFOM - Time_Base'!$A$8:$API$8,0)),
IFERROR($AN225 * INDEX('Inputs from Uganda staff'!$E$61:$BM$80,MATCH('HRH Need estimation'!R$2,'Inputs from Uganda staff'!$E$61:$E$80,0),MATCH('HRH Need estimation'!$D225,'Inputs from Uganda staff'!$E$6:$BM$6,0)),
""))</f>
        <v/>
      </c>
      <c r="S225" s="122" t="str">
        <f>IFERROR(
$AN225 * INDEX('WFOM - Time_Base'!$A$4:$API$29, MATCH("CenHos", 'WFOM - Time_Base'!$B$4:$B$29,0), MATCH(CONCATENATE($G225,S$2),'WFOM - Time_Base'!$A$8:$API$8,0)) *
INDEX('WFOM - Time_Base'!$A$4:$API$29, MATCH("CenHos_Per", 'WFOM - Time_Base'!$B$4:$B$29,0), MATCH(CONCATENATE($G225,S$2),'WFOM - Time_Base'!$A$8:$API$8,0)),
IFERROR($AN225 * INDEX('Inputs from Uganda staff'!$E$61:$BM$80,MATCH('HRH Need estimation'!S$2,'Inputs from Uganda staff'!$E$61:$E$80,0),MATCH('HRH Need estimation'!$D225,'Inputs from Uganda staff'!$E$6:$BM$6,0)),
""))</f>
        <v/>
      </c>
      <c r="T225" s="122" t="str">
        <f>IFERROR(
$AN225 * INDEX('WFOM - Time_Base'!$A$4:$API$29, MATCH("CenHos", 'WFOM - Time_Base'!$B$4:$B$29,0), MATCH(CONCATENATE($G225,T$2),'WFOM - Time_Base'!$A$8:$API$8,0)) *
INDEX('WFOM - Time_Base'!$A$4:$API$29, MATCH("CenHos_Per", 'WFOM - Time_Base'!$B$4:$B$29,0), MATCH(CONCATENATE($G225,T$2),'WFOM - Time_Base'!$A$8:$API$8,0)),
IFERROR($AN225 * INDEX('Inputs from Uganda staff'!$E$61:$BM$80,MATCH('HRH Need estimation'!T$2,'Inputs from Uganda staff'!$E$61:$E$80,0),MATCH('HRH Need estimation'!$D225,'Inputs from Uganda staff'!$E$6:$BM$6,0)),
""))</f>
        <v/>
      </c>
      <c r="U225" s="122" t="str">
        <f>IFERROR(
$AN225 * INDEX('WFOM - Time_Base'!$A$4:$API$29, MATCH("CenHos", 'WFOM - Time_Base'!$B$4:$B$29,0), MATCH(CONCATENATE($G225,U$2),'WFOM - Time_Base'!$A$8:$API$8,0)) *
INDEX('WFOM - Time_Base'!$A$4:$API$29, MATCH("CenHos_Per", 'WFOM - Time_Base'!$B$4:$B$29,0), MATCH(CONCATENATE($G225,U$2),'WFOM - Time_Base'!$A$8:$API$8,0)),
IFERROR($AN225 * INDEX('Inputs from Uganda staff'!$E$61:$BM$80,MATCH('HRH Need estimation'!U$2,'Inputs from Uganda staff'!$E$61:$E$80,0),MATCH('HRH Need estimation'!$D225,'Inputs from Uganda staff'!$E$6:$BM$6,0)),
""))</f>
        <v/>
      </c>
      <c r="V225" s="122" t="str">
        <f>IFERROR(
$AN225 * INDEX('WFOM - Time_Base'!$A$4:$API$29, MATCH("CenHos", 'WFOM - Time_Base'!$B$4:$B$29,0), MATCH(CONCATENATE($G225,V$2),'WFOM - Time_Base'!$A$8:$API$8,0)) *
INDEX('WFOM - Time_Base'!$A$4:$API$29, MATCH("CenHos_Per", 'WFOM - Time_Base'!$B$4:$B$29,0), MATCH(CONCATENATE($G225,V$2),'WFOM - Time_Base'!$A$8:$API$8,0)),
IFERROR($AN225 * INDEX('Inputs from Uganda staff'!$E$61:$BM$80,MATCH('HRH Need estimation'!V$2,'Inputs from Uganda staff'!$E$61:$E$80,0),MATCH('HRH Need estimation'!$D225,'Inputs from Uganda staff'!$E$6:$BM$6,0)),
""))</f>
        <v/>
      </c>
      <c r="W225" s="122" t="str">
        <f>IFERROR(
$AN225 * INDEX('WFOM - Time_Base'!$A$4:$API$29, MATCH("CenHos", 'WFOM - Time_Base'!$B$4:$B$29,0), MATCH(CONCATENATE($G225,W$2),'WFOM - Time_Base'!$A$8:$API$8,0)) *
INDEX('WFOM - Time_Base'!$A$4:$API$29, MATCH("CenHos_Per", 'WFOM - Time_Base'!$B$4:$B$29,0), MATCH(CONCATENATE($G225,W$2),'WFOM - Time_Base'!$A$8:$API$8,0)),
IFERROR($AN225 * INDEX('Inputs from Uganda staff'!$E$61:$BM$80,MATCH('HRH Need estimation'!W$2,'Inputs from Uganda staff'!$E$61:$E$80,0),MATCH('HRH Need estimation'!$D225,'Inputs from Uganda staff'!$E$6:$BM$6,0)),
""))</f>
        <v/>
      </c>
      <c r="X225" s="122" t="str">
        <f>IFERROR(
$AN225 * INDEX('WFOM - Time_Base'!$A$4:$API$29, MATCH("CenHos", 'WFOM - Time_Base'!$B$4:$B$29,0), MATCH(CONCATENATE($G225,X$2),'WFOM - Time_Base'!$A$8:$API$8,0)) *
INDEX('WFOM - Time_Base'!$A$4:$API$29, MATCH("CenHos_Per", 'WFOM - Time_Base'!$B$4:$B$29,0), MATCH(CONCATENATE($G225,X$2),'WFOM - Time_Base'!$A$8:$API$8,0)),
IFERROR($AN225 * INDEX('Inputs from Uganda staff'!$E$61:$BM$80,MATCH('HRH Need estimation'!X$2,'Inputs from Uganda staff'!$E$61:$E$80,0),MATCH('HRH Need estimation'!$D225,'Inputs from Uganda staff'!$E$6:$BM$6,0)),
""))</f>
        <v/>
      </c>
      <c r="Y225" s="122" t="str">
        <f>IFERROR(
$AN225 * INDEX('WFOM - Time_Base'!$A$4:$API$29, MATCH("CenHos", 'WFOM - Time_Base'!$B$4:$B$29,0), MATCH(CONCATENATE($G225,Y$2),'WFOM - Time_Base'!$A$8:$API$8,0)) *
INDEX('WFOM - Time_Base'!$A$4:$API$29, MATCH("CenHos_Per", 'WFOM - Time_Base'!$B$4:$B$29,0), MATCH(CONCATENATE($G225,Y$2),'WFOM - Time_Base'!$A$8:$API$8,0)),
IFERROR($AN225 * INDEX('Inputs from Uganda staff'!$E$61:$BM$80,MATCH('HRH Need estimation'!Y$2,'Inputs from Uganda staff'!$E$61:$E$80,0),MATCH('HRH Need estimation'!$D225,'Inputs from Uganda staff'!$E$6:$BM$6,0)),
""))</f>
        <v/>
      </c>
      <c r="Z225" s="122" t="str">
        <f>IFERROR(
$AN225 * INDEX('WFOM - Time_Base'!$A$4:$API$29, MATCH("CenHos", 'WFOM - Time_Base'!$B$4:$B$29,0), MATCH(CONCATENATE($G225,Z$2),'WFOM - Time_Base'!$A$8:$API$8,0)) *
INDEX('WFOM - Time_Base'!$A$4:$API$29, MATCH("CenHos_Per", 'WFOM - Time_Base'!$B$4:$B$29,0), MATCH(CONCATENATE($G225,Z$2),'WFOM - Time_Base'!$A$8:$API$8,0)),
IFERROR($AN225 * INDEX('Inputs from Uganda staff'!$E$61:$BM$80,MATCH('HRH Need estimation'!Z$2,'Inputs from Uganda staff'!$E$61:$E$80,0),MATCH('HRH Need estimation'!$D225,'Inputs from Uganda staff'!$E$6:$BM$6,0)),
""))</f>
        <v/>
      </c>
      <c r="AA225" s="122" t="str">
        <f>IFERROR(
$AN225 * INDEX('WFOM - Time_Base'!$A$4:$API$29, MATCH("CenHos", 'WFOM - Time_Base'!$B$4:$B$29,0), MATCH(CONCATENATE($G225,AA$2),'WFOM - Time_Base'!$A$8:$API$8,0)) *
INDEX('WFOM - Time_Base'!$A$4:$API$29, MATCH("CenHos_Per", 'WFOM - Time_Base'!$B$4:$B$29,0), MATCH(CONCATENATE($G225,AA$2),'WFOM - Time_Base'!$A$8:$API$8,0)),
IFERROR($AN225 * INDEX('Inputs from Uganda staff'!$E$61:$BM$80,MATCH('HRH Need estimation'!AA$2,'Inputs from Uganda staff'!$E$61:$E$80,0),MATCH('HRH Need estimation'!$D225,'Inputs from Uganda staff'!$E$6:$BM$6,0)),
""))</f>
        <v/>
      </c>
      <c r="AB225" s="122" t="str">
        <f>IFERROR(
$AN225 * INDEX('WFOM - Time_Base'!$A$4:$API$29, MATCH("CenHos", 'WFOM - Time_Base'!$B$4:$B$29,0), MATCH(CONCATENATE($G225,AB$2),'WFOM - Time_Base'!$A$8:$API$8,0)) *
INDEX('WFOM - Time_Base'!$A$4:$API$29, MATCH("CenHos_Per", 'WFOM - Time_Base'!$B$4:$B$29,0), MATCH(CONCATENATE($G225,AB$2),'WFOM - Time_Base'!$A$8:$API$8,0)),
IFERROR($AN225 * INDEX('Inputs from Uganda staff'!$E$61:$BM$80,MATCH('HRH Need estimation'!AB$2,'Inputs from Uganda staff'!$E$61:$E$80,0),MATCH('HRH Need estimation'!$D225,'Inputs from Uganda staff'!$E$6:$BM$6,0)),
""))</f>
        <v/>
      </c>
      <c r="AC225" s="122" t="str">
        <f>IFERROR(
$AN225 * INDEX('WFOM - Time_Base'!$A$4:$API$29, MATCH("CenHos", 'WFOM - Time_Base'!$B$4:$B$29,0), MATCH(CONCATENATE($G225,AC$2),'WFOM - Time_Base'!$A$8:$API$8,0)) *
INDEX('WFOM - Time_Base'!$A$4:$API$29, MATCH("CenHos_Per", 'WFOM - Time_Base'!$B$4:$B$29,0), MATCH(CONCATENATE($G225,AC$2),'WFOM - Time_Base'!$A$8:$API$8,0)),
IFERROR($AN225 * INDEX('Inputs from Uganda staff'!$E$61:$BM$80,MATCH('HRH Need estimation'!AC$2,'Inputs from Uganda staff'!$E$61:$E$80,0),MATCH('HRH Need estimation'!$D225,'Inputs from Uganda staff'!$E$6:$BM$6,0)),
""))</f>
        <v/>
      </c>
      <c r="AD225" s="122" t="str">
        <f>IFERROR(
$AN225 * INDEX('WFOM - Time_Base'!$A$4:$API$29, MATCH("CenHos", 'WFOM - Time_Base'!$B$4:$B$29,0), MATCH(CONCATENATE($G225,AD$2),'WFOM - Time_Base'!$A$8:$API$8,0)) *
INDEX('WFOM - Time_Base'!$A$4:$API$29, MATCH("CenHos_Per", 'WFOM - Time_Base'!$B$4:$B$29,0), MATCH(CONCATENATE($G225,AD$2),'WFOM - Time_Base'!$A$8:$API$8,0)),
IFERROR($AN225 * INDEX('Inputs from Uganda staff'!$E$61:$BM$80,MATCH('HRH Need estimation'!AD$2,'Inputs from Uganda staff'!$E$61:$E$80,0),MATCH('HRH Need estimation'!$D225,'Inputs from Uganda staff'!$E$6:$BM$6,0)),
""))</f>
        <v/>
      </c>
      <c r="AE225" s="122" t="str">
        <f>IFERROR(
$AN225 * INDEX('WFOM - Time_Base'!$A$4:$API$29, MATCH("CenHos", 'WFOM - Time_Base'!$B$4:$B$29,0), MATCH(CONCATENATE($G225,AE$2),'WFOM - Time_Base'!$A$8:$API$8,0)) *
INDEX('WFOM - Time_Base'!$A$4:$API$29, MATCH("CenHos_Per", 'WFOM - Time_Base'!$B$4:$B$29,0), MATCH(CONCATENATE($G225,AE$2),'WFOM - Time_Base'!$A$8:$API$8,0)),
IFERROR($AN225 * INDEX('Inputs from Uganda staff'!$E$61:$BM$80,MATCH('HRH Need estimation'!AE$2,'Inputs from Uganda staff'!$E$61:$E$80,0),MATCH('HRH Need estimation'!$D225,'Inputs from Uganda staff'!$E$6:$BM$6,0)),
""))</f>
        <v/>
      </c>
      <c r="AF225" s="122" t="str">
        <f>IFERROR(
$AN225 * INDEX('WFOM - Time_Base'!$A$4:$API$29, MATCH("CenHos", 'WFOM - Time_Base'!$B$4:$B$29,0), MATCH(CONCATENATE($G225,AF$2),'WFOM - Time_Base'!$A$8:$API$8,0)) *
INDEX('WFOM - Time_Base'!$A$4:$API$29, MATCH("CenHos_Per", 'WFOM - Time_Base'!$B$4:$B$29,0), MATCH(CONCATENATE($G225,AF$2),'WFOM - Time_Base'!$A$8:$API$8,0)),
IFERROR($AN225 * INDEX('Inputs from Uganda staff'!$E$61:$BM$80,MATCH('HRH Need estimation'!AF$2,'Inputs from Uganda staff'!$E$61:$E$80,0),MATCH('HRH Need estimation'!$D225,'Inputs from Uganda staff'!$E$6:$BM$6,0)),
""))</f>
        <v/>
      </c>
      <c r="AG225" s="122" t="str">
        <f>IFERROR(
$AN225 * INDEX('WFOM - Time_Base'!$A$4:$API$29, MATCH("CenHos", 'WFOM - Time_Base'!$B$4:$B$29,0), MATCH(CONCATENATE($G225,AG$2),'WFOM - Time_Base'!$A$8:$API$8,0)) *
INDEX('WFOM - Time_Base'!$A$4:$API$29, MATCH("CenHos_Per", 'WFOM - Time_Base'!$B$4:$B$29,0), MATCH(CONCATENATE($G225,AG$2),'WFOM - Time_Base'!$A$8:$API$8,0)),
IFERROR($AN225 * INDEX('Inputs from Uganda staff'!$E$61:$BM$80,MATCH('HRH Need estimation'!AG$2,'Inputs from Uganda staff'!$E$61:$E$80,0),MATCH('HRH Need estimation'!$D225,'Inputs from Uganda staff'!$E$6:$BM$6,0)),
""))</f>
        <v/>
      </c>
      <c r="AH225" s="122" t="str">
        <f>IFERROR(
$AN225 * INDEX('WFOM - Time_Base'!$A$4:$API$29, MATCH("CenHos", 'WFOM - Time_Base'!$B$4:$B$29,0), MATCH(CONCATENATE($G225,AH$2),'WFOM - Time_Base'!$A$8:$API$8,0)) *
INDEX('WFOM - Time_Base'!$A$4:$API$29, MATCH("CenHos_Per", 'WFOM - Time_Base'!$B$4:$B$29,0), MATCH(CONCATENATE($G225,AH$2),'WFOM - Time_Base'!$A$8:$API$8,0)),
IFERROR($AN225 * INDEX('Inputs from Uganda staff'!$E$61:$BM$80,MATCH('HRH Need estimation'!AH$2,'Inputs from Uganda staff'!$E$61:$E$80,0),MATCH('HRH Need estimation'!$D225,'Inputs from Uganda staff'!$E$6:$BM$6,0)),
""))</f>
        <v/>
      </c>
      <c r="AI225" s="122" t="str">
        <f>IFERROR(
$AN225 * INDEX('WFOM - Time_Base'!$A$4:$API$29, MATCH("CenHos", 'WFOM - Time_Base'!$B$4:$B$29,0), MATCH(CONCATENATE($G225,AI$2),'WFOM - Time_Base'!$A$8:$API$8,0)) *
INDEX('WFOM - Time_Base'!$A$4:$API$29, MATCH("CenHos_Per", 'WFOM - Time_Base'!$B$4:$B$29,0), MATCH(CONCATENATE($G225,AI$2),'WFOM - Time_Base'!$A$8:$API$8,0)),
IFERROR($AN225 * INDEX('Inputs from Uganda staff'!$E$61:$BM$80,MATCH('HRH Need estimation'!AI$2,'Inputs from Uganda staff'!$E$61:$E$80,0),MATCH('HRH Need estimation'!$D225,'Inputs from Uganda staff'!$E$6:$BM$6,0)),
""))</f>
        <v/>
      </c>
      <c r="AJ225" s="122" t="str">
        <f>IFERROR(
$AN225 * INDEX('WFOM - Time_Base'!$A$4:$API$29, MATCH("CenHos", 'WFOM - Time_Base'!$B$4:$B$29,0), MATCH(CONCATENATE($G225,AJ$2),'WFOM - Time_Base'!$A$8:$API$8,0)) *
INDEX('WFOM - Time_Base'!$A$4:$API$29, MATCH("CenHos_Per", 'WFOM - Time_Base'!$B$4:$B$29,0), MATCH(CONCATENATE($G225,AJ$2),'WFOM - Time_Base'!$A$8:$API$8,0)),
IFERROR($AN225 * INDEX('Inputs from Uganda staff'!$E$61:$BM$80,MATCH('HRH Need estimation'!AJ$2,'Inputs from Uganda staff'!$E$61:$E$80,0),MATCH('HRH Need estimation'!$D225,'Inputs from Uganda staff'!$E$6:$BM$6,0)),
""))</f>
        <v/>
      </c>
      <c r="AK225" s="122" t="str">
        <f>IFERROR(
$AN225 * INDEX('WFOM - Time_Base'!$A$4:$API$29, MATCH("CenHos", 'WFOM - Time_Base'!$B$4:$B$29,0), MATCH(CONCATENATE($G225,AK$2),'WFOM - Time_Base'!$A$8:$API$8,0)) *
INDEX('WFOM - Time_Base'!$A$4:$API$29, MATCH("CenHos_Per", 'WFOM - Time_Base'!$B$4:$B$29,0), MATCH(CONCATENATE($G225,AK$2),'WFOM - Time_Base'!$A$8:$API$8,0)),
IFERROR($AN225 * INDEX('Inputs from Uganda staff'!$E$61:$BM$80,MATCH('HRH Need estimation'!AK$2,'Inputs from Uganda staff'!$E$61:$E$80,0),MATCH('HRH Need estimation'!$D225,'Inputs from Uganda staff'!$E$6:$BM$6,0)),
""))</f>
        <v/>
      </c>
      <c r="AL225" s="122" t="str">
        <f>IFERROR(
$AN225 * INDEX('WFOM - Time_Base'!$A$4:$API$29, MATCH("CenHos", 'WFOM - Time_Base'!$B$4:$B$29,0), MATCH(CONCATENATE($G225,AL$2),'WFOM - Time_Base'!$A$8:$API$8,0)) *
INDEX('WFOM - Time_Base'!$A$4:$API$29, MATCH("CenHos_Per", 'WFOM - Time_Base'!$B$4:$B$29,0), MATCH(CONCATENATE($G225,AL$2),'WFOM - Time_Base'!$A$8:$API$8,0)),
IFERROR($AN225 * INDEX('Inputs from Uganda staff'!$E$61:$BM$80,MATCH('HRH Need estimation'!AL$2,'Inputs from Uganda staff'!$E$61:$E$80,0),MATCH('HRH Need estimation'!$D225,'Inputs from Uganda staff'!$E$6:$BM$6,0)),
""))</f>
        <v/>
      </c>
      <c r="AN225">
        <v>1</v>
      </c>
      <c r="AO225" t="e">
        <f t="shared" si="8"/>
        <v>#N/A</v>
      </c>
    </row>
    <row r="226" spans="1:41" hidden="1">
      <c r="A226" s="106" t="s">
        <v>1029</v>
      </c>
      <c r="B226" s="106" t="s">
        <v>647</v>
      </c>
      <c r="C226" s="107" t="s">
        <v>664</v>
      </c>
      <c r="D226" s="114" t="s">
        <v>665</v>
      </c>
      <c r="E226" s="199"/>
      <c r="F226" s="199"/>
      <c r="G226" s="199"/>
      <c r="H226" s="199" t="s">
        <v>910</v>
      </c>
      <c r="I226" s="208"/>
      <c r="J226" s="208"/>
      <c r="K226" s="208"/>
      <c r="L226" s="208"/>
      <c r="M226" s="208"/>
      <c r="N226" s="208"/>
      <c r="O226" s="208"/>
      <c r="P226" s="207">
        <f t="shared" si="7"/>
        <v>0</v>
      </c>
      <c r="Q226" s="122" t="s">
        <v>1947</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2032</v>
      </c>
      <c r="AN226" t="s">
        <v>2072</v>
      </c>
      <c r="AO226" t="str">
        <f t="shared" si="8"/>
        <v>245</v>
      </c>
    </row>
    <row r="227" spans="1:41" hidden="1">
      <c r="A227" s="106" t="s">
        <v>1030</v>
      </c>
      <c r="B227" s="106" t="s">
        <v>647</v>
      </c>
      <c r="C227" s="107" t="s">
        <v>666</v>
      </c>
      <c r="D227" s="114" t="s">
        <v>667</v>
      </c>
      <c r="E227" s="252" t="s">
        <v>866</v>
      </c>
      <c r="F227" s="252" t="s">
        <v>72</v>
      </c>
      <c r="G227" s="122" t="str">
        <f>IF(F227&lt;&gt;"", VLOOKUP(F227,'WFOM - Cadre and Service List'!$E$4:$F$52,2,FALSE), "")</f>
        <v>MinorSurg</v>
      </c>
      <c r="H227" s="122"/>
      <c r="I227" s="207"/>
      <c r="J227" s="207"/>
      <c r="K227" s="207"/>
      <c r="L227" s="207"/>
      <c r="M227" s="207"/>
      <c r="N227" s="207"/>
      <c r="O227" s="207"/>
      <c r="P227" s="207">
        <f t="shared" si="7"/>
        <v>0</v>
      </c>
      <c r="Q227" s="122" t="s">
        <v>1947</v>
      </c>
      <c r="R227" s="122">
        <f>IFERROR(
$AN227 * INDEX('WFOM - Time_Base'!$A$4:$API$29, MATCH("CenHos", 'WFOM - Time_Base'!$B$4:$B$29,0), MATCH(CONCATENATE($G227,R$2),'WFOM - Time_Base'!$A$8:$API$8,0)) *
INDEX('WFOM - Time_Base'!$A$4:$API$29, MATCH("CenHos_Per", 'WFOM - Time_Base'!$B$4:$B$29,0), MATCH(CONCATENATE($G227,R$2),'WFOM - Time_Base'!$A$8:$API$8,0)),
IFERROR($AN227 * INDEX('Inputs from Uganda staff'!$E$61:$BM$80,MATCH('HRH Need estimation'!R$2,'Inputs from Uganda staff'!$E$61:$E$80,0),MATCH('HRH Need estimation'!$D227,'Inputs from Uganda staff'!$E$6:$BM$6,0)),
""))</f>
        <v>60</v>
      </c>
      <c r="S227" s="122">
        <f>IFERROR(
$AN227 * INDEX('WFOM - Time_Base'!$A$4:$API$29, MATCH("CenHos", 'WFOM - Time_Base'!$B$4:$B$29,0), MATCH(CONCATENATE($G227,S$2),'WFOM - Time_Base'!$A$8:$API$8,0)) *
INDEX('WFOM - Time_Base'!$A$4:$API$29, MATCH("CenHos_Per", 'WFOM - Time_Base'!$B$4:$B$29,0), MATCH(CONCATENATE($G227,S$2),'WFOM - Time_Base'!$A$8:$API$8,0)),
IFERROR($AN227 * INDEX('Inputs from Uganda staff'!$E$61:$BM$80,MATCH('HRH Need estimation'!S$2,'Inputs from Uganda staff'!$E$61:$E$80,0),MATCH('HRH Need estimation'!$D227,'Inputs from Uganda staff'!$E$6:$BM$6,0)),
""))</f>
        <v>80</v>
      </c>
      <c r="T227" s="122">
        <f>IFERROR(
$AN227 * INDEX('WFOM - Time_Base'!$A$4:$API$29, MATCH("CenHos", 'WFOM - Time_Base'!$B$4:$B$29,0), MATCH(CONCATENATE($G227,T$2),'WFOM - Time_Base'!$A$8:$API$8,0)) *
INDEX('WFOM - Time_Base'!$A$4:$API$29, MATCH("CenHos_Per", 'WFOM - Time_Base'!$B$4:$B$29,0), MATCH(CONCATENATE($G227,T$2),'WFOM - Time_Base'!$A$8:$API$8,0)),
IFERROR($AN227 * INDEX('Inputs from Uganda staff'!$E$61:$BM$80,MATCH('HRH Need estimation'!T$2,'Inputs from Uganda staff'!$E$61:$E$80,0),MATCH('HRH Need estimation'!$D227,'Inputs from Uganda staff'!$E$6:$BM$6,0)),
""))</f>
        <v>0</v>
      </c>
      <c r="U227" s="122">
        <f>IFERROR(
$AN227 * INDEX('WFOM - Time_Base'!$A$4:$API$29, MATCH("CenHos", 'WFOM - Time_Base'!$B$4:$B$29,0), MATCH(CONCATENATE($G227,U$2),'WFOM - Time_Base'!$A$8:$API$8,0)) *
INDEX('WFOM - Time_Base'!$A$4:$API$29, MATCH("CenHos_Per", 'WFOM - Time_Base'!$B$4:$B$29,0), MATCH(CONCATENATE($G227,U$2),'WFOM - Time_Base'!$A$8:$API$8,0)),
IFERROR($AN227 * INDEX('Inputs from Uganda staff'!$E$61:$BM$80,MATCH('HRH Need estimation'!U$2,'Inputs from Uganda staff'!$E$61:$E$80,0),MATCH('HRH Need estimation'!$D227,'Inputs from Uganda staff'!$E$6:$BM$6,0)),
""))</f>
        <v>18</v>
      </c>
      <c r="V227" s="122">
        <f>IFERROR(
$AN227 * INDEX('WFOM - Time_Base'!$A$4:$API$29, MATCH("CenHos", 'WFOM - Time_Base'!$B$4:$B$29,0), MATCH(CONCATENATE($G227,V$2),'WFOM - Time_Base'!$A$8:$API$8,0)) *
INDEX('WFOM - Time_Base'!$A$4:$API$29, MATCH("CenHos_Per", 'WFOM - Time_Base'!$B$4:$B$29,0), MATCH(CONCATENATE($G227,V$2),'WFOM - Time_Base'!$A$8:$API$8,0)),
IFERROR($AN227 * INDEX('Inputs from Uganda staff'!$E$61:$BM$80,MATCH('HRH Need estimation'!V$2,'Inputs from Uganda staff'!$E$61:$E$80,0),MATCH('HRH Need estimation'!$D227,'Inputs from Uganda staff'!$E$6:$BM$6,0)),
""))</f>
        <v>42</v>
      </c>
      <c r="W227" s="122">
        <f>IFERROR(
$AN227 * INDEX('WFOM - Time_Base'!$A$4:$API$29, MATCH("CenHos", 'WFOM - Time_Base'!$B$4:$B$29,0), MATCH(CONCATENATE($G227,W$2),'WFOM - Time_Base'!$A$8:$API$8,0)) *
INDEX('WFOM - Time_Base'!$A$4:$API$29, MATCH("CenHos_Per", 'WFOM - Time_Base'!$B$4:$B$29,0), MATCH(CONCATENATE($G227,W$2),'WFOM - Time_Base'!$A$8:$API$8,0)),
IFERROR($AN227 * INDEX('Inputs from Uganda staff'!$E$61:$BM$80,MATCH('HRH Need estimation'!W$2,'Inputs from Uganda staff'!$E$61:$E$80,0),MATCH('HRH Need estimation'!$D227,'Inputs from Uganda staff'!$E$6:$BM$6,0)),
""))</f>
        <v>2.5</v>
      </c>
      <c r="X227" s="122">
        <f>IFERROR(
$AN227 * INDEX('WFOM - Time_Base'!$A$4:$API$29, MATCH("CenHos", 'WFOM - Time_Base'!$B$4:$B$29,0), MATCH(CONCATENATE($G227,X$2),'WFOM - Time_Base'!$A$8:$API$8,0)) *
INDEX('WFOM - Time_Base'!$A$4:$API$29, MATCH("CenHos_Per", 'WFOM - Time_Base'!$B$4:$B$29,0), MATCH(CONCATENATE($G227,X$2),'WFOM - Time_Base'!$A$8:$API$8,0)),
IFERROR($AN227 * INDEX('Inputs from Uganda staff'!$E$61:$BM$80,MATCH('HRH Need estimation'!X$2,'Inputs from Uganda staff'!$E$61:$E$80,0),MATCH('HRH Need estimation'!$D227,'Inputs from Uganda staff'!$E$6:$BM$6,0)),
""))</f>
        <v>2.5</v>
      </c>
      <c r="Y227" s="122">
        <f>IFERROR(
$AN227 * INDEX('WFOM - Time_Base'!$A$4:$API$29, MATCH("CenHos", 'WFOM - Time_Base'!$B$4:$B$29,0), MATCH(CONCATENATE($G227,Y$2),'WFOM - Time_Base'!$A$8:$API$8,0)) *
INDEX('WFOM - Time_Base'!$A$4:$API$29, MATCH("CenHos_Per", 'WFOM - Time_Base'!$B$4:$B$29,0), MATCH(CONCATENATE($G227,Y$2),'WFOM - Time_Base'!$A$8:$API$8,0)),
IFERROR($AN227 * INDEX('Inputs from Uganda staff'!$E$61:$BM$80,MATCH('HRH Need estimation'!Y$2,'Inputs from Uganda staff'!$E$61:$E$80,0),MATCH('HRH Need estimation'!$D227,'Inputs from Uganda staff'!$E$6:$BM$6,0)),
""))</f>
        <v>0</v>
      </c>
      <c r="Z227" s="122">
        <f>IFERROR(
$AN227 * INDEX('WFOM - Time_Base'!$A$4:$API$29, MATCH("CenHos", 'WFOM - Time_Base'!$B$4:$B$29,0), MATCH(CONCATENATE($G227,Z$2),'WFOM - Time_Base'!$A$8:$API$8,0)) *
INDEX('WFOM - Time_Base'!$A$4:$API$29, MATCH("CenHos_Per", 'WFOM - Time_Base'!$B$4:$B$29,0), MATCH(CONCATENATE($G227,Z$2),'WFOM - Time_Base'!$A$8:$API$8,0)),
IFERROR($AN227 * INDEX('Inputs from Uganda staff'!$E$61:$BM$80,MATCH('HRH Need estimation'!Z$2,'Inputs from Uganda staff'!$E$61:$E$80,0),MATCH('HRH Need estimation'!$D227,'Inputs from Uganda staff'!$E$6:$BM$6,0)),
""))</f>
        <v>0</v>
      </c>
      <c r="AA227" s="122">
        <f>IFERROR(
$AN227 * INDEX('WFOM - Time_Base'!$A$4:$API$29, MATCH("CenHos", 'WFOM - Time_Base'!$B$4:$B$29,0), MATCH(CONCATENATE($G227,AA$2),'WFOM - Time_Base'!$A$8:$API$8,0)) *
INDEX('WFOM - Time_Base'!$A$4:$API$29, MATCH("CenHos_Per", 'WFOM - Time_Base'!$B$4:$B$29,0), MATCH(CONCATENATE($G227,AA$2),'WFOM - Time_Base'!$A$8:$API$8,0)),
IFERROR($AN227 * INDEX('Inputs from Uganda staff'!$E$61:$BM$80,MATCH('HRH Need estimation'!AA$2,'Inputs from Uganda staff'!$E$61:$E$80,0),MATCH('HRH Need estimation'!$D227,'Inputs from Uganda staff'!$E$6:$BM$6,0)),
""))</f>
        <v>0</v>
      </c>
      <c r="AB227" s="122">
        <f>IFERROR(
$AN227 * INDEX('WFOM - Time_Base'!$A$4:$API$29, MATCH("CenHos", 'WFOM - Time_Base'!$B$4:$B$29,0), MATCH(CONCATENATE($G227,AB$2),'WFOM - Time_Base'!$A$8:$API$8,0)) *
INDEX('WFOM - Time_Base'!$A$4:$API$29, MATCH("CenHos_Per", 'WFOM - Time_Base'!$B$4:$B$29,0), MATCH(CONCATENATE($G227,AB$2),'WFOM - Time_Base'!$A$8:$API$8,0)),
IFERROR($AN227 * INDEX('Inputs from Uganda staff'!$E$61:$BM$80,MATCH('HRH Need estimation'!AB$2,'Inputs from Uganda staff'!$E$61:$E$80,0),MATCH('HRH Need estimation'!$D227,'Inputs from Uganda staff'!$E$6:$BM$6,0)),
""))</f>
        <v>0</v>
      </c>
      <c r="AC227" s="122" t="str">
        <f>IFERROR(
$AN227 * INDEX('WFOM - Time_Base'!$A$4:$API$29, MATCH("CenHos", 'WFOM - Time_Base'!$B$4:$B$29,0), MATCH(CONCATENATE($G227,AC$2),'WFOM - Time_Base'!$A$8:$API$8,0)) *
INDEX('WFOM - Time_Base'!$A$4:$API$29, MATCH("CenHos_Per", 'WFOM - Time_Base'!$B$4:$B$29,0), MATCH(CONCATENATE($G227,AC$2),'WFOM - Time_Base'!$A$8:$API$8,0)),
IFERROR($AN227 * INDEX('Inputs from Uganda staff'!$E$61:$BM$80,MATCH('HRH Need estimation'!AC$2,'Inputs from Uganda staff'!$E$61:$E$80,0),MATCH('HRH Need estimation'!$D227,'Inputs from Uganda staff'!$E$6:$BM$6,0)),
""))</f>
        <v/>
      </c>
      <c r="AD227" s="122">
        <f>IFERROR(
$AN227 * INDEX('WFOM - Time_Base'!$A$4:$API$29, MATCH("CenHos", 'WFOM - Time_Base'!$B$4:$B$29,0), MATCH(CONCATENATE($G227,AD$2),'WFOM - Time_Base'!$A$8:$API$8,0)) *
INDEX('WFOM - Time_Base'!$A$4:$API$29, MATCH("CenHos_Per", 'WFOM - Time_Base'!$B$4:$B$29,0), MATCH(CONCATENATE($G227,AD$2),'WFOM - Time_Base'!$A$8:$API$8,0)),
IFERROR($AN227 * INDEX('Inputs from Uganda staff'!$E$61:$BM$80,MATCH('HRH Need estimation'!AD$2,'Inputs from Uganda staff'!$E$61:$E$80,0),MATCH('HRH Need estimation'!$D227,'Inputs from Uganda staff'!$E$6:$BM$6,0)),
""))</f>
        <v>0</v>
      </c>
      <c r="AE227" s="122">
        <f>IFERROR(
$AN227 * INDEX('WFOM - Time_Base'!$A$4:$API$29, MATCH("CenHos", 'WFOM - Time_Base'!$B$4:$B$29,0), MATCH(CONCATENATE($G227,AE$2),'WFOM - Time_Base'!$A$8:$API$8,0)) *
INDEX('WFOM - Time_Base'!$A$4:$API$29, MATCH("CenHos_Per", 'WFOM - Time_Base'!$B$4:$B$29,0), MATCH(CONCATENATE($G227,AE$2),'WFOM - Time_Base'!$A$8:$API$8,0)),
IFERROR($AN227 * INDEX('Inputs from Uganda staff'!$E$61:$BM$80,MATCH('HRH Need estimation'!AE$2,'Inputs from Uganda staff'!$E$61:$E$80,0),MATCH('HRH Need estimation'!$D227,'Inputs from Uganda staff'!$E$6:$BM$6,0)),
""))</f>
        <v>0</v>
      </c>
      <c r="AF227" s="122">
        <f>IFERROR(
$AN227 * INDEX('WFOM - Time_Base'!$A$4:$API$29, MATCH("CenHos", 'WFOM - Time_Base'!$B$4:$B$29,0), MATCH(CONCATENATE($G227,AF$2),'WFOM - Time_Base'!$A$8:$API$8,0)) *
INDEX('WFOM - Time_Base'!$A$4:$API$29, MATCH("CenHos_Per", 'WFOM - Time_Base'!$B$4:$B$29,0), MATCH(CONCATENATE($G227,AF$2),'WFOM - Time_Base'!$A$8:$API$8,0)),
IFERROR($AN227 * INDEX('Inputs from Uganda staff'!$E$61:$BM$80,MATCH('HRH Need estimation'!AF$2,'Inputs from Uganda staff'!$E$61:$E$80,0),MATCH('HRH Need estimation'!$D227,'Inputs from Uganda staff'!$E$6:$BM$6,0)),
""))</f>
        <v>0</v>
      </c>
      <c r="AG227" s="122">
        <f>IFERROR(
$AN227 * INDEX('WFOM - Time_Base'!$A$4:$API$29, MATCH("CenHos", 'WFOM - Time_Base'!$B$4:$B$29,0), MATCH(CONCATENATE($G227,AG$2),'WFOM - Time_Base'!$A$8:$API$8,0)) *
INDEX('WFOM - Time_Base'!$A$4:$API$29, MATCH("CenHos_Per", 'WFOM - Time_Base'!$B$4:$B$29,0), MATCH(CONCATENATE($G227,AG$2),'WFOM - Time_Base'!$A$8:$API$8,0)),
IFERROR($AN227 * INDEX('Inputs from Uganda staff'!$E$61:$BM$80,MATCH('HRH Need estimation'!AG$2,'Inputs from Uganda staff'!$E$61:$E$80,0),MATCH('HRH Need estimation'!$D227,'Inputs from Uganda staff'!$E$6:$BM$6,0)),
""))</f>
        <v>0</v>
      </c>
      <c r="AH227" s="122">
        <f>IFERROR(
$AN227 * INDEX('WFOM - Time_Base'!$A$4:$API$29, MATCH("CenHos", 'WFOM - Time_Base'!$B$4:$B$29,0), MATCH(CONCATENATE($G227,AH$2),'WFOM - Time_Base'!$A$8:$API$8,0)) *
INDEX('WFOM - Time_Base'!$A$4:$API$29, MATCH("CenHos_Per", 'WFOM - Time_Base'!$B$4:$B$29,0), MATCH(CONCATENATE($G227,AH$2),'WFOM - Time_Base'!$A$8:$API$8,0)),
IFERROR($AN227 * INDEX('Inputs from Uganda staff'!$E$61:$BM$80,MATCH('HRH Need estimation'!AH$2,'Inputs from Uganda staff'!$E$61:$E$80,0),MATCH('HRH Need estimation'!$D227,'Inputs from Uganda staff'!$E$6:$BM$6,0)),
""))</f>
        <v>0</v>
      </c>
      <c r="AI227" s="122">
        <f>IFERROR(
$AN227 * INDEX('WFOM - Time_Base'!$A$4:$API$29, MATCH("CenHos", 'WFOM - Time_Base'!$B$4:$B$29,0), MATCH(CONCATENATE($G227,AI$2),'WFOM - Time_Base'!$A$8:$API$8,0)) *
INDEX('WFOM - Time_Base'!$A$4:$API$29, MATCH("CenHos_Per", 'WFOM - Time_Base'!$B$4:$B$29,0), MATCH(CONCATENATE($G227,AI$2),'WFOM - Time_Base'!$A$8:$API$8,0)),
IFERROR($AN227 * INDEX('Inputs from Uganda staff'!$E$61:$BM$80,MATCH('HRH Need estimation'!AI$2,'Inputs from Uganda staff'!$E$61:$E$80,0),MATCH('HRH Need estimation'!$D227,'Inputs from Uganda staff'!$E$6:$BM$6,0)),
""))</f>
        <v>0</v>
      </c>
      <c r="AJ227" s="122">
        <f>IFERROR(
$AN227 * INDEX('WFOM - Time_Base'!$A$4:$API$29, MATCH("CenHos", 'WFOM - Time_Base'!$B$4:$B$29,0), MATCH(CONCATENATE($G227,AJ$2),'WFOM - Time_Base'!$A$8:$API$8,0)) *
INDEX('WFOM - Time_Base'!$A$4:$API$29, MATCH("CenHos_Per", 'WFOM - Time_Base'!$B$4:$B$29,0), MATCH(CONCATENATE($G227,AJ$2),'WFOM - Time_Base'!$A$8:$API$8,0)),
IFERROR($AN227 * INDEX('Inputs from Uganda staff'!$E$61:$BM$80,MATCH('HRH Need estimation'!AJ$2,'Inputs from Uganda staff'!$E$61:$E$80,0),MATCH('HRH Need estimation'!$D227,'Inputs from Uganda staff'!$E$6:$BM$6,0)),
""))</f>
        <v>0</v>
      </c>
      <c r="AK227" s="122">
        <f>IFERROR(
$AN227 * INDEX('WFOM - Time_Base'!$A$4:$API$29, MATCH("CenHos", 'WFOM - Time_Base'!$B$4:$B$29,0), MATCH(CONCATENATE($G227,AK$2),'WFOM - Time_Base'!$A$8:$API$8,0)) *
INDEX('WFOM - Time_Base'!$A$4:$API$29, MATCH("CenHos_Per", 'WFOM - Time_Base'!$B$4:$B$29,0), MATCH(CONCATENATE($G227,AK$2),'WFOM - Time_Base'!$A$8:$API$8,0)),
IFERROR($AN227 * INDEX('Inputs from Uganda staff'!$E$61:$BM$80,MATCH('HRH Need estimation'!AK$2,'Inputs from Uganda staff'!$E$61:$E$80,0),MATCH('HRH Need estimation'!$D227,'Inputs from Uganda staff'!$E$6:$BM$6,0)),
""))</f>
        <v>0</v>
      </c>
      <c r="AL227" s="122">
        <f>IFERROR(
$AN227 * INDEX('WFOM - Time_Base'!$A$4:$API$29, MATCH("CenHos", 'WFOM - Time_Base'!$B$4:$B$29,0), MATCH(CONCATENATE($G227,AL$2),'WFOM - Time_Base'!$A$8:$API$8,0)) *
INDEX('WFOM - Time_Base'!$A$4:$API$29, MATCH("CenHos_Per", 'WFOM - Time_Base'!$B$4:$B$29,0), MATCH(CONCATENATE($G227,AL$2),'WFOM - Time_Base'!$A$8:$API$8,0)),
IFERROR($AN227 * INDEX('Inputs from Uganda staff'!$E$61:$BM$80,MATCH('HRH Need estimation'!AL$2,'Inputs from Uganda staff'!$E$61:$E$80,0),MATCH('HRH Need estimation'!$D227,'Inputs from Uganda staff'!$E$6:$BM$6,0)),
""))</f>
        <v>0</v>
      </c>
      <c r="AN227">
        <v>1</v>
      </c>
      <c r="AO227" t="str">
        <f t="shared" si="8"/>
        <v>246</v>
      </c>
    </row>
    <row r="228" spans="1:41" hidden="1">
      <c r="A228" s="106" t="s">
        <v>915</v>
      </c>
      <c r="B228" s="106" t="s">
        <v>647</v>
      </c>
      <c r="C228" s="107" t="s">
        <v>668</v>
      </c>
      <c r="D228" s="114" t="s">
        <v>669</v>
      </c>
      <c r="E228" s="252"/>
      <c r="F228" s="252"/>
      <c r="G228" s="122" t="str">
        <f>IF(F228&lt;&gt;"", VLOOKUP(F228,'WFOM - Cadre and Service List'!$E$4:$F$52,2,FALSE), "")</f>
        <v/>
      </c>
      <c r="H228" s="122"/>
      <c r="I228" s="207"/>
      <c r="J228" s="207"/>
      <c r="K228" s="207"/>
      <c r="L228" s="207"/>
      <c r="M228" s="207"/>
      <c r="N228" s="207"/>
      <c r="O228" s="207"/>
      <c r="P228" s="207">
        <f t="shared" si="7"/>
        <v>0</v>
      </c>
      <c r="Q228" s="122" t="s">
        <v>1947</v>
      </c>
      <c r="R228" s="122" t="str">
        <f>IFERROR(
$AN228 * INDEX('WFOM - Time_Base'!$A$4:$API$29, MATCH("CenHos", 'WFOM - Time_Base'!$B$4:$B$29,0), MATCH(CONCATENATE($G228,R$2),'WFOM - Time_Base'!$A$8:$API$8,0)) *
INDEX('WFOM - Time_Base'!$A$4:$API$29, MATCH("CenHos_Per", 'WFOM - Time_Base'!$B$4:$B$29,0), MATCH(CONCATENATE($G228,R$2),'WFOM - Time_Base'!$A$8:$API$8,0)),
IFERROR($AN228 * INDEX('Inputs from Uganda staff'!$E$61:$BM$80,MATCH('HRH Need estimation'!R$2,'Inputs from Uganda staff'!$E$61:$E$80,0),MATCH('HRH Need estimation'!$D228,'Inputs from Uganda staff'!$E$6:$BM$6,0)),
""))</f>
        <v/>
      </c>
      <c r="S228" s="122" t="str">
        <f>IFERROR(
$AN228 * INDEX('WFOM - Time_Base'!$A$4:$API$29, MATCH("CenHos", 'WFOM - Time_Base'!$B$4:$B$29,0), MATCH(CONCATENATE($G228,S$2),'WFOM - Time_Base'!$A$8:$API$8,0)) *
INDEX('WFOM - Time_Base'!$A$4:$API$29, MATCH("CenHos_Per", 'WFOM - Time_Base'!$B$4:$B$29,0), MATCH(CONCATENATE($G228,S$2),'WFOM - Time_Base'!$A$8:$API$8,0)),
IFERROR($AN228 * INDEX('Inputs from Uganda staff'!$E$61:$BM$80,MATCH('HRH Need estimation'!S$2,'Inputs from Uganda staff'!$E$61:$E$80,0),MATCH('HRH Need estimation'!$D228,'Inputs from Uganda staff'!$E$6:$BM$6,0)),
""))</f>
        <v/>
      </c>
      <c r="T228" s="122" t="str">
        <f>IFERROR(
$AN228 * INDEX('WFOM - Time_Base'!$A$4:$API$29, MATCH("CenHos", 'WFOM - Time_Base'!$B$4:$B$29,0), MATCH(CONCATENATE($G228,T$2),'WFOM - Time_Base'!$A$8:$API$8,0)) *
INDEX('WFOM - Time_Base'!$A$4:$API$29, MATCH("CenHos_Per", 'WFOM - Time_Base'!$B$4:$B$29,0), MATCH(CONCATENATE($G228,T$2),'WFOM - Time_Base'!$A$8:$API$8,0)),
IFERROR($AN228 * INDEX('Inputs from Uganda staff'!$E$61:$BM$80,MATCH('HRH Need estimation'!T$2,'Inputs from Uganda staff'!$E$61:$E$80,0),MATCH('HRH Need estimation'!$D228,'Inputs from Uganda staff'!$E$6:$BM$6,0)),
""))</f>
        <v/>
      </c>
      <c r="U228" s="122" t="str">
        <f>IFERROR(
$AN228 * INDEX('WFOM - Time_Base'!$A$4:$API$29, MATCH("CenHos", 'WFOM - Time_Base'!$B$4:$B$29,0), MATCH(CONCATENATE($G228,U$2),'WFOM - Time_Base'!$A$8:$API$8,0)) *
INDEX('WFOM - Time_Base'!$A$4:$API$29, MATCH("CenHos_Per", 'WFOM - Time_Base'!$B$4:$B$29,0), MATCH(CONCATENATE($G228,U$2),'WFOM - Time_Base'!$A$8:$API$8,0)),
IFERROR($AN228 * INDEX('Inputs from Uganda staff'!$E$61:$BM$80,MATCH('HRH Need estimation'!U$2,'Inputs from Uganda staff'!$E$61:$E$80,0),MATCH('HRH Need estimation'!$D228,'Inputs from Uganda staff'!$E$6:$BM$6,0)),
""))</f>
        <v/>
      </c>
      <c r="V228" s="122" t="str">
        <f>IFERROR(
$AN228 * INDEX('WFOM - Time_Base'!$A$4:$API$29, MATCH("CenHos", 'WFOM - Time_Base'!$B$4:$B$29,0), MATCH(CONCATENATE($G228,V$2),'WFOM - Time_Base'!$A$8:$API$8,0)) *
INDEX('WFOM - Time_Base'!$A$4:$API$29, MATCH("CenHos_Per", 'WFOM - Time_Base'!$B$4:$B$29,0), MATCH(CONCATENATE($G228,V$2),'WFOM - Time_Base'!$A$8:$API$8,0)),
IFERROR($AN228 * INDEX('Inputs from Uganda staff'!$E$61:$BM$80,MATCH('HRH Need estimation'!V$2,'Inputs from Uganda staff'!$E$61:$E$80,0),MATCH('HRH Need estimation'!$D228,'Inputs from Uganda staff'!$E$6:$BM$6,0)),
""))</f>
        <v/>
      </c>
      <c r="W228" s="122" t="str">
        <f>IFERROR(
$AN228 * INDEX('WFOM - Time_Base'!$A$4:$API$29, MATCH("CenHos", 'WFOM - Time_Base'!$B$4:$B$29,0), MATCH(CONCATENATE($G228,W$2),'WFOM - Time_Base'!$A$8:$API$8,0)) *
INDEX('WFOM - Time_Base'!$A$4:$API$29, MATCH("CenHos_Per", 'WFOM - Time_Base'!$B$4:$B$29,0), MATCH(CONCATENATE($G228,W$2),'WFOM - Time_Base'!$A$8:$API$8,0)),
IFERROR($AN228 * INDEX('Inputs from Uganda staff'!$E$61:$BM$80,MATCH('HRH Need estimation'!W$2,'Inputs from Uganda staff'!$E$61:$E$80,0),MATCH('HRH Need estimation'!$D228,'Inputs from Uganda staff'!$E$6:$BM$6,0)),
""))</f>
        <v/>
      </c>
      <c r="X228" s="122" t="str">
        <f>IFERROR(
$AN228 * INDEX('WFOM - Time_Base'!$A$4:$API$29, MATCH("CenHos", 'WFOM - Time_Base'!$B$4:$B$29,0), MATCH(CONCATENATE($G228,X$2),'WFOM - Time_Base'!$A$8:$API$8,0)) *
INDEX('WFOM - Time_Base'!$A$4:$API$29, MATCH("CenHos_Per", 'WFOM - Time_Base'!$B$4:$B$29,0), MATCH(CONCATENATE($G228,X$2),'WFOM - Time_Base'!$A$8:$API$8,0)),
IFERROR($AN228 * INDEX('Inputs from Uganda staff'!$E$61:$BM$80,MATCH('HRH Need estimation'!X$2,'Inputs from Uganda staff'!$E$61:$E$80,0),MATCH('HRH Need estimation'!$D228,'Inputs from Uganda staff'!$E$6:$BM$6,0)),
""))</f>
        <v/>
      </c>
      <c r="Y228" s="122" t="str">
        <f>IFERROR(
$AN228 * INDEX('WFOM - Time_Base'!$A$4:$API$29, MATCH("CenHos", 'WFOM - Time_Base'!$B$4:$B$29,0), MATCH(CONCATENATE($G228,Y$2),'WFOM - Time_Base'!$A$8:$API$8,0)) *
INDEX('WFOM - Time_Base'!$A$4:$API$29, MATCH("CenHos_Per", 'WFOM - Time_Base'!$B$4:$B$29,0), MATCH(CONCATENATE($G228,Y$2),'WFOM - Time_Base'!$A$8:$API$8,0)),
IFERROR($AN228 * INDEX('Inputs from Uganda staff'!$E$61:$BM$80,MATCH('HRH Need estimation'!Y$2,'Inputs from Uganda staff'!$E$61:$E$80,0),MATCH('HRH Need estimation'!$D228,'Inputs from Uganda staff'!$E$6:$BM$6,0)),
""))</f>
        <v/>
      </c>
      <c r="Z228" s="122" t="str">
        <f>IFERROR(
$AN228 * INDEX('WFOM - Time_Base'!$A$4:$API$29, MATCH("CenHos", 'WFOM - Time_Base'!$B$4:$B$29,0), MATCH(CONCATENATE($G228,Z$2),'WFOM - Time_Base'!$A$8:$API$8,0)) *
INDEX('WFOM - Time_Base'!$A$4:$API$29, MATCH("CenHos_Per", 'WFOM - Time_Base'!$B$4:$B$29,0), MATCH(CONCATENATE($G228,Z$2),'WFOM - Time_Base'!$A$8:$API$8,0)),
IFERROR($AN228 * INDEX('Inputs from Uganda staff'!$E$61:$BM$80,MATCH('HRH Need estimation'!Z$2,'Inputs from Uganda staff'!$E$61:$E$80,0),MATCH('HRH Need estimation'!$D228,'Inputs from Uganda staff'!$E$6:$BM$6,0)),
""))</f>
        <v/>
      </c>
      <c r="AA228" s="122" t="str">
        <f>IFERROR(
$AN228 * INDEX('WFOM - Time_Base'!$A$4:$API$29, MATCH("CenHos", 'WFOM - Time_Base'!$B$4:$B$29,0), MATCH(CONCATENATE($G228,AA$2),'WFOM - Time_Base'!$A$8:$API$8,0)) *
INDEX('WFOM - Time_Base'!$A$4:$API$29, MATCH("CenHos_Per", 'WFOM - Time_Base'!$B$4:$B$29,0), MATCH(CONCATENATE($G228,AA$2),'WFOM - Time_Base'!$A$8:$API$8,0)),
IFERROR($AN228 * INDEX('Inputs from Uganda staff'!$E$61:$BM$80,MATCH('HRH Need estimation'!AA$2,'Inputs from Uganda staff'!$E$61:$E$80,0),MATCH('HRH Need estimation'!$D228,'Inputs from Uganda staff'!$E$6:$BM$6,0)),
""))</f>
        <v/>
      </c>
      <c r="AB228" s="122" t="str">
        <f>IFERROR(
$AN228 * INDEX('WFOM - Time_Base'!$A$4:$API$29, MATCH("CenHos", 'WFOM - Time_Base'!$B$4:$B$29,0), MATCH(CONCATENATE($G228,AB$2),'WFOM - Time_Base'!$A$8:$API$8,0)) *
INDEX('WFOM - Time_Base'!$A$4:$API$29, MATCH("CenHos_Per", 'WFOM - Time_Base'!$B$4:$B$29,0), MATCH(CONCATENATE($G228,AB$2),'WFOM - Time_Base'!$A$8:$API$8,0)),
IFERROR($AN228 * INDEX('Inputs from Uganda staff'!$E$61:$BM$80,MATCH('HRH Need estimation'!AB$2,'Inputs from Uganda staff'!$E$61:$E$80,0),MATCH('HRH Need estimation'!$D228,'Inputs from Uganda staff'!$E$6:$BM$6,0)),
""))</f>
        <v/>
      </c>
      <c r="AC228" s="122" t="str">
        <f>IFERROR(
$AN228 * INDEX('WFOM - Time_Base'!$A$4:$API$29, MATCH("CenHos", 'WFOM - Time_Base'!$B$4:$B$29,0), MATCH(CONCATENATE($G228,AC$2),'WFOM - Time_Base'!$A$8:$API$8,0)) *
INDEX('WFOM - Time_Base'!$A$4:$API$29, MATCH("CenHos_Per", 'WFOM - Time_Base'!$B$4:$B$29,0), MATCH(CONCATENATE($G228,AC$2),'WFOM - Time_Base'!$A$8:$API$8,0)),
IFERROR($AN228 * INDEX('Inputs from Uganda staff'!$E$61:$BM$80,MATCH('HRH Need estimation'!AC$2,'Inputs from Uganda staff'!$E$61:$E$80,0),MATCH('HRH Need estimation'!$D228,'Inputs from Uganda staff'!$E$6:$BM$6,0)),
""))</f>
        <v/>
      </c>
      <c r="AD228" s="122" t="str">
        <f>IFERROR(
$AN228 * INDEX('WFOM - Time_Base'!$A$4:$API$29, MATCH("CenHos", 'WFOM - Time_Base'!$B$4:$B$29,0), MATCH(CONCATENATE($G228,AD$2),'WFOM - Time_Base'!$A$8:$API$8,0)) *
INDEX('WFOM - Time_Base'!$A$4:$API$29, MATCH("CenHos_Per", 'WFOM - Time_Base'!$B$4:$B$29,0), MATCH(CONCATENATE($G228,AD$2),'WFOM - Time_Base'!$A$8:$API$8,0)),
IFERROR($AN228 * INDEX('Inputs from Uganda staff'!$E$61:$BM$80,MATCH('HRH Need estimation'!AD$2,'Inputs from Uganda staff'!$E$61:$E$80,0),MATCH('HRH Need estimation'!$D228,'Inputs from Uganda staff'!$E$6:$BM$6,0)),
""))</f>
        <v/>
      </c>
      <c r="AE228" s="122" t="str">
        <f>IFERROR(
$AN228 * INDEX('WFOM - Time_Base'!$A$4:$API$29, MATCH("CenHos", 'WFOM - Time_Base'!$B$4:$B$29,0), MATCH(CONCATENATE($G228,AE$2),'WFOM - Time_Base'!$A$8:$API$8,0)) *
INDEX('WFOM - Time_Base'!$A$4:$API$29, MATCH("CenHos_Per", 'WFOM - Time_Base'!$B$4:$B$29,0), MATCH(CONCATENATE($G228,AE$2),'WFOM - Time_Base'!$A$8:$API$8,0)),
IFERROR($AN228 * INDEX('Inputs from Uganda staff'!$E$61:$BM$80,MATCH('HRH Need estimation'!AE$2,'Inputs from Uganda staff'!$E$61:$E$80,0),MATCH('HRH Need estimation'!$D228,'Inputs from Uganda staff'!$E$6:$BM$6,0)),
""))</f>
        <v/>
      </c>
      <c r="AF228" s="122" t="str">
        <f>IFERROR(
$AN228 * INDEX('WFOM - Time_Base'!$A$4:$API$29, MATCH("CenHos", 'WFOM - Time_Base'!$B$4:$B$29,0), MATCH(CONCATENATE($G228,AF$2),'WFOM - Time_Base'!$A$8:$API$8,0)) *
INDEX('WFOM - Time_Base'!$A$4:$API$29, MATCH("CenHos_Per", 'WFOM - Time_Base'!$B$4:$B$29,0), MATCH(CONCATENATE($G228,AF$2),'WFOM - Time_Base'!$A$8:$API$8,0)),
IFERROR($AN228 * INDEX('Inputs from Uganda staff'!$E$61:$BM$80,MATCH('HRH Need estimation'!AF$2,'Inputs from Uganda staff'!$E$61:$E$80,0),MATCH('HRH Need estimation'!$D228,'Inputs from Uganda staff'!$E$6:$BM$6,0)),
""))</f>
        <v/>
      </c>
      <c r="AG228" s="122" t="str">
        <f>IFERROR(
$AN228 * INDEX('WFOM - Time_Base'!$A$4:$API$29, MATCH("CenHos", 'WFOM - Time_Base'!$B$4:$B$29,0), MATCH(CONCATENATE($G228,AG$2),'WFOM - Time_Base'!$A$8:$API$8,0)) *
INDEX('WFOM - Time_Base'!$A$4:$API$29, MATCH("CenHos_Per", 'WFOM - Time_Base'!$B$4:$B$29,0), MATCH(CONCATENATE($G228,AG$2),'WFOM - Time_Base'!$A$8:$API$8,0)),
IFERROR($AN228 * INDEX('Inputs from Uganda staff'!$E$61:$BM$80,MATCH('HRH Need estimation'!AG$2,'Inputs from Uganda staff'!$E$61:$E$80,0),MATCH('HRH Need estimation'!$D228,'Inputs from Uganda staff'!$E$6:$BM$6,0)),
""))</f>
        <v/>
      </c>
      <c r="AH228" s="122" t="str">
        <f>IFERROR(
$AN228 * INDEX('WFOM - Time_Base'!$A$4:$API$29, MATCH("CenHos", 'WFOM - Time_Base'!$B$4:$B$29,0), MATCH(CONCATENATE($G228,AH$2),'WFOM - Time_Base'!$A$8:$API$8,0)) *
INDEX('WFOM - Time_Base'!$A$4:$API$29, MATCH("CenHos_Per", 'WFOM - Time_Base'!$B$4:$B$29,0), MATCH(CONCATENATE($G228,AH$2),'WFOM - Time_Base'!$A$8:$API$8,0)),
IFERROR($AN228 * INDEX('Inputs from Uganda staff'!$E$61:$BM$80,MATCH('HRH Need estimation'!AH$2,'Inputs from Uganda staff'!$E$61:$E$80,0),MATCH('HRH Need estimation'!$D228,'Inputs from Uganda staff'!$E$6:$BM$6,0)),
""))</f>
        <v/>
      </c>
      <c r="AI228" s="122" t="str">
        <f>IFERROR(
$AN228 * INDEX('WFOM - Time_Base'!$A$4:$API$29, MATCH("CenHos", 'WFOM - Time_Base'!$B$4:$B$29,0), MATCH(CONCATENATE($G228,AI$2),'WFOM - Time_Base'!$A$8:$API$8,0)) *
INDEX('WFOM - Time_Base'!$A$4:$API$29, MATCH("CenHos_Per", 'WFOM - Time_Base'!$B$4:$B$29,0), MATCH(CONCATENATE($G228,AI$2),'WFOM - Time_Base'!$A$8:$API$8,0)),
IFERROR($AN228 * INDEX('Inputs from Uganda staff'!$E$61:$BM$80,MATCH('HRH Need estimation'!AI$2,'Inputs from Uganda staff'!$E$61:$E$80,0),MATCH('HRH Need estimation'!$D228,'Inputs from Uganda staff'!$E$6:$BM$6,0)),
""))</f>
        <v/>
      </c>
      <c r="AJ228" s="122" t="str">
        <f>IFERROR(
$AN228 * INDEX('WFOM - Time_Base'!$A$4:$API$29, MATCH("CenHos", 'WFOM - Time_Base'!$B$4:$B$29,0), MATCH(CONCATENATE($G228,AJ$2),'WFOM - Time_Base'!$A$8:$API$8,0)) *
INDEX('WFOM - Time_Base'!$A$4:$API$29, MATCH("CenHos_Per", 'WFOM - Time_Base'!$B$4:$B$29,0), MATCH(CONCATENATE($G228,AJ$2),'WFOM - Time_Base'!$A$8:$API$8,0)),
IFERROR($AN228 * INDEX('Inputs from Uganda staff'!$E$61:$BM$80,MATCH('HRH Need estimation'!AJ$2,'Inputs from Uganda staff'!$E$61:$E$80,0),MATCH('HRH Need estimation'!$D228,'Inputs from Uganda staff'!$E$6:$BM$6,0)),
""))</f>
        <v/>
      </c>
      <c r="AK228" s="122" t="str">
        <f>IFERROR(
$AN228 * INDEX('WFOM - Time_Base'!$A$4:$API$29, MATCH("CenHos", 'WFOM - Time_Base'!$B$4:$B$29,0), MATCH(CONCATENATE($G228,AK$2),'WFOM - Time_Base'!$A$8:$API$8,0)) *
INDEX('WFOM - Time_Base'!$A$4:$API$29, MATCH("CenHos_Per", 'WFOM - Time_Base'!$B$4:$B$29,0), MATCH(CONCATENATE($G228,AK$2),'WFOM - Time_Base'!$A$8:$API$8,0)),
IFERROR($AN228 * INDEX('Inputs from Uganda staff'!$E$61:$BM$80,MATCH('HRH Need estimation'!AK$2,'Inputs from Uganda staff'!$E$61:$E$80,0),MATCH('HRH Need estimation'!$D228,'Inputs from Uganda staff'!$E$6:$BM$6,0)),
""))</f>
        <v/>
      </c>
      <c r="AL228" s="122" t="str">
        <f>IFERROR(
$AN228 * INDEX('WFOM - Time_Base'!$A$4:$API$29, MATCH("CenHos", 'WFOM - Time_Base'!$B$4:$B$29,0), MATCH(CONCATENATE($G228,AL$2),'WFOM - Time_Base'!$A$8:$API$8,0)) *
INDEX('WFOM - Time_Base'!$A$4:$API$29, MATCH("CenHos_Per", 'WFOM - Time_Base'!$B$4:$B$29,0), MATCH(CONCATENATE($G228,AL$2),'WFOM - Time_Base'!$A$8:$API$8,0)),
IFERROR($AN228 * INDEX('Inputs from Uganda staff'!$E$61:$BM$80,MATCH('HRH Need estimation'!AL$2,'Inputs from Uganda staff'!$E$61:$E$80,0),MATCH('HRH Need estimation'!$D228,'Inputs from Uganda staff'!$E$6:$BM$6,0)),
""))</f>
        <v/>
      </c>
      <c r="AN228">
        <v>1</v>
      </c>
      <c r="AO228" t="e">
        <f t="shared" si="8"/>
        <v>#N/A</v>
      </c>
    </row>
    <row r="229" spans="1:41" hidden="1">
      <c r="A229" s="106" t="s">
        <v>1031</v>
      </c>
      <c r="B229" s="106" t="s">
        <v>670</v>
      </c>
      <c r="C229" s="107" t="s">
        <v>671</v>
      </c>
      <c r="D229" s="115" t="s">
        <v>672</v>
      </c>
      <c r="E229" s="122" t="s">
        <v>867</v>
      </c>
      <c r="F229" s="200" t="s">
        <v>17</v>
      </c>
      <c r="G229" s="122" t="str">
        <f>IF(F229&lt;&gt;"", VLOOKUP(F229,'WFOM - Cadre and Service List'!$E$4:$F$52,2,FALSE), "")</f>
        <v>Under5OPD</v>
      </c>
      <c r="H229" s="122"/>
      <c r="I229" s="207"/>
      <c r="J229" s="207"/>
      <c r="K229" s="207"/>
      <c r="L229" s="207"/>
      <c r="M229" s="207"/>
      <c r="N229" s="207"/>
      <c r="O229" s="207"/>
      <c r="P229" s="207">
        <f t="shared" si="7"/>
        <v>0</v>
      </c>
      <c r="Q229" s="122" t="s">
        <v>1947</v>
      </c>
      <c r="R229" s="122">
        <f>IFERROR(
$AN229 * INDEX('WFOM - Time_Base'!$A$4:$API$29, MATCH("CenHos", 'WFOM - Time_Base'!$B$4:$B$29,0), MATCH(CONCATENATE($G229,R$2),'WFOM - Time_Base'!$A$8:$API$8,0)) *
INDEX('WFOM - Time_Base'!$A$4:$API$29, MATCH("CenHos_Per", 'WFOM - Time_Base'!$B$4:$B$29,0), MATCH(CONCATENATE($G229,R$2),'WFOM - Time_Base'!$A$8:$API$8,0)),
IFERROR($AN229 * INDEX('Inputs from Uganda staff'!$E$61:$BM$80,MATCH('HRH Need estimation'!R$2,'Inputs from Uganda staff'!$E$61:$E$80,0),MATCH('HRH Need estimation'!$D229,'Inputs from Uganda staff'!$E$6:$BM$6,0)),
""))</f>
        <v>5</v>
      </c>
      <c r="S229" s="122">
        <f>IFERROR(
$AN229 * INDEX('WFOM - Time_Base'!$A$4:$API$29, MATCH("CenHos", 'WFOM - Time_Base'!$B$4:$B$29,0), MATCH(CONCATENATE($G229,S$2),'WFOM - Time_Base'!$A$8:$API$8,0)) *
INDEX('WFOM - Time_Base'!$A$4:$API$29, MATCH("CenHos_Per", 'WFOM - Time_Base'!$B$4:$B$29,0), MATCH(CONCATENATE($G229,S$2),'WFOM - Time_Base'!$A$8:$API$8,0)),
IFERROR($AN229 * INDEX('Inputs from Uganda staff'!$E$61:$BM$80,MATCH('HRH Need estimation'!S$2,'Inputs from Uganda staff'!$E$61:$E$80,0),MATCH('HRH Need estimation'!$D229,'Inputs from Uganda staff'!$E$6:$BM$6,0)),
""))</f>
        <v>6</v>
      </c>
      <c r="T229" s="122">
        <f>IFERROR(
$AN229 * INDEX('WFOM - Time_Base'!$A$4:$API$29, MATCH("CenHos", 'WFOM - Time_Base'!$B$4:$B$29,0), MATCH(CONCATENATE($G229,T$2),'WFOM - Time_Base'!$A$8:$API$8,0)) *
INDEX('WFOM - Time_Base'!$A$4:$API$29, MATCH("CenHos_Per", 'WFOM - Time_Base'!$B$4:$B$29,0), MATCH(CONCATENATE($G229,T$2),'WFOM - Time_Base'!$A$8:$API$8,0)),
IFERROR($AN229 * INDEX('Inputs from Uganda staff'!$E$61:$BM$80,MATCH('HRH Need estimation'!T$2,'Inputs from Uganda staff'!$E$61:$E$80,0),MATCH('HRH Need estimation'!$D229,'Inputs from Uganda staff'!$E$6:$BM$6,0)),
""))</f>
        <v>0</v>
      </c>
      <c r="U229" s="122">
        <f>IFERROR(
$AN229 * INDEX('WFOM - Time_Base'!$A$4:$API$29, MATCH("CenHos", 'WFOM - Time_Base'!$B$4:$B$29,0), MATCH(CONCATENATE($G229,U$2),'WFOM - Time_Base'!$A$8:$API$8,0)) *
INDEX('WFOM - Time_Base'!$A$4:$API$29, MATCH("CenHos_Per", 'WFOM - Time_Base'!$B$4:$B$29,0), MATCH(CONCATENATE($G229,U$2),'WFOM - Time_Base'!$A$8:$API$8,0)),
IFERROR($AN229 * INDEX('Inputs from Uganda staff'!$E$61:$BM$80,MATCH('HRH Need estimation'!U$2,'Inputs from Uganda staff'!$E$61:$E$80,0),MATCH('HRH Need estimation'!$D229,'Inputs from Uganda staff'!$E$6:$BM$6,0)),
""))</f>
        <v>3.5</v>
      </c>
      <c r="V229" s="122">
        <f>IFERROR(
$AN229 * INDEX('WFOM - Time_Base'!$A$4:$API$29, MATCH("CenHos", 'WFOM - Time_Base'!$B$4:$B$29,0), MATCH(CONCATENATE($G229,V$2),'WFOM - Time_Base'!$A$8:$API$8,0)) *
INDEX('WFOM - Time_Base'!$A$4:$API$29, MATCH("CenHos_Per", 'WFOM - Time_Base'!$B$4:$B$29,0), MATCH(CONCATENATE($G229,V$2),'WFOM - Time_Base'!$A$8:$API$8,0)),
IFERROR($AN229 * INDEX('Inputs from Uganda staff'!$E$61:$BM$80,MATCH('HRH Need estimation'!V$2,'Inputs from Uganda staff'!$E$61:$E$80,0),MATCH('HRH Need estimation'!$D229,'Inputs from Uganda staff'!$E$6:$BM$6,0)),
""))</f>
        <v>3.5</v>
      </c>
      <c r="W229" s="122">
        <f>IFERROR(
$AN229 * INDEX('WFOM - Time_Base'!$A$4:$API$29, MATCH("CenHos", 'WFOM - Time_Base'!$B$4:$B$29,0), MATCH(CONCATENATE($G229,W$2),'WFOM - Time_Base'!$A$8:$API$8,0)) *
INDEX('WFOM - Time_Base'!$A$4:$API$29, MATCH("CenHos_Per", 'WFOM - Time_Base'!$B$4:$B$29,0), MATCH(CONCATENATE($G229,W$2),'WFOM - Time_Base'!$A$8:$API$8,0)),
IFERROR($AN229 * INDEX('Inputs from Uganda staff'!$E$61:$BM$80,MATCH('HRH Need estimation'!W$2,'Inputs from Uganda staff'!$E$61:$E$80,0),MATCH('HRH Need estimation'!$D229,'Inputs from Uganda staff'!$E$6:$BM$6,0)),
""))</f>
        <v>0</v>
      </c>
      <c r="X229" s="122">
        <f>IFERROR(
$AN229 * INDEX('WFOM - Time_Base'!$A$4:$API$29, MATCH("CenHos", 'WFOM - Time_Base'!$B$4:$B$29,0), MATCH(CONCATENATE($G229,X$2),'WFOM - Time_Base'!$A$8:$API$8,0)) *
INDEX('WFOM - Time_Base'!$A$4:$API$29, MATCH("CenHos_Per", 'WFOM - Time_Base'!$B$4:$B$29,0), MATCH(CONCATENATE($G229,X$2),'WFOM - Time_Base'!$A$8:$API$8,0)),
IFERROR($AN229 * INDEX('Inputs from Uganda staff'!$E$61:$BM$80,MATCH('HRH Need estimation'!X$2,'Inputs from Uganda staff'!$E$61:$E$80,0),MATCH('HRH Need estimation'!$D229,'Inputs from Uganda staff'!$E$6:$BM$6,0)),
""))</f>
        <v>0.8</v>
      </c>
      <c r="Y229" s="122">
        <f>IFERROR(
$AN229 * INDEX('WFOM - Time_Base'!$A$4:$API$29, MATCH("CenHos", 'WFOM - Time_Base'!$B$4:$B$29,0), MATCH(CONCATENATE($G229,Y$2),'WFOM - Time_Base'!$A$8:$API$8,0)) *
INDEX('WFOM - Time_Base'!$A$4:$API$29, MATCH("CenHos_Per", 'WFOM - Time_Base'!$B$4:$B$29,0), MATCH(CONCATENATE($G229,Y$2),'WFOM - Time_Base'!$A$8:$API$8,0)),
IFERROR($AN229 * INDEX('Inputs from Uganda staff'!$E$61:$BM$80,MATCH('HRH Need estimation'!Y$2,'Inputs from Uganda staff'!$E$61:$E$80,0),MATCH('HRH Need estimation'!$D229,'Inputs from Uganda staff'!$E$6:$BM$6,0)),
""))</f>
        <v>0.8</v>
      </c>
      <c r="Z229" s="122">
        <f>IFERROR(
$AN229 * INDEX('WFOM - Time_Base'!$A$4:$API$29, MATCH("CenHos", 'WFOM - Time_Base'!$B$4:$B$29,0), MATCH(CONCATENATE($G229,Z$2),'WFOM - Time_Base'!$A$8:$API$8,0)) *
INDEX('WFOM - Time_Base'!$A$4:$API$29, MATCH("CenHos_Per", 'WFOM - Time_Base'!$B$4:$B$29,0), MATCH(CONCATENATE($G229,Z$2),'WFOM - Time_Base'!$A$8:$API$8,0)),
IFERROR($AN229 * INDEX('Inputs from Uganda staff'!$E$61:$BM$80,MATCH('HRH Need estimation'!Z$2,'Inputs from Uganda staff'!$E$61:$E$80,0),MATCH('HRH Need estimation'!$D229,'Inputs from Uganda staff'!$E$6:$BM$6,0)),
""))</f>
        <v>0</v>
      </c>
      <c r="AA229" s="122">
        <f>IFERROR(
$AN229 * INDEX('WFOM - Time_Base'!$A$4:$API$29, MATCH("CenHos", 'WFOM - Time_Base'!$B$4:$B$29,0), MATCH(CONCATENATE($G229,AA$2),'WFOM - Time_Base'!$A$8:$API$8,0)) *
INDEX('WFOM - Time_Base'!$A$4:$API$29, MATCH("CenHos_Per", 'WFOM - Time_Base'!$B$4:$B$29,0), MATCH(CONCATENATE($G229,AA$2),'WFOM - Time_Base'!$A$8:$API$8,0)),
IFERROR($AN229 * INDEX('Inputs from Uganda staff'!$E$61:$BM$80,MATCH('HRH Need estimation'!AA$2,'Inputs from Uganda staff'!$E$61:$E$80,0),MATCH('HRH Need estimation'!$D229,'Inputs from Uganda staff'!$E$6:$BM$6,0)),
""))</f>
        <v>0</v>
      </c>
      <c r="AB229" s="122">
        <f>IFERROR(
$AN229 * INDEX('WFOM - Time_Base'!$A$4:$API$29, MATCH("CenHos", 'WFOM - Time_Base'!$B$4:$B$29,0), MATCH(CONCATENATE($G229,AB$2),'WFOM - Time_Base'!$A$8:$API$8,0)) *
INDEX('WFOM - Time_Base'!$A$4:$API$29, MATCH("CenHos_Per", 'WFOM - Time_Base'!$B$4:$B$29,0), MATCH(CONCATENATE($G229,AB$2),'WFOM - Time_Base'!$A$8:$API$8,0)),
IFERROR($AN229 * INDEX('Inputs from Uganda staff'!$E$61:$BM$80,MATCH('HRH Need estimation'!AB$2,'Inputs from Uganda staff'!$E$61:$E$80,0),MATCH('HRH Need estimation'!$D229,'Inputs from Uganda staff'!$E$6:$BM$6,0)),
""))</f>
        <v>0</v>
      </c>
      <c r="AC229" s="122" t="str">
        <f>IFERROR(
$AN229 * INDEX('WFOM - Time_Base'!$A$4:$API$29, MATCH("CenHos", 'WFOM - Time_Base'!$B$4:$B$29,0), MATCH(CONCATENATE($G229,AC$2),'WFOM - Time_Base'!$A$8:$API$8,0)) *
INDEX('WFOM - Time_Base'!$A$4:$API$29, MATCH("CenHos_Per", 'WFOM - Time_Base'!$B$4:$B$29,0), MATCH(CONCATENATE($G229,AC$2),'WFOM - Time_Base'!$A$8:$API$8,0)),
IFERROR($AN229 * INDEX('Inputs from Uganda staff'!$E$61:$BM$80,MATCH('HRH Need estimation'!AC$2,'Inputs from Uganda staff'!$E$61:$E$80,0),MATCH('HRH Need estimation'!$D229,'Inputs from Uganda staff'!$E$6:$BM$6,0)),
""))</f>
        <v/>
      </c>
      <c r="AD229" s="122">
        <f>IFERROR(
$AN229 * INDEX('WFOM - Time_Base'!$A$4:$API$29, MATCH("CenHos", 'WFOM - Time_Base'!$B$4:$B$29,0), MATCH(CONCATENATE($G229,AD$2),'WFOM - Time_Base'!$A$8:$API$8,0)) *
INDEX('WFOM - Time_Base'!$A$4:$API$29, MATCH("CenHos_Per", 'WFOM - Time_Base'!$B$4:$B$29,0), MATCH(CONCATENATE($G229,AD$2),'WFOM - Time_Base'!$A$8:$API$8,0)),
IFERROR($AN229 * INDEX('Inputs from Uganda staff'!$E$61:$BM$80,MATCH('HRH Need estimation'!AD$2,'Inputs from Uganda staff'!$E$61:$E$80,0),MATCH('HRH Need estimation'!$D229,'Inputs from Uganda staff'!$E$6:$BM$6,0)),
""))</f>
        <v>0</v>
      </c>
      <c r="AE229" s="122">
        <f>IFERROR(
$AN229 * INDEX('WFOM - Time_Base'!$A$4:$API$29, MATCH("CenHos", 'WFOM - Time_Base'!$B$4:$B$29,0), MATCH(CONCATENATE($G229,AE$2),'WFOM - Time_Base'!$A$8:$API$8,0)) *
INDEX('WFOM - Time_Base'!$A$4:$API$29, MATCH("CenHos_Per", 'WFOM - Time_Base'!$B$4:$B$29,0), MATCH(CONCATENATE($G229,AE$2),'WFOM - Time_Base'!$A$8:$API$8,0)),
IFERROR($AN229 * INDEX('Inputs from Uganda staff'!$E$61:$BM$80,MATCH('HRH Need estimation'!AE$2,'Inputs from Uganda staff'!$E$61:$E$80,0),MATCH('HRH Need estimation'!$D229,'Inputs from Uganda staff'!$E$6:$BM$6,0)),
""))</f>
        <v>0</v>
      </c>
      <c r="AF229" s="122">
        <f>IFERROR(
$AN229 * INDEX('WFOM - Time_Base'!$A$4:$API$29, MATCH("CenHos", 'WFOM - Time_Base'!$B$4:$B$29,0), MATCH(CONCATENATE($G229,AF$2),'WFOM - Time_Base'!$A$8:$API$8,0)) *
INDEX('WFOM - Time_Base'!$A$4:$API$29, MATCH("CenHos_Per", 'WFOM - Time_Base'!$B$4:$B$29,0), MATCH(CONCATENATE($G229,AF$2),'WFOM - Time_Base'!$A$8:$API$8,0)),
IFERROR($AN229 * INDEX('Inputs from Uganda staff'!$E$61:$BM$80,MATCH('HRH Need estimation'!AF$2,'Inputs from Uganda staff'!$E$61:$E$80,0),MATCH('HRH Need estimation'!$D229,'Inputs from Uganda staff'!$E$6:$BM$6,0)),
""))</f>
        <v>0</v>
      </c>
      <c r="AG229" s="122">
        <f>IFERROR(
$AN229 * INDEX('WFOM - Time_Base'!$A$4:$API$29, MATCH("CenHos", 'WFOM - Time_Base'!$B$4:$B$29,0), MATCH(CONCATENATE($G229,AG$2),'WFOM - Time_Base'!$A$8:$API$8,0)) *
INDEX('WFOM - Time_Base'!$A$4:$API$29, MATCH("CenHos_Per", 'WFOM - Time_Base'!$B$4:$B$29,0), MATCH(CONCATENATE($G229,AG$2),'WFOM - Time_Base'!$A$8:$API$8,0)),
IFERROR($AN229 * INDEX('Inputs from Uganda staff'!$E$61:$BM$80,MATCH('HRH Need estimation'!AG$2,'Inputs from Uganda staff'!$E$61:$E$80,0),MATCH('HRH Need estimation'!$D229,'Inputs from Uganda staff'!$E$6:$BM$6,0)),
""))</f>
        <v>0</v>
      </c>
      <c r="AH229" s="122">
        <f>IFERROR(
$AN229 * INDEX('WFOM - Time_Base'!$A$4:$API$29, MATCH("CenHos", 'WFOM - Time_Base'!$B$4:$B$29,0), MATCH(CONCATENATE($G229,AH$2),'WFOM - Time_Base'!$A$8:$API$8,0)) *
INDEX('WFOM - Time_Base'!$A$4:$API$29, MATCH("CenHos_Per", 'WFOM - Time_Base'!$B$4:$B$29,0), MATCH(CONCATENATE($G229,AH$2),'WFOM - Time_Base'!$A$8:$API$8,0)),
IFERROR($AN229 * INDEX('Inputs from Uganda staff'!$E$61:$BM$80,MATCH('HRH Need estimation'!AH$2,'Inputs from Uganda staff'!$E$61:$E$80,0),MATCH('HRH Need estimation'!$D229,'Inputs from Uganda staff'!$E$6:$BM$6,0)),
""))</f>
        <v>0</v>
      </c>
      <c r="AI229" s="122">
        <f>IFERROR(
$AN229 * INDEX('WFOM - Time_Base'!$A$4:$API$29, MATCH("CenHos", 'WFOM - Time_Base'!$B$4:$B$29,0), MATCH(CONCATENATE($G229,AI$2),'WFOM - Time_Base'!$A$8:$API$8,0)) *
INDEX('WFOM - Time_Base'!$A$4:$API$29, MATCH("CenHos_Per", 'WFOM - Time_Base'!$B$4:$B$29,0), MATCH(CONCATENATE($G229,AI$2),'WFOM - Time_Base'!$A$8:$API$8,0)),
IFERROR($AN229 * INDEX('Inputs from Uganda staff'!$E$61:$BM$80,MATCH('HRH Need estimation'!AI$2,'Inputs from Uganda staff'!$E$61:$E$80,0),MATCH('HRH Need estimation'!$D229,'Inputs from Uganda staff'!$E$6:$BM$6,0)),
""))</f>
        <v>0</v>
      </c>
      <c r="AJ229" s="122">
        <f>IFERROR(
$AN229 * INDEX('WFOM - Time_Base'!$A$4:$API$29, MATCH("CenHos", 'WFOM - Time_Base'!$B$4:$B$29,0), MATCH(CONCATENATE($G229,AJ$2),'WFOM - Time_Base'!$A$8:$API$8,0)) *
INDEX('WFOM - Time_Base'!$A$4:$API$29, MATCH("CenHos_Per", 'WFOM - Time_Base'!$B$4:$B$29,0), MATCH(CONCATENATE($G229,AJ$2),'WFOM - Time_Base'!$A$8:$API$8,0)),
IFERROR($AN229 * INDEX('Inputs from Uganda staff'!$E$61:$BM$80,MATCH('HRH Need estimation'!AJ$2,'Inputs from Uganda staff'!$E$61:$E$80,0),MATCH('HRH Need estimation'!$D229,'Inputs from Uganda staff'!$E$6:$BM$6,0)),
""))</f>
        <v>0</v>
      </c>
      <c r="AK229" s="122">
        <f>IFERROR(
$AN229 * INDEX('WFOM - Time_Base'!$A$4:$API$29, MATCH("CenHos", 'WFOM - Time_Base'!$B$4:$B$29,0), MATCH(CONCATENATE($G229,AK$2),'WFOM - Time_Base'!$A$8:$API$8,0)) *
INDEX('WFOM - Time_Base'!$A$4:$API$29, MATCH("CenHos_Per", 'WFOM - Time_Base'!$B$4:$B$29,0), MATCH(CONCATENATE($G229,AK$2),'WFOM - Time_Base'!$A$8:$API$8,0)),
IFERROR($AN229 * INDEX('Inputs from Uganda staff'!$E$61:$BM$80,MATCH('HRH Need estimation'!AK$2,'Inputs from Uganda staff'!$E$61:$E$80,0),MATCH('HRH Need estimation'!$D229,'Inputs from Uganda staff'!$E$6:$BM$6,0)),
""))</f>
        <v>0</v>
      </c>
      <c r="AL229" s="122">
        <f>IFERROR(
$AN229 * INDEX('WFOM - Time_Base'!$A$4:$API$29, MATCH("CenHos", 'WFOM - Time_Base'!$B$4:$B$29,0), MATCH(CONCATENATE($G229,AL$2),'WFOM - Time_Base'!$A$8:$API$8,0)) *
INDEX('WFOM - Time_Base'!$A$4:$API$29, MATCH("CenHos_Per", 'WFOM - Time_Base'!$B$4:$B$29,0), MATCH(CONCATENATE($G229,AL$2),'WFOM - Time_Base'!$A$8:$API$8,0)),
IFERROR($AN229 * INDEX('Inputs from Uganda staff'!$E$61:$BM$80,MATCH('HRH Need estimation'!AL$2,'Inputs from Uganda staff'!$E$61:$E$80,0),MATCH('HRH Need estimation'!$D229,'Inputs from Uganda staff'!$E$6:$BM$6,0)),
""))</f>
        <v>0</v>
      </c>
      <c r="AN229">
        <v>1</v>
      </c>
      <c r="AO229" t="str">
        <f t="shared" si="8"/>
        <v>248</v>
      </c>
    </row>
    <row r="230" spans="1:41" hidden="1">
      <c r="A230" s="106" t="s">
        <v>1032</v>
      </c>
      <c r="B230" s="106" t="s">
        <v>670</v>
      </c>
      <c r="C230" s="107" t="s">
        <v>673</v>
      </c>
      <c r="D230" s="115" t="s">
        <v>674</v>
      </c>
      <c r="E230" s="122" t="s">
        <v>867</v>
      </c>
      <c r="F230" s="122" t="s">
        <v>17</v>
      </c>
      <c r="G230" s="122" t="str">
        <f>IF(F230&lt;&gt;"", VLOOKUP(F230,'WFOM - Cadre and Service List'!$E$4:$F$52,2,FALSE), "")</f>
        <v>Under5OPD</v>
      </c>
      <c r="H230" s="122"/>
      <c r="I230" s="207"/>
      <c r="J230" s="207"/>
      <c r="K230" s="207"/>
      <c r="L230" s="207"/>
      <c r="M230" s="207"/>
      <c r="N230" s="207"/>
      <c r="O230" s="207"/>
      <c r="P230" s="207">
        <f t="shared" si="7"/>
        <v>0</v>
      </c>
      <c r="Q230" s="122" t="s">
        <v>1947</v>
      </c>
      <c r="R230" s="122">
        <f>IFERROR(
$AN230 * INDEX('WFOM - Time_Base'!$A$4:$API$29, MATCH("CenHos", 'WFOM - Time_Base'!$B$4:$B$29,0), MATCH(CONCATENATE($G230,R$2),'WFOM - Time_Base'!$A$8:$API$8,0)) *
INDEX('WFOM - Time_Base'!$A$4:$API$29, MATCH("CenHos_Per", 'WFOM - Time_Base'!$B$4:$B$29,0), MATCH(CONCATENATE($G230,R$2),'WFOM - Time_Base'!$A$8:$API$8,0)),
IFERROR($AN230 * INDEX('Inputs from Uganda staff'!$E$61:$BM$80,MATCH('HRH Need estimation'!R$2,'Inputs from Uganda staff'!$E$61:$E$80,0),MATCH('HRH Need estimation'!$D230,'Inputs from Uganda staff'!$E$6:$BM$6,0)),
""))</f>
        <v>5</v>
      </c>
      <c r="S230" s="122">
        <f>IFERROR(
$AN230 * INDEX('WFOM - Time_Base'!$A$4:$API$29, MATCH("CenHos", 'WFOM - Time_Base'!$B$4:$B$29,0), MATCH(CONCATENATE($G230,S$2),'WFOM - Time_Base'!$A$8:$API$8,0)) *
INDEX('WFOM - Time_Base'!$A$4:$API$29, MATCH("CenHos_Per", 'WFOM - Time_Base'!$B$4:$B$29,0), MATCH(CONCATENATE($G230,S$2),'WFOM - Time_Base'!$A$8:$API$8,0)),
IFERROR($AN230 * INDEX('Inputs from Uganda staff'!$E$61:$BM$80,MATCH('HRH Need estimation'!S$2,'Inputs from Uganda staff'!$E$61:$E$80,0),MATCH('HRH Need estimation'!$D230,'Inputs from Uganda staff'!$E$6:$BM$6,0)),
""))</f>
        <v>6</v>
      </c>
      <c r="T230" s="122">
        <f>IFERROR(
$AN230 * INDEX('WFOM - Time_Base'!$A$4:$API$29, MATCH("CenHos", 'WFOM - Time_Base'!$B$4:$B$29,0), MATCH(CONCATENATE($G230,T$2),'WFOM - Time_Base'!$A$8:$API$8,0)) *
INDEX('WFOM - Time_Base'!$A$4:$API$29, MATCH("CenHos_Per", 'WFOM - Time_Base'!$B$4:$B$29,0), MATCH(CONCATENATE($G230,T$2),'WFOM - Time_Base'!$A$8:$API$8,0)),
IFERROR($AN230 * INDEX('Inputs from Uganda staff'!$E$61:$BM$80,MATCH('HRH Need estimation'!T$2,'Inputs from Uganda staff'!$E$61:$E$80,0),MATCH('HRH Need estimation'!$D230,'Inputs from Uganda staff'!$E$6:$BM$6,0)),
""))</f>
        <v>0</v>
      </c>
      <c r="U230" s="122">
        <f>IFERROR(
$AN230 * INDEX('WFOM - Time_Base'!$A$4:$API$29, MATCH("CenHos", 'WFOM - Time_Base'!$B$4:$B$29,0), MATCH(CONCATENATE($G230,U$2),'WFOM - Time_Base'!$A$8:$API$8,0)) *
INDEX('WFOM - Time_Base'!$A$4:$API$29, MATCH("CenHos_Per", 'WFOM - Time_Base'!$B$4:$B$29,0), MATCH(CONCATENATE($G230,U$2),'WFOM - Time_Base'!$A$8:$API$8,0)),
IFERROR($AN230 * INDEX('Inputs from Uganda staff'!$E$61:$BM$80,MATCH('HRH Need estimation'!U$2,'Inputs from Uganda staff'!$E$61:$E$80,0),MATCH('HRH Need estimation'!$D230,'Inputs from Uganda staff'!$E$6:$BM$6,0)),
""))</f>
        <v>3.5</v>
      </c>
      <c r="V230" s="122">
        <f>IFERROR(
$AN230 * INDEX('WFOM - Time_Base'!$A$4:$API$29, MATCH("CenHos", 'WFOM - Time_Base'!$B$4:$B$29,0), MATCH(CONCATENATE($G230,V$2),'WFOM - Time_Base'!$A$8:$API$8,0)) *
INDEX('WFOM - Time_Base'!$A$4:$API$29, MATCH("CenHos_Per", 'WFOM - Time_Base'!$B$4:$B$29,0), MATCH(CONCATENATE($G230,V$2),'WFOM - Time_Base'!$A$8:$API$8,0)),
IFERROR($AN230 * INDEX('Inputs from Uganda staff'!$E$61:$BM$80,MATCH('HRH Need estimation'!V$2,'Inputs from Uganda staff'!$E$61:$E$80,0),MATCH('HRH Need estimation'!$D230,'Inputs from Uganda staff'!$E$6:$BM$6,0)),
""))</f>
        <v>3.5</v>
      </c>
      <c r="W230" s="122">
        <f>IFERROR(
$AN230 * INDEX('WFOM - Time_Base'!$A$4:$API$29, MATCH("CenHos", 'WFOM - Time_Base'!$B$4:$B$29,0), MATCH(CONCATENATE($G230,W$2),'WFOM - Time_Base'!$A$8:$API$8,0)) *
INDEX('WFOM - Time_Base'!$A$4:$API$29, MATCH("CenHos_Per", 'WFOM - Time_Base'!$B$4:$B$29,0), MATCH(CONCATENATE($G230,W$2),'WFOM - Time_Base'!$A$8:$API$8,0)),
IFERROR($AN230 * INDEX('Inputs from Uganda staff'!$E$61:$BM$80,MATCH('HRH Need estimation'!W$2,'Inputs from Uganda staff'!$E$61:$E$80,0),MATCH('HRH Need estimation'!$D230,'Inputs from Uganda staff'!$E$6:$BM$6,0)),
""))</f>
        <v>0</v>
      </c>
      <c r="X230" s="122">
        <f>IFERROR(
$AN230 * INDEX('WFOM - Time_Base'!$A$4:$API$29, MATCH("CenHos", 'WFOM - Time_Base'!$B$4:$B$29,0), MATCH(CONCATENATE($G230,X$2),'WFOM - Time_Base'!$A$8:$API$8,0)) *
INDEX('WFOM - Time_Base'!$A$4:$API$29, MATCH("CenHos_Per", 'WFOM - Time_Base'!$B$4:$B$29,0), MATCH(CONCATENATE($G230,X$2),'WFOM - Time_Base'!$A$8:$API$8,0)),
IFERROR($AN230 * INDEX('Inputs from Uganda staff'!$E$61:$BM$80,MATCH('HRH Need estimation'!X$2,'Inputs from Uganda staff'!$E$61:$E$80,0),MATCH('HRH Need estimation'!$D230,'Inputs from Uganda staff'!$E$6:$BM$6,0)),
""))</f>
        <v>0.8</v>
      </c>
      <c r="Y230" s="122">
        <f>IFERROR(
$AN230 * INDEX('WFOM - Time_Base'!$A$4:$API$29, MATCH("CenHos", 'WFOM - Time_Base'!$B$4:$B$29,0), MATCH(CONCATENATE($G230,Y$2),'WFOM - Time_Base'!$A$8:$API$8,0)) *
INDEX('WFOM - Time_Base'!$A$4:$API$29, MATCH("CenHos_Per", 'WFOM - Time_Base'!$B$4:$B$29,0), MATCH(CONCATENATE($G230,Y$2),'WFOM - Time_Base'!$A$8:$API$8,0)),
IFERROR($AN230 * INDEX('Inputs from Uganda staff'!$E$61:$BM$80,MATCH('HRH Need estimation'!Y$2,'Inputs from Uganda staff'!$E$61:$E$80,0),MATCH('HRH Need estimation'!$D230,'Inputs from Uganda staff'!$E$6:$BM$6,0)),
""))</f>
        <v>0.8</v>
      </c>
      <c r="Z230" s="122">
        <f>IFERROR(
$AN230 * INDEX('WFOM - Time_Base'!$A$4:$API$29, MATCH("CenHos", 'WFOM - Time_Base'!$B$4:$B$29,0), MATCH(CONCATENATE($G230,Z$2),'WFOM - Time_Base'!$A$8:$API$8,0)) *
INDEX('WFOM - Time_Base'!$A$4:$API$29, MATCH("CenHos_Per", 'WFOM - Time_Base'!$B$4:$B$29,0), MATCH(CONCATENATE($G230,Z$2),'WFOM - Time_Base'!$A$8:$API$8,0)),
IFERROR($AN230 * INDEX('Inputs from Uganda staff'!$E$61:$BM$80,MATCH('HRH Need estimation'!Z$2,'Inputs from Uganda staff'!$E$61:$E$80,0),MATCH('HRH Need estimation'!$D230,'Inputs from Uganda staff'!$E$6:$BM$6,0)),
""))</f>
        <v>0</v>
      </c>
      <c r="AA230" s="122">
        <f>IFERROR(
$AN230 * INDEX('WFOM - Time_Base'!$A$4:$API$29, MATCH("CenHos", 'WFOM - Time_Base'!$B$4:$B$29,0), MATCH(CONCATENATE($G230,AA$2),'WFOM - Time_Base'!$A$8:$API$8,0)) *
INDEX('WFOM - Time_Base'!$A$4:$API$29, MATCH("CenHos_Per", 'WFOM - Time_Base'!$B$4:$B$29,0), MATCH(CONCATENATE($G230,AA$2),'WFOM - Time_Base'!$A$8:$API$8,0)),
IFERROR($AN230 * INDEX('Inputs from Uganda staff'!$E$61:$BM$80,MATCH('HRH Need estimation'!AA$2,'Inputs from Uganda staff'!$E$61:$E$80,0),MATCH('HRH Need estimation'!$D230,'Inputs from Uganda staff'!$E$6:$BM$6,0)),
""))</f>
        <v>0</v>
      </c>
      <c r="AB230" s="122">
        <f>IFERROR(
$AN230 * INDEX('WFOM - Time_Base'!$A$4:$API$29, MATCH("CenHos", 'WFOM - Time_Base'!$B$4:$B$29,0), MATCH(CONCATENATE($G230,AB$2),'WFOM - Time_Base'!$A$8:$API$8,0)) *
INDEX('WFOM - Time_Base'!$A$4:$API$29, MATCH("CenHos_Per", 'WFOM - Time_Base'!$B$4:$B$29,0), MATCH(CONCATENATE($G230,AB$2),'WFOM - Time_Base'!$A$8:$API$8,0)),
IFERROR($AN230 * INDEX('Inputs from Uganda staff'!$E$61:$BM$80,MATCH('HRH Need estimation'!AB$2,'Inputs from Uganda staff'!$E$61:$E$80,0),MATCH('HRH Need estimation'!$D230,'Inputs from Uganda staff'!$E$6:$BM$6,0)),
""))</f>
        <v>0</v>
      </c>
      <c r="AC230" s="122" t="str">
        <f>IFERROR(
$AN230 * INDEX('WFOM - Time_Base'!$A$4:$API$29, MATCH("CenHos", 'WFOM - Time_Base'!$B$4:$B$29,0), MATCH(CONCATENATE($G230,AC$2),'WFOM - Time_Base'!$A$8:$API$8,0)) *
INDEX('WFOM - Time_Base'!$A$4:$API$29, MATCH("CenHos_Per", 'WFOM - Time_Base'!$B$4:$B$29,0), MATCH(CONCATENATE($G230,AC$2),'WFOM - Time_Base'!$A$8:$API$8,0)),
IFERROR($AN230 * INDEX('Inputs from Uganda staff'!$E$61:$BM$80,MATCH('HRH Need estimation'!AC$2,'Inputs from Uganda staff'!$E$61:$E$80,0),MATCH('HRH Need estimation'!$D230,'Inputs from Uganda staff'!$E$6:$BM$6,0)),
""))</f>
        <v/>
      </c>
      <c r="AD230" s="122">
        <f>IFERROR(
$AN230 * INDEX('WFOM - Time_Base'!$A$4:$API$29, MATCH("CenHos", 'WFOM - Time_Base'!$B$4:$B$29,0), MATCH(CONCATENATE($G230,AD$2),'WFOM - Time_Base'!$A$8:$API$8,0)) *
INDEX('WFOM - Time_Base'!$A$4:$API$29, MATCH("CenHos_Per", 'WFOM - Time_Base'!$B$4:$B$29,0), MATCH(CONCATENATE($G230,AD$2),'WFOM - Time_Base'!$A$8:$API$8,0)),
IFERROR($AN230 * INDEX('Inputs from Uganda staff'!$E$61:$BM$80,MATCH('HRH Need estimation'!AD$2,'Inputs from Uganda staff'!$E$61:$E$80,0),MATCH('HRH Need estimation'!$D230,'Inputs from Uganda staff'!$E$6:$BM$6,0)),
""))</f>
        <v>0</v>
      </c>
      <c r="AE230" s="122">
        <f>IFERROR(
$AN230 * INDEX('WFOM - Time_Base'!$A$4:$API$29, MATCH("CenHos", 'WFOM - Time_Base'!$B$4:$B$29,0), MATCH(CONCATENATE($G230,AE$2),'WFOM - Time_Base'!$A$8:$API$8,0)) *
INDEX('WFOM - Time_Base'!$A$4:$API$29, MATCH("CenHos_Per", 'WFOM - Time_Base'!$B$4:$B$29,0), MATCH(CONCATENATE($G230,AE$2),'WFOM - Time_Base'!$A$8:$API$8,0)),
IFERROR($AN230 * INDEX('Inputs from Uganda staff'!$E$61:$BM$80,MATCH('HRH Need estimation'!AE$2,'Inputs from Uganda staff'!$E$61:$E$80,0),MATCH('HRH Need estimation'!$D230,'Inputs from Uganda staff'!$E$6:$BM$6,0)),
""))</f>
        <v>0</v>
      </c>
      <c r="AF230" s="122">
        <f>IFERROR(
$AN230 * INDEX('WFOM - Time_Base'!$A$4:$API$29, MATCH("CenHos", 'WFOM - Time_Base'!$B$4:$B$29,0), MATCH(CONCATENATE($G230,AF$2),'WFOM - Time_Base'!$A$8:$API$8,0)) *
INDEX('WFOM - Time_Base'!$A$4:$API$29, MATCH("CenHos_Per", 'WFOM - Time_Base'!$B$4:$B$29,0), MATCH(CONCATENATE($G230,AF$2),'WFOM - Time_Base'!$A$8:$API$8,0)),
IFERROR($AN230 * INDEX('Inputs from Uganda staff'!$E$61:$BM$80,MATCH('HRH Need estimation'!AF$2,'Inputs from Uganda staff'!$E$61:$E$80,0),MATCH('HRH Need estimation'!$D230,'Inputs from Uganda staff'!$E$6:$BM$6,0)),
""))</f>
        <v>0</v>
      </c>
      <c r="AG230" s="122">
        <f>IFERROR(
$AN230 * INDEX('WFOM - Time_Base'!$A$4:$API$29, MATCH("CenHos", 'WFOM - Time_Base'!$B$4:$B$29,0), MATCH(CONCATENATE($G230,AG$2),'WFOM - Time_Base'!$A$8:$API$8,0)) *
INDEX('WFOM - Time_Base'!$A$4:$API$29, MATCH("CenHos_Per", 'WFOM - Time_Base'!$B$4:$B$29,0), MATCH(CONCATENATE($G230,AG$2),'WFOM - Time_Base'!$A$8:$API$8,0)),
IFERROR($AN230 * INDEX('Inputs from Uganda staff'!$E$61:$BM$80,MATCH('HRH Need estimation'!AG$2,'Inputs from Uganda staff'!$E$61:$E$80,0),MATCH('HRH Need estimation'!$D230,'Inputs from Uganda staff'!$E$6:$BM$6,0)),
""))</f>
        <v>0</v>
      </c>
      <c r="AH230" s="122">
        <f>IFERROR(
$AN230 * INDEX('WFOM - Time_Base'!$A$4:$API$29, MATCH("CenHos", 'WFOM - Time_Base'!$B$4:$B$29,0), MATCH(CONCATENATE($G230,AH$2),'WFOM - Time_Base'!$A$8:$API$8,0)) *
INDEX('WFOM - Time_Base'!$A$4:$API$29, MATCH("CenHos_Per", 'WFOM - Time_Base'!$B$4:$B$29,0), MATCH(CONCATENATE($G230,AH$2),'WFOM - Time_Base'!$A$8:$API$8,0)),
IFERROR($AN230 * INDEX('Inputs from Uganda staff'!$E$61:$BM$80,MATCH('HRH Need estimation'!AH$2,'Inputs from Uganda staff'!$E$61:$E$80,0),MATCH('HRH Need estimation'!$D230,'Inputs from Uganda staff'!$E$6:$BM$6,0)),
""))</f>
        <v>0</v>
      </c>
      <c r="AI230" s="122">
        <f>IFERROR(
$AN230 * INDEX('WFOM - Time_Base'!$A$4:$API$29, MATCH("CenHos", 'WFOM - Time_Base'!$B$4:$B$29,0), MATCH(CONCATENATE($G230,AI$2),'WFOM - Time_Base'!$A$8:$API$8,0)) *
INDEX('WFOM - Time_Base'!$A$4:$API$29, MATCH("CenHos_Per", 'WFOM - Time_Base'!$B$4:$B$29,0), MATCH(CONCATENATE($G230,AI$2),'WFOM - Time_Base'!$A$8:$API$8,0)),
IFERROR($AN230 * INDEX('Inputs from Uganda staff'!$E$61:$BM$80,MATCH('HRH Need estimation'!AI$2,'Inputs from Uganda staff'!$E$61:$E$80,0),MATCH('HRH Need estimation'!$D230,'Inputs from Uganda staff'!$E$6:$BM$6,0)),
""))</f>
        <v>0</v>
      </c>
      <c r="AJ230" s="122">
        <f>IFERROR(
$AN230 * INDEX('WFOM - Time_Base'!$A$4:$API$29, MATCH("CenHos", 'WFOM - Time_Base'!$B$4:$B$29,0), MATCH(CONCATENATE($G230,AJ$2),'WFOM - Time_Base'!$A$8:$API$8,0)) *
INDEX('WFOM - Time_Base'!$A$4:$API$29, MATCH("CenHos_Per", 'WFOM - Time_Base'!$B$4:$B$29,0), MATCH(CONCATENATE($G230,AJ$2),'WFOM - Time_Base'!$A$8:$API$8,0)),
IFERROR($AN230 * INDEX('Inputs from Uganda staff'!$E$61:$BM$80,MATCH('HRH Need estimation'!AJ$2,'Inputs from Uganda staff'!$E$61:$E$80,0),MATCH('HRH Need estimation'!$D230,'Inputs from Uganda staff'!$E$6:$BM$6,0)),
""))</f>
        <v>0</v>
      </c>
      <c r="AK230" s="122">
        <f>IFERROR(
$AN230 * INDEX('WFOM - Time_Base'!$A$4:$API$29, MATCH("CenHos", 'WFOM - Time_Base'!$B$4:$B$29,0), MATCH(CONCATENATE($G230,AK$2),'WFOM - Time_Base'!$A$8:$API$8,0)) *
INDEX('WFOM - Time_Base'!$A$4:$API$29, MATCH("CenHos_Per", 'WFOM - Time_Base'!$B$4:$B$29,0), MATCH(CONCATENATE($G230,AK$2),'WFOM - Time_Base'!$A$8:$API$8,0)),
IFERROR($AN230 * INDEX('Inputs from Uganda staff'!$E$61:$BM$80,MATCH('HRH Need estimation'!AK$2,'Inputs from Uganda staff'!$E$61:$E$80,0),MATCH('HRH Need estimation'!$D230,'Inputs from Uganda staff'!$E$6:$BM$6,0)),
""))</f>
        <v>0</v>
      </c>
      <c r="AL230" s="122">
        <f>IFERROR(
$AN230 * INDEX('WFOM - Time_Base'!$A$4:$API$29, MATCH("CenHos", 'WFOM - Time_Base'!$B$4:$B$29,0), MATCH(CONCATENATE($G230,AL$2),'WFOM - Time_Base'!$A$8:$API$8,0)) *
INDEX('WFOM - Time_Base'!$A$4:$API$29, MATCH("CenHos_Per", 'WFOM - Time_Base'!$B$4:$B$29,0), MATCH(CONCATENATE($G230,AL$2),'WFOM - Time_Base'!$A$8:$API$8,0)),
IFERROR($AN230 * INDEX('Inputs from Uganda staff'!$E$61:$BM$80,MATCH('HRH Need estimation'!AL$2,'Inputs from Uganda staff'!$E$61:$E$80,0),MATCH('HRH Need estimation'!$D230,'Inputs from Uganda staff'!$E$6:$BM$6,0)),
""))</f>
        <v>0</v>
      </c>
      <c r="AN230">
        <v>1</v>
      </c>
      <c r="AO230" t="str">
        <f t="shared" si="8"/>
        <v>249</v>
      </c>
    </row>
    <row r="231" spans="1:41" hidden="1">
      <c r="A231" s="106" t="s">
        <v>1033</v>
      </c>
      <c r="B231" s="106" t="s">
        <v>675</v>
      </c>
      <c r="C231" s="107" t="s">
        <v>676</v>
      </c>
      <c r="D231" s="115" t="s">
        <v>677</v>
      </c>
      <c r="E231" s="122" t="s">
        <v>867</v>
      </c>
      <c r="F231" s="122" t="s">
        <v>17</v>
      </c>
      <c r="G231" s="122" t="str">
        <f>IF(F231&lt;&gt;"", VLOOKUP(F231,'WFOM - Cadre and Service List'!$E$4:$F$52,2,FALSE), "")</f>
        <v>Under5OPD</v>
      </c>
      <c r="H231" s="122"/>
      <c r="I231" s="207"/>
      <c r="J231" s="207"/>
      <c r="K231" s="207"/>
      <c r="L231" s="207"/>
      <c r="M231" s="207"/>
      <c r="N231" s="207"/>
      <c r="O231" s="207"/>
      <c r="P231" s="207">
        <f t="shared" si="7"/>
        <v>0</v>
      </c>
      <c r="Q231" s="122" t="s">
        <v>1947</v>
      </c>
      <c r="R231" s="122">
        <f>IFERROR(
$AN231 * INDEX('WFOM - Time_Base'!$A$4:$API$29, MATCH("CenHos", 'WFOM - Time_Base'!$B$4:$B$29,0), MATCH(CONCATENATE($G231,R$2),'WFOM - Time_Base'!$A$8:$API$8,0)) *
INDEX('WFOM - Time_Base'!$A$4:$API$29, MATCH("CenHos_Per", 'WFOM - Time_Base'!$B$4:$B$29,0), MATCH(CONCATENATE($G231,R$2),'WFOM - Time_Base'!$A$8:$API$8,0)),
IFERROR($AN231 * INDEX('Inputs from Uganda staff'!$E$61:$BM$80,MATCH('HRH Need estimation'!R$2,'Inputs from Uganda staff'!$E$61:$E$80,0),MATCH('HRH Need estimation'!$D231,'Inputs from Uganda staff'!$E$6:$BM$6,0)),
""))</f>
        <v>5</v>
      </c>
      <c r="S231" s="122">
        <f>IFERROR(
$AN231 * INDEX('WFOM - Time_Base'!$A$4:$API$29, MATCH("CenHos", 'WFOM - Time_Base'!$B$4:$B$29,0), MATCH(CONCATENATE($G231,S$2),'WFOM - Time_Base'!$A$8:$API$8,0)) *
INDEX('WFOM - Time_Base'!$A$4:$API$29, MATCH("CenHos_Per", 'WFOM - Time_Base'!$B$4:$B$29,0), MATCH(CONCATENATE($G231,S$2),'WFOM - Time_Base'!$A$8:$API$8,0)),
IFERROR($AN231 * INDEX('Inputs from Uganda staff'!$E$61:$BM$80,MATCH('HRH Need estimation'!S$2,'Inputs from Uganda staff'!$E$61:$E$80,0),MATCH('HRH Need estimation'!$D231,'Inputs from Uganda staff'!$E$6:$BM$6,0)),
""))</f>
        <v>6</v>
      </c>
      <c r="T231" s="122">
        <f>IFERROR(
$AN231 * INDEX('WFOM - Time_Base'!$A$4:$API$29, MATCH("CenHos", 'WFOM - Time_Base'!$B$4:$B$29,0), MATCH(CONCATENATE($G231,T$2),'WFOM - Time_Base'!$A$8:$API$8,0)) *
INDEX('WFOM - Time_Base'!$A$4:$API$29, MATCH("CenHos_Per", 'WFOM - Time_Base'!$B$4:$B$29,0), MATCH(CONCATENATE($G231,T$2),'WFOM - Time_Base'!$A$8:$API$8,0)),
IFERROR($AN231 * INDEX('Inputs from Uganda staff'!$E$61:$BM$80,MATCH('HRH Need estimation'!T$2,'Inputs from Uganda staff'!$E$61:$E$80,0),MATCH('HRH Need estimation'!$D231,'Inputs from Uganda staff'!$E$6:$BM$6,0)),
""))</f>
        <v>0</v>
      </c>
      <c r="U231" s="122">
        <f>IFERROR(
$AN231 * INDEX('WFOM - Time_Base'!$A$4:$API$29, MATCH("CenHos", 'WFOM - Time_Base'!$B$4:$B$29,0), MATCH(CONCATENATE($G231,U$2),'WFOM - Time_Base'!$A$8:$API$8,0)) *
INDEX('WFOM - Time_Base'!$A$4:$API$29, MATCH("CenHos_Per", 'WFOM - Time_Base'!$B$4:$B$29,0), MATCH(CONCATENATE($G231,U$2),'WFOM - Time_Base'!$A$8:$API$8,0)),
IFERROR($AN231 * INDEX('Inputs from Uganda staff'!$E$61:$BM$80,MATCH('HRH Need estimation'!U$2,'Inputs from Uganda staff'!$E$61:$E$80,0),MATCH('HRH Need estimation'!$D231,'Inputs from Uganda staff'!$E$6:$BM$6,0)),
""))</f>
        <v>3.5</v>
      </c>
      <c r="V231" s="122">
        <f>IFERROR(
$AN231 * INDEX('WFOM - Time_Base'!$A$4:$API$29, MATCH("CenHos", 'WFOM - Time_Base'!$B$4:$B$29,0), MATCH(CONCATENATE($G231,V$2),'WFOM - Time_Base'!$A$8:$API$8,0)) *
INDEX('WFOM - Time_Base'!$A$4:$API$29, MATCH("CenHos_Per", 'WFOM - Time_Base'!$B$4:$B$29,0), MATCH(CONCATENATE($G231,V$2),'WFOM - Time_Base'!$A$8:$API$8,0)),
IFERROR($AN231 * INDEX('Inputs from Uganda staff'!$E$61:$BM$80,MATCH('HRH Need estimation'!V$2,'Inputs from Uganda staff'!$E$61:$E$80,0),MATCH('HRH Need estimation'!$D231,'Inputs from Uganda staff'!$E$6:$BM$6,0)),
""))</f>
        <v>3.5</v>
      </c>
      <c r="W231" s="122">
        <f>IFERROR(
$AN231 * INDEX('WFOM - Time_Base'!$A$4:$API$29, MATCH("CenHos", 'WFOM - Time_Base'!$B$4:$B$29,0), MATCH(CONCATENATE($G231,W$2),'WFOM - Time_Base'!$A$8:$API$8,0)) *
INDEX('WFOM - Time_Base'!$A$4:$API$29, MATCH("CenHos_Per", 'WFOM - Time_Base'!$B$4:$B$29,0), MATCH(CONCATENATE($G231,W$2),'WFOM - Time_Base'!$A$8:$API$8,0)),
IFERROR($AN231 * INDEX('Inputs from Uganda staff'!$E$61:$BM$80,MATCH('HRH Need estimation'!W$2,'Inputs from Uganda staff'!$E$61:$E$80,0),MATCH('HRH Need estimation'!$D231,'Inputs from Uganda staff'!$E$6:$BM$6,0)),
""))</f>
        <v>0</v>
      </c>
      <c r="X231" s="122">
        <f>IFERROR(
$AN231 * INDEX('WFOM - Time_Base'!$A$4:$API$29, MATCH("CenHos", 'WFOM - Time_Base'!$B$4:$B$29,0), MATCH(CONCATENATE($G231,X$2),'WFOM - Time_Base'!$A$8:$API$8,0)) *
INDEX('WFOM - Time_Base'!$A$4:$API$29, MATCH("CenHos_Per", 'WFOM - Time_Base'!$B$4:$B$29,0), MATCH(CONCATENATE($G231,X$2),'WFOM - Time_Base'!$A$8:$API$8,0)),
IFERROR($AN231 * INDEX('Inputs from Uganda staff'!$E$61:$BM$80,MATCH('HRH Need estimation'!X$2,'Inputs from Uganda staff'!$E$61:$E$80,0),MATCH('HRH Need estimation'!$D231,'Inputs from Uganda staff'!$E$6:$BM$6,0)),
""))</f>
        <v>0.8</v>
      </c>
      <c r="Y231" s="122">
        <f>IFERROR(
$AN231 * INDEX('WFOM - Time_Base'!$A$4:$API$29, MATCH("CenHos", 'WFOM - Time_Base'!$B$4:$B$29,0), MATCH(CONCATENATE($G231,Y$2),'WFOM - Time_Base'!$A$8:$API$8,0)) *
INDEX('WFOM - Time_Base'!$A$4:$API$29, MATCH("CenHos_Per", 'WFOM - Time_Base'!$B$4:$B$29,0), MATCH(CONCATENATE($G231,Y$2),'WFOM - Time_Base'!$A$8:$API$8,0)),
IFERROR($AN231 * INDEX('Inputs from Uganda staff'!$E$61:$BM$80,MATCH('HRH Need estimation'!Y$2,'Inputs from Uganda staff'!$E$61:$E$80,0),MATCH('HRH Need estimation'!$D231,'Inputs from Uganda staff'!$E$6:$BM$6,0)),
""))</f>
        <v>0.8</v>
      </c>
      <c r="Z231" s="122">
        <f>IFERROR(
$AN231 * INDEX('WFOM - Time_Base'!$A$4:$API$29, MATCH("CenHos", 'WFOM - Time_Base'!$B$4:$B$29,0), MATCH(CONCATENATE($G231,Z$2),'WFOM - Time_Base'!$A$8:$API$8,0)) *
INDEX('WFOM - Time_Base'!$A$4:$API$29, MATCH("CenHos_Per", 'WFOM - Time_Base'!$B$4:$B$29,0), MATCH(CONCATENATE($G231,Z$2),'WFOM - Time_Base'!$A$8:$API$8,0)),
IFERROR($AN231 * INDEX('Inputs from Uganda staff'!$E$61:$BM$80,MATCH('HRH Need estimation'!Z$2,'Inputs from Uganda staff'!$E$61:$E$80,0),MATCH('HRH Need estimation'!$D231,'Inputs from Uganda staff'!$E$6:$BM$6,0)),
""))</f>
        <v>0</v>
      </c>
      <c r="AA231" s="122">
        <f>IFERROR(
$AN231 * INDEX('WFOM - Time_Base'!$A$4:$API$29, MATCH("CenHos", 'WFOM - Time_Base'!$B$4:$B$29,0), MATCH(CONCATENATE($G231,AA$2),'WFOM - Time_Base'!$A$8:$API$8,0)) *
INDEX('WFOM - Time_Base'!$A$4:$API$29, MATCH("CenHos_Per", 'WFOM - Time_Base'!$B$4:$B$29,0), MATCH(CONCATENATE($G231,AA$2),'WFOM - Time_Base'!$A$8:$API$8,0)),
IFERROR($AN231 * INDEX('Inputs from Uganda staff'!$E$61:$BM$80,MATCH('HRH Need estimation'!AA$2,'Inputs from Uganda staff'!$E$61:$E$80,0),MATCH('HRH Need estimation'!$D231,'Inputs from Uganda staff'!$E$6:$BM$6,0)),
""))</f>
        <v>0</v>
      </c>
      <c r="AB231" s="122">
        <f>IFERROR(
$AN231 * INDEX('WFOM - Time_Base'!$A$4:$API$29, MATCH("CenHos", 'WFOM - Time_Base'!$B$4:$B$29,0), MATCH(CONCATENATE($G231,AB$2),'WFOM - Time_Base'!$A$8:$API$8,0)) *
INDEX('WFOM - Time_Base'!$A$4:$API$29, MATCH("CenHos_Per", 'WFOM - Time_Base'!$B$4:$B$29,0), MATCH(CONCATENATE($G231,AB$2),'WFOM - Time_Base'!$A$8:$API$8,0)),
IFERROR($AN231 * INDEX('Inputs from Uganda staff'!$E$61:$BM$80,MATCH('HRH Need estimation'!AB$2,'Inputs from Uganda staff'!$E$61:$E$80,0),MATCH('HRH Need estimation'!$D231,'Inputs from Uganda staff'!$E$6:$BM$6,0)),
""))</f>
        <v>0</v>
      </c>
      <c r="AC231" s="122" t="str">
        <f>IFERROR(
$AN231 * INDEX('WFOM - Time_Base'!$A$4:$API$29, MATCH("CenHos", 'WFOM - Time_Base'!$B$4:$B$29,0), MATCH(CONCATENATE($G231,AC$2),'WFOM - Time_Base'!$A$8:$API$8,0)) *
INDEX('WFOM - Time_Base'!$A$4:$API$29, MATCH("CenHos_Per", 'WFOM - Time_Base'!$B$4:$B$29,0), MATCH(CONCATENATE($G231,AC$2),'WFOM - Time_Base'!$A$8:$API$8,0)),
IFERROR($AN231 * INDEX('Inputs from Uganda staff'!$E$61:$BM$80,MATCH('HRH Need estimation'!AC$2,'Inputs from Uganda staff'!$E$61:$E$80,0),MATCH('HRH Need estimation'!$D231,'Inputs from Uganda staff'!$E$6:$BM$6,0)),
""))</f>
        <v/>
      </c>
      <c r="AD231" s="122">
        <f>IFERROR(
$AN231 * INDEX('WFOM - Time_Base'!$A$4:$API$29, MATCH("CenHos", 'WFOM - Time_Base'!$B$4:$B$29,0), MATCH(CONCATENATE($G231,AD$2),'WFOM - Time_Base'!$A$8:$API$8,0)) *
INDEX('WFOM - Time_Base'!$A$4:$API$29, MATCH("CenHos_Per", 'WFOM - Time_Base'!$B$4:$B$29,0), MATCH(CONCATENATE($G231,AD$2),'WFOM - Time_Base'!$A$8:$API$8,0)),
IFERROR($AN231 * INDEX('Inputs from Uganda staff'!$E$61:$BM$80,MATCH('HRH Need estimation'!AD$2,'Inputs from Uganda staff'!$E$61:$E$80,0),MATCH('HRH Need estimation'!$D231,'Inputs from Uganda staff'!$E$6:$BM$6,0)),
""))</f>
        <v>0</v>
      </c>
      <c r="AE231" s="122">
        <f>IFERROR(
$AN231 * INDEX('WFOM - Time_Base'!$A$4:$API$29, MATCH("CenHos", 'WFOM - Time_Base'!$B$4:$B$29,0), MATCH(CONCATENATE($G231,AE$2),'WFOM - Time_Base'!$A$8:$API$8,0)) *
INDEX('WFOM - Time_Base'!$A$4:$API$29, MATCH("CenHos_Per", 'WFOM - Time_Base'!$B$4:$B$29,0), MATCH(CONCATENATE($G231,AE$2),'WFOM - Time_Base'!$A$8:$API$8,0)),
IFERROR($AN231 * INDEX('Inputs from Uganda staff'!$E$61:$BM$80,MATCH('HRH Need estimation'!AE$2,'Inputs from Uganda staff'!$E$61:$E$80,0),MATCH('HRH Need estimation'!$D231,'Inputs from Uganda staff'!$E$6:$BM$6,0)),
""))</f>
        <v>0</v>
      </c>
      <c r="AF231" s="122">
        <f>IFERROR(
$AN231 * INDEX('WFOM - Time_Base'!$A$4:$API$29, MATCH("CenHos", 'WFOM - Time_Base'!$B$4:$B$29,0), MATCH(CONCATENATE($G231,AF$2),'WFOM - Time_Base'!$A$8:$API$8,0)) *
INDEX('WFOM - Time_Base'!$A$4:$API$29, MATCH("CenHos_Per", 'WFOM - Time_Base'!$B$4:$B$29,0), MATCH(CONCATENATE($G231,AF$2),'WFOM - Time_Base'!$A$8:$API$8,0)),
IFERROR($AN231 * INDEX('Inputs from Uganda staff'!$E$61:$BM$80,MATCH('HRH Need estimation'!AF$2,'Inputs from Uganda staff'!$E$61:$E$80,0),MATCH('HRH Need estimation'!$D231,'Inputs from Uganda staff'!$E$6:$BM$6,0)),
""))</f>
        <v>0</v>
      </c>
      <c r="AG231" s="122">
        <f>IFERROR(
$AN231 * INDEX('WFOM - Time_Base'!$A$4:$API$29, MATCH("CenHos", 'WFOM - Time_Base'!$B$4:$B$29,0), MATCH(CONCATENATE($G231,AG$2),'WFOM - Time_Base'!$A$8:$API$8,0)) *
INDEX('WFOM - Time_Base'!$A$4:$API$29, MATCH("CenHos_Per", 'WFOM - Time_Base'!$B$4:$B$29,0), MATCH(CONCATENATE($G231,AG$2),'WFOM - Time_Base'!$A$8:$API$8,0)),
IFERROR($AN231 * INDEX('Inputs from Uganda staff'!$E$61:$BM$80,MATCH('HRH Need estimation'!AG$2,'Inputs from Uganda staff'!$E$61:$E$80,0),MATCH('HRH Need estimation'!$D231,'Inputs from Uganda staff'!$E$6:$BM$6,0)),
""))</f>
        <v>0</v>
      </c>
      <c r="AH231" s="122">
        <f>IFERROR(
$AN231 * INDEX('WFOM - Time_Base'!$A$4:$API$29, MATCH("CenHos", 'WFOM - Time_Base'!$B$4:$B$29,0), MATCH(CONCATENATE($G231,AH$2),'WFOM - Time_Base'!$A$8:$API$8,0)) *
INDEX('WFOM - Time_Base'!$A$4:$API$29, MATCH("CenHos_Per", 'WFOM - Time_Base'!$B$4:$B$29,0), MATCH(CONCATENATE($G231,AH$2),'WFOM - Time_Base'!$A$8:$API$8,0)),
IFERROR($AN231 * INDEX('Inputs from Uganda staff'!$E$61:$BM$80,MATCH('HRH Need estimation'!AH$2,'Inputs from Uganda staff'!$E$61:$E$80,0),MATCH('HRH Need estimation'!$D231,'Inputs from Uganda staff'!$E$6:$BM$6,0)),
""))</f>
        <v>0</v>
      </c>
      <c r="AI231" s="122">
        <f>IFERROR(
$AN231 * INDEX('WFOM - Time_Base'!$A$4:$API$29, MATCH("CenHos", 'WFOM - Time_Base'!$B$4:$B$29,0), MATCH(CONCATENATE($G231,AI$2),'WFOM - Time_Base'!$A$8:$API$8,0)) *
INDEX('WFOM - Time_Base'!$A$4:$API$29, MATCH("CenHos_Per", 'WFOM - Time_Base'!$B$4:$B$29,0), MATCH(CONCATENATE($G231,AI$2),'WFOM - Time_Base'!$A$8:$API$8,0)),
IFERROR($AN231 * INDEX('Inputs from Uganda staff'!$E$61:$BM$80,MATCH('HRH Need estimation'!AI$2,'Inputs from Uganda staff'!$E$61:$E$80,0),MATCH('HRH Need estimation'!$D231,'Inputs from Uganda staff'!$E$6:$BM$6,0)),
""))</f>
        <v>0</v>
      </c>
      <c r="AJ231" s="122">
        <f>IFERROR(
$AN231 * INDEX('WFOM - Time_Base'!$A$4:$API$29, MATCH("CenHos", 'WFOM - Time_Base'!$B$4:$B$29,0), MATCH(CONCATENATE($G231,AJ$2),'WFOM - Time_Base'!$A$8:$API$8,0)) *
INDEX('WFOM - Time_Base'!$A$4:$API$29, MATCH("CenHos_Per", 'WFOM - Time_Base'!$B$4:$B$29,0), MATCH(CONCATENATE($G231,AJ$2),'WFOM - Time_Base'!$A$8:$API$8,0)),
IFERROR($AN231 * INDEX('Inputs from Uganda staff'!$E$61:$BM$80,MATCH('HRH Need estimation'!AJ$2,'Inputs from Uganda staff'!$E$61:$E$80,0),MATCH('HRH Need estimation'!$D231,'Inputs from Uganda staff'!$E$6:$BM$6,0)),
""))</f>
        <v>0</v>
      </c>
      <c r="AK231" s="122">
        <f>IFERROR(
$AN231 * INDEX('WFOM - Time_Base'!$A$4:$API$29, MATCH("CenHos", 'WFOM - Time_Base'!$B$4:$B$29,0), MATCH(CONCATENATE($G231,AK$2),'WFOM - Time_Base'!$A$8:$API$8,0)) *
INDEX('WFOM - Time_Base'!$A$4:$API$29, MATCH("CenHos_Per", 'WFOM - Time_Base'!$B$4:$B$29,0), MATCH(CONCATENATE($G231,AK$2),'WFOM - Time_Base'!$A$8:$API$8,0)),
IFERROR($AN231 * INDEX('Inputs from Uganda staff'!$E$61:$BM$80,MATCH('HRH Need estimation'!AK$2,'Inputs from Uganda staff'!$E$61:$E$80,0),MATCH('HRH Need estimation'!$D231,'Inputs from Uganda staff'!$E$6:$BM$6,0)),
""))</f>
        <v>0</v>
      </c>
      <c r="AL231" s="122">
        <f>IFERROR(
$AN231 * INDEX('WFOM - Time_Base'!$A$4:$API$29, MATCH("CenHos", 'WFOM - Time_Base'!$B$4:$B$29,0), MATCH(CONCATENATE($G231,AL$2),'WFOM - Time_Base'!$A$8:$API$8,0)) *
INDEX('WFOM - Time_Base'!$A$4:$API$29, MATCH("CenHos_Per", 'WFOM - Time_Base'!$B$4:$B$29,0), MATCH(CONCATENATE($G231,AL$2),'WFOM - Time_Base'!$A$8:$API$8,0)),
IFERROR($AN231 * INDEX('Inputs from Uganda staff'!$E$61:$BM$80,MATCH('HRH Need estimation'!AL$2,'Inputs from Uganda staff'!$E$61:$E$80,0),MATCH('HRH Need estimation'!$D231,'Inputs from Uganda staff'!$E$6:$BM$6,0)),
""))</f>
        <v>0</v>
      </c>
      <c r="AN231">
        <v>1</v>
      </c>
      <c r="AO231" t="str">
        <f t="shared" si="8"/>
        <v>250</v>
      </c>
    </row>
    <row r="232" spans="1:41" hidden="1">
      <c r="A232" s="106" t="s">
        <v>1034</v>
      </c>
      <c r="B232" s="106" t="s">
        <v>675</v>
      </c>
      <c r="C232" s="107" t="s">
        <v>678</v>
      </c>
      <c r="D232" s="115" t="s">
        <v>679</v>
      </c>
      <c r="E232" s="122" t="s">
        <v>867</v>
      </c>
      <c r="F232" s="200" t="s">
        <v>9</v>
      </c>
      <c r="G232" s="122" t="str">
        <f>IF(F232&lt;&gt;"", VLOOKUP(F232,'WFOM - Cadre and Service List'!$E$4:$F$52,2,FALSE), "")</f>
        <v>InpatientDays</v>
      </c>
      <c r="H232" s="122"/>
      <c r="I232" s="207"/>
      <c r="J232" s="207"/>
      <c r="K232" s="207"/>
      <c r="L232" s="207"/>
      <c r="M232" s="207"/>
      <c r="N232" s="207"/>
      <c r="O232" s="207"/>
      <c r="P232" s="207">
        <f t="shared" si="7"/>
        <v>0</v>
      </c>
      <c r="Q232" s="122" t="s">
        <v>1947</v>
      </c>
      <c r="R232" s="122">
        <f>IFERROR(
$AN232 * INDEX('WFOM - Time_Base'!$A$4:$API$29, MATCH("CenHos", 'WFOM - Time_Base'!$B$4:$B$29,0), MATCH(CONCATENATE($G232,R$2),'WFOM - Time_Base'!$A$8:$API$8,0)) *
INDEX('WFOM - Time_Base'!$A$4:$API$29, MATCH("CenHos_Per", 'WFOM - Time_Base'!$B$4:$B$29,0), MATCH(CONCATENATE($G232,R$2),'WFOM - Time_Base'!$A$8:$API$8,0)),
IFERROR($AN232 * INDEX('Inputs from Uganda staff'!$E$61:$BM$80,MATCH('HRH Need estimation'!R$2,'Inputs from Uganda staff'!$E$61:$E$80,0),MATCH('HRH Need estimation'!$D232,'Inputs from Uganda staff'!$E$6:$BM$6,0)),
""))</f>
        <v>20</v>
      </c>
      <c r="S232" s="122">
        <f>IFERROR(
$AN232 * INDEX('WFOM - Time_Base'!$A$4:$API$29, MATCH("CenHos", 'WFOM - Time_Base'!$B$4:$B$29,0), MATCH(CONCATENATE($G232,S$2),'WFOM - Time_Base'!$A$8:$API$8,0)) *
INDEX('WFOM - Time_Base'!$A$4:$API$29, MATCH("CenHos_Per", 'WFOM - Time_Base'!$B$4:$B$29,0), MATCH(CONCATENATE($G232,S$2),'WFOM - Time_Base'!$A$8:$API$8,0)),
IFERROR($AN232 * INDEX('Inputs from Uganda staff'!$E$61:$BM$80,MATCH('HRH Need estimation'!S$2,'Inputs from Uganda staff'!$E$61:$E$80,0),MATCH('HRH Need estimation'!$D232,'Inputs from Uganda staff'!$E$6:$BM$6,0)),
""))</f>
        <v>28</v>
      </c>
      <c r="T232" s="122">
        <f>IFERROR(
$AN232 * INDEX('WFOM - Time_Base'!$A$4:$API$29, MATCH("CenHos", 'WFOM - Time_Base'!$B$4:$B$29,0), MATCH(CONCATENATE($G232,T$2),'WFOM - Time_Base'!$A$8:$API$8,0)) *
INDEX('WFOM - Time_Base'!$A$4:$API$29, MATCH("CenHos_Per", 'WFOM - Time_Base'!$B$4:$B$29,0), MATCH(CONCATENATE($G232,T$2),'WFOM - Time_Base'!$A$8:$API$8,0)),
IFERROR($AN232 * INDEX('Inputs from Uganda staff'!$E$61:$BM$80,MATCH('HRH Need estimation'!T$2,'Inputs from Uganda staff'!$E$61:$E$80,0),MATCH('HRH Need estimation'!$D232,'Inputs from Uganda staff'!$E$6:$BM$6,0)),
""))</f>
        <v>0</v>
      </c>
      <c r="U232" s="122">
        <f>IFERROR(
$AN232 * INDEX('WFOM - Time_Base'!$A$4:$API$29, MATCH("CenHos", 'WFOM - Time_Base'!$B$4:$B$29,0), MATCH(CONCATENATE($G232,U$2),'WFOM - Time_Base'!$A$8:$API$8,0)) *
INDEX('WFOM - Time_Base'!$A$4:$API$29, MATCH("CenHos_Per", 'WFOM - Time_Base'!$B$4:$B$29,0), MATCH(CONCATENATE($G232,U$2),'WFOM - Time_Base'!$A$8:$API$8,0)),
IFERROR($AN232 * INDEX('Inputs from Uganda staff'!$E$61:$BM$80,MATCH('HRH Need estimation'!U$2,'Inputs from Uganda staff'!$E$61:$E$80,0),MATCH('HRH Need estimation'!$D232,'Inputs from Uganda staff'!$E$6:$BM$6,0)),
""))</f>
        <v>48</v>
      </c>
      <c r="V232" s="122">
        <f>IFERROR(
$AN232 * INDEX('WFOM - Time_Base'!$A$4:$API$29, MATCH("CenHos", 'WFOM - Time_Base'!$B$4:$B$29,0), MATCH(CONCATENATE($G232,V$2),'WFOM - Time_Base'!$A$8:$API$8,0)) *
INDEX('WFOM - Time_Base'!$A$4:$API$29, MATCH("CenHos_Per", 'WFOM - Time_Base'!$B$4:$B$29,0), MATCH(CONCATENATE($G232,V$2),'WFOM - Time_Base'!$A$8:$API$8,0)),
IFERROR($AN232 * INDEX('Inputs from Uganda staff'!$E$61:$BM$80,MATCH('HRH Need estimation'!V$2,'Inputs from Uganda staff'!$E$61:$E$80,0),MATCH('HRH Need estimation'!$D232,'Inputs from Uganda staff'!$E$6:$BM$6,0)),
""))</f>
        <v>112</v>
      </c>
      <c r="W232" s="122">
        <f>IFERROR(
$AN232 * INDEX('WFOM - Time_Base'!$A$4:$API$29, MATCH("CenHos", 'WFOM - Time_Base'!$B$4:$B$29,0), MATCH(CONCATENATE($G232,W$2),'WFOM - Time_Base'!$A$8:$API$8,0)) *
INDEX('WFOM - Time_Base'!$A$4:$API$29, MATCH("CenHos_Per", 'WFOM - Time_Base'!$B$4:$B$29,0), MATCH(CONCATENATE($G232,W$2),'WFOM - Time_Base'!$A$8:$API$8,0)),
IFERROR($AN232 * INDEX('Inputs from Uganda staff'!$E$61:$BM$80,MATCH('HRH Need estimation'!W$2,'Inputs from Uganda staff'!$E$61:$E$80,0),MATCH('HRH Need estimation'!$D232,'Inputs from Uganda staff'!$E$6:$BM$6,0)),
""))</f>
        <v>8</v>
      </c>
      <c r="X232" s="122">
        <f>IFERROR(
$AN232 * INDEX('WFOM - Time_Base'!$A$4:$API$29, MATCH("CenHos", 'WFOM - Time_Base'!$B$4:$B$29,0), MATCH(CONCATENATE($G232,X$2),'WFOM - Time_Base'!$A$8:$API$8,0)) *
INDEX('WFOM - Time_Base'!$A$4:$API$29, MATCH("CenHos_Per", 'WFOM - Time_Base'!$B$4:$B$29,0), MATCH(CONCATENATE($G232,X$2),'WFOM - Time_Base'!$A$8:$API$8,0)),
IFERROR($AN232 * INDEX('Inputs from Uganda staff'!$E$61:$BM$80,MATCH('HRH Need estimation'!X$2,'Inputs from Uganda staff'!$E$61:$E$80,0),MATCH('HRH Need estimation'!$D232,'Inputs from Uganda staff'!$E$6:$BM$6,0)),
""))</f>
        <v>0</v>
      </c>
      <c r="Y232" s="122">
        <f>IFERROR(
$AN232 * INDEX('WFOM - Time_Base'!$A$4:$API$29, MATCH("CenHos", 'WFOM - Time_Base'!$B$4:$B$29,0), MATCH(CONCATENATE($G232,Y$2),'WFOM - Time_Base'!$A$8:$API$8,0)) *
INDEX('WFOM - Time_Base'!$A$4:$API$29, MATCH("CenHos_Per", 'WFOM - Time_Base'!$B$4:$B$29,0), MATCH(CONCATENATE($G232,Y$2),'WFOM - Time_Base'!$A$8:$API$8,0)),
IFERROR($AN232 * INDEX('Inputs from Uganda staff'!$E$61:$BM$80,MATCH('HRH Need estimation'!Y$2,'Inputs from Uganda staff'!$E$61:$E$80,0),MATCH('HRH Need estimation'!$D232,'Inputs from Uganda staff'!$E$6:$BM$6,0)),
""))</f>
        <v>0</v>
      </c>
      <c r="Z232" s="122">
        <f>IFERROR(
$AN232 * INDEX('WFOM - Time_Base'!$A$4:$API$29, MATCH("CenHos", 'WFOM - Time_Base'!$B$4:$B$29,0), MATCH(CONCATENATE($G232,Z$2),'WFOM - Time_Base'!$A$8:$API$8,0)) *
INDEX('WFOM - Time_Base'!$A$4:$API$29, MATCH("CenHos_Per", 'WFOM - Time_Base'!$B$4:$B$29,0), MATCH(CONCATENATE($G232,Z$2),'WFOM - Time_Base'!$A$8:$API$8,0)),
IFERROR($AN232 * INDEX('Inputs from Uganda staff'!$E$61:$BM$80,MATCH('HRH Need estimation'!Z$2,'Inputs from Uganda staff'!$E$61:$E$80,0),MATCH('HRH Need estimation'!$D232,'Inputs from Uganda staff'!$E$6:$BM$6,0)),
""))</f>
        <v>0</v>
      </c>
      <c r="AA232" s="122">
        <f>IFERROR(
$AN232 * INDEX('WFOM - Time_Base'!$A$4:$API$29, MATCH("CenHos", 'WFOM - Time_Base'!$B$4:$B$29,0), MATCH(CONCATENATE($G232,AA$2),'WFOM - Time_Base'!$A$8:$API$8,0)) *
INDEX('WFOM - Time_Base'!$A$4:$API$29, MATCH("CenHos_Per", 'WFOM - Time_Base'!$B$4:$B$29,0), MATCH(CONCATENATE($G232,AA$2),'WFOM - Time_Base'!$A$8:$API$8,0)),
IFERROR($AN232 * INDEX('Inputs from Uganda staff'!$E$61:$BM$80,MATCH('HRH Need estimation'!AA$2,'Inputs from Uganda staff'!$E$61:$E$80,0),MATCH('HRH Need estimation'!$D232,'Inputs from Uganda staff'!$E$6:$BM$6,0)),
""))</f>
        <v>0</v>
      </c>
      <c r="AB232" s="122">
        <f>IFERROR(
$AN232 * INDEX('WFOM - Time_Base'!$A$4:$API$29, MATCH("CenHos", 'WFOM - Time_Base'!$B$4:$B$29,0), MATCH(CONCATENATE($G232,AB$2),'WFOM - Time_Base'!$A$8:$API$8,0)) *
INDEX('WFOM - Time_Base'!$A$4:$API$29, MATCH("CenHos_Per", 'WFOM - Time_Base'!$B$4:$B$29,0), MATCH(CONCATENATE($G232,AB$2),'WFOM - Time_Base'!$A$8:$API$8,0)),
IFERROR($AN232 * INDEX('Inputs from Uganda staff'!$E$61:$BM$80,MATCH('HRH Need estimation'!AB$2,'Inputs from Uganda staff'!$E$61:$E$80,0),MATCH('HRH Need estimation'!$D232,'Inputs from Uganda staff'!$E$6:$BM$6,0)),
""))</f>
        <v>0</v>
      </c>
      <c r="AC232" s="122" t="str">
        <f>IFERROR(
$AN232 * INDEX('WFOM - Time_Base'!$A$4:$API$29, MATCH("CenHos", 'WFOM - Time_Base'!$B$4:$B$29,0), MATCH(CONCATENATE($G232,AC$2),'WFOM - Time_Base'!$A$8:$API$8,0)) *
INDEX('WFOM - Time_Base'!$A$4:$API$29, MATCH("CenHos_Per", 'WFOM - Time_Base'!$B$4:$B$29,0), MATCH(CONCATENATE($G232,AC$2),'WFOM - Time_Base'!$A$8:$API$8,0)),
IFERROR($AN232 * INDEX('Inputs from Uganda staff'!$E$61:$BM$80,MATCH('HRH Need estimation'!AC$2,'Inputs from Uganda staff'!$E$61:$E$80,0),MATCH('HRH Need estimation'!$D232,'Inputs from Uganda staff'!$E$6:$BM$6,0)),
""))</f>
        <v/>
      </c>
      <c r="AD232" s="122">
        <f>IFERROR(
$AN232 * INDEX('WFOM - Time_Base'!$A$4:$API$29, MATCH("CenHos", 'WFOM - Time_Base'!$B$4:$B$29,0), MATCH(CONCATENATE($G232,AD$2),'WFOM - Time_Base'!$A$8:$API$8,0)) *
INDEX('WFOM - Time_Base'!$A$4:$API$29, MATCH("CenHos_Per", 'WFOM - Time_Base'!$B$4:$B$29,0), MATCH(CONCATENATE($G232,AD$2),'WFOM - Time_Base'!$A$8:$API$8,0)),
IFERROR($AN232 * INDEX('Inputs from Uganda staff'!$E$61:$BM$80,MATCH('HRH Need estimation'!AD$2,'Inputs from Uganda staff'!$E$61:$E$80,0),MATCH('HRH Need estimation'!$D232,'Inputs from Uganda staff'!$E$6:$BM$6,0)),
""))</f>
        <v>0</v>
      </c>
      <c r="AE232" s="122">
        <f>IFERROR(
$AN232 * INDEX('WFOM - Time_Base'!$A$4:$API$29, MATCH("CenHos", 'WFOM - Time_Base'!$B$4:$B$29,0), MATCH(CONCATENATE($G232,AE$2),'WFOM - Time_Base'!$A$8:$API$8,0)) *
INDEX('WFOM - Time_Base'!$A$4:$API$29, MATCH("CenHos_Per", 'WFOM - Time_Base'!$B$4:$B$29,0), MATCH(CONCATENATE($G232,AE$2),'WFOM - Time_Base'!$A$8:$API$8,0)),
IFERROR($AN232 * INDEX('Inputs from Uganda staff'!$E$61:$BM$80,MATCH('HRH Need estimation'!AE$2,'Inputs from Uganda staff'!$E$61:$E$80,0),MATCH('HRH Need estimation'!$D232,'Inputs from Uganda staff'!$E$6:$BM$6,0)),
""))</f>
        <v>0</v>
      </c>
      <c r="AF232" s="122">
        <f>IFERROR(
$AN232 * INDEX('WFOM - Time_Base'!$A$4:$API$29, MATCH("CenHos", 'WFOM - Time_Base'!$B$4:$B$29,0), MATCH(CONCATENATE($G232,AF$2),'WFOM - Time_Base'!$A$8:$API$8,0)) *
INDEX('WFOM - Time_Base'!$A$4:$API$29, MATCH("CenHos_Per", 'WFOM - Time_Base'!$B$4:$B$29,0), MATCH(CONCATENATE($G232,AF$2),'WFOM - Time_Base'!$A$8:$API$8,0)),
IFERROR($AN232 * INDEX('Inputs from Uganda staff'!$E$61:$BM$80,MATCH('HRH Need estimation'!AF$2,'Inputs from Uganda staff'!$E$61:$E$80,0),MATCH('HRH Need estimation'!$D232,'Inputs from Uganda staff'!$E$6:$BM$6,0)),
""))</f>
        <v>0</v>
      </c>
      <c r="AG232" s="122">
        <f>IFERROR(
$AN232 * INDEX('WFOM - Time_Base'!$A$4:$API$29, MATCH("CenHos", 'WFOM - Time_Base'!$B$4:$B$29,0), MATCH(CONCATENATE($G232,AG$2),'WFOM - Time_Base'!$A$8:$API$8,0)) *
INDEX('WFOM - Time_Base'!$A$4:$API$29, MATCH("CenHos_Per", 'WFOM - Time_Base'!$B$4:$B$29,0), MATCH(CONCATENATE($G232,AG$2),'WFOM - Time_Base'!$A$8:$API$8,0)),
IFERROR($AN232 * INDEX('Inputs from Uganda staff'!$E$61:$BM$80,MATCH('HRH Need estimation'!AG$2,'Inputs from Uganda staff'!$E$61:$E$80,0),MATCH('HRH Need estimation'!$D232,'Inputs from Uganda staff'!$E$6:$BM$6,0)),
""))</f>
        <v>0</v>
      </c>
      <c r="AH232" s="122">
        <f>IFERROR(
$AN232 * INDEX('WFOM - Time_Base'!$A$4:$API$29, MATCH("CenHos", 'WFOM - Time_Base'!$B$4:$B$29,0), MATCH(CONCATENATE($G232,AH$2),'WFOM - Time_Base'!$A$8:$API$8,0)) *
INDEX('WFOM - Time_Base'!$A$4:$API$29, MATCH("CenHos_Per", 'WFOM - Time_Base'!$B$4:$B$29,0), MATCH(CONCATENATE($G232,AH$2),'WFOM - Time_Base'!$A$8:$API$8,0)),
IFERROR($AN232 * INDEX('Inputs from Uganda staff'!$E$61:$BM$80,MATCH('HRH Need estimation'!AH$2,'Inputs from Uganda staff'!$E$61:$E$80,0),MATCH('HRH Need estimation'!$D232,'Inputs from Uganda staff'!$E$6:$BM$6,0)),
""))</f>
        <v>0</v>
      </c>
      <c r="AI232" s="122">
        <f>IFERROR(
$AN232 * INDEX('WFOM - Time_Base'!$A$4:$API$29, MATCH("CenHos", 'WFOM - Time_Base'!$B$4:$B$29,0), MATCH(CONCATENATE($G232,AI$2),'WFOM - Time_Base'!$A$8:$API$8,0)) *
INDEX('WFOM - Time_Base'!$A$4:$API$29, MATCH("CenHos_Per", 'WFOM - Time_Base'!$B$4:$B$29,0), MATCH(CONCATENATE($G232,AI$2),'WFOM - Time_Base'!$A$8:$API$8,0)),
IFERROR($AN232 * INDEX('Inputs from Uganda staff'!$E$61:$BM$80,MATCH('HRH Need estimation'!AI$2,'Inputs from Uganda staff'!$E$61:$E$80,0),MATCH('HRH Need estimation'!$D232,'Inputs from Uganda staff'!$E$6:$BM$6,0)),
""))</f>
        <v>0</v>
      </c>
      <c r="AJ232" s="122">
        <f>IFERROR(
$AN232 * INDEX('WFOM - Time_Base'!$A$4:$API$29, MATCH("CenHos", 'WFOM - Time_Base'!$B$4:$B$29,0), MATCH(CONCATENATE($G232,AJ$2),'WFOM - Time_Base'!$A$8:$API$8,0)) *
INDEX('WFOM - Time_Base'!$A$4:$API$29, MATCH("CenHos_Per", 'WFOM - Time_Base'!$B$4:$B$29,0), MATCH(CONCATENATE($G232,AJ$2),'WFOM - Time_Base'!$A$8:$API$8,0)),
IFERROR($AN232 * INDEX('Inputs from Uganda staff'!$E$61:$BM$80,MATCH('HRH Need estimation'!AJ$2,'Inputs from Uganda staff'!$E$61:$E$80,0),MATCH('HRH Need estimation'!$D232,'Inputs from Uganda staff'!$E$6:$BM$6,0)),
""))</f>
        <v>0</v>
      </c>
      <c r="AK232" s="122">
        <f>IFERROR(
$AN232 * INDEX('WFOM - Time_Base'!$A$4:$API$29, MATCH("CenHos", 'WFOM - Time_Base'!$B$4:$B$29,0), MATCH(CONCATENATE($G232,AK$2),'WFOM - Time_Base'!$A$8:$API$8,0)) *
INDEX('WFOM - Time_Base'!$A$4:$API$29, MATCH("CenHos_Per", 'WFOM - Time_Base'!$B$4:$B$29,0), MATCH(CONCATENATE($G232,AK$2),'WFOM - Time_Base'!$A$8:$API$8,0)),
IFERROR($AN232 * INDEX('Inputs from Uganda staff'!$E$61:$BM$80,MATCH('HRH Need estimation'!AK$2,'Inputs from Uganda staff'!$E$61:$E$80,0),MATCH('HRH Need estimation'!$D232,'Inputs from Uganda staff'!$E$6:$BM$6,0)),
""))</f>
        <v>0</v>
      </c>
      <c r="AL232" s="122">
        <f>IFERROR(
$AN232 * INDEX('WFOM - Time_Base'!$A$4:$API$29, MATCH("CenHos", 'WFOM - Time_Base'!$B$4:$B$29,0), MATCH(CONCATENATE($G232,AL$2),'WFOM - Time_Base'!$A$8:$API$8,0)) *
INDEX('WFOM - Time_Base'!$A$4:$API$29, MATCH("CenHos_Per", 'WFOM - Time_Base'!$B$4:$B$29,0), MATCH(CONCATENATE($G232,AL$2),'WFOM - Time_Base'!$A$8:$API$8,0)),
IFERROR($AN232 * INDEX('Inputs from Uganda staff'!$E$61:$BM$80,MATCH('HRH Need estimation'!AL$2,'Inputs from Uganda staff'!$E$61:$E$80,0),MATCH('HRH Need estimation'!$D232,'Inputs from Uganda staff'!$E$6:$BM$6,0)),
""))</f>
        <v>0</v>
      </c>
      <c r="AM232" t="s">
        <v>2082</v>
      </c>
      <c r="AN232">
        <v>4</v>
      </c>
      <c r="AO232" t="str">
        <f t="shared" si="8"/>
        <v>251</v>
      </c>
    </row>
    <row r="233" spans="1:41" hidden="1">
      <c r="A233" s="106" t="s">
        <v>915</v>
      </c>
      <c r="B233" s="106" t="s">
        <v>680</v>
      </c>
      <c r="C233" s="107" t="s">
        <v>681</v>
      </c>
      <c r="D233" s="115" t="s">
        <v>682</v>
      </c>
      <c r="E233" s="199"/>
      <c r="F233" s="199"/>
      <c r="G233" s="199" t="str">
        <f>IF(F233&lt;&gt;"", VLOOKUP(F233,'WFOM - Cadre and Service List'!$E$4:$F$52,2,FALSE), "")</f>
        <v/>
      </c>
      <c r="H233" s="199" t="s">
        <v>1060</v>
      </c>
      <c r="I233" s="208"/>
      <c r="J233" s="208"/>
      <c r="K233" s="208"/>
      <c r="L233" s="208"/>
      <c r="M233" s="208"/>
      <c r="N233" s="208"/>
      <c r="O233" s="208"/>
      <c r="P233" s="207">
        <f t="shared" si="7"/>
        <v>0</v>
      </c>
      <c r="Q233" s="122" t="s">
        <v>1947</v>
      </c>
      <c r="R233" s="122" t="str">
        <f>IFERROR(
$AN233 * INDEX('WFOM - Time_Base'!$A$4:$API$29, MATCH("CenHos", 'WFOM - Time_Base'!$B$4:$B$29,0), MATCH(CONCATENATE($G233,R$2),'WFOM - Time_Base'!$A$8:$API$8,0)) *
INDEX('WFOM - Time_Base'!$A$4:$API$29, MATCH("CenHos_Per", 'WFOM - Time_Base'!$B$4:$B$29,0), MATCH(CONCATENATE($G233,R$2),'WFOM - Time_Base'!$A$8:$API$8,0)),
IFERROR($AN233 * INDEX('Inputs from Uganda staff'!$E$61:$BM$80,MATCH('HRH Need estimation'!R$2,'Inputs from Uganda staff'!$E$61:$E$80,0),MATCH('HRH Need estimation'!$D233,'Inputs from Uganda staff'!$E$6:$BM$6,0)),
""))</f>
        <v/>
      </c>
      <c r="S233" s="122" t="str">
        <f>IFERROR(
$AN233 * INDEX('WFOM - Time_Base'!$A$4:$API$29, MATCH("CenHos", 'WFOM - Time_Base'!$B$4:$B$29,0), MATCH(CONCATENATE($G233,S$2),'WFOM - Time_Base'!$A$8:$API$8,0)) *
INDEX('WFOM - Time_Base'!$A$4:$API$29, MATCH("CenHos_Per", 'WFOM - Time_Base'!$B$4:$B$29,0), MATCH(CONCATENATE($G233,S$2),'WFOM - Time_Base'!$A$8:$API$8,0)),
IFERROR($AN233 * INDEX('Inputs from Uganda staff'!$E$61:$BM$80,MATCH('HRH Need estimation'!S$2,'Inputs from Uganda staff'!$E$61:$E$80,0),MATCH('HRH Need estimation'!$D233,'Inputs from Uganda staff'!$E$6:$BM$6,0)),
""))</f>
        <v/>
      </c>
      <c r="T233" s="122" t="str">
        <f>IFERROR(
$AN233 * INDEX('WFOM - Time_Base'!$A$4:$API$29, MATCH("CenHos", 'WFOM - Time_Base'!$B$4:$B$29,0), MATCH(CONCATENATE($G233,T$2),'WFOM - Time_Base'!$A$8:$API$8,0)) *
INDEX('WFOM - Time_Base'!$A$4:$API$29, MATCH("CenHos_Per", 'WFOM - Time_Base'!$B$4:$B$29,0), MATCH(CONCATENATE($G233,T$2),'WFOM - Time_Base'!$A$8:$API$8,0)),
IFERROR($AN233 * INDEX('Inputs from Uganda staff'!$E$61:$BM$80,MATCH('HRH Need estimation'!T$2,'Inputs from Uganda staff'!$E$61:$E$80,0),MATCH('HRH Need estimation'!$D233,'Inputs from Uganda staff'!$E$6:$BM$6,0)),
""))</f>
        <v/>
      </c>
      <c r="U233" s="122" t="str">
        <f>IFERROR(
$AN233 * INDEX('WFOM - Time_Base'!$A$4:$API$29, MATCH("CenHos", 'WFOM - Time_Base'!$B$4:$B$29,0), MATCH(CONCATENATE($G233,U$2),'WFOM - Time_Base'!$A$8:$API$8,0)) *
INDEX('WFOM - Time_Base'!$A$4:$API$29, MATCH("CenHos_Per", 'WFOM - Time_Base'!$B$4:$B$29,0), MATCH(CONCATENATE($G233,U$2),'WFOM - Time_Base'!$A$8:$API$8,0)),
IFERROR($AN233 * INDEX('Inputs from Uganda staff'!$E$61:$BM$80,MATCH('HRH Need estimation'!U$2,'Inputs from Uganda staff'!$E$61:$E$80,0),MATCH('HRH Need estimation'!$D233,'Inputs from Uganda staff'!$E$6:$BM$6,0)),
""))</f>
        <v/>
      </c>
      <c r="V233" s="122" t="str">
        <f>IFERROR(
$AN233 * INDEX('WFOM - Time_Base'!$A$4:$API$29, MATCH("CenHos", 'WFOM - Time_Base'!$B$4:$B$29,0), MATCH(CONCATENATE($G233,V$2),'WFOM - Time_Base'!$A$8:$API$8,0)) *
INDEX('WFOM - Time_Base'!$A$4:$API$29, MATCH("CenHos_Per", 'WFOM - Time_Base'!$B$4:$B$29,0), MATCH(CONCATENATE($G233,V$2),'WFOM - Time_Base'!$A$8:$API$8,0)),
IFERROR($AN233 * INDEX('Inputs from Uganda staff'!$E$61:$BM$80,MATCH('HRH Need estimation'!V$2,'Inputs from Uganda staff'!$E$61:$E$80,0),MATCH('HRH Need estimation'!$D233,'Inputs from Uganda staff'!$E$6:$BM$6,0)),
""))</f>
        <v/>
      </c>
      <c r="W233" s="122" t="str">
        <f>IFERROR(
$AN233 * INDEX('WFOM - Time_Base'!$A$4:$API$29, MATCH("CenHos", 'WFOM - Time_Base'!$B$4:$B$29,0), MATCH(CONCATENATE($G233,W$2),'WFOM - Time_Base'!$A$8:$API$8,0)) *
INDEX('WFOM - Time_Base'!$A$4:$API$29, MATCH("CenHos_Per", 'WFOM - Time_Base'!$B$4:$B$29,0), MATCH(CONCATENATE($G233,W$2),'WFOM - Time_Base'!$A$8:$API$8,0)),
IFERROR($AN233 * INDEX('Inputs from Uganda staff'!$E$61:$BM$80,MATCH('HRH Need estimation'!W$2,'Inputs from Uganda staff'!$E$61:$E$80,0),MATCH('HRH Need estimation'!$D233,'Inputs from Uganda staff'!$E$6:$BM$6,0)),
""))</f>
        <v/>
      </c>
      <c r="X233" s="122" t="str">
        <f>IFERROR(
$AN233 * INDEX('WFOM - Time_Base'!$A$4:$API$29, MATCH("CenHos", 'WFOM - Time_Base'!$B$4:$B$29,0), MATCH(CONCATENATE($G233,X$2),'WFOM - Time_Base'!$A$8:$API$8,0)) *
INDEX('WFOM - Time_Base'!$A$4:$API$29, MATCH("CenHos_Per", 'WFOM - Time_Base'!$B$4:$B$29,0), MATCH(CONCATENATE($G233,X$2),'WFOM - Time_Base'!$A$8:$API$8,0)),
IFERROR($AN233 * INDEX('Inputs from Uganda staff'!$E$61:$BM$80,MATCH('HRH Need estimation'!X$2,'Inputs from Uganda staff'!$E$61:$E$80,0),MATCH('HRH Need estimation'!$D233,'Inputs from Uganda staff'!$E$6:$BM$6,0)),
""))</f>
        <v/>
      </c>
      <c r="Y233" s="122" t="str">
        <f>IFERROR(
$AN233 * INDEX('WFOM - Time_Base'!$A$4:$API$29, MATCH("CenHos", 'WFOM - Time_Base'!$B$4:$B$29,0), MATCH(CONCATENATE($G233,Y$2),'WFOM - Time_Base'!$A$8:$API$8,0)) *
INDEX('WFOM - Time_Base'!$A$4:$API$29, MATCH("CenHos_Per", 'WFOM - Time_Base'!$B$4:$B$29,0), MATCH(CONCATENATE($G233,Y$2),'WFOM - Time_Base'!$A$8:$API$8,0)),
IFERROR($AN233 * INDEX('Inputs from Uganda staff'!$E$61:$BM$80,MATCH('HRH Need estimation'!Y$2,'Inputs from Uganda staff'!$E$61:$E$80,0),MATCH('HRH Need estimation'!$D233,'Inputs from Uganda staff'!$E$6:$BM$6,0)),
""))</f>
        <v/>
      </c>
      <c r="Z233" s="122" t="str">
        <f>IFERROR(
$AN233 * INDEX('WFOM - Time_Base'!$A$4:$API$29, MATCH("CenHos", 'WFOM - Time_Base'!$B$4:$B$29,0), MATCH(CONCATENATE($G233,Z$2),'WFOM - Time_Base'!$A$8:$API$8,0)) *
INDEX('WFOM - Time_Base'!$A$4:$API$29, MATCH("CenHos_Per", 'WFOM - Time_Base'!$B$4:$B$29,0), MATCH(CONCATENATE($G233,Z$2),'WFOM - Time_Base'!$A$8:$API$8,0)),
IFERROR($AN233 * INDEX('Inputs from Uganda staff'!$E$61:$BM$80,MATCH('HRH Need estimation'!Z$2,'Inputs from Uganda staff'!$E$61:$E$80,0),MATCH('HRH Need estimation'!$D233,'Inputs from Uganda staff'!$E$6:$BM$6,0)),
""))</f>
        <v/>
      </c>
      <c r="AA233" s="122" t="str">
        <f>IFERROR(
$AN233 * INDEX('WFOM - Time_Base'!$A$4:$API$29, MATCH("CenHos", 'WFOM - Time_Base'!$B$4:$B$29,0), MATCH(CONCATENATE($G233,AA$2),'WFOM - Time_Base'!$A$8:$API$8,0)) *
INDEX('WFOM - Time_Base'!$A$4:$API$29, MATCH("CenHos_Per", 'WFOM - Time_Base'!$B$4:$B$29,0), MATCH(CONCATENATE($G233,AA$2),'WFOM - Time_Base'!$A$8:$API$8,0)),
IFERROR($AN233 * INDEX('Inputs from Uganda staff'!$E$61:$BM$80,MATCH('HRH Need estimation'!AA$2,'Inputs from Uganda staff'!$E$61:$E$80,0),MATCH('HRH Need estimation'!$D233,'Inputs from Uganda staff'!$E$6:$BM$6,0)),
""))</f>
        <v/>
      </c>
      <c r="AB233" s="122" t="str">
        <f>IFERROR(
$AN233 * INDEX('WFOM - Time_Base'!$A$4:$API$29, MATCH("CenHos", 'WFOM - Time_Base'!$B$4:$B$29,0), MATCH(CONCATENATE($G233,AB$2),'WFOM - Time_Base'!$A$8:$API$8,0)) *
INDEX('WFOM - Time_Base'!$A$4:$API$29, MATCH("CenHos_Per", 'WFOM - Time_Base'!$B$4:$B$29,0), MATCH(CONCATENATE($G233,AB$2),'WFOM - Time_Base'!$A$8:$API$8,0)),
IFERROR($AN233 * INDEX('Inputs from Uganda staff'!$E$61:$BM$80,MATCH('HRH Need estimation'!AB$2,'Inputs from Uganda staff'!$E$61:$E$80,0),MATCH('HRH Need estimation'!$D233,'Inputs from Uganda staff'!$E$6:$BM$6,0)),
""))</f>
        <v/>
      </c>
      <c r="AC233" s="122" t="str">
        <f>IFERROR(
$AN233 * INDEX('WFOM - Time_Base'!$A$4:$API$29, MATCH("CenHos", 'WFOM - Time_Base'!$B$4:$B$29,0), MATCH(CONCATENATE($G233,AC$2),'WFOM - Time_Base'!$A$8:$API$8,0)) *
INDEX('WFOM - Time_Base'!$A$4:$API$29, MATCH("CenHos_Per", 'WFOM - Time_Base'!$B$4:$B$29,0), MATCH(CONCATENATE($G233,AC$2),'WFOM - Time_Base'!$A$8:$API$8,0)),
IFERROR($AN233 * INDEX('Inputs from Uganda staff'!$E$61:$BM$80,MATCH('HRH Need estimation'!AC$2,'Inputs from Uganda staff'!$E$61:$E$80,0),MATCH('HRH Need estimation'!$D233,'Inputs from Uganda staff'!$E$6:$BM$6,0)),
""))</f>
        <v/>
      </c>
      <c r="AD233" s="122" t="str">
        <f>IFERROR(
$AN233 * INDEX('WFOM - Time_Base'!$A$4:$API$29, MATCH("CenHos", 'WFOM - Time_Base'!$B$4:$B$29,0), MATCH(CONCATENATE($G233,AD$2),'WFOM - Time_Base'!$A$8:$API$8,0)) *
INDEX('WFOM - Time_Base'!$A$4:$API$29, MATCH("CenHos_Per", 'WFOM - Time_Base'!$B$4:$B$29,0), MATCH(CONCATENATE($G233,AD$2),'WFOM - Time_Base'!$A$8:$API$8,0)),
IFERROR($AN233 * INDEX('Inputs from Uganda staff'!$E$61:$BM$80,MATCH('HRH Need estimation'!AD$2,'Inputs from Uganda staff'!$E$61:$E$80,0),MATCH('HRH Need estimation'!$D233,'Inputs from Uganda staff'!$E$6:$BM$6,0)),
""))</f>
        <v/>
      </c>
      <c r="AE233" s="122" t="str">
        <f>IFERROR(
$AN233 * INDEX('WFOM - Time_Base'!$A$4:$API$29, MATCH("CenHos", 'WFOM - Time_Base'!$B$4:$B$29,0), MATCH(CONCATENATE($G233,AE$2),'WFOM - Time_Base'!$A$8:$API$8,0)) *
INDEX('WFOM - Time_Base'!$A$4:$API$29, MATCH("CenHos_Per", 'WFOM - Time_Base'!$B$4:$B$29,0), MATCH(CONCATENATE($G233,AE$2),'WFOM - Time_Base'!$A$8:$API$8,0)),
IFERROR($AN233 * INDEX('Inputs from Uganda staff'!$E$61:$BM$80,MATCH('HRH Need estimation'!AE$2,'Inputs from Uganda staff'!$E$61:$E$80,0),MATCH('HRH Need estimation'!$D233,'Inputs from Uganda staff'!$E$6:$BM$6,0)),
""))</f>
        <v/>
      </c>
      <c r="AF233" s="122" t="str">
        <f>IFERROR(
$AN233 * INDEX('WFOM - Time_Base'!$A$4:$API$29, MATCH("CenHos", 'WFOM - Time_Base'!$B$4:$B$29,0), MATCH(CONCATENATE($G233,AF$2),'WFOM - Time_Base'!$A$8:$API$8,0)) *
INDEX('WFOM - Time_Base'!$A$4:$API$29, MATCH("CenHos_Per", 'WFOM - Time_Base'!$B$4:$B$29,0), MATCH(CONCATENATE($G233,AF$2),'WFOM - Time_Base'!$A$8:$API$8,0)),
IFERROR($AN233 * INDEX('Inputs from Uganda staff'!$E$61:$BM$80,MATCH('HRH Need estimation'!AF$2,'Inputs from Uganda staff'!$E$61:$E$80,0),MATCH('HRH Need estimation'!$D233,'Inputs from Uganda staff'!$E$6:$BM$6,0)),
""))</f>
        <v/>
      </c>
      <c r="AG233" s="122" t="str">
        <f>IFERROR(
$AN233 * INDEX('WFOM - Time_Base'!$A$4:$API$29, MATCH("CenHos", 'WFOM - Time_Base'!$B$4:$B$29,0), MATCH(CONCATENATE($G233,AG$2),'WFOM - Time_Base'!$A$8:$API$8,0)) *
INDEX('WFOM - Time_Base'!$A$4:$API$29, MATCH("CenHos_Per", 'WFOM - Time_Base'!$B$4:$B$29,0), MATCH(CONCATENATE($G233,AG$2),'WFOM - Time_Base'!$A$8:$API$8,0)),
IFERROR($AN233 * INDEX('Inputs from Uganda staff'!$E$61:$BM$80,MATCH('HRH Need estimation'!AG$2,'Inputs from Uganda staff'!$E$61:$E$80,0),MATCH('HRH Need estimation'!$D233,'Inputs from Uganda staff'!$E$6:$BM$6,0)),
""))</f>
        <v/>
      </c>
      <c r="AH233" s="122" t="str">
        <f>IFERROR(
$AN233 * INDEX('WFOM - Time_Base'!$A$4:$API$29, MATCH("CenHos", 'WFOM - Time_Base'!$B$4:$B$29,0), MATCH(CONCATENATE($G233,AH$2),'WFOM - Time_Base'!$A$8:$API$8,0)) *
INDEX('WFOM - Time_Base'!$A$4:$API$29, MATCH("CenHos_Per", 'WFOM - Time_Base'!$B$4:$B$29,0), MATCH(CONCATENATE($G233,AH$2),'WFOM - Time_Base'!$A$8:$API$8,0)),
IFERROR($AN233 * INDEX('Inputs from Uganda staff'!$E$61:$BM$80,MATCH('HRH Need estimation'!AH$2,'Inputs from Uganda staff'!$E$61:$E$80,0),MATCH('HRH Need estimation'!$D233,'Inputs from Uganda staff'!$E$6:$BM$6,0)),
""))</f>
        <v/>
      </c>
      <c r="AI233" s="122" t="str">
        <f>IFERROR(
$AN233 * INDEX('WFOM - Time_Base'!$A$4:$API$29, MATCH("CenHos", 'WFOM - Time_Base'!$B$4:$B$29,0), MATCH(CONCATENATE($G233,AI$2),'WFOM - Time_Base'!$A$8:$API$8,0)) *
INDEX('WFOM - Time_Base'!$A$4:$API$29, MATCH("CenHos_Per", 'WFOM - Time_Base'!$B$4:$B$29,0), MATCH(CONCATENATE($G233,AI$2),'WFOM - Time_Base'!$A$8:$API$8,0)),
IFERROR($AN233 * INDEX('Inputs from Uganda staff'!$E$61:$BM$80,MATCH('HRH Need estimation'!AI$2,'Inputs from Uganda staff'!$E$61:$E$80,0),MATCH('HRH Need estimation'!$D233,'Inputs from Uganda staff'!$E$6:$BM$6,0)),
""))</f>
        <v/>
      </c>
      <c r="AJ233" s="122" t="str">
        <f>IFERROR(
$AN233 * INDEX('WFOM - Time_Base'!$A$4:$API$29, MATCH("CenHos", 'WFOM - Time_Base'!$B$4:$B$29,0), MATCH(CONCATENATE($G233,AJ$2),'WFOM - Time_Base'!$A$8:$API$8,0)) *
INDEX('WFOM - Time_Base'!$A$4:$API$29, MATCH("CenHos_Per", 'WFOM - Time_Base'!$B$4:$B$29,0), MATCH(CONCATENATE($G233,AJ$2),'WFOM - Time_Base'!$A$8:$API$8,0)),
IFERROR($AN233 * INDEX('Inputs from Uganda staff'!$E$61:$BM$80,MATCH('HRH Need estimation'!AJ$2,'Inputs from Uganda staff'!$E$61:$E$80,0),MATCH('HRH Need estimation'!$D233,'Inputs from Uganda staff'!$E$6:$BM$6,0)),
""))</f>
        <v/>
      </c>
      <c r="AK233" s="122" t="str">
        <f>IFERROR(
$AN233 * INDEX('WFOM - Time_Base'!$A$4:$API$29, MATCH("CenHos", 'WFOM - Time_Base'!$B$4:$B$29,0), MATCH(CONCATENATE($G233,AK$2),'WFOM - Time_Base'!$A$8:$API$8,0)) *
INDEX('WFOM - Time_Base'!$A$4:$API$29, MATCH("CenHos_Per", 'WFOM - Time_Base'!$B$4:$B$29,0), MATCH(CONCATENATE($G233,AK$2),'WFOM - Time_Base'!$A$8:$API$8,0)),
IFERROR($AN233 * INDEX('Inputs from Uganda staff'!$E$61:$BM$80,MATCH('HRH Need estimation'!AK$2,'Inputs from Uganda staff'!$E$61:$E$80,0),MATCH('HRH Need estimation'!$D233,'Inputs from Uganda staff'!$E$6:$BM$6,0)),
""))</f>
        <v/>
      </c>
      <c r="AL233" s="122" t="str">
        <f>IFERROR(
$AN233 * INDEX('WFOM - Time_Base'!$A$4:$API$29, MATCH("CenHos", 'WFOM - Time_Base'!$B$4:$B$29,0), MATCH(CONCATENATE($G233,AL$2),'WFOM - Time_Base'!$A$8:$API$8,0)) *
INDEX('WFOM - Time_Base'!$A$4:$API$29, MATCH("CenHos_Per", 'WFOM - Time_Base'!$B$4:$B$29,0), MATCH(CONCATENATE($G233,AL$2),'WFOM - Time_Base'!$A$8:$API$8,0)),
IFERROR($AN233 * INDEX('Inputs from Uganda staff'!$E$61:$BM$80,MATCH('HRH Need estimation'!AL$2,'Inputs from Uganda staff'!$E$61:$E$80,0),MATCH('HRH Need estimation'!$D233,'Inputs from Uganda staff'!$E$6:$BM$6,0)),
""))</f>
        <v/>
      </c>
      <c r="AN233">
        <v>1</v>
      </c>
      <c r="AO233" t="e">
        <f t="shared" si="8"/>
        <v>#N/A</v>
      </c>
    </row>
    <row r="234" spans="1:41" hidden="1">
      <c r="A234" s="106" t="s">
        <v>915</v>
      </c>
      <c r="B234" s="106" t="s">
        <v>680</v>
      </c>
      <c r="C234" s="107" t="s">
        <v>683</v>
      </c>
      <c r="D234" s="115" t="s">
        <v>684</v>
      </c>
      <c r="E234" s="199"/>
      <c r="F234" s="199"/>
      <c r="G234" s="199" t="str">
        <f>IF(F234&lt;&gt;"", VLOOKUP(F234,'WFOM - Cadre and Service List'!$E$4:$F$52,2,FALSE), "")</f>
        <v/>
      </c>
      <c r="H234" s="199" t="s">
        <v>1060</v>
      </c>
      <c r="I234" s="208"/>
      <c r="J234" s="208"/>
      <c r="K234" s="208"/>
      <c r="L234" s="208"/>
      <c r="M234" s="208"/>
      <c r="N234" s="208"/>
      <c r="O234" s="208"/>
      <c r="P234" s="207">
        <f t="shared" si="7"/>
        <v>0</v>
      </c>
      <c r="Q234" s="122" t="s">
        <v>1947</v>
      </c>
      <c r="R234" s="122" t="str">
        <f>IFERROR(
$AN234 * INDEX('WFOM - Time_Base'!$A$4:$API$29, MATCH("CenHos", 'WFOM - Time_Base'!$B$4:$B$29,0), MATCH(CONCATENATE($G234,R$2),'WFOM - Time_Base'!$A$8:$API$8,0)) *
INDEX('WFOM - Time_Base'!$A$4:$API$29, MATCH("CenHos_Per", 'WFOM - Time_Base'!$B$4:$B$29,0), MATCH(CONCATENATE($G234,R$2),'WFOM - Time_Base'!$A$8:$API$8,0)),
IFERROR($AN234 * INDEX('Inputs from Uganda staff'!$E$61:$BM$80,MATCH('HRH Need estimation'!R$2,'Inputs from Uganda staff'!$E$61:$E$80,0),MATCH('HRH Need estimation'!$D234,'Inputs from Uganda staff'!$E$6:$BM$6,0)),
""))</f>
        <v/>
      </c>
      <c r="S234" s="122" t="str">
        <f>IFERROR(
$AN234 * INDEX('WFOM - Time_Base'!$A$4:$API$29, MATCH("CenHos", 'WFOM - Time_Base'!$B$4:$B$29,0), MATCH(CONCATENATE($G234,S$2),'WFOM - Time_Base'!$A$8:$API$8,0)) *
INDEX('WFOM - Time_Base'!$A$4:$API$29, MATCH("CenHos_Per", 'WFOM - Time_Base'!$B$4:$B$29,0), MATCH(CONCATENATE($G234,S$2),'WFOM - Time_Base'!$A$8:$API$8,0)),
IFERROR($AN234 * INDEX('Inputs from Uganda staff'!$E$61:$BM$80,MATCH('HRH Need estimation'!S$2,'Inputs from Uganda staff'!$E$61:$E$80,0),MATCH('HRH Need estimation'!$D234,'Inputs from Uganda staff'!$E$6:$BM$6,0)),
""))</f>
        <v/>
      </c>
      <c r="T234" s="122" t="str">
        <f>IFERROR(
$AN234 * INDEX('WFOM - Time_Base'!$A$4:$API$29, MATCH("CenHos", 'WFOM - Time_Base'!$B$4:$B$29,0), MATCH(CONCATENATE($G234,T$2),'WFOM - Time_Base'!$A$8:$API$8,0)) *
INDEX('WFOM - Time_Base'!$A$4:$API$29, MATCH("CenHos_Per", 'WFOM - Time_Base'!$B$4:$B$29,0), MATCH(CONCATENATE($G234,T$2),'WFOM - Time_Base'!$A$8:$API$8,0)),
IFERROR($AN234 * INDEX('Inputs from Uganda staff'!$E$61:$BM$80,MATCH('HRH Need estimation'!T$2,'Inputs from Uganda staff'!$E$61:$E$80,0),MATCH('HRH Need estimation'!$D234,'Inputs from Uganda staff'!$E$6:$BM$6,0)),
""))</f>
        <v/>
      </c>
      <c r="U234" s="122" t="str">
        <f>IFERROR(
$AN234 * INDEX('WFOM - Time_Base'!$A$4:$API$29, MATCH("CenHos", 'WFOM - Time_Base'!$B$4:$B$29,0), MATCH(CONCATENATE($G234,U$2),'WFOM - Time_Base'!$A$8:$API$8,0)) *
INDEX('WFOM - Time_Base'!$A$4:$API$29, MATCH("CenHos_Per", 'WFOM - Time_Base'!$B$4:$B$29,0), MATCH(CONCATENATE($G234,U$2),'WFOM - Time_Base'!$A$8:$API$8,0)),
IFERROR($AN234 * INDEX('Inputs from Uganda staff'!$E$61:$BM$80,MATCH('HRH Need estimation'!U$2,'Inputs from Uganda staff'!$E$61:$E$80,0),MATCH('HRH Need estimation'!$D234,'Inputs from Uganda staff'!$E$6:$BM$6,0)),
""))</f>
        <v/>
      </c>
      <c r="V234" s="122" t="str">
        <f>IFERROR(
$AN234 * INDEX('WFOM - Time_Base'!$A$4:$API$29, MATCH("CenHos", 'WFOM - Time_Base'!$B$4:$B$29,0), MATCH(CONCATENATE($G234,V$2),'WFOM - Time_Base'!$A$8:$API$8,0)) *
INDEX('WFOM - Time_Base'!$A$4:$API$29, MATCH("CenHos_Per", 'WFOM - Time_Base'!$B$4:$B$29,0), MATCH(CONCATENATE($G234,V$2),'WFOM - Time_Base'!$A$8:$API$8,0)),
IFERROR($AN234 * INDEX('Inputs from Uganda staff'!$E$61:$BM$80,MATCH('HRH Need estimation'!V$2,'Inputs from Uganda staff'!$E$61:$E$80,0),MATCH('HRH Need estimation'!$D234,'Inputs from Uganda staff'!$E$6:$BM$6,0)),
""))</f>
        <v/>
      </c>
      <c r="W234" s="122" t="str">
        <f>IFERROR(
$AN234 * INDEX('WFOM - Time_Base'!$A$4:$API$29, MATCH("CenHos", 'WFOM - Time_Base'!$B$4:$B$29,0), MATCH(CONCATENATE($G234,W$2),'WFOM - Time_Base'!$A$8:$API$8,0)) *
INDEX('WFOM - Time_Base'!$A$4:$API$29, MATCH("CenHos_Per", 'WFOM - Time_Base'!$B$4:$B$29,0), MATCH(CONCATENATE($G234,W$2),'WFOM - Time_Base'!$A$8:$API$8,0)),
IFERROR($AN234 * INDEX('Inputs from Uganda staff'!$E$61:$BM$80,MATCH('HRH Need estimation'!W$2,'Inputs from Uganda staff'!$E$61:$E$80,0),MATCH('HRH Need estimation'!$D234,'Inputs from Uganda staff'!$E$6:$BM$6,0)),
""))</f>
        <v/>
      </c>
      <c r="X234" s="122" t="str">
        <f>IFERROR(
$AN234 * INDEX('WFOM - Time_Base'!$A$4:$API$29, MATCH("CenHos", 'WFOM - Time_Base'!$B$4:$B$29,0), MATCH(CONCATENATE($G234,X$2),'WFOM - Time_Base'!$A$8:$API$8,0)) *
INDEX('WFOM - Time_Base'!$A$4:$API$29, MATCH("CenHos_Per", 'WFOM - Time_Base'!$B$4:$B$29,0), MATCH(CONCATENATE($G234,X$2),'WFOM - Time_Base'!$A$8:$API$8,0)),
IFERROR($AN234 * INDEX('Inputs from Uganda staff'!$E$61:$BM$80,MATCH('HRH Need estimation'!X$2,'Inputs from Uganda staff'!$E$61:$E$80,0),MATCH('HRH Need estimation'!$D234,'Inputs from Uganda staff'!$E$6:$BM$6,0)),
""))</f>
        <v/>
      </c>
      <c r="Y234" s="122" t="str">
        <f>IFERROR(
$AN234 * INDEX('WFOM - Time_Base'!$A$4:$API$29, MATCH("CenHos", 'WFOM - Time_Base'!$B$4:$B$29,0), MATCH(CONCATENATE($G234,Y$2),'WFOM - Time_Base'!$A$8:$API$8,0)) *
INDEX('WFOM - Time_Base'!$A$4:$API$29, MATCH("CenHos_Per", 'WFOM - Time_Base'!$B$4:$B$29,0), MATCH(CONCATENATE($G234,Y$2),'WFOM - Time_Base'!$A$8:$API$8,0)),
IFERROR($AN234 * INDEX('Inputs from Uganda staff'!$E$61:$BM$80,MATCH('HRH Need estimation'!Y$2,'Inputs from Uganda staff'!$E$61:$E$80,0),MATCH('HRH Need estimation'!$D234,'Inputs from Uganda staff'!$E$6:$BM$6,0)),
""))</f>
        <v/>
      </c>
      <c r="Z234" s="122" t="str">
        <f>IFERROR(
$AN234 * INDEX('WFOM - Time_Base'!$A$4:$API$29, MATCH("CenHos", 'WFOM - Time_Base'!$B$4:$B$29,0), MATCH(CONCATENATE($G234,Z$2),'WFOM - Time_Base'!$A$8:$API$8,0)) *
INDEX('WFOM - Time_Base'!$A$4:$API$29, MATCH("CenHos_Per", 'WFOM - Time_Base'!$B$4:$B$29,0), MATCH(CONCATENATE($G234,Z$2),'WFOM - Time_Base'!$A$8:$API$8,0)),
IFERROR($AN234 * INDEX('Inputs from Uganda staff'!$E$61:$BM$80,MATCH('HRH Need estimation'!Z$2,'Inputs from Uganda staff'!$E$61:$E$80,0),MATCH('HRH Need estimation'!$D234,'Inputs from Uganda staff'!$E$6:$BM$6,0)),
""))</f>
        <v/>
      </c>
      <c r="AA234" s="122" t="str">
        <f>IFERROR(
$AN234 * INDEX('WFOM - Time_Base'!$A$4:$API$29, MATCH("CenHos", 'WFOM - Time_Base'!$B$4:$B$29,0), MATCH(CONCATENATE($G234,AA$2),'WFOM - Time_Base'!$A$8:$API$8,0)) *
INDEX('WFOM - Time_Base'!$A$4:$API$29, MATCH("CenHos_Per", 'WFOM - Time_Base'!$B$4:$B$29,0), MATCH(CONCATENATE($G234,AA$2),'WFOM - Time_Base'!$A$8:$API$8,0)),
IFERROR($AN234 * INDEX('Inputs from Uganda staff'!$E$61:$BM$80,MATCH('HRH Need estimation'!AA$2,'Inputs from Uganda staff'!$E$61:$E$80,0),MATCH('HRH Need estimation'!$D234,'Inputs from Uganda staff'!$E$6:$BM$6,0)),
""))</f>
        <v/>
      </c>
      <c r="AB234" s="122" t="str">
        <f>IFERROR(
$AN234 * INDEX('WFOM - Time_Base'!$A$4:$API$29, MATCH("CenHos", 'WFOM - Time_Base'!$B$4:$B$29,0), MATCH(CONCATENATE($G234,AB$2),'WFOM - Time_Base'!$A$8:$API$8,0)) *
INDEX('WFOM - Time_Base'!$A$4:$API$29, MATCH("CenHos_Per", 'WFOM - Time_Base'!$B$4:$B$29,0), MATCH(CONCATENATE($G234,AB$2),'WFOM - Time_Base'!$A$8:$API$8,0)),
IFERROR($AN234 * INDEX('Inputs from Uganda staff'!$E$61:$BM$80,MATCH('HRH Need estimation'!AB$2,'Inputs from Uganda staff'!$E$61:$E$80,0),MATCH('HRH Need estimation'!$D234,'Inputs from Uganda staff'!$E$6:$BM$6,0)),
""))</f>
        <v/>
      </c>
      <c r="AC234" s="122" t="str">
        <f>IFERROR(
$AN234 * INDEX('WFOM - Time_Base'!$A$4:$API$29, MATCH("CenHos", 'WFOM - Time_Base'!$B$4:$B$29,0), MATCH(CONCATENATE($G234,AC$2),'WFOM - Time_Base'!$A$8:$API$8,0)) *
INDEX('WFOM - Time_Base'!$A$4:$API$29, MATCH("CenHos_Per", 'WFOM - Time_Base'!$B$4:$B$29,0), MATCH(CONCATENATE($G234,AC$2),'WFOM - Time_Base'!$A$8:$API$8,0)),
IFERROR($AN234 * INDEX('Inputs from Uganda staff'!$E$61:$BM$80,MATCH('HRH Need estimation'!AC$2,'Inputs from Uganda staff'!$E$61:$E$80,0),MATCH('HRH Need estimation'!$D234,'Inputs from Uganda staff'!$E$6:$BM$6,0)),
""))</f>
        <v/>
      </c>
      <c r="AD234" s="122" t="str">
        <f>IFERROR(
$AN234 * INDEX('WFOM - Time_Base'!$A$4:$API$29, MATCH("CenHos", 'WFOM - Time_Base'!$B$4:$B$29,0), MATCH(CONCATENATE($G234,AD$2),'WFOM - Time_Base'!$A$8:$API$8,0)) *
INDEX('WFOM - Time_Base'!$A$4:$API$29, MATCH("CenHos_Per", 'WFOM - Time_Base'!$B$4:$B$29,0), MATCH(CONCATENATE($G234,AD$2),'WFOM - Time_Base'!$A$8:$API$8,0)),
IFERROR($AN234 * INDEX('Inputs from Uganda staff'!$E$61:$BM$80,MATCH('HRH Need estimation'!AD$2,'Inputs from Uganda staff'!$E$61:$E$80,0),MATCH('HRH Need estimation'!$D234,'Inputs from Uganda staff'!$E$6:$BM$6,0)),
""))</f>
        <v/>
      </c>
      <c r="AE234" s="122" t="str">
        <f>IFERROR(
$AN234 * INDEX('WFOM - Time_Base'!$A$4:$API$29, MATCH("CenHos", 'WFOM - Time_Base'!$B$4:$B$29,0), MATCH(CONCATENATE($G234,AE$2),'WFOM - Time_Base'!$A$8:$API$8,0)) *
INDEX('WFOM - Time_Base'!$A$4:$API$29, MATCH("CenHos_Per", 'WFOM - Time_Base'!$B$4:$B$29,0), MATCH(CONCATENATE($G234,AE$2),'WFOM - Time_Base'!$A$8:$API$8,0)),
IFERROR($AN234 * INDEX('Inputs from Uganda staff'!$E$61:$BM$80,MATCH('HRH Need estimation'!AE$2,'Inputs from Uganda staff'!$E$61:$E$80,0),MATCH('HRH Need estimation'!$D234,'Inputs from Uganda staff'!$E$6:$BM$6,0)),
""))</f>
        <v/>
      </c>
      <c r="AF234" s="122" t="str">
        <f>IFERROR(
$AN234 * INDEX('WFOM - Time_Base'!$A$4:$API$29, MATCH("CenHos", 'WFOM - Time_Base'!$B$4:$B$29,0), MATCH(CONCATENATE($G234,AF$2),'WFOM - Time_Base'!$A$8:$API$8,0)) *
INDEX('WFOM - Time_Base'!$A$4:$API$29, MATCH("CenHos_Per", 'WFOM - Time_Base'!$B$4:$B$29,0), MATCH(CONCATENATE($G234,AF$2),'WFOM - Time_Base'!$A$8:$API$8,0)),
IFERROR($AN234 * INDEX('Inputs from Uganda staff'!$E$61:$BM$80,MATCH('HRH Need estimation'!AF$2,'Inputs from Uganda staff'!$E$61:$E$80,0),MATCH('HRH Need estimation'!$D234,'Inputs from Uganda staff'!$E$6:$BM$6,0)),
""))</f>
        <v/>
      </c>
      <c r="AG234" s="122" t="str">
        <f>IFERROR(
$AN234 * INDEX('WFOM - Time_Base'!$A$4:$API$29, MATCH("CenHos", 'WFOM - Time_Base'!$B$4:$B$29,0), MATCH(CONCATENATE($G234,AG$2),'WFOM - Time_Base'!$A$8:$API$8,0)) *
INDEX('WFOM - Time_Base'!$A$4:$API$29, MATCH("CenHos_Per", 'WFOM - Time_Base'!$B$4:$B$29,0), MATCH(CONCATENATE($G234,AG$2),'WFOM - Time_Base'!$A$8:$API$8,0)),
IFERROR($AN234 * INDEX('Inputs from Uganda staff'!$E$61:$BM$80,MATCH('HRH Need estimation'!AG$2,'Inputs from Uganda staff'!$E$61:$E$80,0),MATCH('HRH Need estimation'!$D234,'Inputs from Uganda staff'!$E$6:$BM$6,0)),
""))</f>
        <v/>
      </c>
      <c r="AH234" s="122" t="str">
        <f>IFERROR(
$AN234 * INDEX('WFOM - Time_Base'!$A$4:$API$29, MATCH("CenHos", 'WFOM - Time_Base'!$B$4:$B$29,0), MATCH(CONCATENATE($G234,AH$2),'WFOM - Time_Base'!$A$8:$API$8,0)) *
INDEX('WFOM - Time_Base'!$A$4:$API$29, MATCH("CenHos_Per", 'WFOM - Time_Base'!$B$4:$B$29,0), MATCH(CONCATENATE($G234,AH$2),'WFOM - Time_Base'!$A$8:$API$8,0)),
IFERROR($AN234 * INDEX('Inputs from Uganda staff'!$E$61:$BM$80,MATCH('HRH Need estimation'!AH$2,'Inputs from Uganda staff'!$E$61:$E$80,0),MATCH('HRH Need estimation'!$D234,'Inputs from Uganda staff'!$E$6:$BM$6,0)),
""))</f>
        <v/>
      </c>
      <c r="AI234" s="122" t="str">
        <f>IFERROR(
$AN234 * INDEX('WFOM - Time_Base'!$A$4:$API$29, MATCH("CenHos", 'WFOM - Time_Base'!$B$4:$B$29,0), MATCH(CONCATENATE($G234,AI$2),'WFOM - Time_Base'!$A$8:$API$8,0)) *
INDEX('WFOM - Time_Base'!$A$4:$API$29, MATCH("CenHos_Per", 'WFOM - Time_Base'!$B$4:$B$29,0), MATCH(CONCATENATE($G234,AI$2),'WFOM - Time_Base'!$A$8:$API$8,0)),
IFERROR($AN234 * INDEX('Inputs from Uganda staff'!$E$61:$BM$80,MATCH('HRH Need estimation'!AI$2,'Inputs from Uganda staff'!$E$61:$E$80,0),MATCH('HRH Need estimation'!$D234,'Inputs from Uganda staff'!$E$6:$BM$6,0)),
""))</f>
        <v/>
      </c>
      <c r="AJ234" s="122" t="str">
        <f>IFERROR(
$AN234 * INDEX('WFOM - Time_Base'!$A$4:$API$29, MATCH("CenHos", 'WFOM - Time_Base'!$B$4:$B$29,0), MATCH(CONCATENATE($G234,AJ$2),'WFOM - Time_Base'!$A$8:$API$8,0)) *
INDEX('WFOM - Time_Base'!$A$4:$API$29, MATCH("CenHos_Per", 'WFOM - Time_Base'!$B$4:$B$29,0), MATCH(CONCATENATE($G234,AJ$2),'WFOM - Time_Base'!$A$8:$API$8,0)),
IFERROR($AN234 * INDEX('Inputs from Uganda staff'!$E$61:$BM$80,MATCH('HRH Need estimation'!AJ$2,'Inputs from Uganda staff'!$E$61:$E$80,0),MATCH('HRH Need estimation'!$D234,'Inputs from Uganda staff'!$E$6:$BM$6,0)),
""))</f>
        <v/>
      </c>
      <c r="AK234" s="122" t="str">
        <f>IFERROR(
$AN234 * INDEX('WFOM - Time_Base'!$A$4:$API$29, MATCH("CenHos", 'WFOM - Time_Base'!$B$4:$B$29,0), MATCH(CONCATENATE($G234,AK$2),'WFOM - Time_Base'!$A$8:$API$8,0)) *
INDEX('WFOM - Time_Base'!$A$4:$API$29, MATCH("CenHos_Per", 'WFOM - Time_Base'!$B$4:$B$29,0), MATCH(CONCATENATE($G234,AK$2),'WFOM - Time_Base'!$A$8:$API$8,0)),
IFERROR($AN234 * INDEX('Inputs from Uganda staff'!$E$61:$BM$80,MATCH('HRH Need estimation'!AK$2,'Inputs from Uganda staff'!$E$61:$E$80,0),MATCH('HRH Need estimation'!$D234,'Inputs from Uganda staff'!$E$6:$BM$6,0)),
""))</f>
        <v/>
      </c>
      <c r="AL234" s="122" t="str">
        <f>IFERROR(
$AN234 * INDEX('WFOM - Time_Base'!$A$4:$API$29, MATCH("CenHos", 'WFOM - Time_Base'!$B$4:$B$29,0), MATCH(CONCATENATE($G234,AL$2),'WFOM - Time_Base'!$A$8:$API$8,0)) *
INDEX('WFOM - Time_Base'!$A$4:$API$29, MATCH("CenHos_Per", 'WFOM - Time_Base'!$B$4:$B$29,0), MATCH(CONCATENATE($G234,AL$2),'WFOM - Time_Base'!$A$8:$API$8,0)),
IFERROR($AN234 * INDEX('Inputs from Uganda staff'!$E$61:$BM$80,MATCH('HRH Need estimation'!AL$2,'Inputs from Uganda staff'!$E$61:$E$80,0),MATCH('HRH Need estimation'!$D234,'Inputs from Uganda staff'!$E$6:$BM$6,0)),
""))</f>
        <v/>
      </c>
      <c r="AN234">
        <v>1</v>
      </c>
      <c r="AO234" t="e">
        <f t="shared" si="8"/>
        <v>#N/A</v>
      </c>
    </row>
    <row r="235" spans="1:41" hidden="1">
      <c r="A235" s="106" t="s">
        <v>915</v>
      </c>
      <c r="B235" s="106" t="s">
        <v>680</v>
      </c>
      <c r="C235" s="107" t="s">
        <v>685</v>
      </c>
      <c r="D235" s="115" t="s">
        <v>686</v>
      </c>
      <c r="E235" s="199"/>
      <c r="F235" s="199"/>
      <c r="G235" s="199" t="str">
        <f>IF(F235&lt;&gt;"", VLOOKUP(F235,'WFOM - Cadre and Service List'!$E$4:$F$52,2,FALSE), "")</f>
        <v/>
      </c>
      <c r="H235" s="199" t="s">
        <v>1060</v>
      </c>
      <c r="I235" s="208"/>
      <c r="J235" s="208"/>
      <c r="K235" s="208"/>
      <c r="L235" s="208"/>
      <c r="M235" s="208"/>
      <c r="N235" s="208"/>
      <c r="O235" s="208"/>
      <c r="P235" s="207">
        <f t="shared" si="7"/>
        <v>0</v>
      </c>
      <c r="Q235" s="122" t="s">
        <v>1947</v>
      </c>
      <c r="R235" s="122" t="str">
        <f>IFERROR(
$AN235 * INDEX('WFOM - Time_Base'!$A$4:$API$29, MATCH("CenHos", 'WFOM - Time_Base'!$B$4:$B$29,0), MATCH(CONCATENATE($G235,R$2),'WFOM - Time_Base'!$A$8:$API$8,0)) *
INDEX('WFOM - Time_Base'!$A$4:$API$29, MATCH("CenHos_Per", 'WFOM - Time_Base'!$B$4:$B$29,0), MATCH(CONCATENATE($G235,R$2),'WFOM - Time_Base'!$A$8:$API$8,0)),
IFERROR($AN235 * INDEX('Inputs from Uganda staff'!$E$61:$BM$80,MATCH('HRH Need estimation'!R$2,'Inputs from Uganda staff'!$E$61:$E$80,0),MATCH('HRH Need estimation'!$D235,'Inputs from Uganda staff'!$E$6:$BM$6,0)),
""))</f>
        <v/>
      </c>
      <c r="S235" s="122" t="str">
        <f>IFERROR(
$AN235 * INDEX('WFOM - Time_Base'!$A$4:$API$29, MATCH("CenHos", 'WFOM - Time_Base'!$B$4:$B$29,0), MATCH(CONCATENATE($G235,S$2),'WFOM - Time_Base'!$A$8:$API$8,0)) *
INDEX('WFOM - Time_Base'!$A$4:$API$29, MATCH("CenHos_Per", 'WFOM - Time_Base'!$B$4:$B$29,0), MATCH(CONCATENATE($G235,S$2),'WFOM - Time_Base'!$A$8:$API$8,0)),
IFERROR($AN235 * INDEX('Inputs from Uganda staff'!$E$61:$BM$80,MATCH('HRH Need estimation'!S$2,'Inputs from Uganda staff'!$E$61:$E$80,0),MATCH('HRH Need estimation'!$D235,'Inputs from Uganda staff'!$E$6:$BM$6,0)),
""))</f>
        <v/>
      </c>
      <c r="T235" s="122" t="str">
        <f>IFERROR(
$AN235 * INDEX('WFOM - Time_Base'!$A$4:$API$29, MATCH("CenHos", 'WFOM - Time_Base'!$B$4:$B$29,0), MATCH(CONCATENATE($G235,T$2),'WFOM - Time_Base'!$A$8:$API$8,0)) *
INDEX('WFOM - Time_Base'!$A$4:$API$29, MATCH("CenHos_Per", 'WFOM - Time_Base'!$B$4:$B$29,0), MATCH(CONCATENATE($G235,T$2),'WFOM - Time_Base'!$A$8:$API$8,0)),
IFERROR($AN235 * INDEX('Inputs from Uganda staff'!$E$61:$BM$80,MATCH('HRH Need estimation'!T$2,'Inputs from Uganda staff'!$E$61:$E$80,0),MATCH('HRH Need estimation'!$D235,'Inputs from Uganda staff'!$E$6:$BM$6,0)),
""))</f>
        <v/>
      </c>
      <c r="U235" s="122" t="str">
        <f>IFERROR(
$AN235 * INDEX('WFOM - Time_Base'!$A$4:$API$29, MATCH("CenHos", 'WFOM - Time_Base'!$B$4:$B$29,0), MATCH(CONCATENATE($G235,U$2),'WFOM - Time_Base'!$A$8:$API$8,0)) *
INDEX('WFOM - Time_Base'!$A$4:$API$29, MATCH("CenHos_Per", 'WFOM - Time_Base'!$B$4:$B$29,0), MATCH(CONCATENATE($G235,U$2),'WFOM - Time_Base'!$A$8:$API$8,0)),
IFERROR($AN235 * INDEX('Inputs from Uganda staff'!$E$61:$BM$80,MATCH('HRH Need estimation'!U$2,'Inputs from Uganda staff'!$E$61:$E$80,0),MATCH('HRH Need estimation'!$D235,'Inputs from Uganda staff'!$E$6:$BM$6,0)),
""))</f>
        <v/>
      </c>
      <c r="V235" s="122" t="str">
        <f>IFERROR(
$AN235 * INDEX('WFOM - Time_Base'!$A$4:$API$29, MATCH("CenHos", 'WFOM - Time_Base'!$B$4:$B$29,0), MATCH(CONCATENATE($G235,V$2),'WFOM - Time_Base'!$A$8:$API$8,0)) *
INDEX('WFOM - Time_Base'!$A$4:$API$29, MATCH("CenHos_Per", 'WFOM - Time_Base'!$B$4:$B$29,0), MATCH(CONCATENATE($G235,V$2),'WFOM - Time_Base'!$A$8:$API$8,0)),
IFERROR($AN235 * INDEX('Inputs from Uganda staff'!$E$61:$BM$80,MATCH('HRH Need estimation'!V$2,'Inputs from Uganda staff'!$E$61:$E$80,0),MATCH('HRH Need estimation'!$D235,'Inputs from Uganda staff'!$E$6:$BM$6,0)),
""))</f>
        <v/>
      </c>
      <c r="W235" s="122" t="str">
        <f>IFERROR(
$AN235 * INDEX('WFOM - Time_Base'!$A$4:$API$29, MATCH("CenHos", 'WFOM - Time_Base'!$B$4:$B$29,0), MATCH(CONCATENATE($G235,W$2),'WFOM - Time_Base'!$A$8:$API$8,0)) *
INDEX('WFOM - Time_Base'!$A$4:$API$29, MATCH("CenHos_Per", 'WFOM - Time_Base'!$B$4:$B$29,0), MATCH(CONCATENATE($G235,W$2),'WFOM - Time_Base'!$A$8:$API$8,0)),
IFERROR($AN235 * INDEX('Inputs from Uganda staff'!$E$61:$BM$80,MATCH('HRH Need estimation'!W$2,'Inputs from Uganda staff'!$E$61:$E$80,0),MATCH('HRH Need estimation'!$D235,'Inputs from Uganda staff'!$E$6:$BM$6,0)),
""))</f>
        <v/>
      </c>
      <c r="X235" s="122" t="str">
        <f>IFERROR(
$AN235 * INDEX('WFOM - Time_Base'!$A$4:$API$29, MATCH("CenHos", 'WFOM - Time_Base'!$B$4:$B$29,0), MATCH(CONCATENATE($G235,X$2),'WFOM - Time_Base'!$A$8:$API$8,0)) *
INDEX('WFOM - Time_Base'!$A$4:$API$29, MATCH("CenHos_Per", 'WFOM - Time_Base'!$B$4:$B$29,0), MATCH(CONCATENATE($G235,X$2),'WFOM - Time_Base'!$A$8:$API$8,0)),
IFERROR($AN235 * INDEX('Inputs from Uganda staff'!$E$61:$BM$80,MATCH('HRH Need estimation'!X$2,'Inputs from Uganda staff'!$E$61:$E$80,0),MATCH('HRH Need estimation'!$D235,'Inputs from Uganda staff'!$E$6:$BM$6,0)),
""))</f>
        <v/>
      </c>
      <c r="Y235" s="122" t="str">
        <f>IFERROR(
$AN235 * INDEX('WFOM - Time_Base'!$A$4:$API$29, MATCH("CenHos", 'WFOM - Time_Base'!$B$4:$B$29,0), MATCH(CONCATENATE($G235,Y$2),'WFOM - Time_Base'!$A$8:$API$8,0)) *
INDEX('WFOM - Time_Base'!$A$4:$API$29, MATCH("CenHos_Per", 'WFOM - Time_Base'!$B$4:$B$29,0), MATCH(CONCATENATE($G235,Y$2),'WFOM - Time_Base'!$A$8:$API$8,0)),
IFERROR($AN235 * INDEX('Inputs from Uganda staff'!$E$61:$BM$80,MATCH('HRH Need estimation'!Y$2,'Inputs from Uganda staff'!$E$61:$E$80,0),MATCH('HRH Need estimation'!$D235,'Inputs from Uganda staff'!$E$6:$BM$6,0)),
""))</f>
        <v/>
      </c>
      <c r="Z235" s="122" t="str">
        <f>IFERROR(
$AN235 * INDEX('WFOM - Time_Base'!$A$4:$API$29, MATCH("CenHos", 'WFOM - Time_Base'!$B$4:$B$29,0), MATCH(CONCATENATE($G235,Z$2),'WFOM - Time_Base'!$A$8:$API$8,0)) *
INDEX('WFOM - Time_Base'!$A$4:$API$29, MATCH("CenHos_Per", 'WFOM - Time_Base'!$B$4:$B$29,0), MATCH(CONCATENATE($G235,Z$2),'WFOM - Time_Base'!$A$8:$API$8,0)),
IFERROR($AN235 * INDEX('Inputs from Uganda staff'!$E$61:$BM$80,MATCH('HRH Need estimation'!Z$2,'Inputs from Uganda staff'!$E$61:$E$80,0),MATCH('HRH Need estimation'!$D235,'Inputs from Uganda staff'!$E$6:$BM$6,0)),
""))</f>
        <v/>
      </c>
      <c r="AA235" s="122" t="str">
        <f>IFERROR(
$AN235 * INDEX('WFOM - Time_Base'!$A$4:$API$29, MATCH("CenHos", 'WFOM - Time_Base'!$B$4:$B$29,0), MATCH(CONCATENATE($G235,AA$2),'WFOM - Time_Base'!$A$8:$API$8,0)) *
INDEX('WFOM - Time_Base'!$A$4:$API$29, MATCH("CenHos_Per", 'WFOM - Time_Base'!$B$4:$B$29,0), MATCH(CONCATENATE($G235,AA$2),'WFOM - Time_Base'!$A$8:$API$8,0)),
IFERROR($AN235 * INDEX('Inputs from Uganda staff'!$E$61:$BM$80,MATCH('HRH Need estimation'!AA$2,'Inputs from Uganda staff'!$E$61:$E$80,0),MATCH('HRH Need estimation'!$D235,'Inputs from Uganda staff'!$E$6:$BM$6,0)),
""))</f>
        <v/>
      </c>
      <c r="AB235" s="122" t="str">
        <f>IFERROR(
$AN235 * INDEX('WFOM - Time_Base'!$A$4:$API$29, MATCH("CenHos", 'WFOM - Time_Base'!$B$4:$B$29,0), MATCH(CONCATENATE($G235,AB$2),'WFOM - Time_Base'!$A$8:$API$8,0)) *
INDEX('WFOM - Time_Base'!$A$4:$API$29, MATCH("CenHos_Per", 'WFOM - Time_Base'!$B$4:$B$29,0), MATCH(CONCATENATE($G235,AB$2),'WFOM - Time_Base'!$A$8:$API$8,0)),
IFERROR($AN235 * INDEX('Inputs from Uganda staff'!$E$61:$BM$80,MATCH('HRH Need estimation'!AB$2,'Inputs from Uganda staff'!$E$61:$E$80,0),MATCH('HRH Need estimation'!$D235,'Inputs from Uganda staff'!$E$6:$BM$6,0)),
""))</f>
        <v/>
      </c>
      <c r="AC235" s="122" t="str">
        <f>IFERROR(
$AN235 * INDEX('WFOM - Time_Base'!$A$4:$API$29, MATCH("CenHos", 'WFOM - Time_Base'!$B$4:$B$29,0), MATCH(CONCATENATE($G235,AC$2),'WFOM - Time_Base'!$A$8:$API$8,0)) *
INDEX('WFOM - Time_Base'!$A$4:$API$29, MATCH("CenHos_Per", 'WFOM - Time_Base'!$B$4:$B$29,0), MATCH(CONCATENATE($G235,AC$2),'WFOM - Time_Base'!$A$8:$API$8,0)),
IFERROR($AN235 * INDEX('Inputs from Uganda staff'!$E$61:$BM$80,MATCH('HRH Need estimation'!AC$2,'Inputs from Uganda staff'!$E$61:$E$80,0),MATCH('HRH Need estimation'!$D235,'Inputs from Uganda staff'!$E$6:$BM$6,0)),
""))</f>
        <v/>
      </c>
      <c r="AD235" s="122" t="str">
        <f>IFERROR(
$AN235 * INDEX('WFOM - Time_Base'!$A$4:$API$29, MATCH("CenHos", 'WFOM - Time_Base'!$B$4:$B$29,0), MATCH(CONCATENATE($G235,AD$2),'WFOM - Time_Base'!$A$8:$API$8,0)) *
INDEX('WFOM - Time_Base'!$A$4:$API$29, MATCH("CenHos_Per", 'WFOM - Time_Base'!$B$4:$B$29,0), MATCH(CONCATENATE($G235,AD$2),'WFOM - Time_Base'!$A$8:$API$8,0)),
IFERROR($AN235 * INDEX('Inputs from Uganda staff'!$E$61:$BM$80,MATCH('HRH Need estimation'!AD$2,'Inputs from Uganda staff'!$E$61:$E$80,0),MATCH('HRH Need estimation'!$D235,'Inputs from Uganda staff'!$E$6:$BM$6,0)),
""))</f>
        <v/>
      </c>
      <c r="AE235" s="122" t="str">
        <f>IFERROR(
$AN235 * INDEX('WFOM - Time_Base'!$A$4:$API$29, MATCH("CenHos", 'WFOM - Time_Base'!$B$4:$B$29,0), MATCH(CONCATENATE($G235,AE$2),'WFOM - Time_Base'!$A$8:$API$8,0)) *
INDEX('WFOM - Time_Base'!$A$4:$API$29, MATCH("CenHos_Per", 'WFOM - Time_Base'!$B$4:$B$29,0), MATCH(CONCATENATE($G235,AE$2),'WFOM - Time_Base'!$A$8:$API$8,0)),
IFERROR($AN235 * INDEX('Inputs from Uganda staff'!$E$61:$BM$80,MATCH('HRH Need estimation'!AE$2,'Inputs from Uganda staff'!$E$61:$E$80,0),MATCH('HRH Need estimation'!$D235,'Inputs from Uganda staff'!$E$6:$BM$6,0)),
""))</f>
        <v/>
      </c>
      <c r="AF235" s="122" t="str">
        <f>IFERROR(
$AN235 * INDEX('WFOM - Time_Base'!$A$4:$API$29, MATCH("CenHos", 'WFOM - Time_Base'!$B$4:$B$29,0), MATCH(CONCATENATE($G235,AF$2),'WFOM - Time_Base'!$A$8:$API$8,0)) *
INDEX('WFOM - Time_Base'!$A$4:$API$29, MATCH("CenHos_Per", 'WFOM - Time_Base'!$B$4:$B$29,0), MATCH(CONCATENATE($G235,AF$2),'WFOM - Time_Base'!$A$8:$API$8,0)),
IFERROR($AN235 * INDEX('Inputs from Uganda staff'!$E$61:$BM$80,MATCH('HRH Need estimation'!AF$2,'Inputs from Uganda staff'!$E$61:$E$80,0),MATCH('HRH Need estimation'!$D235,'Inputs from Uganda staff'!$E$6:$BM$6,0)),
""))</f>
        <v/>
      </c>
      <c r="AG235" s="122" t="str">
        <f>IFERROR(
$AN235 * INDEX('WFOM - Time_Base'!$A$4:$API$29, MATCH("CenHos", 'WFOM - Time_Base'!$B$4:$B$29,0), MATCH(CONCATENATE($G235,AG$2),'WFOM - Time_Base'!$A$8:$API$8,0)) *
INDEX('WFOM - Time_Base'!$A$4:$API$29, MATCH("CenHos_Per", 'WFOM - Time_Base'!$B$4:$B$29,0), MATCH(CONCATENATE($G235,AG$2),'WFOM - Time_Base'!$A$8:$API$8,0)),
IFERROR($AN235 * INDEX('Inputs from Uganda staff'!$E$61:$BM$80,MATCH('HRH Need estimation'!AG$2,'Inputs from Uganda staff'!$E$61:$E$80,0),MATCH('HRH Need estimation'!$D235,'Inputs from Uganda staff'!$E$6:$BM$6,0)),
""))</f>
        <v/>
      </c>
      <c r="AH235" s="122" t="str">
        <f>IFERROR(
$AN235 * INDEX('WFOM - Time_Base'!$A$4:$API$29, MATCH("CenHos", 'WFOM - Time_Base'!$B$4:$B$29,0), MATCH(CONCATENATE($G235,AH$2),'WFOM - Time_Base'!$A$8:$API$8,0)) *
INDEX('WFOM - Time_Base'!$A$4:$API$29, MATCH("CenHos_Per", 'WFOM - Time_Base'!$B$4:$B$29,0), MATCH(CONCATENATE($G235,AH$2),'WFOM - Time_Base'!$A$8:$API$8,0)),
IFERROR($AN235 * INDEX('Inputs from Uganda staff'!$E$61:$BM$80,MATCH('HRH Need estimation'!AH$2,'Inputs from Uganda staff'!$E$61:$E$80,0),MATCH('HRH Need estimation'!$D235,'Inputs from Uganda staff'!$E$6:$BM$6,0)),
""))</f>
        <v/>
      </c>
      <c r="AI235" s="122" t="str">
        <f>IFERROR(
$AN235 * INDEX('WFOM - Time_Base'!$A$4:$API$29, MATCH("CenHos", 'WFOM - Time_Base'!$B$4:$B$29,0), MATCH(CONCATENATE($G235,AI$2),'WFOM - Time_Base'!$A$8:$API$8,0)) *
INDEX('WFOM - Time_Base'!$A$4:$API$29, MATCH("CenHos_Per", 'WFOM - Time_Base'!$B$4:$B$29,0), MATCH(CONCATENATE($G235,AI$2),'WFOM - Time_Base'!$A$8:$API$8,0)),
IFERROR($AN235 * INDEX('Inputs from Uganda staff'!$E$61:$BM$80,MATCH('HRH Need estimation'!AI$2,'Inputs from Uganda staff'!$E$61:$E$80,0),MATCH('HRH Need estimation'!$D235,'Inputs from Uganda staff'!$E$6:$BM$6,0)),
""))</f>
        <v/>
      </c>
      <c r="AJ235" s="122" t="str">
        <f>IFERROR(
$AN235 * INDEX('WFOM - Time_Base'!$A$4:$API$29, MATCH("CenHos", 'WFOM - Time_Base'!$B$4:$B$29,0), MATCH(CONCATENATE($G235,AJ$2),'WFOM - Time_Base'!$A$8:$API$8,0)) *
INDEX('WFOM - Time_Base'!$A$4:$API$29, MATCH("CenHos_Per", 'WFOM - Time_Base'!$B$4:$B$29,0), MATCH(CONCATENATE($G235,AJ$2),'WFOM - Time_Base'!$A$8:$API$8,0)),
IFERROR($AN235 * INDEX('Inputs from Uganda staff'!$E$61:$BM$80,MATCH('HRH Need estimation'!AJ$2,'Inputs from Uganda staff'!$E$61:$E$80,0),MATCH('HRH Need estimation'!$D235,'Inputs from Uganda staff'!$E$6:$BM$6,0)),
""))</f>
        <v/>
      </c>
      <c r="AK235" s="122" t="str">
        <f>IFERROR(
$AN235 * INDEX('WFOM - Time_Base'!$A$4:$API$29, MATCH("CenHos", 'WFOM - Time_Base'!$B$4:$B$29,0), MATCH(CONCATENATE($G235,AK$2),'WFOM - Time_Base'!$A$8:$API$8,0)) *
INDEX('WFOM - Time_Base'!$A$4:$API$29, MATCH("CenHos_Per", 'WFOM - Time_Base'!$B$4:$B$29,0), MATCH(CONCATENATE($G235,AK$2),'WFOM - Time_Base'!$A$8:$API$8,0)),
IFERROR($AN235 * INDEX('Inputs from Uganda staff'!$E$61:$BM$80,MATCH('HRH Need estimation'!AK$2,'Inputs from Uganda staff'!$E$61:$E$80,0),MATCH('HRH Need estimation'!$D235,'Inputs from Uganda staff'!$E$6:$BM$6,0)),
""))</f>
        <v/>
      </c>
      <c r="AL235" s="122" t="str">
        <f>IFERROR(
$AN235 * INDEX('WFOM - Time_Base'!$A$4:$API$29, MATCH("CenHos", 'WFOM - Time_Base'!$B$4:$B$29,0), MATCH(CONCATENATE($G235,AL$2),'WFOM - Time_Base'!$A$8:$API$8,0)) *
INDEX('WFOM - Time_Base'!$A$4:$API$29, MATCH("CenHos_Per", 'WFOM - Time_Base'!$B$4:$B$29,0), MATCH(CONCATENATE($G235,AL$2),'WFOM - Time_Base'!$A$8:$API$8,0)),
IFERROR($AN235 * INDEX('Inputs from Uganda staff'!$E$61:$BM$80,MATCH('HRH Need estimation'!AL$2,'Inputs from Uganda staff'!$E$61:$E$80,0),MATCH('HRH Need estimation'!$D235,'Inputs from Uganda staff'!$E$6:$BM$6,0)),
""))</f>
        <v/>
      </c>
      <c r="AN235">
        <v>1</v>
      </c>
      <c r="AO235" t="e">
        <f t="shared" si="8"/>
        <v>#N/A</v>
      </c>
    </row>
    <row r="236" spans="1:41" hidden="1">
      <c r="A236" s="106" t="s">
        <v>915</v>
      </c>
      <c r="B236" s="106" t="s">
        <v>680</v>
      </c>
      <c r="C236" s="107" t="s">
        <v>687</v>
      </c>
      <c r="D236" s="115" t="s">
        <v>688</v>
      </c>
      <c r="E236" s="199"/>
      <c r="F236" s="199"/>
      <c r="G236" s="199" t="str">
        <f>IF(F236&lt;&gt;"", VLOOKUP(F236,'WFOM - Cadre and Service List'!$E$4:$F$52,2,FALSE), "")</f>
        <v/>
      </c>
      <c r="H236" s="199" t="s">
        <v>1060</v>
      </c>
      <c r="I236" s="208"/>
      <c r="J236" s="208"/>
      <c r="K236" s="208"/>
      <c r="L236" s="208"/>
      <c r="M236" s="208"/>
      <c r="N236" s="208"/>
      <c r="O236" s="208"/>
      <c r="P236" s="207">
        <f t="shared" si="7"/>
        <v>0</v>
      </c>
      <c r="Q236" s="122" t="s">
        <v>1947</v>
      </c>
      <c r="R236" s="122" t="str">
        <f>IFERROR(
$AN236 * INDEX('WFOM - Time_Base'!$A$4:$API$29, MATCH("CenHos", 'WFOM - Time_Base'!$B$4:$B$29,0), MATCH(CONCATENATE($G236,R$2),'WFOM - Time_Base'!$A$8:$API$8,0)) *
INDEX('WFOM - Time_Base'!$A$4:$API$29, MATCH("CenHos_Per", 'WFOM - Time_Base'!$B$4:$B$29,0), MATCH(CONCATENATE($G236,R$2),'WFOM - Time_Base'!$A$8:$API$8,0)),
IFERROR($AN236 * INDEX('Inputs from Uganda staff'!$E$61:$BM$80,MATCH('HRH Need estimation'!R$2,'Inputs from Uganda staff'!$E$61:$E$80,0),MATCH('HRH Need estimation'!$D236,'Inputs from Uganda staff'!$E$6:$BM$6,0)),
""))</f>
        <v/>
      </c>
      <c r="S236" s="122" t="str">
        <f>IFERROR(
$AN236 * INDEX('WFOM - Time_Base'!$A$4:$API$29, MATCH("CenHos", 'WFOM - Time_Base'!$B$4:$B$29,0), MATCH(CONCATENATE($G236,S$2),'WFOM - Time_Base'!$A$8:$API$8,0)) *
INDEX('WFOM - Time_Base'!$A$4:$API$29, MATCH("CenHos_Per", 'WFOM - Time_Base'!$B$4:$B$29,0), MATCH(CONCATENATE($G236,S$2),'WFOM - Time_Base'!$A$8:$API$8,0)),
IFERROR($AN236 * INDEX('Inputs from Uganda staff'!$E$61:$BM$80,MATCH('HRH Need estimation'!S$2,'Inputs from Uganda staff'!$E$61:$E$80,0),MATCH('HRH Need estimation'!$D236,'Inputs from Uganda staff'!$E$6:$BM$6,0)),
""))</f>
        <v/>
      </c>
      <c r="T236" s="122" t="str">
        <f>IFERROR(
$AN236 * INDEX('WFOM - Time_Base'!$A$4:$API$29, MATCH("CenHos", 'WFOM - Time_Base'!$B$4:$B$29,0), MATCH(CONCATENATE($G236,T$2),'WFOM - Time_Base'!$A$8:$API$8,0)) *
INDEX('WFOM - Time_Base'!$A$4:$API$29, MATCH("CenHos_Per", 'WFOM - Time_Base'!$B$4:$B$29,0), MATCH(CONCATENATE($G236,T$2),'WFOM - Time_Base'!$A$8:$API$8,0)),
IFERROR($AN236 * INDEX('Inputs from Uganda staff'!$E$61:$BM$80,MATCH('HRH Need estimation'!T$2,'Inputs from Uganda staff'!$E$61:$E$80,0),MATCH('HRH Need estimation'!$D236,'Inputs from Uganda staff'!$E$6:$BM$6,0)),
""))</f>
        <v/>
      </c>
      <c r="U236" s="122" t="str">
        <f>IFERROR(
$AN236 * INDEX('WFOM - Time_Base'!$A$4:$API$29, MATCH("CenHos", 'WFOM - Time_Base'!$B$4:$B$29,0), MATCH(CONCATENATE($G236,U$2),'WFOM - Time_Base'!$A$8:$API$8,0)) *
INDEX('WFOM - Time_Base'!$A$4:$API$29, MATCH("CenHos_Per", 'WFOM - Time_Base'!$B$4:$B$29,0), MATCH(CONCATENATE($G236,U$2),'WFOM - Time_Base'!$A$8:$API$8,0)),
IFERROR($AN236 * INDEX('Inputs from Uganda staff'!$E$61:$BM$80,MATCH('HRH Need estimation'!U$2,'Inputs from Uganda staff'!$E$61:$E$80,0),MATCH('HRH Need estimation'!$D236,'Inputs from Uganda staff'!$E$6:$BM$6,0)),
""))</f>
        <v/>
      </c>
      <c r="V236" s="122" t="str">
        <f>IFERROR(
$AN236 * INDEX('WFOM - Time_Base'!$A$4:$API$29, MATCH("CenHos", 'WFOM - Time_Base'!$B$4:$B$29,0), MATCH(CONCATENATE($G236,V$2),'WFOM - Time_Base'!$A$8:$API$8,0)) *
INDEX('WFOM - Time_Base'!$A$4:$API$29, MATCH("CenHos_Per", 'WFOM - Time_Base'!$B$4:$B$29,0), MATCH(CONCATENATE($G236,V$2),'WFOM - Time_Base'!$A$8:$API$8,0)),
IFERROR($AN236 * INDEX('Inputs from Uganda staff'!$E$61:$BM$80,MATCH('HRH Need estimation'!V$2,'Inputs from Uganda staff'!$E$61:$E$80,0),MATCH('HRH Need estimation'!$D236,'Inputs from Uganda staff'!$E$6:$BM$6,0)),
""))</f>
        <v/>
      </c>
      <c r="W236" s="122" t="str">
        <f>IFERROR(
$AN236 * INDEX('WFOM - Time_Base'!$A$4:$API$29, MATCH("CenHos", 'WFOM - Time_Base'!$B$4:$B$29,0), MATCH(CONCATENATE($G236,W$2),'WFOM - Time_Base'!$A$8:$API$8,0)) *
INDEX('WFOM - Time_Base'!$A$4:$API$29, MATCH("CenHos_Per", 'WFOM - Time_Base'!$B$4:$B$29,0), MATCH(CONCATENATE($G236,W$2),'WFOM - Time_Base'!$A$8:$API$8,0)),
IFERROR($AN236 * INDEX('Inputs from Uganda staff'!$E$61:$BM$80,MATCH('HRH Need estimation'!W$2,'Inputs from Uganda staff'!$E$61:$E$80,0),MATCH('HRH Need estimation'!$D236,'Inputs from Uganda staff'!$E$6:$BM$6,0)),
""))</f>
        <v/>
      </c>
      <c r="X236" s="122" t="str">
        <f>IFERROR(
$AN236 * INDEX('WFOM - Time_Base'!$A$4:$API$29, MATCH("CenHos", 'WFOM - Time_Base'!$B$4:$B$29,0), MATCH(CONCATENATE($G236,X$2),'WFOM - Time_Base'!$A$8:$API$8,0)) *
INDEX('WFOM - Time_Base'!$A$4:$API$29, MATCH("CenHos_Per", 'WFOM - Time_Base'!$B$4:$B$29,0), MATCH(CONCATENATE($G236,X$2),'WFOM - Time_Base'!$A$8:$API$8,0)),
IFERROR($AN236 * INDEX('Inputs from Uganda staff'!$E$61:$BM$80,MATCH('HRH Need estimation'!X$2,'Inputs from Uganda staff'!$E$61:$E$80,0),MATCH('HRH Need estimation'!$D236,'Inputs from Uganda staff'!$E$6:$BM$6,0)),
""))</f>
        <v/>
      </c>
      <c r="Y236" s="122" t="str">
        <f>IFERROR(
$AN236 * INDEX('WFOM - Time_Base'!$A$4:$API$29, MATCH("CenHos", 'WFOM - Time_Base'!$B$4:$B$29,0), MATCH(CONCATENATE($G236,Y$2),'WFOM - Time_Base'!$A$8:$API$8,0)) *
INDEX('WFOM - Time_Base'!$A$4:$API$29, MATCH("CenHos_Per", 'WFOM - Time_Base'!$B$4:$B$29,0), MATCH(CONCATENATE($G236,Y$2),'WFOM - Time_Base'!$A$8:$API$8,0)),
IFERROR($AN236 * INDEX('Inputs from Uganda staff'!$E$61:$BM$80,MATCH('HRH Need estimation'!Y$2,'Inputs from Uganda staff'!$E$61:$E$80,0),MATCH('HRH Need estimation'!$D236,'Inputs from Uganda staff'!$E$6:$BM$6,0)),
""))</f>
        <v/>
      </c>
      <c r="Z236" s="122" t="str">
        <f>IFERROR(
$AN236 * INDEX('WFOM - Time_Base'!$A$4:$API$29, MATCH("CenHos", 'WFOM - Time_Base'!$B$4:$B$29,0), MATCH(CONCATENATE($G236,Z$2),'WFOM - Time_Base'!$A$8:$API$8,0)) *
INDEX('WFOM - Time_Base'!$A$4:$API$29, MATCH("CenHos_Per", 'WFOM - Time_Base'!$B$4:$B$29,0), MATCH(CONCATENATE($G236,Z$2),'WFOM - Time_Base'!$A$8:$API$8,0)),
IFERROR($AN236 * INDEX('Inputs from Uganda staff'!$E$61:$BM$80,MATCH('HRH Need estimation'!Z$2,'Inputs from Uganda staff'!$E$61:$E$80,0),MATCH('HRH Need estimation'!$D236,'Inputs from Uganda staff'!$E$6:$BM$6,0)),
""))</f>
        <v/>
      </c>
      <c r="AA236" s="122" t="str">
        <f>IFERROR(
$AN236 * INDEX('WFOM - Time_Base'!$A$4:$API$29, MATCH("CenHos", 'WFOM - Time_Base'!$B$4:$B$29,0), MATCH(CONCATENATE($G236,AA$2),'WFOM - Time_Base'!$A$8:$API$8,0)) *
INDEX('WFOM - Time_Base'!$A$4:$API$29, MATCH("CenHos_Per", 'WFOM - Time_Base'!$B$4:$B$29,0), MATCH(CONCATENATE($G236,AA$2),'WFOM - Time_Base'!$A$8:$API$8,0)),
IFERROR($AN236 * INDEX('Inputs from Uganda staff'!$E$61:$BM$80,MATCH('HRH Need estimation'!AA$2,'Inputs from Uganda staff'!$E$61:$E$80,0),MATCH('HRH Need estimation'!$D236,'Inputs from Uganda staff'!$E$6:$BM$6,0)),
""))</f>
        <v/>
      </c>
      <c r="AB236" s="122" t="str">
        <f>IFERROR(
$AN236 * INDEX('WFOM - Time_Base'!$A$4:$API$29, MATCH("CenHos", 'WFOM - Time_Base'!$B$4:$B$29,0), MATCH(CONCATENATE($G236,AB$2),'WFOM - Time_Base'!$A$8:$API$8,0)) *
INDEX('WFOM - Time_Base'!$A$4:$API$29, MATCH("CenHos_Per", 'WFOM - Time_Base'!$B$4:$B$29,0), MATCH(CONCATENATE($G236,AB$2),'WFOM - Time_Base'!$A$8:$API$8,0)),
IFERROR($AN236 * INDEX('Inputs from Uganda staff'!$E$61:$BM$80,MATCH('HRH Need estimation'!AB$2,'Inputs from Uganda staff'!$E$61:$E$80,0),MATCH('HRH Need estimation'!$D236,'Inputs from Uganda staff'!$E$6:$BM$6,0)),
""))</f>
        <v/>
      </c>
      <c r="AC236" s="122" t="str">
        <f>IFERROR(
$AN236 * INDEX('WFOM - Time_Base'!$A$4:$API$29, MATCH("CenHos", 'WFOM - Time_Base'!$B$4:$B$29,0), MATCH(CONCATENATE($G236,AC$2),'WFOM - Time_Base'!$A$8:$API$8,0)) *
INDEX('WFOM - Time_Base'!$A$4:$API$29, MATCH("CenHos_Per", 'WFOM - Time_Base'!$B$4:$B$29,0), MATCH(CONCATENATE($G236,AC$2),'WFOM - Time_Base'!$A$8:$API$8,0)),
IFERROR($AN236 * INDEX('Inputs from Uganda staff'!$E$61:$BM$80,MATCH('HRH Need estimation'!AC$2,'Inputs from Uganda staff'!$E$61:$E$80,0),MATCH('HRH Need estimation'!$D236,'Inputs from Uganda staff'!$E$6:$BM$6,0)),
""))</f>
        <v/>
      </c>
      <c r="AD236" s="122" t="str">
        <f>IFERROR(
$AN236 * INDEX('WFOM - Time_Base'!$A$4:$API$29, MATCH("CenHos", 'WFOM - Time_Base'!$B$4:$B$29,0), MATCH(CONCATENATE($G236,AD$2),'WFOM - Time_Base'!$A$8:$API$8,0)) *
INDEX('WFOM - Time_Base'!$A$4:$API$29, MATCH("CenHos_Per", 'WFOM - Time_Base'!$B$4:$B$29,0), MATCH(CONCATENATE($G236,AD$2),'WFOM - Time_Base'!$A$8:$API$8,0)),
IFERROR($AN236 * INDEX('Inputs from Uganda staff'!$E$61:$BM$80,MATCH('HRH Need estimation'!AD$2,'Inputs from Uganda staff'!$E$61:$E$80,0),MATCH('HRH Need estimation'!$D236,'Inputs from Uganda staff'!$E$6:$BM$6,0)),
""))</f>
        <v/>
      </c>
      <c r="AE236" s="122" t="str">
        <f>IFERROR(
$AN236 * INDEX('WFOM - Time_Base'!$A$4:$API$29, MATCH("CenHos", 'WFOM - Time_Base'!$B$4:$B$29,0), MATCH(CONCATENATE($G236,AE$2),'WFOM - Time_Base'!$A$8:$API$8,0)) *
INDEX('WFOM - Time_Base'!$A$4:$API$29, MATCH("CenHos_Per", 'WFOM - Time_Base'!$B$4:$B$29,0), MATCH(CONCATENATE($G236,AE$2),'WFOM - Time_Base'!$A$8:$API$8,0)),
IFERROR($AN236 * INDEX('Inputs from Uganda staff'!$E$61:$BM$80,MATCH('HRH Need estimation'!AE$2,'Inputs from Uganda staff'!$E$61:$E$80,0),MATCH('HRH Need estimation'!$D236,'Inputs from Uganda staff'!$E$6:$BM$6,0)),
""))</f>
        <v/>
      </c>
      <c r="AF236" s="122" t="str">
        <f>IFERROR(
$AN236 * INDEX('WFOM - Time_Base'!$A$4:$API$29, MATCH("CenHos", 'WFOM - Time_Base'!$B$4:$B$29,0), MATCH(CONCATENATE($G236,AF$2),'WFOM - Time_Base'!$A$8:$API$8,0)) *
INDEX('WFOM - Time_Base'!$A$4:$API$29, MATCH("CenHos_Per", 'WFOM - Time_Base'!$B$4:$B$29,0), MATCH(CONCATENATE($G236,AF$2),'WFOM - Time_Base'!$A$8:$API$8,0)),
IFERROR($AN236 * INDEX('Inputs from Uganda staff'!$E$61:$BM$80,MATCH('HRH Need estimation'!AF$2,'Inputs from Uganda staff'!$E$61:$E$80,0),MATCH('HRH Need estimation'!$D236,'Inputs from Uganda staff'!$E$6:$BM$6,0)),
""))</f>
        <v/>
      </c>
      <c r="AG236" s="122" t="str">
        <f>IFERROR(
$AN236 * INDEX('WFOM - Time_Base'!$A$4:$API$29, MATCH("CenHos", 'WFOM - Time_Base'!$B$4:$B$29,0), MATCH(CONCATENATE($G236,AG$2),'WFOM - Time_Base'!$A$8:$API$8,0)) *
INDEX('WFOM - Time_Base'!$A$4:$API$29, MATCH("CenHos_Per", 'WFOM - Time_Base'!$B$4:$B$29,0), MATCH(CONCATENATE($G236,AG$2),'WFOM - Time_Base'!$A$8:$API$8,0)),
IFERROR($AN236 * INDEX('Inputs from Uganda staff'!$E$61:$BM$80,MATCH('HRH Need estimation'!AG$2,'Inputs from Uganda staff'!$E$61:$E$80,0),MATCH('HRH Need estimation'!$D236,'Inputs from Uganda staff'!$E$6:$BM$6,0)),
""))</f>
        <v/>
      </c>
      <c r="AH236" s="122" t="str">
        <f>IFERROR(
$AN236 * INDEX('WFOM - Time_Base'!$A$4:$API$29, MATCH("CenHos", 'WFOM - Time_Base'!$B$4:$B$29,0), MATCH(CONCATENATE($G236,AH$2),'WFOM - Time_Base'!$A$8:$API$8,0)) *
INDEX('WFOM - Time_Base'!$A$4:$API$29, MATCH("CenHos_Per", 'WFOM - Time_Base'!$B$4:$B$29,0), MATCH(CONCATENATE($G236,AH$2),'WFOM - Time_Base'!$A$8:$API$8,0)),
IFERROR($AN236 * INDEX('Inputs from Uganda staff'!$E$61:$BM$80,MATCH('HRH Need estimation'!AH$2,'Inputs from Uganda staff'!$E$61:$E$80,0),MATCH('HRH Need estimation'!$D236,'Inputs from Uganda staff'!$E$6:$BM$6,0)),
""))</f>
        <v/>
      </c>
      <c r="AI236" s="122" t="str">
        <f>IFERROR(
$AN236 * INDEX('WFOM - Time_Base'!$A$4:$API$29, MATCH("CenHos", 'WFOM - Time_Base'!$B$4:$B$29,0), MATCH(CONCATENATE($G236,AI$2),'WFOM - Time_Base'!$A$8:$API$8,0)) *
INDEX('WFOM - Time_Base'!$A$4:$API$29, MATCH("CenHos_Per", 'WFOM - Time_Base'!$B$4:$B$29,0), MATCH(CONCATENATE($G236,AI$2),'WFOM - Time_Base'!$A$8:$API$8,0)),
IFERROR($AN236 * INDEX('Inputs from Uganda staff'!$E$61:$BM$80,MATCH('HRH Need estimation'!AI$2,'Inputs from Uganda staff'!$E$61:$E$80,0),MATCH('HRH Need estimation'!$D236,'Inputs from Uganda staff'!$E$6:$BM$6,0)),
""))</f>
        <v/>
      </c>
      <c r="AJ236" s="122" t="str">
        <f>IFERROR(
$AN236 * INDEX('WFOM - Time_Base'!$A$4:$API$29, MATCH("CenHos", 'WFOM - Time_Base'!$B$4:$B$29,0), MATCH(CONCATENATE($G236,AJ$2),'WFOM - Time_Base'!$A$8:$API$8,0)) *
INDEX('WFOM - Time_Base'!$A$4:$API$29, MATCH("CenHos_Per", 'WFOM - Time_Base'!$B$4:$B$29,0), MATCH(CONCATENATE($G236,AJ$2),'WFOM - Time_Base'!$A$8:$API$8,0)),
IFERROR($AN236 * INDEX('Inputs from Uganda staff'!$E$61:$BM$80,MATCH('HRH Need estimation'!AJ$2,'Inputs from Uganda staff'!$E$61:$E$80,0),MATCH('HRH Need estimation'!$D236,'Inputs from Uganda staff'!$E$6:$BM$6,0)),
""))</f>
        <v/>
      </c>
      <c r="AK236" s="122" t="str">
        <f>IFERROR(
$AN236 * INDEX('WFOM - Time_Base'!$A$4:$API$29, MATCH("CenHos", 'WFOM - Time_Base'!$B$4:$B$29,0), MATCH(CONCATENATE($G236,AK$2),'WFOM - Time_Base'!$A$8:$API$8,0)) *
INDEX('WFOM - Time_Base'!$A$4:$API$29, MATCH("CenHos_Per", 'WFOM - Time_Base'!$B$4:$B$29,0), MATCH(CONCATENATE($G236,AK$2),'WFOM - Time_Base'!$A$8:$API$8,0)),
IFERROR($AN236 * INDEX('Inputs from Uganda staff'!$E$61:$BM$80,MATCH('HRH Need estimation'!AK$2,'Inputs from Uganda staff'!$E$61:$E$80,0),MATCH('HRH Need estimation'!$D236,'Inputs from Uganda staff'!$E$6:$BM$6,0)),
""))</f>
        <v/>
      </c>
      <c r="AL236" s="122" t="str">
        <f>IFERROR(
$AN236 * INDEX('WFOM - Time_Base'!$A$4:$API$29, MATCH("CenHos", 'WFOM - Time_Base'!$B$4:$B$29,0), MATCH(CONCATENATE($G236,AL$2),'WFOM - Time_Base'!$A$8:$API$8,0)) *
INDEX('WFOM - Time_Base'!$A$4:$API$29, MATCH("CenHos_Per", 'WFOM - Time_Base'!$B$4:$B$29,0), MATCH(CONCATENATE($G236,AL$2),'WFOM - Time_Base'!$A$8:$API$8,0)),
IFERROR($AN236 * INDEX('Inputs from Uganda staff'!$E$61:$BM$80,MATCH('HRH Need estimation'!AL$2,'Inputs from Uganda staff'!$E$61:$E$80,0),MATCH('HRH Need estimation'!$D236,'Inputs from Uganda staff'!$E$6:$BM$6,0)),
""))</f>
        <v/>
      </c>
      <c r="AN236">
        <v>1</v>
      </c>
      <c r="AO236" t="e">
        <f t="shared" si="8"/>
        <v>#N/A</v>
      </c>
    </row>
    <row r="237" spans="1:41" hidden="1">
      <c r="A237" s="106" t="s">
        <v>1035</v>
      </c>
      <c r="B237" s="106" t="s">
        <v>689</v>
      </c>
      <c r="C237" s="107" t="s">
        <v>690</v>
      </c>
      <c r="D237" s="115" t="s">
        <v>691</v>
      </c>
      <c r="E237" s="122" t="s">
        <v>867</v>
      </c>
      <c r="F237" s="122" t="s">
        <v>21</v>
      </c>
      <c r="G237" s="122" t="str">
        <f>IF(F237&lt;&gt;"", VLOOKUP(F237,'WFOM - Cadre and Service List'!$E$4:$F$52,2,FALSE), "")</f>
        <v>Over5OPD</v>
      </c>
      <c r="H237" s="122"/>
      <c r="I237" s="207"/>
      <c r="J237" s="207"/>
      <c r="K237" s="207"/>
      <c r="L237" s="207"/>
      <c r="M237" s="207"/>
      <c r="N237" s="207"/>
      <c r="O237" s="207"/>
      <c r="P237" s="207">
        <f t="shared" si="7"/>
        <v>0</v>
      </c>
      <c r="Q237" s="122" t="s">
        <v>1947</v>
      </c>
      <c r="R237" s="122">
        <f>IFERROR(
$AN237 * INDEX('WFOM - Time_Base'!$A$4:$API$29, MATCH("CenHos", 'WFOM - Time_Base'!$B$4:$B$29,0), MATCH(CONCATENATE($G237,R$2),'WFOM - Time_Base'!$A$8:$API$8,0)) *
INDEX('WFOM - Time_Base'!$A$4:$API$29, MATCH("CenHos_Per", 'WFOM - Time_Base'!$B$4:$B$29,0), MATCH(CONCATENATE($G237,R$2),'WFOM - Time_Base'!$A$8:$API$8,0)),
IFERROR($AN237 * INDEX('Inputs from Uganda staff'!$E$61:$BM$80,MATCH('HRH Need estimation'!R$2,'Inputs from Uganda staff'!$E$61:$E$80,0),MATCH('HRH Need estimation'!$D237,'Inputs from Uganda staff'!$E$6:$BM$6,0)),
""))</f>
        <v>3.5</v>
      </c>
      <c r="S237" s="122">
        <f>IFERROR(
$AN237 * INDEX('WFOM - Time_Base'!$A$4:$API$29, MATCH("CenHos", 'WFOM - Time_Base'!$B$4:$B$29,0), MATCH(CONCATENATE($G237,S$2),'WFOM - Time_Base'!$A$8:$API$8,0)) *
INDEX('WFOM - Time_Base'!$A$4:$API$29, MATCH("CenHos_Per", 'WFOM - Time_Base'!$B$4:$B$29,0), MATCH(CONCATENATE($G237,S$2),'WFOM - Time_Base'!$A$8:$API$8,0)),
IFERROR($AN237 * INDEX('Inputs from Uganda staff'!$E$61:$BM$80,MATCH('HRH Need estimation'!S$2,'Inputs from Uganda staff'!$E$61:$E$80,0),MATCH('HRH Need estimation'!$D237,'Inputs from Uganda staff'!$E$6:$BM$6,0)),
""))</f>
        <v>6</v>
      </c>
      <c r="T237" s="122">
        <f>IFERROR(
$AN237 * INDEX('WFOM - Time_Base'!$A$4:$API$29, MATCH("CenHos", 'WFOM - Time_Base'!$B$4:$B$29,0), MATCH(CONCATENATE($G237,T$2),'WFOM - Time_Base'!$A$8:$API$8,0)) *
INDEX('WFOM - Time_Base'!$A$4:$API$29, MATCH("CenHos_Per", 'WFOM - Time_Base'!$B$4:$B$29,0), MATCH(CONCATENATE($G237,T$2),'WFOM - Time_Base'!$A$8:$API$8,0)),
IFERROR($AN237 * INDEX('Inputs from Uganda staff'!$E$61:$BM$80,MATCH('HRH Need estimation'!T$2,'Inputs from Uganda staff'!$E$61:$E$80,0),MATCH('HRH Need estimation'!$D237,'Inputs from Uganda staff'!$E$6:$BM$6,0)),
""))</f>
        <v>0</v>
      </c>
      <c r="U237" s="122">
        <f>IFERROR(
$AN237 * INDEX('WFOM - Time_Base'!$A$4:$API$29, MATCH("CenHos", 'WFOM - Time_Base'!$B$4:$B$29,0), MATCH(CONCATENATE($G237,U$2),'WFOM - Time_Base'!$A$8:$API$8,0)) *
INDEX('WFOM - Time_Base'!$A$4:$API$29, MATCH("CenHos_Per", 'WFOM - Time_Base'!$B$4:$B$29,0), MATCH(CONCATENATE($G237,U$2),'WFOM - Time_Base'!$A$8:$API$8,0)),
IFERROR($AN237 * INDEX('Inputs from Uganda staff'!$E$61:$BM$80,MATCH('HRH Need estimation'!U$2,'Inputs from Uganda staff'!$E$61:$E$80,0),MATCH('HRH Need estimation'!$D237,'Inputs from Uganda staff'!$E$6:$BM$6,0)),
""))</f>
        <v>1</v>
      </c>
      <c r="V237" s="122">
        <f>IFERROR(
$AN237 * INDEX('WFOM - Time_Base'!$A$4:$API$29, MATCH("CenHos", 'WFOM - Time_Base'!$B$4:$B$29,0), MATCH(CONCATENATE($G237,V$2),'WFOM - Time_Base'!$A$8:$API$8,0)) *
INDEX('WFOM - Time_Base'!$A$4:$API$29, MATCH("CenHos_Per", 'WFOM - Time_Base'!$B$4:$B$29,0), MATCH(CONCATENATE($G237,V$2),'WFOM - Time_Base'!$A$8:$API$8,0)),
IFERROR($AN237 * INDEX('Inputs from Uganda staff'!$E$61:$BM$80,MATCH('HRH Need estimation'!V$2,'Inputs from Uganda staff'!$E$61:$E$80,0),MATCH('HRH Need estimation'!$D237,'Inputs from Uganda staff'!$E$6:$BM$6,0)),
""))</f>
        <v>4</v>
      </c>
      <c r="W237" s="122">
        <f>IFERROR(
$AN237 * INDEX('WFOM - Time_Base'!$A$4:$API$29, MATCH("CenHos", 'WFOM - Time_Base'!$B$4:$B$29,0), MATCH(CONCATENATE($G237,W$2),'WFOM - Time_Base'!$A$8:$API$8,0)) *
INDEX('WFOM - Time_Base'!$A$4:$API$29, MATCH("CenHos_Per", 'WFOM - Time_Base'!$B$4:$B$29,0), MATCH(CONCATENATE($G237,W$2),'WFOM - Time_Base'!$A$8:$API$8,0)),
IFERROR($AN237 * INDEX('Inputs from Uganda staff'!$E$61:$BM$80,MATCH('HRH Need estimation'!W$2,'Inputs from Uganda staff'!$E$61:$E$80,0),MATCH('HRH Need estimation'!$D237,'Inputs from Uganda staff'!$E$6:$BM$6,0)),
""))</f>
        <v>0</v>
      </c>
      <c r="X237" s="122">
        <f>IFERROR(
$AN237 * INDEX('WFOM - Time_Base'!$A$4:$API$29, MATCH("CenHos", 'WFOM - Time_Base'!$B$4:$B$29,0), MATCH(CONCATENATE($G237,X$2),'WFOM - Time_Base'!$A$8:$API$8,0)) *
INDEX('WFOM - Time_Base'!$A$4:$API$29, MATCH("CenHos_Per", 'WFOM - Time_Base'!$B$4:$B$29,0), MATCH(CONCATENATE($G237,X$2),'WFOM - Time_Base'!$A$8:$API$8,0)),
IFERROR($AN237 * INDEX('Inputs from Uganda staff'!$E$61:$BM$80,MATCH('HRH Need estimation'!X$2,'Inputs from Uganda staff'!$E$61:$E$80,0),MATCH('HRH Need estimation'!$D237,'Inputs from Uganda staff'!$E$6:$BM$6,0)),
""))</f>
        <v>0</v>
      </c>
      <c r="Y237" s="122">
        <f>IFERROR(
$AN237 * INDEX('WFOM - Time_Base'!$A$4:$API$29, MATCH("CenHos", 'WFOM - Time_Base'!$B$4:$B$29,0), MATCH(CONCATENATE($G237,Y$2),'WFOM - Time_Base'!$A$8:$API$8,0)) *
INDEX('WFOM - Time_Base'!$A$4:$API$29, MATCH("CenHos_Per", 'WFOM - Time_Base'!$B$4:$B$29,0), MATCH(CONCATENATE($G237,Y$2),'WFOM - Time_Base'!$A$8:$API$8,0)),
IFERROR($AN237 * INDEX('Inputs from Uganda staff'!$E$61:$BM$80,MATCH('HRH Need estimation'!Y$2,'Inputs from Uganda staff'!$E$61:$E$80,0),MATCH('HRH Need estimation'!$D237,'Inputs from Uganda staff'!$E$6:$BM$6,0)),
""))</f>
        <v>0</v>
      </c>
      <c r="Z237" s="122">
        <f>IFERROR(
$AN237 * INDEX('WFOM - Time_Base'!$A$4:$API$29, MATCH("CenHos", 'WFOM - Time_Base'!$B$4:$B$29,0), MATCH(CONCATENATE($G237,Z$2),'WFOM - Time_Base'!$A$8:$API$8,0)) *
INDEX('WFOM - Time_Base'!$A$4:$API$29, MATCH("CenHos_Per", 'WFOM - Time_Base'!$B$4:$B$29,0), MATCH(CONCATENATE($G237,Z$2),'WFOM - Time_Base'!$A$8:$API$8,0)),
IFERROR($AN237 * INDEX('Inputs from Uganda staff'!$E$61:$BM$80,MATCH('HRH Need estimation'!Z$2,'Inputs from Uganda staff'!$E$61:$E$80,0),MATCH('HRH Need estimation'!$D237,'Inputs from Uganda staff'!$E$6:$BM$6,0)),
""))</f>
        <v>0</v>
      </c>
      <c r="AA237" s="122">
        <f>IFERROR(
$AN237 * INDEX('WFOM - Time_Base'!$A$4:$API$29, MATCH("CenHos", 'WFOM - Time_Base'!$B$4:$B$29,0), MATCH(CONCATENATE($G237,AA$2),'WFOM - Time_Base'!$A$8:$API$8,0)) *
INDEX('WFOM - Time_Base'!$A$4:$API$29, MATCH("CenHos_Per", 'WFOM - Time_Base'!$B$4:$B$29,0), MATCH(CONCATENATE($G237,AA$2),'WFOM - Time_Base'!$A$8:$API$8,0)),
IFERROR($AN237 * INDEX('Inputs from Uganda staff'!$E$61:$BM$80,MATCH('HRH Need estimation'!AA$2,'Inputs from Uganda staff'!$E$61:$E$80,0),MATCH('HRH Need estimation'!$D237,'Inputs from Uganda staff'!$E$6:$BM$6,0)),
""))</f>
        <v>0</v>
      </c>
      <c r="AB237" s="122">
        <f>IFERROR(
$AN237 * INDEX('WFOM - Time_Base'!$A$4:$API$29, MATCH("CenHos", 'WFOM - Time_Base'!$B$4:$B$29,0), MATCH(CONCATENATE($G237,AB$2),'WFOM - Time_Base'!$A$8:$API$8,0)) *
INDEX('WFOM - Time_Base'!$A$4:$API$29, MATCH("CenHos_Per", 'WFOM - Time_Base'!$B$4:$B$29,0), MATCH(CONCATENATE($G237,AB$2),'WFOM - Time_Base'!$A$8:$API$8,0)),
IFERROR($AN237 * INDEX('Inputs from Uganda staff'!$E$61:$BM$80,MATCH('HRH Need estimation'!AB$2,'Inputs from Uganda staff'!$E$61:$E$80,0),MATCH('HRH Need estimation'!$D237,'Inputs from Uganda staff'!$E$6:$BM$6,0)),
""))</f>
        <v>0</v>
      </c>
      <c r="AC237" s="122" t="str">
        <f>IFERROR(
$AN237 * INDEX('WFOM - Time_Base'!$A$4:$API$29, MATCH("CenHos", 'WFOM - Time_Base'!$B$4:$B$29,0), MATCH(CONCATENATE($G237,AC$2),'WFOM - Time_Base'!$A$8:$API$8,0)) *
INDEX('WFOM - Time_Base'!$A$4:$API$29, MATCH("CenHos_Per", 'WFOM - Time_Base'!$B$4:$B$29,0), MATCH(CONCATENATE($G237,AC$2),'WFOM - Time_Base'!$A$8:$API$8,0)),
IFERROR($AN237 * INDEX('Inputs from Uganda staff'!$E$61:$BM$80,MATCH('HRH Need estimation'!AC$2,'Inputs from Uganda staff'!$E$61:$E$80,0),MATCH('HRH Need estimation'!$D237,'Inputs from Uganda staff'!$E$6:$BM$6,0)),
""))</f>
        <v/>
      </c>
      <c r="AD237" s="122">
        <f>IFERROR(
$AN237 * INDEX('WFOM - Time_Base'!$A$4:$API$29, MATCH("CenHos", 'WFOM - Time_Base'!$B$4:$B$29,0), MATCH(CONCATENATE($G237,AD$2),'WFOM - Time_Base'!$A$8:$API$8,0)) *
INDEX('WFOM - Time_Base'!$A$4:$API$29, MATCH("CenHos_Per", 'WFOM - Time_Base'!$B$4:$B$29,0), MATCH(CONCATENATE($G237,AD$2),'WFOM - Time_Base'!$A$8:$API$8,0)),
IFERROR($AN237 * INDEX('Inputs from Uganda staff'!$E$61:$BM$80,MATCH('HRH Need estimation'!AD$2,'Inputs from Uganda staff'!$E$61:$E$80,0),MATCH('HRH Need estimation'!$D237,'Inputs from Uganda staff'!$E$6:$BM$6,0)),
""))</f>
        <v>0</v>
      </c>
      <c r="AE237" s="122">
        <f>IFERROR(
$AN237 * INDEX('WFOM - Time_Base'!$A$4:$API$29, MATCH("CenHos", 'WFOM - Time_Base'!$B$4:$B$29,0), MATCH(CONCATENATE($G237,AE$2),'WFOM - Time_Base'!$A$8:$API$8,0)) *
INDEX('WFOM - Time_Base'!$A$4:$API$29, MATCH("CenHos_Per", 'WFOM - Time_Base'!$B$4:$B$29,0), MATCH(CONCATENATE($G237,AE$2),'WFOM - Time_Base'!$A$8:$API$8,0)),
IFERROR($AN237 * INDEX('Inputs from Uganda staff'!$E$61:$BM$80,MATCH('HRH Need estimation'!AE$2,'Inputs from Uganda staff'!$E$61:$E$80,0),MATCH('HRH Need estimation'!$D237,'Inputs from Uganda staff'!$E$6:$BM$6,0)),
""))</f>
        <v>0</v>
      </c>
      <c r="AF237" s="122">
        <f>IFERROR(
$AN237 * INDEX('WFOM - Time_Base'!$A$4:$API$29, MATCH("CenHos", 'WFOM - Time_Base'!$B$4:$B$29,0), MATCH(CONCATENATE($G237,AF$2),'WFOM - Time_Base'!$A$8:$API$8,0)) *
INDEX('WFOM - Time_Base'!$A$4:$API$29, MATCH("CenHos_Per", 'WFOM - Time_Base'!$B$4:$B$29,0), MATCH(CONCATENATE($G237,AF$2),'WFOM - Time_Base'!$A$8:$API$8,0)),
IFERROR($AN237 * INDEX('Inputs from Uganda staff'!$E$61:$BM$80,MATCH('HRH Need estimation'!AF$2,'Inputs from Uganda staff'!$E$61:$E$80,0),MATCH('HRH Need estimation'!$D237,'Inputs from Uganda staff'!$E$6:$BM$6,0)),
""))</f>
        <v>0</v>
      </c>
      <c r="AG237" s="122">
        <f>IFERROR(
$AN237 * INDEX('WFOM - Time_Base'!$A$4:$API$29, MATCH("CenHos", 'WFOM - Time_Base'!$B$4:$B$29,0), MATCH(CONCATENATE($G237,AG$2),'WFOM - Time_Base'!$A$8:$API$8,0)) *
INDEX('WFOM - Time_Base'!$A$4:$API$29, MATCH("CenHos_Per", 'WFOM - Time_Base'!$B$4:$B$29,0), MATCH(CONCATENATE($G237,AG$2),'WFOM - Time_Base'!$A$8:$API$8,0)),
IFERROR($AN237 * INDEX('Inputs from Uganda staff'!$E$61:$BM$80,MATCH('HRH Need estimation'!AG$2,'Inputs from Uganda staff'!$E$61:$E$80,0),MATCH('HRH Need estimation'!$D237,'Inputs from Uganda staff'!$E$6:$BM$6,0)),
""))</f>
        <v>0</v>
      </c>
      <c r="AH237" s="122">
        <f>IFERROR(
$AN237 * INDEX('WFOM - Time_Base'!$A$4:$API$29, MATCH("CenHos", 'WFOM - Time_Base'!$B$4:$B$29,0), MATCH(CONCATENATE($G237,AH$2),'WFOM - Time_Base'!$A$8:$API$8,0)) *
INDEX('WFOM - Time_Base'!$A$4:$API$29, MATCH("CenHos_Per", 'WFOM - Time_Base'!$B$4:$B$29,0), MATCH(CONCATENATE($G237,AH$2),'WFOM - Time_Base'!$A$8:$API$8,0)),
IFERROR($AN237 * INDEX('Inputs from Uganda staff'!$E$61:$BM$80,MATCH('HRH Need estimation'!AH$2,'Inputs from Uganda staff'!$E$61:$E$80,0),MATCH('HRH Need estimation'!$D237,'Inputs from Uganda staff'!$E$6:$BM$6,0)),
""))</f>
        <v>0</v>
      </c>
      <c r="AI237" s="122">
        <f>IFERROR(
$AN237 * INDEX('WFOM - Time_Base'!$A$4:$API$29, MATCH("CenHos", 'WFOM - Time_Base'!$B$4:$B$29,0), MATCH(CONCATENATE($G237,AI$2),'WFOM - Time_Base'!$A$8:$API$8,0)) *
INDEX('WFOM - Time_Base'!$A$4:$API$29, MATCH("CenHos_Per", 'WFOM - Time_Base'!$B$4:$B$29,0), MATCH(CONCATENATE($G237,AI$2),'WFOM - Time_Base'!$A$8:$API$8,0)),
IFERROR($AN237 * INDEX('Inputs from Uganda staff'!$E$61:$BM$80,MATCH('HRH Need estimation'!AI$2,'Inputs from Uganda staff'!$E$61:$E$80,0),MATCH('HRH Need estimation'!$D237,'Inputs from Uganda staff'!$E$6:$BM$6,0)),
""))</f>
        <v>0</v>
      </c>
      <c r="AJ237" s="122">
        <f>IFERROR(
$AN237 * INDEX('WFOM - Time_Base'!$A$4:$API$29, MATCH("CenHos", 'WFOM - Time_Base'!$B$4:$B$29,0), MATCH(CONCATENATE($G237,AJ$2),'WFOM - Time_Base'!$A$8:$API$8,0)) *
INDEX('WFOM - Time_Base'!$A$4:$API$29, MATCH("CenHos_Per", 'WFOM - Time_Base'!$B$4:$B$29,0), MATCH(CONCATENATE($G237,AJ$2),'WFOM - Time_Base'!$A$8:$API$8,0)),
IFERROR($AN237 * INDEX('Inputs from Uganda staff'!$E$61:$BM$80,MATCH('HRH Need estimation'!AJ$2,'Inputs from Uganda staff'!$E$61:$E$80,0),MATCH('HRH Need estimation'!$D237,'Inputs from Uganda staff'!$E$6:$BM$6,0)),
""))</f>
        <v>0</v>
      </c>
      <c r="AK237" s="122">
        <f>IFERROR(
$AN237 * INDEX('WFOM - Time_Base'!$A$4:$API$29, MATCH("CenHos", 'WFOM - Time_Base'!$B$4:$B$29,0), MATCH(CONCATENATE($G237,AK$2),'WFOM - Time_Base'!$A$8:$API$8,0)) *
INDEX('WFOM - Time_Base'!$A$4:$API$29, MATCH("CenHos_Per", 'WFOM - Time_Base'!$B$4:$B$29,0), MATCH(CONCATENATE($G237,AK$2),'WFOM - Time_Base'!$A$8:$API$8,0)),
IFERROR($AN237 * INDEX('Inputs from Uganda staff'!$E$61:$BM$80,MATCH('HRH Need estimation'!AK$2,'Inputs from Uganda staff'!$E$61:$E$80,0),MATCH('HRH Need estimation'!$D237,'Inputs from Uganda staff'!$E$6:$BM$6,0)),
""))</f>
        <v>0</v>
      </c>
      <c r="AL237" s="122">
        <f>IFERROR(
$AN237 * INDEX('WFOM - Time_Base'!$A$4:$API$29, MATCH("CenHos", 'WFOM - Time_Base'!$B$4:$B$29,0), MATCH(CONCATENATE($G237,AL$2),'WFOM - Time_Base'!$A$8:$API$8,0)) *
INDEX('WFOM - Time_Base'!$A$4:$API$29, MATCH("CenHos_Per", 'WFOM - Time_Base'!$B$4:$B$29,0), MATCH(CONCATENATE($G237,AL$2),'WFOM - Time_Base'!$A$8:$API$8,0)),
IFERROR($AN237 * INDEX('Inputs from Uganda staff'!$E$61:$BM$80,MATCH('HRH Need estimation'!AL$2,'Inputs from Uganda staff'!$E$61:$E$80,0),MATCH('HRH Need estimation'!$D237,'Inputs from Uganda staff'!$E$6:$BM$6,0)),
""))</f>
        <v>0</v>
      </c>
      <c r="AN237">
        <v>1</v>
      </c>
      <c r="AO237" t="e">
        <f t="shared" si="8"/>
        <v>#N/A</v>
      </c>
    </row>
    <row r="238" spans="1:41" hidden="1">
      <c r="A238" s="106" t="s">
        <v>915</v>
      </c>
      <c r="B238" s="106" t="s">
        <v>689</v>
      </c>
      <c r="C238" s="107" t="s">
        <v>692</v>
      </c>
      <c r="D238" s="115" t="s">
        <v>693</v>
      </c>
      <c r="E238" s="122" t="s">
        <v>867</v>
      </c>
      <c r="F238" s="200" t="s">
        <v>17</v>
      </c>
      <c r="G238" s="122" t="str">
        <f>IF(F238&lt;&gt;"", VLOOKUP(F238,'WFOM - Cadre and Service List'!$E$4:$F$52,2,FALSE), "")</f>
        <v>Under5OPD</v>
      </c>
      <c r="H238" s="122"/>
      <c r="I238" s="207"/>
      <c r="J238" s="207"/>
      <c r="K238" s="207"/>
      <c r="L238" s="207"/>
      <c r="M238" s="207"/>
      <c r="N238" s="207"/>
      <c r="O238" s="207"/>
      <c r="P238" s="207">
        <f t="shared" si="7"/>
        <v>0</v>
      </c>
      <c r="Q238" s="122" t="s">
        <v>1947</v>
      </c>
      <c r="R238" s="122">
        <f>IFERROR(
$AN238 * INDEX('WFOM - Time_Base'!$A$4:$API$29, MATCH("CenHos", 'WFOM - Time_Base'!$B$4:$B$29,0), MATCH(CONCATENATE($G238,R$2),'WFOM - Time_Base'!$A$8:$API$8,0)) *
INDEX('WFOM - Time_Base'!$A$4:$API$29, MATCH("CenHos_Per", 'WFOM - Time_Base'!$B$4:$B$29,0), MATCH(CONCATENATE($G238,R$2),'WFOM - Time_Base'!$A$8:$API$8,0)),
IFERROR($AN238 * INDEX('Inputs from Uganda staff'!$E$61:$BM$80,MATCH('HRH Need estimation'!R$2,'Inputs from Uganda staff'!$E$61:$E$80,0),MATCH('HRH Need estimation'!$D238,'Inputs from Uganda staff'!$E$6:$BM$6,0)),
""))</f>
        <v>5</v>
      </c>
      <c r="S238" s="122">
        <f>IFERROR(
$AN238 * INDEX('WFOM - Time_Base'!$A$4:$API$29, MATCH("CenHos", 'WFOM - Time_Base'!$B$4:$B$29,0), MATCH(CONCATENATE($G238,S$2),'WFOM - Time_Base'!$A$8:$API$8,0)) *
INDEX('WFOM - Time_Base'!$A$4:$API$29, MATCH("CenHos_Per", 'WFOM - Time_Base'!$B$4:$B$29,0), MATCH(CONCATENATE($G238,S$2),'WFOM - Time_Base'!$A$8:$API$8,0)),
IFERROR($AN238 * INDEX('Inputs from Uganda staff'!$E$61:$BM$80,MATCH('HRH Need estimation'!S$2,'Inputs from Uganda staff'!$E$61:$E$80,0),MATCH('HRH Need estimation'!$D238,'Inputs from Uganda staff'!$E$6:$BM$6,0)),
""))</f>
        <v>6</v>
      </c>
      <c r="T238" s="122">
        <f>IFERROR(
$AN238 * INDEX('WFOM - Time_Base'!$A$4:$API$29, MATCH("CenHos", 'WFOM - Time_Base'!$B$4:$B$29,0), MATCH(CONCATENATE($G238,T$2),'WFOM - Time_Base'!$A$8:$API$8,0)) *
INDEX('WFOM - Time_Base'!$A$4:$API$29, MATCH("CenHos_Per", 'WFOM - Time_Base'!$B$4:$B$29,0), MATCH(CONCATENATE($G238,T$2),'WFOM - Time_Base'!$A$8:$API$8,0)),
IFERROR($AN238 * INDEX('Inputs from Uganda staff'!$E$61:$BM$80,MATCH('HRH Need estimation'!T$2,'Inputs from Uganda staff'!$E$61:$E$80,0),MATCH('HRH Need estimation'!$D238,'Inputs from Uganda staff'!$E$6:$BM$6,0)),
""))</f>
        <v>0</v>
      </c>
      <c r="U238" s="122">
        <f>IFERROR(
$AN238 * INDEX('WFOM - Time_Base'!$A$4:$API$29, MATCH("CenHos", 'WFOM - Time_Base'!$B$4:$B$29,0), MATCH(CONCATENATE($G238,U$2),'WFOM - Time_Base'!$A$8:$API$8,0)) *
INDEX('WFOM - Time_Base'!$A$4:$API$29, MATCH("CenHos_Per", 'WFOM - Time_Base'!$B$4:$B$29,0), MATCH(CONCATENATE($G238,U$2),'WFOM - Time_Base'!$A$8:$API$8,0)),
IFERROR($AN238 * INDEX('Inputs from Uganda staff'!$E$61:$BM$80,MATCH('HRH Need estimation'!U$2,'Inputs from Uganda staff'!$E$61:$E$80,0),MATCH('HRH Need estimation'!$D238,'Inputs from Uganda staff'!$E$6:$BM$6,0)),
""))</f>
        <v>3.5</v>
      </c>
      <c r="V238" s="122">
        <f>IFERROR(
$AN238 * INDEX('WFOM - Time_Base'!$A$4:$API$29, MATCH("CenHos", 'WFOM - Time_Base'!$B$4:$B$29,0), MATCH(CONCATENATE($G238,V$2),'WFOM - Time_Base'!$A$8:$API$8,0)) *
INDEX('WFOM - Time_Base'!$A$4:$API$29, MATCH("CenHos_Per", 'WFOM - Time_Base'!$B$4:$B$29,0), MATCH(CONCATENATE($G238,V$2),'WFOM - Time_Base'!$A$8:$API$8,0)),
IFERROR($AN238 * INDEX('Inputs from Uganda staff'!$E$61:$BM$80,MATCH('HRH Need estimation'!V$2,'Inputs from Uganda staff'!$E$61:$E$80,0),MATCH('HRH Need estimation'!$D238,'Inputs from Uganda staff'!$E$6:$BM$6,0)),
""))</f>
        <v>3.5</v>
      </c>
      <c r="W238" s="122">
        <f>IFERROR(
$AN238 * INDEX('WFOM - Time_Base'!$A$4:$API$29, MATCH("CenHos", 'WFOM - Time_Base'!$B$4:$B$29,0), MATCH(CONCATENATE($G238,W$2),'WFOM - Time_Base'!$A$8:$API$8,0)) *
INDEX('WFOM - Time_Base'!$A$4:$API$29, MATCH("CenHos_Per", 'WFOM - Time_Base'!$B$4:$B$29,0), MATCH(CONCATENATE($G238,W$2),'WFOM - Time_Base'!$A$8:$API$8,0)),
IFERROR($AN238 * INDEX('Inputs from Uganda staff'!$E$61:$BM$80,MATCH('HRH Need estimation'!W$2,'Inputs from Uganda staff'!$E$61:$E$80,0),MATCH('HRH Need estimation'!$D238,'Inputs from Uganda staff'!$E$6:$BM$6,0)),
""))</f>
        <v>0</v>
      </c>
      <c r="X238" s="122">
        <f>IFERROR(
$AN238 * INDEX('WFOM - Time_Base'!$A$4:$API$29, MATCH("CenHos", 'WFOM - Time_Base'!$B$4:$B$29,0), MATCH(CONCATENATE($G238,X$2),'WFOM - Time_Base'!$A$8:$API$8,0)) *
INDEX('WFOM - Time_Base'!$A$4:$API$29, MATCH("CenHos_Per", 'WFOM - Time_Base'!$B$4:$B$29,0), MATCH(CONCATENATE($G238,X$2),'WFOM - Time_Base'!$A$8:$API$8,0)),
IFERROR($AN238 * INDEX('Inputs from Uganda staff'!$E$61:$BM$80,MATCH('HRH Need estimation'!X$2,'Inputs from Uganda staff'!$E$61:$E$80,0),MATCH('HRH Need estimation'!$D238,'Inputs from Uganda staff'!$E$6:$BM$6,0)),
""))</f>
        <v>0.8</v>
      </c>
      <c r="Y238" s="122">
        <f>IFERROR(
$AN238 * INDEX('WFOM - Time_Base'!$A$4:$API$29, MATCH("CenHos", 'WFOM - Time_Base'!$B$4:$B$29,0), MATCH(CONCATENATE($G238,Y$2),'WFOM - Time_Base'!$A$8:$API$8,0)) *
INDEX('WFOM - Time_Base'!$A$4:$API$29, MATCH("CenHos_Per", 'WFOM - Time_Base'!$B$4:$B$29,0), MATCH(CONCATENATE($G238,Y$2),'WFOM - Time_Base'!$A$8:$API$8,0)),
IFERROR($AN238 * INDEX('Inputs from Uganda staff'!$E$61:$BM$80,MATCH('HRH Need estimation'!Y$2,'Inputs from Uganda staff'!$E$61:$E$80,0),MATCH('HRH Need estimation'!$D238,'Inputs from Uganda staff'!$E$6:$BM$6,0)),
""))</f>
        <v>0.8</v>
      </c>
      <c r="Z238" s="122">
        <f>IFERROR(
$AN238 * INDEX('WFOM - Time_Base'!$A$4:$API$29, MATCH("CenHos", 'WFOM - Time_Base'!$B$4:$B$29,0), MATCH(CONCATENATE($G238,Z$2),'WFOM - Time_Base'!$A$8:$API$8,0)) *
INDEX('WFOM - Time_Base'!$A$4:$API$29, MATCH("CenHos_Per", 'WFOM - Time_Base'!$B$4:$B$29,0), MATCH(CONCATENATE($G238,Z$2),'WFOM - Time_Base'!$A$8:$API$8,0)),
IFERROR($AN238 * INDEX('Inputs from Uganda staff'!$E$61:$BM$80,MATCH('HRH Need estimation'!Z$2,'Inputs from Uganda staff'!$E$61:$E$80,0),MATCH('HRH Need estimation'!$D238,'Inputs from Uganda staff'!$E$6:$BM$6,0)),
""))</f>
        <v>0</v>
      </c>
      <c r="AA238" s="122">
        <f>IFERROR(
$AN238 * INDEX('WFOM - Time_Base'!$A$4:$API$29, MATCH("CenHos", 'WFOM - Time_Base'!$B$4:$B$29,0), MATCH(CONCATENATE($G238,AA$2),'WFOM - Time_Base'!$A$8:$API$8,0)) *
INDEX('WFOM - Time_Base'!$A$4:$API$29, MATCH("CenHos_Per", 'WFOM - Time_Base'!$B$4:$B$29,0), MATCH(CONCATENATE($G238,AA$2),'WFOM - Time_Base'!$A$8:$API$8,0)),
IFERROR($AN238 * INDEX('Inputs from Uganda staff'!$E$61:$BM$80,MATCH('HRH Need estimation'!AA$2,'Inputs from Uganda staff'!$E$61:$E$80,0),MATCH('HRH Need estimation'!$D238,'Inputs from Uganda staff'!$E$6:$BM$6,0)),
""))</f>
        <v>0</v>
      </c>
      <c r="AB238" s="122">
        <f>IFERROR(
$AN238 * INDEX('WFOM - Time_Base'!$A$4:$API$29, MATCH("CenHos", 'WFOM - Time_Base'!$B$4:$B$29,0), MATCH(CONCATENATE($G238,AB$2),'WFOM - Time_Base'!$A$8:$API$8,0)) *
INDEX('WFOM - Time_Base'!$A$4:$API$29, MATCH("CenHos_Per", 'WFOM - Time_Base'!$B$4:$B$29,0), MATCH(CONCATENATE($G238,AB$2),'WFOM - Time_Base'!$A$8:$API$8,0)),
IFERROR($AN238 * INDEX('Inputs from Uganda staff'!$E$61:$BM$80,MATCH('HRH Need estimation'!AB$2,'Inputs from Uganda staff'!$E$61:$E$80,0),MATCH('HRH Need estimation'!$D238,'Inputs from Uganda staff'!$E$6:$BM$6,0)),
""))</f>
        <v>0</v>
      </c>
      <c r="AC238" s="122" t="str">
        <f>IFERROR(
$AN238 * INDEX('WFOM - Time_Base'!$A$4:$API$29, MATCH("CenHos", 'WFOM - Time_Base'!$B$4:$B$29,0), MATCH(CONCATENATE($G238,AC$2),'WFOM - Time_Base'!$A$8:$API$8,0)) *
INDEX('WFOM - Time_Base'!$A$4:$API$29, MATCH("CenHos_Per", 'WFOM - Time_Base'!$B$4:$B$29,0), MATCH(CONCATENATE($G238,AC$2),'WFOM - Time_Base'!$A$8:$API$8,0)),
IFERROR($AN238 * INDEX('Inputs from Uganda staff'!$E$61:$BM$80,MATCH('HRH Need estimation'!AC$2,'Inputs from Uganda staff'!$E$61:$E$80,0),MATCH('HRH Need estimation'!$D238,'Inputs from Uganda staff'!$E$6:$BM$6,0)),
""))</f>
        <v/>
      </c>
      <c r="AD238" s="122">
        <f>IFERROR(
$AN238 * INDEX('WFOM - Time_Base'!$A$4:$API$29, MATCH("CenHos", 'WFOM - Time_Base'!$B$4:$B$29,0), MATCH(CONCATENATE($G238,AD$2),'WFOM - Time_Base'!$A$8:$API$8,0)) *
INDEX('WFOM - Time_Base'!$A$4:$API$29, MATCH("CenHos_Per", 'WFOM - Time_Base'!$B$4:$B$29,0), MATCH(CONCATENATE($G238,AD$2),'WFOM - Time_Base'!$A$8:$API$8,0)),
IFERROR($AN238 * INDEX('Inputs from Uganda staff'!$E$61:$BM$80,MATCH('HRH Need estimation'!AD$2,'Inputs from Uganda staff'!$E$61:$E$80,0),MATCH('HRH Need estimation'!$D238,'Inputs from Uganda staff'!$E$6:$BM$6,0)),
""))</f>
        <v>0</v>
      </c>
      <c r="AE238" s="122">
        <f>IFERROR(
$AN238 * INDEX('WFOM - Time_Base'!$A$4:$API$29, MATCH("CenHos", 'WFOM - Time_Base'!$B$4:$B$29,0), MATCH(CONCATENATE($G238,AE$2),'WFOM - Time_Base'!$A$8:$API$8,0)) *
INDEX('WFOM - Time_Base'!$A$4:$API$29, MATCH("CenHos_Per", 'WFOM - Time_Base'!$B$4:$B$29,0), MATCH(CONCATENATE($G238,AE$2),'WFOM - Time_Base'!$A$8:$API$8,0)),
IFERROR($AN238 * INDEX('Inputs from Uganda staff'!$E$61:$BM$80,MATCH('HRH Need estimation'!AE$2,'Inputs from Uganda staff'!$E$61:$E$80,0),MATCH('HRH Need estimation'!$D238,'Inputs from Uganda staff'!$E$6:$BM$6,0)),
""))</f>
        <v>0</v>
      </c>
      <c r="AF238" s="122">
        <f>IFERROR(
$AN238 * INDEX('WFOM - Time_Base'!$A$4:$API$29, MATCH("CenHos", 'WFOM - Time_Base'!$B$4:$B$29,0), MATCH(CONCATENATE($G238,AF$2),'WFOM - Time_Base'!$A$8:$API$8,0)) *
INDEX('WFOM - Time_Base'!$A$4:$API$29, MATCH("CenHos_Per", 'WFOM - Time_Base'!$B$4:$B$29,0), MATCH(CONCATENATE($G238,AF$2),'WFOM - Time_Base'!$A$8:$API$8,0)),
IFERROR($AN238 * INDEX('Inputs from Uganda staff'!$E$61:$BM$80,MATCH('HRH Need estimation'!AF$2,'Inputs from Uganda staff'!$E$61:$E$80,0),MATCH('HRH Need estimation'!$D238,'Inputs from Uganda staff'!$E$6:$BM$6,0)),
""))</f>
        <v>0</v>
      </c>
      <c r="AG238" s="122">
        <f>IFERROR(
$AN238 * INDEX('WFOM - Time_Base'!$A$4:$API$29, MATCH("CenHos", 'WFOM - Time_Base'!$B$4:$B$29,0), MATCH(CONCATENATE($G238,AG$2),'WFOM - Time_Base'!$A$8:$API$8,0)) *
INDEX('WFOM - Time_Base'!$A$4:$API$29, MATCH("CenHos_Per", 'WFOM - Time_Base'!$B$4:$B$29,0), MATCH(CONCATENATE($G238,AG$2),'WFOM - Time_Base'!$A$8:$API$8,0)),
IFERROR($AN238 * INDEX('Inputs from Uganda staff'!$E$61:$BM$80,MATCH('HRH Need estimation'!AG$2,'Inputs from Uganda staff'!$E$61:$E$80,0),MATCH('HRH Need estimation'!$D238,'Inputs from Uganda staff'!$E$6:$BM$6,0)),
""))</f>
        <v>0</v>
      </c>
      <c r="AH238" s="122">
        <f>IFERROR(
$AN238 * INDEX('WFOM - Time_Base'!$A$4:$API$29, MATCH("CenHos", 'WFOM - Time_Base'!$B$4:$B$29,0), MATCH(CONCATENATE($G238,AH$2),'WFOM - Time_Base'!$A$8:$API$8,0)) *
INDEX('WFOM - Time_Base'!$A$4:$API$29, MATCH("CenHos_Per", 'WFOM - Time_Base'!$B$4:$B$29,0), MATCH(CONCATENATE($G238,AH$2),'WFOM - Time_Base'!$A$8:$API$8,0)),
IFERROR($AN238 * INDEX('Inputs from Uganda staff'!$E$61:$BM$80,MATCH('HRH Need estimation'!AH$2,'Inputs from Uganda staff'!$E$61:$E$80,0),MATCH('HRH Need estimation'!$D238,'Inputs from Uganda staff'!$E$6:$BM$6,0)),
""))</f>
        <v>0</v>
      </c>
      <c r="AI238" s="122">
        <f>IFERROR(
$AN238 * INDEX('WFOM - Time_Base'!$A$4:$API$29, MATCH("CenHos", 'WFOM - Time_Base'!$B$4:$B$29,0), MATCH(CONCATENATE($G238,AI$2),'WFOM - Time_Base'!$A$8:$API$8,0)) *
INDEX('WFOM - Time_Base'!$A$4:$API$29, MATCH("CenHos_Per", 'WFOM - Time_Base'!$B$4:$B$29,0), MATCH(CONCATENATE($G238,AI$2),'WFOM - Time_Base'!$A$8:$API$8,0)),
IFERROR($AN238 * INDEX('Inputs from Uganda staff'!$E$61:$BM$80,MATCH('HRH Need estimation'!AI$2,'Inputs from Uganda staff'!$E$61:$E$80,0),MATCH('HRH Need estimation'!$D238,'Inputs from Uganda staff'!$E$6:$BM$6,0)),
""))</f>
        <v>0</v>
      </c>
      <c r="AJ238" s="122">
        <f>IFERROR(
$AN238 * INDEX('WFOM - Time_Base'!$A$4:$API$29, MATCH("CenHos", 'WFOM - Time_Base'!$B$4:$B$29,0), MATCH(CONCATENATE($G238,AJ$2),'WFOM - Time_Base'!$A$8:$API$8,0)) *
INDEX('WFOM - Time_Base'!$A$4:$API$29, MATCH("CenHos_Per", 'WFOM - Time_Base'!$B$4:$B$29,0), MATCH(CONCATENATE($G238,AJ$2),'WFOM - Time_Base'!$A$8:$API$8,0)),
IFERROR($AN238 * INDEX('Inputs from Uganda staff'!$E$61:$BM$80,MATCH('HRH Need estimation'!AJ$2,'Inputs from Uganda staff'!$E$61:$E$80,0),MATCH('HRH Need estimation'!$D238,'Inputs from Uganda staff'!$E$6:$BM$6,0)),
""))</f>
        <v>0</v>
      </c>
      <c r="AK238" s="122">
        <f>IFERROR(
$AN238 * INDEX('WFOM - Time_Base'!$A$4:$API$29, MATCH("CenHos", 'WFOM - Time_Base'!$B$4:$B$29,0), MATCH(CONCATENATE($G238,AK$2),'WFOM - Time_Base'!$A$8:$API$8,0)) *
INDEX('WFOM - Time_Base'!$A$4:$API$29, MATCH("CenHos_Per", 'WFOM - Time_Base'!$B$4:$B$29,0), MATCH(CONCATENATE($G238,AK$2),'WFOM - Time_Base'!$A$8:$API$8,0)),
IFERROR($AN238 * INDEX('Inputs from Uganda staff'!$E$61:$BM$80,MATCH('HRH Need estimation'!AK$2,'Inputs from Uganda staff'!$E$61:$E$80,0),MATCH('HRH Need estimation'!$D238,'Inputs from Uganda staff'!$E$6:$BM$6,0)),
""))</f>
        <v>0</v>
      </c>
      <c r="AL238" s="122">
        <f>IFERROR(
$AN238 * INDEX('WFOM - Time_Base'!$A$4:$API$29, MATCH("CenHos", 'WFOM - Time_Base'!$B$4:$B$29,0), MATCH(CONCATENATE($G238,AL$2),'WFOM - Time_Base'!$A$8:$API$8,0)) *
INDEX('WFOM - Time_Base'!$A$4:$API$29, MATCH("CenHos_Per", 'WFOM - Time_Base'!$B$4:$B$29,0), MATCH(CONCATENATE($G238,AL$2),'WFOM - Time_Base'!$A$8:$API$8,0)),
IFERROR($AN238 * INDEX('Inputs from Uganda staff'!$E$61:$BM$80,MATCH('HRH Need estimation'!AL$2,'Inputs from Uganda staff'!$E$61:$E$80,0),MATCH('HRH Need estimation'!$D238,'Inputs from Uganda staff'!$E$6:$BM$6,0)),
""))</f>
        <v>0</v>
      </c>
      <c r="AN238">
        <v>1</v>
      </c>
      <c r="AO238" t="e">
        <f t="shared" si="8"/>
        <v>#N/A</v>
      </c>
    </row>
    <row r="239" spans="1:41" hidden="1">
      <c r="A239" s="106" t="s">
        <v>1036</v>
      </c>
      <c r="B239" s="106" t="s">
        <v>689</v>
      </c>
      <c r="C239" s="107" t="s">
        <v>694</v>
      </c>
      <c r="D239" s="115" t="s">
        <v>695</v>
      </c>
      <c r="E239" s="252"/>
      <c r="F239" s="252"/>
      <c r="G239" s="122" t="str">
        <f>IF(F239&lt;&gt;"", VLOOKUP(F239,'WFOM - Cadre and Service List'!$E$4:$F$52,2,FALSE), "")</f>
        <v/>
      </c>
      <c r="H239" s="122"/>
      <c r="I239" s="207"/>
      <c r="J239" s="207"/>
      <c r="K239" s="207"/>
      <c r="L239" s="207"/>
      <c r="M239" s="207"/>
      <c r="N239" s="207"/>
      <c r="O239" s="207"/>
      <c r="P239" s="207">
        <f t="shared" si="7"/>
        <v>0</v>
      </c>
      <c r="Q239" s="122" t="s">
        <v>1947</v>
      </c>
      <c r="R239" s="122" t="str">
        <f>IFERROR(
$AN239 * INDEX('WFOM - Time_Base'!$A$4:$API$29, MATCH("CenHos", 'WFOM - Time_Base'!$B$4:$B$29,0), MATCH(CONCATENATE($G239,R$2),'WFOM - Time_Base'!$A$8:$API$8,0)) *
INDEX('WFOM - Time_Base'!$A$4:$API$29, MATCH("CenHos_Per", 'WFOM - Time_Base'!$B$4:$B$29,0), MATCH(CONCATENATE($G239,R$2),'WFOM - Time_Base'!$A$8:$API$8,0)),
IFERROR($AN239 * INDEX('Inputs from Uganda staff'!$E$61:$BM$80,MATCH('HRH Need estimation'!R$2,'Inputs from Uganda staff'!$E$61:$E$80,0),MATCH('HRH Need estimation'!$D239,'Inputs from Uganda staff'!$E$6:$BM$6,0)),
""))</f>
        <v/>
      </c>
      <c r="S239" s="122" t="str">
        <f>IFERROR(
$AN239 * INDEX('WFOM - Time_Base'!$A$4:$API$29, MATCH("CenHos", 'WFOM - Time_Base'!$B$4:$B$29,0), MATCH(CONCATENATE($G239,S$2),'WFOM - Time_Base'!$A$8:$API$8,0)) *
INDEX('WFOM - Time_Base'!$A$4:$API$29, MATCH("CenHos_Per", 'WFOM - Time_Base'!$B$4:$B$29,0), MATCH(CONCATENATE($G239,S$2),'WFOM - Time_Base'!$A$8:$API$8,0)),
IFERROR($AN239 * INDEX('Inputs from Uganda staff'!$E$61:$BM$80,MATCH('HRH Need estimation'!S$2,'Inputs from Uganda staff'!$E$61:$E$80,0),MATCH('HRH Need estimation'!$D239,'Inputs from Uganda staff'!$E$6:$BM$6,0)),
""))</f>
        <v/>
      </c>
      <c r="T239" s="122" t="str">
        <f>IFERROR(
$AN239 * INDEX('WFOM - Time_Base'!$A$4:$API$29, MATCH("CenHos", 'WFOM - Time_Base'!$B$4:$B$29,0), MATCH(CONCATENATE($G239,T$2),'WFOM - Time_Base'!$A$8:$API$8,0)) *
INDEX('WFOM - Time_Base'!$A$4:$API$29, MATCH("CenHos_Per", 'WFOM - Time_Base'!$B$4:$B$29,0), MATCH(CONCATENATE($G239,T$2),'WFOM - Time_Base'!$A$8:$API$8,0)),
IFERROR($AN239 * INDEX('Inputs from Uganda staff'!$E$61:$BM$80,MATCH('HRH Need estimation'!T$2,'Inputs from Uganda staff'!$E$61:$E$80,0),MATCH('HRH Need estimation'!$D239,'Inputs from Uganda staff'!$E$6:$BM$6,0)),
""))</f>
        <v/>
      </c>
      <c r="U239" s="122" t="str">
        <f>IFERROR(
$AN239 * INDEX('WFOM - Time_Base'!$A$4:$API$29, MATCH("CenHos", 'WFOM - Time_Base'!$B$4:$B$29,0), MATCH(CONCATENATE($G239,U$2),'WFOM - Time_Base'!$A$8:$API$8,0)) *
INDEX('WFOM - Time_Base'!$A$4:$API$29, MATCH("CenHos_Per", 'WFOM - Time_Base'!$B$4:$B$29,0), MATCH(CONCATENATE($G239,U$2),'WFOM - Time_Base'!$A$8:$API$8,0)),
IFERROR($AN239 * INDEX('Inputs from Uganda staff'!$E$61:$BM$80,MATCH('HRH Need estimation'!U$2,'Inputs from Uganda staff'!$E$61:$E$80,0),MATCH('HRH Need estimation'!$D239,'Inputs from Uganda staff'!$E$6:$BM$6,0)),
""))</f>
        <v/>
      </c>
      <c r="V239" s="122" t="str">
        <f>IFERROR(
$AN239 * INDEX('WFOM - Time_Base'!$A$4:$API$29, MATCH("CenHos", 'WFOM - Time_Base'!$B$4:$B$29,0), MATCH(CONCATENATE($G239,V$2),'WFOM - Time_Base'!$A$8:$API$8,0)) *
INDEX('WFOM - Time_Base'!$A$4:$API$29, MATCH("CenHos_Per", 'WFOM - Time_Base'!$B$4:$B$29,0), MATCH(CONCATENATE($G239,V$2),'WFOM - Time_Base'!$A$8:$API$8,0)),
IFERROR($AN239 * INDEX('Inputs from Uganda staff'!$E$61:$BM$80,MATCH('HRH Need estimation'!V$2,'Inputs from Uganda staff'!$E$61:$E$80,0),MATCH('HRH Need estimation'!$D239,'Inputs from Uganda staff'!$E$6:$BM$6,0)),
""))</f>
        <v/>
      </c>
      <c r="W239" s="122" t="str">
        <f>IFERROR(
$AN239 * INDEX('WFOM - Time_Base'!$A$4:$API$29, MATCH("CenHos", 'WFOM - Time_Base'!$B$4:$B$29,0), MATCH(CONCATENATE($G239,W$2),'WFOM - Time_Base'!$A$8:$API$8,0)) *
INDEX('WFOM - Time_Base'!$A$4:$API$29, MATCH("CenHos_Per", 'WFOM - Time_Base'!$B$4:$B$29,0), MATCH(CONCATENATE($G239,W$2),'WFOM - Time_Base'!$A$8:$API$8,0)),
IFERROR($AN239 * INDEX('Inputs from Uganda staff'!$E$61:$BM$80,MATCH('HRH Need estimation'!W$2,'Inputs from Uganda staff'!$E$61:$E$80,0),MATCH('HRH Need estimation'!$D239,'Inputs from Uganda staff'!$E$6:$BM$6,0)),
""))</f>
        <v/>
      </c>
      <c r="X239" s="122" t="str">
        <f>IFERROR(
$AN239 * INDEX('WFOM - Time_Base'!$A$4:$API$29, MATCH("CenHos", 'WFOM - Time_Base'!$B$4:$B$29,0), MATCH(CONCATENATE($G239,X$2),'WFOM - Time_Base'!$A$8:$API$8,0)) *
INDEX('WFOM - Time_Base'!$A$4:$API$29, MATCH("CenHos_Per", 'WFOM - Time_Base'!$B$4:$B$29,0), MATCH(CONCATENATE($G239,X$2),'WFOM - Time_Base'!$A$8:$API$8,0)),
IFERROR($AN239 * INDEX('Inputs from Uganda staff'!$E$61:$BM$80,MATCH('HRH Need estimation'!X$2,'Inputs from Uganda staff'!$E$61:$E$80,0),MATCH('HRH Need estimation'!$D239,'Inputs from Uganda staff'!$E$6:$BM$6,0)),
""))</f>
        <v/>
      </c>
      <c r="Y239" s="122" t="str">
        <f>IFERROR(
$AN239 * INDEX('WFOM - Time_Base'!$A$4:$API$29, MATCH("CenHos", 'WFOM - Time_Base'!$B$4:$B$29,0), MATCH(CONCATENATE($G239,Y$2),'WFOM - Time_Base'!$A$8:$API$8,0)) *
INDEX('WFOM - Time_Base'!$A$4:$API$29, MATCH("CenHos_Per", 'WFOM - Time_Base'!$B$4:$B$29,0), MATCH(CONCATENATE($G239,Y$2),'WFOM - Time_Base'!$A$8:$API$8,0)),
IFERROR($AN239 * INDEX('Inputs from Uganda staff'!$E$61:$BM$80,MATCH('HRH Need estimation'!Y$2,'Inputs from Uganda staff'!$E$61:$E$80,0),MATCH('HRH Need estimation'!$D239,'Inputs from Uganda staff'!$E$6:$BM$6,0)),
""))</f>
        <v/>
      </c>
      <c r="Z239" s="122" t="str">
        <f>IFERROR(
$AN239 * INDEX('WFOM - Time_Base'!$A$4:$API$29, MATCH("CenHos", 'WFOM - Time_Base'!$B$4:$B$29,0), MATCH(CONCATENATE($G239,Z$2),'WFOM - Time_Base'!$A$8:$API$8,0)) *
INDEX('WFOM - Time_Base'!$A$4:$API$29, MATCH("CenHos_Per", 'WFOM - Time_Base'!$B$4:$B$29,0), MATCH(CONCATENATE($G239,Z$2),'WFOM - Time_Base'!$A$8:$API$8,0)),
IFERROR($AN239 * INDEX('Inputs from Uganda staff'!$E$61:$BM$80,MATCH('HRH Need estimation'!Z$2,'Inputs from Uganda staff'!$E$61:$E$80,0),MATCH('HRH Need estimation'!$D239,'Inputs from Uganda staff'!$E$6:$BM$6,0)),
""))</f>
        <v/>
      </c>
      <c r="AA239" s="122" t="str">
        <f>IFERROR(
$AN239 * INDEX('WFOM - Time_Base'!$A$4:$API$29, MATCH("CenHos", 'WFOM - Time_Base'!$B$4:$B$29,0), MATCH(CONCATENATE($G239,AA$2),'WFOM - Time_Base'!$A$8:$API$8,0)) *
INDEX('WFOM - Time_Base'!$A$4:$API$29, MATCH("CenHos_Per", 'WFOM - Time_Base'!$B$4:$B$29,0), MATCH(CONCATENATE($G239,AA$2),'WFOM - Time_Base'!$A$8:$API$8,0)),
IFERROR($AN239 * INDEX('Inputs from Uganda staff'!$E$61:$BM$80,MATCH('HRH Need estimation'!AA$2,'Inputs from Uganda staff'!$E$61:$E$80,0),MATCH('HRH Need estimation'!$D239,'Inputs from Uganda staff'!$E$6:$BM$6,0)),
""))</f>
        <v/>
      </c>
      <c r="AB239" s="122" t="str">
        <f>IFERROR(
$AN239 * INDEX('WFOM - Time_Base'!$A$4:$API$29, MATCH("CenHos", 'WFOM - Time_Base'!$B$4:$B$29,0), MATCH(CONCATENATE($G239,AB$2),'WFOM - Time_Base'!$A$8:$API$8,0)) *
INDEX('WFOM - Time_Base'!$A$4:$API$29, MATCH("CenHos_Per", 'WFOM - Time_Base'!$B$4:$B$29,0), MATCH(CONCATENATE($G239,AB$2),'WFOM - Time_Base'!$A$8:$API$8,0)),
IFERROR($AN239 * INDEX('Inputs from Uganda staff'!$E$61:$BM$80,MATCH('HRH Need estimation'!AB$2,'Inputs from Uganda staff'!$E$61:$E$80,0),MATCH('HRH Need estimation'!$D239,'Inputs from Uganda staff'!$E$6:$BM$6,0)),
""))</f>
        <v/>
      </c>
      <c r="AC239" s="122" t="str">
        <f>IFERROR(
$AN239 * INDEX('WFOM - Time_Base'!$A$4:$API$29, MATCH("CenHos", 'WFOM - Time_Base'!$B$4:$B$29,0), MATCH(CONCATENATE($G239,AC$2),'WFOM - Time_Base'!$A$8:$API$8,0)) *
INDEX('WFOM - Time_Base'!$A$4:$API$29, MATCH("CenHos_Per", 'WFOM - Time_Base'!$B$4:$B$29,0), MATCH(CONCATENATE($G239,AC$2),'WFOM - Time_Base'!$A$8:$API$8,0)),
IFERROR($AN239 * INDEX('Inputs from Uganda staff'!$E$61:$BM$80,MATCH('HRH Need estimation'!AC$2,'Inputs from Uganda staff'!$E$61:$E$80,0),MATCH('HRH Need estimation'!$D239,'Inputs from Uganda staff'!$E$6:$BM$6,0)),
""))</f>
        <v/>
      </c>
      <c r="AD239" s="122" t="str">
        <f>IFERROR(
$AN239 * INDEX('WFOM - Time_Base'!$A$4:$API$29, MATCH("CenHos", 'WFOM - Time_Base'!$B$4:$B$29,0), MATCH(CONCATENATE($G239,AD$2),'WFOM - Time_Base'!$A$8:$API$8,0)) *
INDEX('WFOM - Time_Base'!$A$4:$API$29, MATCH("CenHos_Per", 'WFOM - Time_Base'!$B$4:$B$29,0), MATCH(CONCATENATE($G239,AD$2),'WFOM - Time_Base'!$A$8:$API$8,0)),
IFERROR($AN239 * INDEX('Inputs from Uganda staff'!$E$61:$BM$80,MATCH('HRH Need estimation'!AD$2,'Inputs from Uganda staff'!$E$61:$E$80,0),MATCH('HRH Need estimation'!$D239,'Inputs from Uganda staff'!$E$6:$BM$6,0)),
""))</f>
        <v/>
      </c>
      <c r="AE239" s="122" t="str">
        <f>IFERROR(
$AN239 * INDEX('WFOM - Time_Base'!$A$4:$API$29, MATCH("CenHos", 'WFOM - Time_Base'!$B$4:$B$29,0), MATCH(CONCATENATE($G239,AE$2),'WFOM - Time_Base'!$A$8:$API$8,0)) *
INDEX('WFOM - Time_Base'!$A$4:$API$29, MATCH("CenHos_Per", 'WFOM - Time_Base'!$B$4:$B$29,0), MATCH(CONCATENATE($G239,AE$2),'WFOM - Time_Base'!$A$8:$API$8,0)),
IFERROR($AN239 * INDEX('Inputs from Uganda staff'!$E$61:$BM$80,MATCH('HRH Need estimation'!AE$2,'Inputs from Uganda staff'!$E$61:$E$80,0),MATCH('HRH Need estimation'!$D239,'Inputs from Uganda staff'!$E$6:$BM$6,0)),
""))</f>
        <v/>
      </c>
      <c r="AF239" s="122" t="str">
        <f>IFERROR(
$AN239 * INDEX('WFOM - Time_Base'!$A$4:$API$29, MATCH("CenHos", 'WFOM - Time_Base'!$B$4:$B$29,0), MATCH(CONCATENATE($G239,AF$2),'WFOM - Time_Base'!$A$8:$API$8,0)) *
INDEX('WFOM - Time_Base'!$A$4:$API$29, MATCH("CenHos_Per", 'WFOM - Time_Base'!$B$4:$B$29,0), MATCH(CONCATENATE($G239,AF$2),'WFOM - Time_Base'!$A$8:$API$8,0)),
IFERROR($AN239 * INDEX('Inputs from Uganda staff'!$E$61:$BM$80,MATCH('HRH Need estimation'!AF$2,'Inputs from Uganda staff'!$E$61:$E$80,0),MATCH('HRH Need estimation'!$D239,'Inputs from Uganda staff'!$E$6:$BM$6,0)),
""))</f>
        <v/>
      </c>
      <c r="AG239" s="122" t="str">
        <f>IFERROR(
$AN239 * INDEX('WFOM - Time_Base'!$A$4:$API$29, MATCH("CenHos", 'WFOM - Time_Base'!$B$4:$B$29,0), MATCH(CONCATENATE($G239,AG$2),'WFOM - Time_Base'!$A$8:$API$8,0)) *
INDEX('WFOM - Time_Base'!$A$4:$API$29, MATCH("CenHos_Per", 'WFOM - Time_Base'!$B$4:$B$29,0), MATCH(CONCATENATE($G239,AG$2),'WFOM - Time_Base'!$A$8:$API$8,0)),
IFERROR($AN239 * INDEX('Inputs from Uganda staff'!$E$61:$BM$80,MATCH('HRH Need estimation'!AG$2,'Inputs from Uganda staff'!$E$61:$E$80,0),MATCH('HRH Need estimation'!$D239,'Inputs from Uganda staff'!$E$6:$BM$6,0)),
""))</f>
        <v/>
      </c>
      <c r="AH239" s="122" t="str">
        <f>IFERROR(
$AN239 * INDEX('WFOM - Time_Base'!$A$4:$API$29, MATCH("CenHos", 'WFOM - Time_Base'!$B$4:$B$29,0), MATCH(CONCATENATE($G239,AH$2),'WFOM - Time_Base'!$A$8:$API$8,0)) *
INDEX('WFOM - Time_Base'!$A$4:$API$29, MATCH("CenHos_Per", 'WFOM - Time_Base'!$B$4:$B$29,0), MATCH(CONCATENATE($G239,AH$2),'WFOM - Time_Base'!$A$8:$API$8,0)),
IFERROR($AN239 * INDEX('Inputs from Uganda staff'!$E$61:$BM$80,MATCH('HRH Need estimation'!AH$2,'Inputs from Uganda staff'!$E$61:$E$80,0),MATCH('HRH Need estimation'!$D239,'Inputs from Uganda staff'!$E$6:$BM$6,0)),
""))</f>
        <v/>
      </c>
      <c r="AI239" s="122" t="str">
        <f>IFERROR(
$AN239 * INDEX('WFOM - Time_Base'!$A$4:$API$29, MATCH("CenHos", 'WFOM - Time_Base'!$B$4:$B$29,0), MATCH(CONCATENATE($G239,AI$2),'WFOM - Time_Base'!$A$8:$API$8,0)) *
INDEX('WFOM - Time_Base'!$A$4:$API$29, MATCH("CenHos_Per", 'WFOM - Time_Base'!$B$4:$B$29,0), MATCH(CONCATENATE($G239,AI$2),'WFOM - Time_Base'!$A$8:$API$8,0)),
IFERROR($AN239 * INDEX('Inputs from Uganda staff'!$E$61:$BM$80,MATCH('HRH Need estimation'!AI$2,'Inputs from Uganda staff'!$E$61:$E$80,0),MATCH('HRH Need estimation'!$D239,'Inputs from Uganda staff'!$E$6:$BM$6,0)),
""))</f>
        <v/>
      </c>
      <c r="AJ239" s="122" t="str">
        <f>IFERROR(
$AN239 * INDEX('WFOM - Time_Base'!$A$4:$API$29, MATCH("CenHos", 'WFOM - Time_Base'!$B$4:$B$29,0), MATCH(CONCATENATE($G239,AJ$2),'WFOM - Time_Base'!$A$8:$API$8,0)) *
INDEX('WFOM - Time_Base'!$A$4:$API$29, MATCH("CenHos_Per", 'WFOM - Time_Base'!$B$4:$B$29,0), MATCH(CONCATENATE($G239,AJ$2),'WFOM - Time_Base'!$A$8:$API$8,0)),
IFERROR($AN239 * INDEX('Inputs from Uganda staff'!$E$61:$BM$80,MATCH('HRH Need estimation'!AJ$2,'Inputs from Uganda staff'!$E$61:$E$80,0),MATCH('HRH Need estimation'!$D239,'Inputs from Uganda staff'!$E$6:$BM$6,0)),
""))</f>
        <v/>
      </c>
      <c r="AK239" s="122" t="str">
        <f>IFERROR(
$AN239 * INDEX('WFOM - Time_Base'!$A$4:$API$29, MATCH("CenHos", 'WFOM - Time_Base'!$B$4:$B$29,0), MATCH(CONCATENATE($G239,AK$2),'WFOM - Time_Base'!$A$8:$API$8,0)) *
INDEX('WFOM - Time_Base'!$A$4:$API$29, MATCH("CenHos_Per", 'WFOM - Time_Base'!$B$4:$B$29,0), MATCH(CONCATENATE($G239,AK$2),'WFOM - Time_Base'!$A$8:$API$8,0)),
IFERROR($AN239 * INDEX('Inputs from Uganda staff'!$E$61:$BM$80,MATCH('HRH Need estimation'!AK$2,'Inputs from Uganda staff'!$E$61:$E$80,0),MATCH('HRH Need estimation'!$D239,'Inputs from Uganda staff'!$E$6:$BM$6,0)),
""))</f>
        <v/>
      </c>
      <c r="AL239" s="122" t="str">
        <f>IFERROR(
$AN239 * INDEX('WFOM - Time_Base'!$A$4:$API$29, MATCH("CenHos", 'WFOM - Time_Base'!$B$4:$B$29,0), MATCH(CONCATENATE($G239,AL$2),'WFOM - Time_Base'!$A$8:$API$8,0)) *
INDEX('WFOM - Time_Base'!$A$4:$API$29, MATCH("CenHos_Per", 'WFOM - Time_Base'!$B$4:$B$29,0), MATCH(CONCATENATE($G239,AL$2),'WFOM - Time_Base'!$A$8:$API$8,0)),
IFERROR($AN239 * INDEX('Inputs from Uganda staff'!$E$61:$BM$80,MATCH('HRH Need estimation'!AL$2,'Inputs from Uganda staff'!$E$61:$E$80,0),MATCH('HRH Need estimation'!$D239,'Inputs from Uganda staff'!$E$6:$BM$6,0)),
""))</f>
        <v/>
      </c>
      <c r="AN239">
        <v>1</v>
      </c>
      <c r="AO239" t="e">
        <f t="shared" si="8"/>
        <v>#N/A</v>
      </c>
    </row>
    <row r="240" spans="1:41" hidden="1">
      <c r="A240" s="106" t="s">
        <v>915</v>
      </c>
      <c r="B240" s="106" t="s">
        <v>647</v>
      </c>
      <c r="C240" s="107" t="s">
        <v>696</v>
      </c>
      <c r="D240" s="119" t="s">
        <v>667</v>
      </c>
      <c r="E240" s="252"/>
      <c r="F240" s="252"/>
      <c r="G240" s="122" t="str">
        <f>IF(F240&lt;&gt;"", VLOOKUP(F240,'WFOM - Cadre and Service List'!$E$4:$F$52,2,FALSE), "")</f>
        <v/>
      </c>
      <c r="H240" s="122"/>
      <c r="I240" s="207"/>
      <c r="J240" s="207"/>
      <c r="K240" s="207"/>
      <c r="L240" s="207"/>
      <c r="M240" s="207"/>
      <c r="N240" s="207"/>
      <c r="O240" s="207"/>
      <c r="P240" s="207">
        <f t="shared" si="7"/>
        <v>0</v>
      </c>
      <c r="Q240" s="122" t="s">
        <v>1947</v>
      </c>
      <c r="R240" s="122" t="str">
        <f>IFERROR(
$AN240 * INDEX('WFOM - Time_Base'!$A$4:$API$29, MATCH("CenHos", 'WFOM - Time_Base'!$B$4:$B$29,0), MATCH(CONCATENATE($G240,R$2),'WFOM - Time_Base'!$A$8:$API$8,0)) *
INDEX('WFOM - Time_Base'!$A$4:$API$29, MATCH("CenHos_Per", 'WFOM - Time_Base'!$B$4:$B$29,0), MATCH(CONCATENATE($G240,R$2),'WFOM - Time_Base'!$A$8:$API$8,0)),
IFERROR($AN240 * INDEX('Inputs from Uganda staff'!$E$61:$BM$80,MATCH('HRH Need estimation'!R$2,'Inputs from Uganda staff'!$E$61:$E$80,0),MATCH('HRH Need estimation'!$D240,'Inputs from Uganda staff'!$E$6:$BM$6,0)),
""))</f>
        <v/>
      </c>
      <c r="S240" s="122" t="str">
        <f>IFERROR(
$AN240 * INDEX('WFOM - Time_Base'!$A$4:$API$29, MATCH("CenHos", 'WFOM - Time_Base'!$B$4:$B$29,0), MATCH(CONCATENATE($G240,S$2),'WFOM - Time_Base'!$A$8:$API$8,0)) *
INDEX('WFOM - Time_Base'!$A$4:$API$29, MATCH("CenHos_Per", 'WFOM - Time_Base'!$B$4:$B$29,0), MATCH(CONCATENATE($G240,S$2),'WFOM - Time_Base'!$A$8:$API$8,0)),
IFERROR($AN240 * INDEX('Inputs from Uganda staff'!$E$61:$BM$80,MATCH('HRH Need estimation'!S$2,'Inputs from Uganda staff'!$E$61:$E$80,0),MATCH('HRH Need estimation'!$D240,'Inputs from Uganda staff'!$E$6:$BM$6,0)),
""))</f>
        <v/>
      </c>
      <c r="T240" s="122" t="str">
        <f>IFERROR(
$AN240 * INDEX('WFOM - Time_Base'!$A$4:$API$29, MATCH("CenHos", 'WFOM - Time_Base'!$B$4:$B$29,0), MATCH(CONCATENATE($G240,T$2),'WFOM - Time_Base'!$A$8:$API$8,0)) *
INDEX('WFOM - Time_Base'!$A$4:$API$29, MATCH("CenHos_Per", 'WFOM - Time_Base'!$B$4:$B$29,0), MATCH(CONCATENATE($G240,T$2),'WFOM - Time_Base'!$A$8:$API$8,0)),
IFERROR($AN240 * INDEX('Inputs from Uganda staff'!$E$61:$BM$80,MATCH('HRH Need estimation'!T$2,'Inputs from Uganda staff'!$E$61:$E$80,0),MATCH('HRH Need estimation'!$D240,'Inputs from Uganda staff'!$E$6:$BM$6,0)),
""))</f>
        <v/>
      </c>
      <c r="U240" s="122" t="str">
        <f>IFERROR(
$AN240 * INDEX('WFOM - Time_Base'!$A$4:$API$29, MATCH("CenHos", 'WFOM - Time_Base'!$B$4:$B$29,0), MATCH(CONCATENATE($G240,U$2),'WFOM - Time_Base'!$A$8:$API$8,0)) *
INDEX('WFOM - Time_Base'!$A$4:$API$29, MATCH("CenHos_Per", 'WFOM - Time_Base'!$B$4:$B$29,0), MATCH(CONCATENATE($G240,U$2),'WFOM - Time_Base'!$A$8:$API$8,0)),
IFERROR($AN240 * INDEX('Inputs from Uganda staff'!$E$61:$BM$80,MATCH('HRH Need estimation'!U$2,'Inputs from Uganda staff'!$E$61:$E$80,0),MATCH('HRH Need estimation'!$D240,'Inputs from Uganda staff'!$E$6:$BM$6,0)),
""))</f>
        <v/>
      </c>
      <c r="V240" s="122" t="str">
        <f>IFERROR(
$AN240 * INDEX('WFOM - Time_Base'!$A$4:$API$29, MATCH("CenHos", 'WFOM - Time_Base'!$B$4:$B$29,0), MATCH(CONCATENATE($G240,V$2),'WFOM - Time_Base'!$A$8:$API$8,0)) *
INDEX('WFOM - Time_Base'!$A$4:$API$29, MATCH("CenHos_Per", 'WFOM - Time_Base'!$B$4:$B$29,0), MATCH(CONCATENATE($G240,V$2),'WFOM - Time_Base'!$A$8:$API$8,0)),
IFERROR($AN240 * INDEX('Inputs from Uganda staff'!$E$61:$BM$80,MATCH('HRH Need estimation'!V$2,'Inputs from Uganda staff'!$E$61:$E$80,0),MATCH('HRH Need estimation'!$D240,'Inputs from Uganda staff'!$E$6:$BM$6,0)),
""))</f>
        <v/>
      </c>
      <c r="W240" s="122" t="str">
        <f>IFERROR(
$AN240 * INDEX('WFOM - Time_Base'!$A$4:$API$29, MATCH("CenHos", 'WFOM - Time_Base'!$B$4:$B$29,0), MATCH(CONCATENATE($G240,W$2),'WFOM - Time_Base'!$A$8:$API$8,0)) *
INDEX('WFOM - Time_Base'!$A$4:$API$29, MATCH("CenHos_Per", 'WFOM - Time_Base'!$B$4:$B$29,0), MATCH(CONCATENATE($G240,W$2),'WFOM - Time_Base'!$A$8:$API$8,0)),
IFERROR($AN240 * INDEX('Inputs from Uganda staff'!$E$61:$BM$80,MATCH('HRH Need estimation'!W$2,'Inputs from Uganda staff'!$E$61:$E$80,0),MATCH('HRH Need estimation'!$D240,'Inputs from Uganda staff'!$E$6:$BM$6,0)),
""))</f>
        <v/>
      </c>
      <c r="X240" s="122" t="str">
        <f>IFERROR(
$AN240 * INDEX('WFOM - Time_Base'!$A$4:$API$29, MATCH("CenHos", 'WFOM - Time_Base'!$B$4:$B$29,0), MATCH(CONCATENATE($G240,X$2),'WFOM - Time_Base'!$A$8:$API$8,0)) *
INDEX('WFOM - Time_Base'!$A$4:$API$29, MATCH("CenHos_Per", 'WFOM - Time_Base'!$B$4:$B$29,0), MATCH(CONCATENATE($G240,X$2),'WFOM - Time_Base'!$A$8:$API$8,0)),
IFERROR($AN240 * INDEX('Inputs from Uganda staff'!$E$61:$BM$80,MATCH('HRH Need estimation'!X$2,'Inputs from Uganda staff'!$E$61:$E$80,0),MATCH('HRH Need estimation'!$D240,'Inputs from Uganda staff'!$E$6:$BM$6,0)),
""))</f>
        <v/>
      </c>
      <c r="Y240" s="122" t="str">
        <f>IFERROR(
$AN240 * INDEX('WFOM - Time_Base'!$A$4:$API$29, MATCH("CenHos", 'WFOM - Time_Base'!$B$4:$B$29,0), MATCH(CONCATENATE($G240,Y$2),'WFOM - Time_Base'!$A$8:$API$8,0)) *
INDEX('WFOM - Time_Base'!$A$4:$API$29, MATCH("CenHos_Per", 'WFOM - Time_Base'!$B$4:$B$29,0), MATCH(CONCATENATE($G240,Y$2),'WFOM - Time_Base'!$A$8:$API$8,0)),
IFERROR($AN240 * INDEX('Inputs from Uganda staff'!$E$61:$BM$80,MATCH('HRH Need estimation'!Y$2,'Inputs from Uganda staff'!$E$61:$E$80,0),MATCH('HRH Need estimation'!$D240,'Inputs from Uganda staff'!$E$6:$BM$6,0)),
""))</f>
        <v/>
      </c>
      <c r="Z240" s="122" t="str">
        <f>IFERROR(
$AN240 * INDEX('WFOM - Time_Base'!$A$4:$API$29, MATCH("CenHos", 'WFOM - Time_Base'!$B$4:$B$29,0), MATCH(CONCATENATE($G240,Z$2),'WFOM - Time_Base'!$A$8:$API$8,0)) *
INDEX('WFOM - Time_Base'!$A$4:$API$29, MATCH("CenHos_Per", 'WFOM - Time_Base'!$B$4:$B$29,0), MATCH(CONCATENATE($G240,Z$2),'WFOM - Time_Base'!$A$8:$API$8,0)),
IFERROR($AN240 * INDEX('Inputs from Uganda staff'!$E$61:$BM$80,MATCH('HRH Need estimation'!Z$2,'Inputs from Uganda staff'!$E$61:$E$80,0),MATCH('HRH Need estimation'!$D240,'Inputs from Uganda staff'!$E$6:$BM$6,0)),
""))</f>
        <v/>
      </c>
      <c r="AA240" s="122" t="str">
        <f>IFERROR(
$AN240 * INDEX('WFOM - Time_Base'!$A$4:$API$29, MATCH("CenHos", 'WFOM - Time_Base'!$B$4:$B$29,0), MATCH(CONCATENATE($G240,AA$2),'WFOM - Time_Base'!$A$8:$API$8,0)) *
INDEX('WFOM - Time_Base'!$A$4:$API$29, MATCH("CenHos_Per", 'WFOM - Time_Base'!$B$4:$B$29,0), MATCH(CONCATENATE($G240,AA$2),'WFOM - Time_Base'!$A$8:$API$8,0)),
IFERROR($AN240 * INDEX('Inputs from Uganda staff'!$E$61:$BM$80,MATCH('HRH Need estimation'!AA$2,'Inputs from Uganda staff'!$E$61:$E$80,0),MATCH('HRH Need estimation'!$D240,'Inputs from Uganda staff'!$E$6:$BM$6,0)),
""))</f>
        <v/>
      </c>
      <c r="AB240" s="122" t="str">
        <f>IFERROR(
$AN240 * INDEX('WFOM - Time_Base'!$A$4:$API$29, MATCH("CenHos", 'WFOM - Time_Base'!$B$4:$B$29,0), MATCH(CONCATENATE($G240,AB$2),'WFOM - Time_Base'!$A$8:$API$8,0)) *
INDEX('WFOM - Time_Base'!$A$4:$API$29, MATCH("CenHos_Per", 'WFOM - Time_Base'!$B$4:$B$29,0), MATCH(CONCATENATE($G240,AB$2),'WFOM - Time_Base'!$A$8:$API$8,0)),
IFERROR($AN240 * INDEX('Inputs from Uganda staff'!$E$61:$BM$80,MATCH('HRH Need estimation'!AB$2,'Inputs from Uganda staff'!$E$61:$E$80,0),MATCH('HRH Need estimation'!$D240,'Inputs from Uganda staff'!$E$6:$BM$6,0)),
""))</f>
        <v/>
      </c>
      <c r="AC240" s="122" t="str">
        <f>IFERROR(
$AN240 * INDEX('WFOM - Time_Base'!$A$4:$API$29, MATCH("CenHos", 'WFOM - Time_Base'!$B$4:$B$29,0), MATCH(CONCATENATE($G240,AC$2),'WFOM - Time_Base'!$A$8:$API$8,0)) *
INDEX('WFOM - Time_Base'!$A$4:$API$29, MATCH("CenHos_Per", 'WFOM - Time_Base'!$B$4:$B$29,0), MATCH(CONCATENATE($G240,AC$2),'WFOM - Time_Base'!$A$8:$API$8,0)),
IFERROR($AN240 * INDEX('Inputs from Uganda staff'!$E$61:$BM$80,MATCH('HRH Need estimation'!AC$2,'Inputs from Uganda staff'!$E$61:$E$80,0),MATCH('HRH Need estimation'!$D240,'Inputs from Uganda staff'!$E$6:$BM$6,0)),
""))</f>
        <v/>
      </c>
      <c r="AD240" s="122" t="str">
        <f>IFERROR(
$AN240 * INDEX('WFOM - Time_Base'!$A$4:$API$29, MATCH("CenHos", 'WFOM - Time_Base'!$B$4:$B$29,0), MATCH(CONCATENATE($G240,AD$2),'WFOM - Time_Base'!$A$8:$API$8,0)) *
INDEX('WFOM - Time_Base'!$A$4:$API$29, MATCH("CenHos_Per", 'WFOM - Time_Base'!$B$4:$B$29,0), MATCH(CONCATENATE($G240,AD$2),'WFOM - Time_Base'!$A$8:$API$8,0)),
IFERROR($AN240 * INDEX('Inputs from Uganda staff'!$E$61:$BM$80,MATCH('HRH Need estimation'!AD$2,'Inputs from Uganda staff'!$E$61:$E$80,0),MATCH('HRH Need estimation'!$D240,'Inputs from Uganda staff'!$E$6:$BM$6,0)),
""))</f>
        <v/>
      </c>
      <c r="AE240" s="122" t="str">
        <f>IFERROR(
$AN240 * INDEX('WFOM - Time_Base'!$A$4:$API$29, MATCH("CenHos", 'WFOM - Time_Base'!$B$4:$B$29,0), MATCH(CONCATENATE($G240,AE$2),'WFOM - Time_Base'!$A$8:$API$8,0)) *
INDEX('WFOM - Time_Base'!$A$4:$API$29, MATCH("CenHos_Per", 'WFOM - Time_Base'!$B$4:$B$29,0), MATCH(CONCATENATE($G240,AE$2),'WFOM - Time_Base'!$A$8:$API$8,0)),
IFERROR($AN240 * INDEX('Inputs from Uganda staff'!$E$61:$BM$80,MATCH('HRH Need estimation'!AE$2,'Inputs from Uganda staff'!$E$61:$E$80,0),MATCH('HRH Need estimation'!$D240,'Inputs from Uganda staff'!$E$6:$BM$6,0)),
""))</f>
        <v/>
      </c>
      <c r="AF240" s="122" t="str">
        <f>IFERROR(
$AN240 * INDEX('WFOM - Time_Base'!$A$4:$API$29, MATCH("CenHos", 'WFOM - Time_Base'!$B$4:$B$29,0), MATCH(CONCATENATE($G240,AF$2),'WFOM - Time_Base'!$A$8:$API$8,0)) *
INDEX('WFOM - Time_Base'!$A$4:$API$29, MATCH("CenHos_Per", 'WFOM - Time_Base'!$B$4:$B$29,0), MATCH(CONCATENATE($G240,AF$2),'WFOM - Time_Base'!$A$8:$API$8,0)),
IFERROR($AN240 * INDEX('Inputs from Uganda staff'!$E$61:$BM$80,MATCH('HRH Need estimation'!AF$2,'Inputs from Uganda staff'!$E$61:$E$80,0),MATCH('HRH Need estimation'!$D240,'Inputs from Uganda staff'!$E$6:$BM$6,0)),
""))</f>
        <v/>
      </c>
      <c r="AG240" s="122" t="str">
        <f>IFERROR(
$AN240 * INDEX('WFOM - Time_Base'!$A$4:$API$29, MATCH("CenHos", 'WFOM - Time_Base'!$B$4:$B$29,0), MATCH(CONCATENATE($G240,AG$2),'WFOM - Time_Base'!$A$8:$API$8,0)) *
INDEX('WFOM - Time_Base'!$A$4:$API$29, MATCH("CenHos_Per", 'WFOM - Time_Base'!$B$4:$B$29,0), MATCH(CONCATENATE($G240,AG$2),'WFOM - Time_Base'!$A$8:$API$8,0)),
IFERROR($AN240 * INDEX('Inputs from Uganda staff'!$E$61:$BM$80,MATCH('HRH Need estimation'!AG$2,'Inputs from Uganda staff'!$E$61:$E$80,0),MATCH('HRH Need estimation'!$D240,'Inputs from Uganda staff'!$E$6:$BM$6,0)),
""))</f>
        <v/>
      </c>
      <c r="AH240" s="122" t="str">
        <f>IFERROR(
$AN240 * INDEX('WFOM - Time_Base'!$A$4:$API$29, MATCH("CenHos", 'WFOM - Time_Base'!$B$4:$B$29,0), MATCH(CONCATENATE($G240,AH$2),'WFOM - Time_Base'!$A$8:$API$8,0)) *
INDEX('WFOM - Time_Base'!$A$4:$API$29, MATCH("CenHos_Per", 'WFOM - Time_Base'!$B$4:$B$29,0), MATCH(CONCATENATE($G240,AH$2),'WFOM - Time_Base'!$A$8:$API$8,0)),
IFERROR($AN240 * INDEX('Inputs from Uganda staff'!$E$61:$BM$80,MATCH('HRH Need estimation'!AH$2,'Inputs from Uganda staff'!$E$61:$E$80,0),MATCH('HRH Need estimation'!$D240,'Inputs from Uganda staff'!$E$6:$BM$6,0)),
""))</f>
        <v/>
      </c>
      <c r="AI240" s="122" t="str">
        <f>IFERROR(
$AN240 * INDEX('WFOM - Time_Base'!$A$4:$API$29, MATCH("CenHos", 'WFOM - Time_Base'!$B$4:$B$29,0), MATCH(CONCATENATE($G240,AI$2),'WFOM - Time_Base'!$A$8:$API$8,0)) *
INDEX('WFOM - Time_Base'!$A$4:$API$29, MATCH("CenHos_Per", 'WFOM - Time_Base'!$B$4:$B$29,0), MATCH(CONCATENATE($G240,AI$2),'WFOM - Time_Base'!$A$8:$API$8,0)),
IFERROR($AN240 * INDEX('Inputs from Uganda staff'!$E$61:$BM$80,MATCH('HRH Need estimation'!AI$2,'Inputs from Uganda staff'!$E$61:$E$80,0),MATCH('HRH Need estimation'!$D240,'Inputs from Uganda staff'!$E$6:$BM$6,0)),
""))</f>
        <v/>
      </c>
      <c r="AJ240" s="122" t="str">
        <f>IFERROR(
$AN240 * INDEX('WFOM - Time_Base'!$A$4:$API$29, MATCH("CenHos", 'WFOM - Time_Base'!$B$4:$B$29,0), MATCH(CONCATENATE($G240,AJ$2),'WFOM - Time_Base'!$A$8:$API$8,0)) *
INDEX('WFOM - Time_Base'!$A$4:$API$29, MATCH("CenHos_Per", 'WFOM - Time_Base'!$B$4:$B$29,0), MATCH(CONCATENATE($G240,AJ$2),'WFOM - Time_Base'!$A$8:$API$8,0)),
IFERROR($AN240 * INDEX('Inputs from Uganda staff'!$E$61:$BM$80,MATCH('HRH Need estimation'!AJ$2,'Inputs from Uganda staff'!$E$61:$E$80,0),MATCH('HRH Need estimation'!$D240,'Inputs from Uganda staff'!$E$6:$BM$6,0)),
""))</f>
        <v/>
      </c>
      <c r="AK240" s="122" t="str">
        <f>IFERROR(
$AN240 * INDEX('WFOM - Time_Base'!$A$4:$API$29, MATCH("CenHos", 'WFOM - Time_Base'!$B$4:$B$29,0), MATCH(CONCATENATE($G240,AK$2),'WFOM - Time_Base'!$A$8:$API$8,0)) *
INDEX('WFOM - Time_Base'!$A$4:$API$29, MATCH("CenHos_Per", 'WFOM - Time_Base'!$B$4:$B$29,0), MATCH(CONCATENATE($G240,AK$2),'WFOM - Time_Base'!$A$8:$API$8,0)),
IFERROR($AN240 * INDEX('Inputs from Uganda staff'!$E$61:$BM$80,MATCH('HRH Need estimation'!AK$2,'Inputs from Uganda staff'!$E$61:$E$80,0),MATCH('HRH Need estimation'!$D240,'Inputs from Uganda staff'!$E$6:$BM$6,0)),
""))</f>
        <v/>
      </c>
      <c r="AL240" s="122" t="str">
        <f>IFERROR(
$AN240 * INDEX('WFOM - Time_Base'!$A$4:$API$29, MATCH("CenHos", 'WFOM - Time_Base'!$B$4:$B$29,0), MATCH(CONCATENATE($G240,AL$2),'WFOM - Time_Base'!$A$8:$API$8,0)) *
INDEX('WFOM - Time_Base'!$A$4:$API$29, MATCH("CenHos_Per", 'WFOM - Time_Base'!$B$4:$B$29,0), MATCH(CONCATENATE($G240,AL$2),'WFOM - Time_Base'!$A$8:$API$8,0)),
IFERROR($AN240 * INDEX('Inputs from Uganda staff'!$E$61:$BM$80,MATCH('HRH Need estimation'!AL$2,'Inputs from Uganda staff'!$E$61:$E$80,0),MATCH('HRH Need estimation'!$D240,'Inputs from Uganda staff'!$E$6:$BM$6,0)),
""))</f>
        <v/>
      </c>
      <c r="AN240">
        <v>1</v>
      </c>
      <c r="AO240" t="e">
        <f t="shared" si="8"/>
        <v>#N/A</v>
      </c>
    </row>
    <row r="241" spans="1:41" hidden="1">
      <c r="A241" s="106" t="s">
        <v>1037</v>
      </c>
      <c r="B241" s="106" t="s">
        <v>689</v>
      </c>
      <c r="C241" s="107" t="s">
        <v>697</v>
      </c>
      <c r="D241" s="119" t="s">
        <v>698</v>
      </c>
      <c r="E241" s="252"/>
      <c r="F241" s="252"/>
      <c r="G241" s="122" t="str">
        <f>IF(F241&lt;&gt;"", VLOOKUP(F241,'WFOM - Cadre and Service List'!$E$4:$F$52,2,FALSE), "")</f>
        <v/>
      </c>
      <c r="H241" s="122"/>
      <c r="I241" s="207"/>
      <c r="J241" s="207"/>
      <c r="K241" s="207"/>
      <c r="L241" s="207"/>
      <c r="M241" s="207"/>
      <c r="N241" s="207"/>
      <c r="O241" s="207"/>
      <c r="P241" s="207">
        <f t="shared" si="7"/>
        <v>0</v>
      </c>
      <c r="Q241" s="122" t="s">
        <v>1947</v>
      </c>
      <c r="R241" s="122" t="str">
        <f>IFERROR(
$AN241 * INDEX('WFOM - Time_Base'!$A$4:$API$29, MATCH("CenHos", 'WFOM - Time_Base'!$B$4:$B$29,0), MATCH(CONCATENATE($G241,R$2),'WFOM - Time_Base'!$A$8:$API$8,0)) *
INDEX('WFOM - Time_Base'!$A$4:$API$29, MATCH("CenHos_Per", 'WFOM - Time_Base'!$B$4:$B$29,0), MATCH(CONCATENATE($G241,R$2),'WFOM - Time_Base'!$A$8:$API$8,0)),
IFERROR($AN241 * INDEX('Inputs from Uganda staff'!$E$61:$BM$80,MATCH('HRH Need estimation'!R$2,'Inputs from Uganda staff'!$E$61:$E$80,0),MATCH('HRH Need estimation'!$D241,'Inputs from Uganda staff'!$E$6:$BM$6,0)),
""))</f>
        <v/>
      </c>
      <c r="S241" s="122" t="str">
        <f>IFERROR(
$AN241 * INDEX('WFOM - Time_Base'!$A$4:$API$29, MATCH("CenHos", 'WFOM - Time_Base'!$B$4:$B$29,0), MATCH(CONCATENATE($G241,S$2),'WFOM - Time_Base'!$A$8:$API$8,0)) *
INDEX('WFOM - Time_Base'!$A$4:$API$29, MATCH("CenHos_Per", 'WFOM - Time_Base'!$B$4:$B$29,0), MATCH(CONCATENATE($G241,S$2),'WFOM - Time_Base'!$A$8:$API$8,0)),
IFERROR($AN241 * INDEX('Inputs from Uganda staff'!$E$61:$BM$80,MATCH('HRH Need estimation'!S$2,'Inputs from Uganda staff'!$E$61:$E$80,0),MATCH('HRH Need estimation'!$D241,'Inputs from Uganda staff'!$E$6:$BM$6,0)),
""))</f>
        <v/>
      </c>
      <c r="T241" s="122" t="str">
        <f>IFERROR(
$AN241 * INDEX('WFOM - Time_Base'!$A$4:$API$29, MATCH("CenHos", 'WFOM - Time_Base'!$B$4:$B$29,0), MATCH(CONCATENATE($G241,T$2),'WFOM - Time_Base'!$A$8:$API$8,0)) *
INDEX('WFOM - Time_Base'!$A$4:$API$29, MATCH("CenHos_Per", 'WFOM - Time_Base'!$B$4:$B$29,0), MATCH(CONCATENATE($G241,T$2),'WFOM - Time_Base'!$A$8:$API$8,0)),
IFERROR($AN241 * INDEX('Inputs from Uganda staff'!$E$61:$BM$80,MATCH('HRH Need estimation'!T$2,'Inputs from Uganda staff'!$E$61:$E$80,0),MATCH('HRH Need estimation'!$D241,'Inputs from Uganda staff'!$E$6:$BM$6,0)),
""))</f>
        <v/>
      </c>
      <c r="U241" s="122" t="str">
        <f>IFERROR(
$AN241 * INDEX('WFOM - Time_Base'!$A$4:$API$29, MATCH("CenHos", 'WFOM - Time_Base'!$B$4:$B$29,0), MATCH(CONCATENATE($G241,U$2),'WFOM - Time_Base'!$A$8:$API$8,0)) *
INDEX('WFOM - Time_Base'!$A$4:$API$29, MATCH("CenHos_Per", 'WFOM - Time_Base'!$B$4:$B$29,0), MATCH(CONCATENATE($G241,U$2),'WFOM - Time_Base'!$A$8:$API$8,0)),
IFERROR($AN241 * INDEX('Inputs from Uganda staff'!$E$61:$BM$80,MATCH('HRH Need estimation'!U$2,'Inputs from Uganda staff'!$E$61:$E$80,0),MATCH('HRH Need estimation'!$D241,'Inputs from Uganda staff'!$E$6:$BM$6,0)),
""))</f>
        <v/>
      </c>
      <c r="V241" s="122" t="str">
        <f>IFERROR(
$AN241 * INDEX('WFOM - Time_Base'!$A$4:$API$29, MATCH("CenHos", 'WFOM - Time_Base'!$B$4:$B$29,0), MATCH(CONCATENATE($G241,V$2),'WFOM - Time_Base'!$A$8:$API$8,0)) *
INDEX('WFOM - Time_Base'!$A$4:$API$29, MATCH("CenHos_Per", 'WFOM - Time_Base'!$B$4:$B$29,0), MATCH(CONCATENATE($G241,V$2),'WFOM - Time_Base'!$A$8:$API$8,0)),
IFERROR($AN241 * INDEX('Inputs from Uganda staff'!$E$61:$BM$80,MATCH('HRH Need estimation'!V$2,'Inputs from Uganda staff'!$E$61:$E$80,0),MATCH('HRH Need estimation'!$D241,'Inputs from Uganda staff'!$E$6:$BM$6,0)),
""))</f>
        <v/>
      </c>
      <c r="W241" s="122" t="str">
        <f>IFERROR(
$AN241 * INDEX('WFOM - Time_Base'!$A$4:$API$29, MATCH("CenHos", 'WFOM - Time_Base'!$B$4:$B$29,0), MATCH(CONCATENATE($G241,W$2),'WFOM - Time_Base'!$A$8:$API$8,0)) *
INDEX('WFOM - Time_Base'!$A$4:$API$29, MATCH("CenHos_Per", 'WFOM - Time_Base'!$B$4:$B$29,0), MATCH(CONCATENATE($G241,W$2),'WFOM - Time_Base'!$A$8:$API$8,0)),
IFERROR($AN241 * INDEX('Inputs from Uganda staff'!$E$61:$BM$80,MATCH('HRH Need estimation'!W$2,'Inputs from Uganda staff'!$E$61:$E$80,0),MATCH('HRH Need estimation'!$D241,'Inputs from Uganda staff'!$E$6:$BM$6,0)),
""))</f>
        <v/>
      </c>
      <c r="X241" s="122" t="str">
        <f>IFERROR(
$AN241 * INDEX('WFOM - Time_Base'!$A$4:$API$29, MATCH("CenHos", 'WFOM - Time_Base'!$B$4:$B$29,0), MATCH(CONCATENATE($G241,X$2),'WFOM - Time_Base'!$A$8:$API$8,0)) *
INDEX('WFOM - Time_Base'!$A$4:$API$29, MATCH("CenHos_Per", 'WFOM - Time_Base'!$B$4:$B$29,0), MATCH(CONCATENATE($G241,X$2),'WFOM - Time_Base'!$A$8:$API$8,0)),
IFERROR($AN241 * INDEX('Inputs from Uganda staff'!$E$61:$BM$80,MATCH('HRH Need estimation'!X$2,'Inputs from Uganda staff'!$E$61:$E$80,0),MATCH('HRH Need estimation'!$D241,'Inputs from Uganda staff'!$E$6:$BM$6,0)),
""))</f>
        <v/>
      </c>
      <c r="Y241" s="122" t="str">
        <f>IFERROR(
$AN241 * INDEX('WFOM - Time_Base'!$A$4:$API$29, MATCH("CenHos", 'WFOM - Time_Base'!$B$4:$B$29,0), MATCH(CONCATENATE($G241,Y$2),'WFOM - Time_Base'!$A$8:$API$8,0)) *
INDEX('WFOM - Time_Base'!$A$4:$API$29, MATCH("CenHos_Per", 'WFOM - Time_Base'!$B$4:$B$29,0), MATCH(CONCATENATE($G241,Y$2),'WFOM - Time_Base'!$A$8:$API$8,0)),
IFERROR($AN241 * INDEX('Inputs from Uganda staff'!$E$61:$BM$80,MATCH('HRH Need estimation'!Y$2,'Inputs from Uganda staff'!$E$61:$E$80,0),MATCH('HRH Need estimation'!$D241,'Inputs from Uganda staff'!$E$6:$BM$6,0)),
""))</f>
        <v/>
      </c>
      <c r="Z241" s="122" t="str">
        <f>IFERROR(
$AN241 * INDEX('WFOM - Time_Base'!$A$4:$API$29, MATCH("CenHos", 'WFOM - Time_Base'!$B$4:$B$29,0), MATCH(CONCATENATE($G241,Z$2),'WFOM - Time_Base'!$A$8:$API$8,0)) *
INDEX('WFOM - Time_Base'!$A$4:$API$29, MATCH("CenHos_Per", 'WFOM - Time_Base'!$B$4:$B$29,0), MATCH(CONCATENATE($G241,Z$2),'WFOM - Time_Base'!$A$8:$API$8,0)),
IFERROR($AN241 * INDEX('Inputs from Uganda staff'!$E$61:$BM$80,MATCH('HRH Need estimation'!Z$2,'Inputs from Uganda staff'!$E$61:$E$80,0),MATCH('HRH Need estimation'!$D241,'Inputs from Uganda staff'!$E$6:$BM$6,0)),
""))</f>
        <v/>
      </c>
      <c r="AA241" s="122" t="str">
        <f>IFERROR(
$AN241 * INDEX('WFOM - Time_Base'!$A$4:$API$29, MATCH("CenHos", 'WFOM - Time_Base'!$B$4:$B$29,0), MATCH(CONCATENATE($G241,AA$2),'WFOM - Time_Base'!$A$8:$API$8,0)) *
INDEX('WFOM - Time_Base'!$A$4:$API$29, MATCH("CenHos_Per", 'WFOM - Time_Base'!$B$4:$B$29,0), MATCH(CONCATENATE($G241,AA$2),'WFOM - Time_Base'!$A$8:$API$8,0)),
IFERROR($AN241 * INDEX('Inputs from Uganda staff'!$E$61:$BM$80,MATCH('HRH Need estimation'!AA$2,'Inputs from Uganda staff'!$E$61:$E$80,0),MATCH('HRH Need estimation'!$D241,'Inputs from Uganda staff'!$E$6:$BM$6,0)),
""))</f>
        <v/>
      </c>
      <c r="AB241" s="122" t="str">
        <f>IFERROR(
$AN241 * INDEX('WFOM - Time_Base'!$A$4:$API$29, MATCH("CenHos", 'WFOM - Time_Base'!$B$4:$B$29,0), MATCH(CONCATENATE($G241,AB$2),'WFOM - Time_Base'!$A$8:$API$8,0)) *
INDEX('WFOM - Time_Base'!$A$4:$API$29, MATCH("CenHos_Per", 'WFOM - Time_Base'!$B$4:$B$29,0), MATCH(CONCATENATE($G241,AB$2),'WFOM - Time_Base'!$A$8:$API$8,0)),
IFERROR($AN241 * INDEX('Inputs from Uganda staff'!$E$61:$BM$80,MATCH('HRH Need estimation'!AB$2,'Inputs from Uganda staff'!$E$61:$E$80,0),MATCH('HRH Need estimation'!$D241,'Inputs from Uganda staff'!$E$6:$BM$6,0)),
""))</f>
        <v/>
      </c>
      <c r="AC241" s="122" t="str">
        <f>IFERROR(
$AN241 * INDEX('WFOM - Time_Base'!$A$4:$API$29, MATCH("CenHos", 'WFOM - Time_Base'!$B$4:$B$29,0), MATCH(CONCATENATE($G241,AC$2),'WFOM - Time_Base'!$A$8:$API$8,0)) *
INDEX('WFOM - Time_Base'!$A$4:$API$29, MATCH("CenHos_Per", 'WFOM - Time_Base'!$B$4:$B$29,0), MATCH(CONCATENATE($G241,AC$2),'WFOM - Time_Base'!$A$8:$API$8,0)),
IFERROR($AN241 * INDEX('Inputs from Uganda staff'!$E$61:$BM$80,MATCH('HRH Need estimation'!AC$2,'Inputs from Uganda staff'!$E$61:$E$80,0),MATCH('HRH Need estimation'!$D241,'Inputs from Uganda staff'!$E$6:$BM$6,0)),
""))</f>
        <v/>
      </c>
      <c r="AD241" s="122" t="str">
        <f>IFERROR(
$AN241 * INDEX('WFOM - Time_Base'!$A$4:$API$29, MATCH("CenHos", 'WFOM - Time_Base'!$B$4:$B$29,0), MATCH(CONCATENATE($G241,AD$2),'WFOM - Time_Base'!$A$8:$API$8,0)) *
INDEX('WFOM - Time_Base'!$A$4:$API$29, MATCH("CenHos_Per", 'WFOM - Time_Base'!$B$4:$B$29,0), MATCH(CONCATENATE($G241,AD$2),'WFOM - Time_Base'!$A$8:$API$8,0)),
IFERROR($AN241 * INDEX('Inputs from Uganda staff'!$E$61:$BM$80,MATCH('HRH Need estimation'!AD$2,'Inputs from Uganda staff'!$E$61:$E$80,0),MATCH('HRH Need estimation'!$D241,'Inputs from Uganda staff'!$E$6:$BM$6,0)),
""))</f>
        <v/>
      </c>
      <c r="AE241" s="122" t="str">
        <f>IFERROR(
$AN241 * INDEX('WFOM - Time_Base'!$A$4:$API$29, MATCH("CenHos", 'WFOM - Time_Base'!$B$4:$B$29,0), MATCH(CONCATENATE($G241,AE$2),'WFOM - Time_Base'!$A$8:$API$8,0)) *
INDEX('WFOM - Time_Base'!$A$4:$API$29, MATCH("CenHos_Per", 'WFOM - Time_Base'!$B$4:$B$29,0), MATCH(CONCATENATE($G241,AE$2),'WFOM - Time_Base'!$A$8:$API$8,0)),
IFERROR($AN241 * INDEX('Inputs from Uganda staff'!$E$61:$BM$80,MATCH('HRH Need estimation'!AE$2,'Inputs from Uganda staff'!$E$61:$E$80,0),MATCH('HRH Need estimation'!$D241,'Inputs from Uganda staff'!$E$6:$BM$6,0)),
""))</f>
        <v/>
      </c>
      <c r="AF241" s="122" t="str">
        <f>IFERROR(
$AN241 * INDEX('WFOM - Time_Base'!$A$4:$API$29, MATCH("CenHos", 'WFOM - Time_Base'!$B$4:$B$29,0), MATCH(CONCATENATE($G241,AF$2),'WFOM - Time_Base'!$A$8:$API$8,0)) *
INDEX('WFOM - Time_Base'!$A$4:$API$29, MATCH("CenHos_Per", 'WFOM - Time_Base'!$B$4:$B$29,0), MATCH(CONCATENATE($G241,AF$2),'WFOM - Time_Base'!$A$8:$API$8,0)),
IFERROR($AN241 * INDEX('Inputs from Uganda staff'!$E$61:$BM$80,MATCH('HRH Need estimation'!AF$2,'Inputs from Uganda staff'!$E$61:$E$80,0),MATCH('HRH Need estimation'!$D241,'Inputs from Uganda staff'!$E$6:$BM$6,0)),
""))</f>
        <v/>
      </c>
      <c r="AG241" s="122" t="str">
        <f>IFERROR(
$AN241 * INDEX('WFOM - Time_Base'!$A$4:$API$29, MATCH("CenHos", 'WFOM - Time_Base'!$B$4:$B$29,0), MATCH(CONCATENATE($G241,AG$2),'WFOM - Time_Base'!$A$8:$API$8,0)) *
INDEX('WFOM - Time_Base'!$A$4:$API$29, MATCH("CenHos_Per", 'WFOM - Time_Base'!$B$4:$B$29,0), MATCH(CONCATENATE($G241,AG$2),'WFOM - Time_Base'!$A$8:$API$8,0)),
IFERROR($AN241 * INDEX('Inputs from Uganda staff'!$E$61:$BM$80,MATCH('HRH Need estimation'!AG$2,'Inputs from Uganda staff'!$E$61:$E$80,0),MATCH('HRH Need estimation'!$D241,'Inputs from Uganda staff'!$E$6:$BM$6,0)),
""))</f>
        <v/>
      </c>
      <c r="AH241" s="122" t="str">
        <f>IFERROR(
$AN241 * INDEX('WFOM - Time_Base'!$A$4:$API$29, MATCH("CenHos", 'WFOM - Time_Base'!$B$4:$B$29,0), MATCH(CONCATENATE($G241,AH$2),'WFOM - Time_Base'!$A$8:$API$8,0)) *
INDEX('WFOM - Time_Base'!$A$4:$API$29, MATCH("CenHos_Per", 'WFOM - Time_Base'!$B$4:$B$29,0), MATCH(CONCATENATE($G241,AH$2),'WFOM - Time_Base'!$A$8:$API$8,0)),
IFERROR($AN241 * INDEX('Inputs from Uganda staff'!$E$61:$BM$80,MATCH('HRH Need estimation'!AH$2,'Inputs from Uganda staff'!$E$61:$E$80,0),MATCH('HRH Need estimation'!$D241,'Inputs from Uganda staff'!$E$6:$BM$6,0)),
""))</f>
        <v/>
      </c>
      <c r="AI241" s="122" t="str">
        <f>IFERROR(
$AN241 * INDEX('WFOM - Time_Base'!$A$4:$API$29, MATCH("CenHos", 'WFOM - Time_Base'!$B$4:$B$29,0), MATCH(CONCATENATE($G241,AI$2),'WFOM - Time_Base'!$A$8:$API$8,0)) *
INDEX('WFOM - Time_Base'!$A$4:$API$29, MATCH("CenHos_Per", 'WFOM - Time_Base'!$B$4:$B$29,0), MATCH(CONCATENATE($G241,AI$2),'WFOM - Time_Base'!$A$8:$API$8,0)),
IFERROR($AN241 * INDEX('Inputs from Uganda staff'!$E$61:$BM$80,MATCH('HRH Need estimation'!AI$2,'Inputs from Uganda staff'!$E$61:$E$80,0),MATCH('HRH Need estimation'!$D241,'Inputs from Uganda staff'!$E$6:$BM$6,0)),
""))</f>
        <v/>
      </c>
      <c r="AJ241" s="122" t="str">
        <f>IFERROR(
$AN241 * INDEX('WFOM - Time_Base'!$A$4:$API$29, MATCH("CenHos", 'WFOM - Time_Base'!$B$4:$B$29,0), MATCH(CONCATENATE($G241,AJ$2),'WFOM - Time_Base'!$A$8:$API$8,0)) *
INDEX('WFOM - Time_Base'!$A$4:$API$29, MATCH("CenHos_Per", 'WFOM - Time_Base'!$B$4:$B$29,0), MATCH(CONCATENATE($G241,AJ$2),'WFOM - Time_Base'!$A$8:$API$8,0)),
IFERROR($AN241 * INDEX('Inputs from Uganda staff'!$E$61:$BM$80,MATCH('HRH Need estimation'!AJ$2,'Inputs from Uganda staff'!$E$61:$E$80,0),MATCH('HRH Need estimation'!$D241,'Inputs from Uganda staff'!$E$6:$BM$6,0)),
""))</f>
        <v/>
      </c>
      <c r="AK241" s="122" t="str">
        <f>IFERROR(
$AN241 * INDEX('WFOM - Time_Base'!$A$4:$API$29, MATCH("CenHos", 'WFOM - Time_Base'!$B$4:$B$29,0), MATCH(CONCATENATE($G241,AK$2),'WFOM - Time_Base'!$A$8:$API$8,0)) *
INDEX('WFOM - Time_Base'!$A$4:$API$29, MATCH("CenHos_Per", 'WFOM - Time_Base'!$B$4:$B$29,0), MATCH(CONCATENATE($G241,AK$2),'WFOM - Time_Base'!$A$8:$API$8,0)),
IFERROR($AN241 * INDEX('Inputs from Uganda staff'!$E$61:$BM$80,MATCH('HRH Need estimation'!AK$2,'Inputs from Uganda staff'!$E$61:$E$80,0),MATCH('HRH Need estimation'!$D241,'Inputs from Uganda staff'!$E$6:$BM$6,0)),
""))</f>
        <v/>
      </c>
      <c r="AL241" s="122" t="str">
        <f>IFERROR(
$AN241 * INDEX('WFOM - Time_Base'!$A$4:$API$29, MATCH("CenHos", 'WFOM - Time_Base'!$B$4:$B$29,0), MATCH(CONCATENATE($G241,AL$2),'WFOM - Time_Base'!$A$8:$API$8,0)) *
INDEX('WFOM - Time_Base'!$A$4:$API$29, MATCH("CenHos_Per", 'WFOM - Time_Base'!$B$4:$B$29,0), MATCH(CONCATENATE($G241,AL$2),'WFOM - Time_Base'!$A$8:$API$8,0)),
IFERROR($AN241 * INDEX('Inputs from Uganda staff'!$E$61:$BM$80,MATCH('HRH Need estimation'!AL$2,'Inputs from Uganda staff'!$E$61:$E$80,0),MATCH('HRH Need estimation'!$D241,'Inputs from Uganda staff'!$E$6:$BM$6,0)),
""))</f>
        <v/>
      </c>
      <c r="AN241">
        <v>1</v>
      </c>
      <c r="AO241" t="e">
        <f t="shared" si="8"/>
        <v>#N/A</v>
      </c>
    </row>
    <row r="242" spans="1:41" hidden="1">
      <c r="A242" s="106" t="s">
        <v>915</v>
      </c>
      <c r="B242" s="106" t="s">
        <v>689</v>
      </c>
      <c r="C242" s="107" t="s">
        <v>699</v>
      </c>
      <c r="D242" s="115" t="s">
        <v>700</v>
      </c>
      <c r="E242" s="122" t="s">
        <v>867</v>
      </c>
      <c r="F242" s="122" t="s">
        <v>21</v>
      </c>
      <c r="G242" s="122" t="str">
        <f>IF(F242&lt;&gt;"", VLOOKUP(F242,'WFOM - Cadre and Service List'!$E$4:$F$52,2,FALSE), "")</f>
        <v>Over5OPD</v>
      </c>
      <c r="H242" s="122"/>
      <c r="I242" s="207"/>
      <c r="J242" s="207"/>
      <c r="K242" s="207"/>
      <c r="L242" s="207"/>
      <c r="M242" s="207"/>
      <c r="N242" s="207"/>
      <c r="O242" s="207"/>
      <c r="P242" s="207">
        <f t="shared" si="7"/>
        <v>0</v>
      </c>
      <c r="Q242" s="122" t="s">
        <v>1947</v>
      </c>
      <c r="R242" s="122">
        <f>IFERROR(
$AN242 * INDEX('WFOM - Time_Base'!$A$4:$API$29, MATCH("CenHos", 'WFOM - Time_Base'!$B$4:$B$29,0), MATCH(CONCATENATE($G242,R$2),'WFOM - Time_Base'!$A$8:$API$8,0)) *
INDEX('WFOM - Time_Base'!$A$4:$API$29, MATCH("CenHos_Per", 'WFOM - Time_Base'!$B$4:$B$29,0), MATCH(CONCATENATE($G242,R$2),'WFOM - Time_Base'!$A$8:$API$8,0)),
IFERROR($AN242 * INDEX('Inputs from Uganda staff'!$E$61:$BM$80,MATCH('HRH Need estimation'!R$2,'Inputs from Uganda staff'!$E$61:$E$80,0),MATCH('HRH Need estimation'!$D242,'Inputs from Uganda staff'!$E$6:$BM$6,0)),
""))</f>
        <v>3.5</v>
      </c>
      <c r="S242" s="122">
        <f>IFERROR(
$AN242 * INDEX('WFOM - Time_Base'!$A$4:$API$29, MATCH("CenHos", 'WFOM - Time_Base'!$B$4:$B$29,0), MATCH(CONCATENATE($G242,S$2),'WFOM - Time_Base'!$A$8:$API$8,0)) *
INDEX('WFOM - Time_Base'!$A$4:$API$29, MATCH("CenHos_Per", 'WFOM - Time_Base'!$B$4:$B$29,0), MATCH(CONCATENATE($G242,S$2),'WFOM - Time_Base'!$A$8:$API$8,0)),
IFERROR($AN242 * INDEX('Inputs from Uganda staff'!$E$61:$BM$80,MATCH('HRH Need estimation'!S$2,'Inputs from Uganda staff'!$E$61:$E$80,0),MATCH('HRH Need estimation'!$D242,'Inputs from Uganda staff'!$E$6:$BM$6,0)),
""))</f>
        <v>6</v>
      </c>
      <c r="T242" s="122">
        <f>IFERROR(
$AN242 * INDEX('WFOM - Time_Base'!$A$4:$API$29, MATCH("CenHos", 'WFOM - Time_Base'!$B$4:$B$29,0), MATCH(CONCATENATE($G242,T$2),'WFOM - Time_Base'!$A$8:$API$8,0)) *
INDEX('WFOM - Time_Base'!$A$4:$API$29, MATCH("CenHos_Per", 'WFOM - Time_Base'!$B$4:$B$29,0), MATCH(CONCATENATE($G242,T$2),'WFOM - Time_Base'!$A$8:$API$8,0)),
IFERROR($AN242 * INDEX('Inputs from Uganda staff'!$E$61:$BM$80,MATCH('HRH Need estimation'!T$2,'Inputs from Uganda staff'!$E$61:$E$80,0),MATCH('HRH Need estimation'!$D242,'Inputs from Uganda staff'!$E$6:$BM$6,0)),
""))</f>
        <v>0</v>
      </c>
      <c r="U242" s="122">
        <f>IFERROR(
$AN242 * INDEX('WFOM - Time_Base'!$A$4:$API$29, MATCH("CenHos", 'WFOM - Time_Base'!$B$4:$B$29,0), MATCH(CONCATENATE($G242,U$2),'WFOM - Time_Base'!$A$8:$API$8,0)) *
INDEX('WFOM - Time_Base'!$A$4:$API$29, MATCH("CenHos_Per", 'WFOM - Time_Base'!$B$4:$B$29,0), MATCH(CONCATENATE($G242,U$2),'WFOM - Time_Base'!$A$8:$API$8,0)),
IFERROR($AN242 * INDEX('Inputs from Uganda staff'!$E$61:$BM$80,MATCH('HRH Need estimation'!U$2,'Inputs from Uganda staff'!$E$61:$E$80,0),MATCH('HRH Need estimation'!$D242,'Inputs from Uganda staff'!$E$6:$BM$6,0)),
""))</f>
        <v>1</v>
      </c>
      <c r="V242" s="122">
        <f>IFERROR(
$AN242 * INDEX('WFOM - Time_Base'!$A$4:$API$29, MATCH("CenHos", 'WFOM - Time_Base'!$B$4:$B$29,0), MATCH(CONCATENATE($G242,V$2),'WFOM - Time_Base'!$A$8:$API$8,0)) *
INDEX('WFOM - Time_Base'!$A$4:$API$29, MATCH("CenHos_Per", 'WFOM - Time_Base'!$B$4:$B$29,0), MATCH(CONCATENATE($G242,V$2),'WFOM - Time_Base'!$A$8:$API$8,0)),
IFERROR($AN242 * INDEX('Inputs from Uganda staff'!$E$61:$BM$80,MATCH('HRH Need estimation'!V$2,'Inputs from Uganda staff'!$E$61:$E$80,0),MATCH('HRH Need estimation'!$D242,'Inputs from Uganda staff'!$E$6:$BM$6,0)),
""))</f>
        <v>4</v>
      </c>
      <c r="W242" s="122">
        <f>IFERROR(
$AN242 * INDEX('WFOM - Time_Base'!$A$4:$API$29, MATCH("CenHos", 'WFOM - Time_Base'!$B$4:$B$29,0), MATCH(CONCATENATE($G242,W$2),'WFOM - Time_Base'!$A$8:$API$8,0)) *
INDEX('WFOM - Time_Base'!$A$4:$API$29, MATCH("CenHos_Per", 'WFOM - Time_Base'!$B$4:$B$29,0), MATCH(CONCATENATE($G242,W$2),'WFOM - Time_Base'!$A$8:$API$8,0)),
IFERROR($AN242 * INDEX('Inputs from Uganda staff'!$E$61:$BM$80,MATCH('HRH Need estimation'!W$2,'Inputs from Uganda staff'!$E$61:$E$80,0),MATCH('HRH Need estimation'!$D242,'Inputs from Uganda staff'!$E$6:$BM$6,0)),
""))</f>
        <v>0</v>
      </c>
      <c r="X242" s="122">
        <f>IFERROR(
$AN242 * INDEX('WFOM - Time_Base'!$A$4:$API$29, MATCH("CenHos", 'WFOM - Time_Base'!$B$4:$B$29,0), MATCH(CONCATENATE($G242,X$2),'WFOM - Time_Base'!$A$8:$API$8,0)) *
INDEX('WFOM - Time_Base'!$A$4:$API$29, MATCH("CenHos_Per", 'WFOM - Time_Base'!$B$4:$B$29,0), MATCH(CONCATENATE($G242,X$2),'WFOM - Time_Base'!$A$8:$API$8,0)),
IFERROR($AN242 * INDEX('Inputs from Uganda staff'!$E$61:$BM$80,MATCH('HRH Need estimation'!X$2,'Inputs from Uganda staff'!$E$61:$E$80,0),MATCH('HRH Need estimation'!$D242,'Inputs from Uganda staff'!$E$6:$BM$6,0)),
""))</f>
        <v>0</v>
      </c>
      <c r="Y242" s="122">
        <f>IFERROR(
$AN242 * INDEX('WFOM - Time_Base'!$A$4:$API$29, MATCH("CenHos", 'WFOM - Time_Base'!$B$4:$B$29,0), MATCH(CONCATENATE($G242,Y$2),'WFOM - Time_Base'!$A$8:$API$8,0)) *
INDEX('WFOM - Time_Base'!$A$4:$API$29, MATCH("CenHos_Per", 'WFOM - Time_Base'!$B$4:$B$29,0), MATCH(CONCATENATE($G242,Y$2),'WFOM - Time_Base'!$A$8:$API$8,0)),
IFERROR($AN242 * INDEX('Inputs from Uganda staff'!$E$61:$BM$80,MATCH('HRH Need estimation'!Y$2,'Inputs from Uganda staff'!$E$61:$E$80,0),MATCH('HRH Need estimation'!$D242,'Inputs from Uganda staff'!$E$6:$BM$6,0)),
""))</f>
        <v>0</v>
      </c>
      <c r="Z242" s="122">
        <f>IFERROR(
$AN242 * INDEX('WFOM - Time_Base'!$A$4:$API$29, MATCH("CenHos", 'WFOM - Time_Base'!$B$4:$B$29,0), MATCH(CONCATENATE($G242,Z$2),'WFOM - Time_Base'!$A$8:$API$8,0)) *
INDEX('WFOM - Time_Base'!$A$4:$API$29, MATCH("CenHos_Per", 'WFOM - Time_Base'!$B$4:$B$29,0), MATCH(CONCATENATE($G242,Z$2),'WFOM - Time_Base'!$A$8:$API$8,0)),
IFERROR($AN242 * INDEX('Inputs from Uganda staff'!$E$61:$BM$80,MATCH('HRH Need estimation'!Z$2,'Inputs from Uganda staff'!$E$61:$E$80,0),MATCH('HRH Need estimation'!$D242,'Inputs from Uganda staff'!$E$6:$BM$6,0)),
""))</f>
        <v>0</v>
      </c>
      <c r="AA242" s="122">
        <f>IFERROR(
$AN242 * INDEX('WFOM - Time_Base'!$A$4:$API$29, MATCH("CenHos", 'WFOM - Time_Base'!$B$4:$B$29,0), MATCH(CONCATENATE($G242,AA$2),'WFOM - Time_Base'!$A$8:$API$8,0)) *
INDEX('WFOM - Time_Base'!$A$4:$API$29, MATCH("CenHos_Per", 'WFOM - Time_Base'!$B$4:$B$29,0), MATCH(CONCATENATE($G242,AA$2),'WFOM - Time_Base'!$A$8:$API$8,0)),
IFERROR($AN242 * INDEX('Inputs from Uganda staff'!$E$61:$BM$80,MATCH('HRH Need estimation'!AA$2,'Inputs from Uganda staff'!$E$61:$E$80,0),MATCH('HRH Need estimation'!$D242,'Inputs from Uganda staff'!$E$6:$BM$6,0)),
""))</f>
        <v>0</v>
      </c>
      <c r="AB242" s="122">
        <f>IFERROR(
$AN242 * INDEX('WFOM - Time_Base'!$A$4:$API$29, MATCH("CenHos", 'WFOM - Time_Base'!$B$4:$B$29,0), MATCH(CONCATENATE($G242,AB$2),'WFOM - Time_Base'!$A$8:$API$8,0)) *
INDEX('WFOM - Time_Base'!$A$4:$API$29, MATCH("CenHos_Per", 'WFOM - Time_Base'!$B$4:$B$29,0), MATCH(CONCATENATE($G242,AB$2),'WFOM - Time_Base'!$A$8:$API$8,0)),
IFERROR($AN242 * INDEX('Inputs from Uganda staff'!$E$61:$BM$80,MATCH('HRH Need estimation'!AB$2,'Inputs from Uganda staff'!$E$61:$E$80,0),MATCH('HRH Need estimation'!$D242,'Inputs from Uganda staff'!$E$6:$BM$6,0)),
""))</f>
        <v>0</v>
      </c>
      <c r="AC242" s="122" t="str">
        <f>IFERROR(
$AN242 * INDEX('WFOM - Time_Base'!$A$4:$API$29, MATCH("CenHos", 'WFOM - Time_Base'!$B$4:$B$29,0), MATCH(CONCATENATE($G242,AC$2),'WFOM - Time_Base'!$A$8:$API$8,0)) *
INDEX('WFOM - Time_Base'!$A$4:$API$29, MATCH("CenHos_Per", 'WFOM - Time_Base'!$B$4:$B$29,0), MATCH(CONCATENATE($G242,AC$2),'WFOM - Time_Base'!$A$8:$API$8,0)),
IFERROR($AN242 * INDEX('Inputs from Uganda staff'!$E$61:$BM$80,MATCH('HRH Need estimation'!AC$2,'Inputs from Uganda staff'!$E$61:$E$80,0),MATCH('HRH Need estimation'!$D242,'Inputs from Uganda staff'!$E$6:$BM$6,0)),
""))</f>
        <v/>
      </c>
      <c r="AD242" s="122">
        <f>IFERROR(
$AN242 * INDEX('WFOM - Time_Base'!$A$4:$API$29, MATCH("CenHos", 'WFOM - Time_Base'!$B$4:$B$29,0), MATCH(CONCATENATE($G242,AD$2),'WFOM - Time_Base'!$A$8:$API$8,0)) *
INDEX('WFOM - Time_Base'!$A$4:$API$29, MATCH("CenHos_Per", 'WFOM - Time_Base'!$B$4:$B$29,0), MATCH(CONCATENATE($G242,AD$2),'WFOM - Time_Base'!$A$8:$API$8,0)),
IFERROR($AN242 * INDEX('Inputs from Uganda staff'!$E$61:$BM$80,MATCH('HRH Need estimation'!AD$2,'Inputs from Uganda staff'!$E$61:$E$80,0),MATCH('HRH Need estimation'!$D242,'Inputs from Uganda staff'!$E$6:$BM$6,0)),
""))</f>
        <v>0</v>
      </c>
      <c r="AE242" s="122">
        <f>IFERROR(
$AN242 * INDEX('WFOM - Time_Base'!$A$4:$API$29, MATCH("CenHos", 'WFOM - Time_Base'!$B$4:$B$29,0), MATCH(CONCATENATE($G242,AE$2),'WFOM - Time_Base'!$A$8:$API$8,0)) *
INDEX('WFOM - Time_Base'!$A$4:$API$29, MATCH("CenHos_Per", 'WFOM - Time_Base'!$B$4:$B$29,0), MATCH(CONCATENATE($G242,AE$2),'WFOM - Time_Base'!$A$8:$API$8,0)),
IFERROR($AN242 * INDEX('Inputs from Uganda staff'!$E$61:$BM$80,MATCH('HRH Need estimation'!AE$2,'Inputs from Uganda staff'!$E$61:$E$80,0),MATCH('HRH Need estimation'!$D242,'Inputs from Uganda staff'!$E$6:$BM$6,0)),
""))</f>
        <v>0</v>
      </c>
      <c r="AF242" s="122">
        <f>IFERROR(
$AN242 * INDEX('WFOM - Time_Base'!$A$4:$API$29, MATCH("CenHos", 'WFOM - Time_Base'!$B$4:$B$29,0), MATCH(CONCATENATE($G242,AF$2),'WFOM - Time_Base'!$A$8:$API$8,0)) *
INDEX('WFOM - Time_Base'!$A$4:$API$29, MATCH("CenHos_Per", 'WFOM - Time_Base'!$B$4:$B$29,0), MATCH(CONCATENATE($G242,AF$2),'WFOM - Time_Base'!$A$8:$API$8,0)),
IFERROR($AN242 * INDEX('Inputs from Uganda staff'!$E$61:$BM$80,MATCH('HRH Need estimation'!AF$2,'Inputs from Uganda staff'!$E$61:$E$80,0),MATCH('HRH Need estimation'!$D242,'Inputs from Uganda staff'!$E$6:$BM$6,0)),
""))</f>
        <v>0</v>
      </c>
      <c r="AG242" s="122">
        <f>IFERROR(
$AN242 * INDEX('WFOM - Time_Base'!$A$4:$API$29, MATCH("CenHos", 'WFOM - Time_Base'!$B$4:$B$29,0), MATCH(CONCATENATE($G242,AG$2),'WFOM - Time_Base'!$A$8:$API$8,0)) *
INDEX('WFOM - Time_Base'!$A$4:$API$29, MATCH("CenHos_Per", 'WFOM - Time_Base'!$B$4:$B$29,0), MATCH(CONCATENATE($G242,AG$2),'WFOM - Time_Base'!$A$8:$API$8,0)),
IFERROR($AN242 * INDEX('Inputs from Uganda staff'!$E$61:$BM$80,MATCH('HRH Need estimation'!AG$2,'Inputs from Uganda staff'!$E$61:$E$80,0),MATCH('HRH Need estimation'!$D242,'Inputs from Uganda staff'!$E$6:$BM$6,0)),
""))</f>
        <v>0</v>
      </c>
      <c r="AH242" s="122">
        <f>IFERROR(
$AN242 * INDEX('WFOM - Time_Base'!$A$4:$API$29, MATCH("CenHos", 'WFOM - Time_Base'!$B$4:$B$29,0), MATCH(CONCATENATE($G242,AH$2),'WFOM - Time_Base'!$A$8:$API$8,0)) *
INDEX('WFOM - Time_Base'!$A$4:$API$29, MATCH("CenHos_Per", 'WFOM - Time_Base'!$B$4:$B$29,0), MATCH(CONCATENATE($G242,AH$2),'WFOM - Time_Base'!$A$8:$API$8,0)),
IFERROR($AN242 * INDEX('Inputs from Uganda staff'!$E$61:$BM$80,MATCH('HRH Need estimation'!AH$2,'Inputs from Uganda staff'!$E$61:$E$80,0),MATCH('HRH Need estimation'!$D242,'Inputs from Uganda staff'!$E$6:$BM$6,0)),
""))</f>
        <v>0</v>
      </c>
      <c r="AI242" s="122">
        <f>IFERROR(
$AN242 * INDEX('WFOM - Time_Base'!$A$4:$API$29, MATCH("CenHos", 'WFOM - Time_Base'!$B$4:$B$29,0), MATCH(CONCATENATE($G242,AI$2),'WFOM - Time_Base'!$A$8:$API$8,0)) *
INDEX('WFOM - Time_Base'!$A$4:$API$29, MATCH("CenHos_Per", 'WFOM - Time_Base'!$B$4:$B$29,0), MATCH(CONCATENATE($G242,AI$2),'WFOM - Time_Base'!$A$8:$API$8,0)),
IFERROR($AN242 * INDEX('Inputs from Uganda staff'!$E$61:$BM$80,MATCH('HRH Need estimation'!AI$2,'Inputs from Uganda staff'!$E$61:$E$80,0),MATCH('HRH Need estimation'!$D242,'Inputs from Uganda staff'!$E$6:$BM$6,0)),
""))</f>
        <v>0</v>
      </c>
      <c r="AJ242" s="122">
        <f>IFERROR(
$AN242 * INDEX('WFOM - Time_Base'!$A$4:$API$29, MATCH("CenHos", 'WFOM - Time_Base'!$B$4:$B$29,0), MATCH(CONCATENATE($G242,AJ$2),'WFOM - Time_Base'!$A$8:$API$8,0)) *
INDEX('WFOM - Time_Base'!$A$4:$API$29, MATCH("CenHos_Per", 'WFOM - Time_Base'!$B$4:$B$29,0), MATCH(CONCATENATE($G242,AJ$2),'WFOM - Time_Base'!$A$8:$API$8,0)),
IFERROR($AN242 * INDEX('Inputs from Uganda staff'!$E$61:$BM$80,MATCH('HRH Need estimation'!AJ$2,'Inputs from Uganda staff'!$E$61:$E$80,0),MATCH('HRH Need estimation'!$D242,'Inputs from Uganda staff'!$E$6:$BM$6,0)),
""))</f>
        <v>0</v>
      </c>
      <c r="AK242" s="122">
        <f>IFERROR(
$AN242 * INDEX('WFOM - Time_Base'!$A$4:$API$29, MATCH("CenHos", 'WFOM - Time_Base'!$B$4:$B$29,0), MATCH(CONCATENATE($G242,AK$2),'WFOM - Time_Base'!$A$8:$API$8,0)) *
INDEX('WFOM - Time_Base'!$A$4:$API$29, MATCH("CenHos_Per", 'WFOM - Time_Base'!$B$4:$B$29,0), MATCH(CONCATENATE($G242,AK$2),'WFOM - Time_Base'!$A$8:$API$8,0)),
IFERROR($AN242 * INDEX('Inputs from Uganda staff'!$E$61:$BM$80,MATCH('HRH Need estimation'!AK$2,'Inputs from Uganda staff'!$E$61:$E$80,0),MATCH('HRH Need estimation'!$D242,'Inputs from Uganda staff'!$E$6:$BM$6,0)),
""))</f>
        <v>0</v>
      </c>
      <c r="AL242" s="122">
        <f>IFERROR(
$AN242 * INDEX('WFOM - Time_Base'!$A$4:$API$29, MATCH("CenHos", 'WFOM - Time_Base'!$B$4:$B$29,0), MATCH(CONCATENATE($G242,AL$2),'WFOM - Time_Base'!$A$8:$API$8,0)) *
INDEX('WFOM - Time_Base'!$A$4:$API$29, MATCH("CenHos_Per", 'WFOM - Time_Base'!$B$4:$B$29,0), MATCH(CONCATENATE($G242,AL$2),'WFOM - Time_Base'!$A$8:$API$8,0)),
IFERROR($AN242 * INDEX('Inputs from Uganda staff'!$E$61:$BM$80,MATCH('HRH Need estimation'!AL$2,'Inputs from Uganda staff'!$E$61:$E$80,0),MATCH('HRH Need estimation'!$D242,'Inputs from Uganda staff'!$E$6:$BM$6,0)),
""))</f>
        <v>0</v>
      </c>
      <c r="AN242">
        <v>1</v>
      </c>
      <c r="AO242" t="e">
        <f t="shared" si="8"/>
        <v>#N/A</v>
      </c>
    </row>
    <row r="243" spans="1:41" hidden="1">
      <c r="A243" s="106" t="s">
        <v>915</v>
      </c>
      <c r="B243" s="106" t="s">
        <v>680</v>
      </c>
      <c r="C243" s="107" t="s">
        <v>701</v>
      </c>
      <c r="D243" s="114" t="s">
        <v>702</v>
      </c>
      <c r="E243" s="199"/>
      <c r="F243" s="199"/>
      <c r="G243" s="199" t="str">
        <f>IF(F243&lt;&gt;"", VLOOKUP(F243,'WFOM - Cadre and Service List'!$E$4:$F$52,2,FALSE), "")</f>
        <v/>
      </c>
      <c r="H243" s="199" t="s">
        <v>1060</v>
      </c>
      <c r="I243" s="208"/>
      <c r="J243" s="208"/>
      <c r="K243" s="208"/>
      <c r="L243" s="208"/>
      <c r="M243" s="208"/>
      <c r="N243" s="208"/>
      <c r="O243" s="208"/>
      <c r="P243" s="207">
        <f t="shared" si="7"/>
        <v>0</v>
      </c>
      <c r="Q243" s="122" t="s">
        <v>1947</v>
      </c>
      <c r="R243" s="122" t="str">
        <f>IFERROR(
$AN243 * INDEX('WFOM - Time_Base'!$A$4:$API$29, MATCH("CenHos", 'WFOM - Time_Base'!$B$4:$B$29,0), MATCH(CONCATENATE($G243,R$2),'WFOM - Time_Base'!$A$8:$API$8,0)) *
INDEX('WFOM - Time_Base'!$A$4:$API$29, MATCH("CenHos_Per", 'WFOM - Time_Base'!$B$4:$B$29,0), MATCH(CONCATENATE($G243,R$2),'WFOM - Time_Base'!$A$8:$API$8,0)),
IFERROR($AN243 * INDEX('Inputs from Uganda staff'!$E$61:$BM$80,MATCH('HRH Need estimation'!R$2,'Inputs from Uganda staff'!$E$61:$E$80,0),MATCH('HRH Need estimation'!$D243,'Inputs from Uganda staff'!$E$6:$BM$6,0)),
""))</f>
        <v/>
      </c>
      <c r="S243" s="122" t="str">
        <f>IFERROR(
$AN243 * INDEX('WFOM - Time_Base'!$A$4:$API$29, MATCH("CenHos", 'WFOM - Time_Base'!$B$4:$B$29,0), MATCH(CONCATENATE($G243,S$2),'WFOM - Time_Base'!$A$8:$API$8,0)) *
INDEX('WFOM - Time_Base'!$A$4:$API$29, MATCH("CenHos_Per", 'WFOM - Time_Base'!$B$4:$B$29,0), MATCH(CONCATENATE($G243,S$2),'WFOM - Time_Base'!$A$8:$API$8,0)),
IFERROR($AN243 * INDEX('Inputs from Uganda staff'!$E$61:$BM$80,MATCH('HRH Need estimation'!S$2,'Inputs from Uganda staff'!$E$61:$E$80,0),MATCH('HRH Need estimation'!$D243,'Inputs from Uganda staff'!$E$6:$BM$6,0)),
""))</f>
        <v/>
      </c>
      <c r="T243" s="122" t="str">
        <f>IFERROR(
$AN243 * INDEX('WFOM - Time_Base'!$A$4:$API$29, MATCH("CenHos", 'WFOM - Time_Base'!$B$4:$B$29,0), MATCH(CONCATENATE($G243,T$2),'WFOM - Time_Base'!$A$8:$API$8,0)) *
INDEX('WFOM - Time_Base'!$A$4:$API$29, MATCH("CenHos_Per", 'WFOM - Time_Base'!$B$4:$B$29,0), MATCH(CONCATENATE($G243,T$2),'WFOM - Time_Base'!$A$8:$API$8,0)),
IFERROR($AN243 * INDEX('Inputs from Uganda staff'!$E$61:$BM$80,MATCH('HRH Need estimation'!T$2,'Inputs from Uganda staff'!$E$61:$E$80,0),MATCH('HRH Need estimation'!$D243,'Inputs from Uganda staff'!$E$6:$BM$6,0)),
""))</f>
        <v/>
      </c>
      <c r="U243" s="122" t="str">
        <f>IFERROR(
$AN243 * INDEX('WFOM - Time_Base'!$A$4:$API$29, MATCH("CenHos", 'WFOM - Time_Base'!$B$4:$B$29,0), MATCH(CONCATENATE($G243,U$2),'WFOM - Time_Base'!$A$8:$API$8,0)) *
INDEX('WFOM - Time_Base'!$A$4:$API$29, MATCH("CenHos_Per", 'WFOM - Time_Base'!$B$4:$B$29,0), MATCH(CONCATENATE($G243,U$2),'WFOM - Time_Base'!$A$8:$API$8,0)),
IFERROR($AN243 * INDEX('Inputs from Uganda staff'!$E$61:$BM$80,MATCH('HRH Need estimation'!U$2,'Inputs from Uganda staff'!$E$61:$E$80,0),MATCH('HRH Need estimation'!$D243,'Inputs from Uganda staff'!$E$6:$BM$6,0)),
""))</f>
        <v/>
      </c>
      <c r="V243" s="122" t="str">
        <f>IFERROR(
$AN243 * INDEX('WFOM - Time_Base'!$A$4:$API$29, MATCH("CenHos", 'WFOM - Time_Base'!$B$4:$B$29,0), MATCH(CONCATENATE($G243,V$2),'WFOM - Time_Base'!$A$8:$API$8,0)) *
INDEX('WFOM - Time_Base'!$A$4:$API$29, MATCH("CenHos_Per", 'WFOM - Time_Base'!$B$4:$B$29,0), MATCH(CONCATENATE($G243,V$2),'WFOM - Time_Base'!$A$8:$API$8,0)),
IFERROR($AN243 * INDEX('Inputs from Uganda staff'!$E$61:$BM$80,MATCH('HRH Need estimation'!V$2,'Inputs from Uganda staff'!$E$61:$E$80,0),MATCH('HRH Need estimation'!$D243,'Inputs from Uganda staff'!$E$6:$BM$6,0)),
""))</f>
        <v/>
      </c>
      <c r="W243" s="122" t="str">
        <f>IFERROR(
$AN243 * INDEX('WFOM - Time_Base'!$A$4:$API$29, MATCH("CenHos", 'WFOM - Time_Base'!$B$4:$B$29,0), MATCH(CONCATENATE($G243,W$2),'WFOM - Time_Base'!$A$8:$API$8,0)) *
INDEX('WFOM - Time_Base'!$A$4:$API$29, MATCH("CenHos_Per", 'WFOM - Time_Base'!$B$4:$B$29,0), MATCH(CONCATENATE($G243,W$2),'WFOM - Time_Base'!$A$8:$API$8,0)),
IFERROR($AN243 * INDEX('Inputs from Uganda staff'!$E$61:$BM$80,MATCH('HRH Need estimation'!W$2,'Inputs from Uganda staff'!$E$61:$E$80,0),MATCH('HRH Need estimation'!$D243,'Inputs from Uganda staff'!$E$6:$BM$6,0)),
""))</f>
        <v/>
      </c>
      <c r="X243" s="122" t="str">
        <f>IFERROR(
$AN243 * INDEX('WFOM - Time_Base'!$A$4:$API$29, MATCH("CenHos", 'WFOM - Time_Base'!$B$4:$B$29,0), MATCH(CONCATENATE($G243,X$2),'WFOM - Time_Base'!$A$8:$API$8,0)) *
INDEX('WFOM - Time_Base'!$A$4:$API$29, MATCH("CenHos_Per", 'WFOM - Time_Base'!$B$4:$B$29,0), MATCH(CONCATENATE($G243,X$2),'WFOM - Time_Base'!$A$8:$API$8,0)),
IFERROR($AN243 * INDEX('Inputs from Uganda staff'!$E$61:$BM$80,MATCH('HRH Need estimation'!X$2,'Inputs from Uganda staff'!$E$61:$E$80,0),MATCH('HRH Need estimation'!$D243,'Inputs from Uganda staff'!$E$6:$BM$6,0)),
""))</f>
        <v/>
      </c>
      <c r="Y243" s="122" t="str">
        <f>IFERROR(
$AN243 * INDEX('WFOM - Time_Base'!$A$4:$API$29, MATCH("CenHos", 'WFOM - Time_Base'!$B$4:$B$29,0), MATCH(CONCATENATE($G243,Y$2),'WFOM - Time_Base'!$A$8:$API$8,0)) *
INDEX('WFOM - Time_Base'!$A$4:$API$29, MATCH("CenHos_Per", 'WFOM - Time_Base'!$B$4:$B$29,0), MATCH(CONCATENATE($G243,Y$2),'WFOM - Time_Base'!$A$8:$API$8,0)),
IFERROR($AN243 * INDEX('Inputs from Uganda staff'!$E$61:$BM$80,MATCH('HRH Need estimation'!Y$2,'Inputs from Uganda staff'!$E$61:$E$80,0),MATCH('HRH Need estimation'!$D243,'Inputs from Uganda staff'!$E$6:$BM$6,0)),
""))</f>
        <v/>
      </c>
      <c r="Z243" s="122" t="str">
        <f>IFERROR(
$AN243 * INDEX('WFOM - Time_Base'!$A$4:$API$29, MATCH("CenHos", 'WFOM - Time_Base'!$B$4:$B$29,0), MATCH(CONCATENATE($G243,Z$2),'WFOM - Time_Base'!$A$8:$API$8,0)) *
INDEX('WFOM - Time_Base'!$A$4:$API$29, MATCH("CenHos_Per", 'WFOM - Time_Base'!$B$4:$B$29,0), MATCH(CONCATENATE($G243,Z$2),'WFOM - Time_Base'!$A$8:$API$8,0)),
IFERROR($AN243 * INDEX('Inputs from Uganda staff'!$E$61:$BM$80,MATCH('HRH Need estimation'!Z$2,'Inputs from Uganda staff'!$E$61:$E$80,0),MATCH('HRH Need estimation'!$D243,'Inputs from Uganda staff'!$E$6:$BM$6,0)),
""))</f>
        <v/>
      </c>
      <c r="AA243" s="122" t="str">
        <f>IFERROR(
$AN243 * INDEX('WFOM - Time_Base'!$A$4:$API$29, MATCH("CenHos", 'WFOM - Time_Base'!$B$4:$B$29,0), MATCH(CONCATENATE($G243,AA$2),'WFOM - Time_Base'!$A$8:$API$8,0)) *
INDEX('WFOM - Time_Base'!$A$4:$API$29, MATCH("CenHos_Per", 'WFOM - Time_Base'!$B$4:$B$29,0), MATCH(CONCATENATE($G243,AA$2),'WFOM - Time_Base'!$A$8:$API$8,0)),
IFERROR($AN243 * INDEX('Inputs from Uganda staff'!$E$61:$BM$80,MATCH('HRH Need estimation'!AA$2,'Inputs from Uganda staff'!$E$61:$E$80,0),MATCH('HRH Need estimation'!$D243,'Inputs from Uganda staff'!$E$6:$BM$6,0)),
""))</f>
        <v/>
      </c>
      <c r="AB243" s="122" t="str">
        <f>IFERROR(
$AN243 * INDEX('WFOM - Time_Base'!$A$4:$API$29, MATCH("CenHos", 'WFOM - Time_Base'!$B$4:$B$29,0), MATCH(CONCATENATE($G243,AB$2),'WFOM - Time_Base'!$A$8:$API$8,0)) *
INDEX('WFOM - Time_Base'!$A$4:$API$29, MATCH("CenHos_Per", 'WFOM - Time_Base'!$B$4:$B$29,0), MATCH(CONCATENATE($G243,AB$2),'WFOM - Time_Base'!$A$8:$API$8,0)),
IFERROR($AN243 * INDEX('Inputs from Uganda staff'!$E$61:$BM$80,MATCH('HRH Need estimation'!AB$2,'Inputs from Uganda staff'!$E$61:$E$80,0),MATCH('HRH Need estimation'!$D243,'Inputs from Uganda staff'!$E$6:$BM$6,0)),
""))</f>
        <v/>
      </c>
      <c r="AC243" s="122" t="str">
        <f>IFERROR(
$AN243 * INDEX('WFOM - Time_Base'!$A$4:$API$29, MATCH("CenHos", 'WFOM - Time_Base'!$B$4:$B$29,0), MATCH(CONCATENATE($G243,AC$2),'WFOM - Time_Base'!$A$8:$API$8,0)) *
INDEX('WFOM - Time_Base'!$A$4:$API$29, MATCH("CenHos_Per", 'WFOM - Time_Base'!$B$4:$B$29,0), MATCH(CONCATENATE($G243,AC$2),'WFOM - Time_Base'!$A$8:$API$8,0)),
IFERROR($AN243 * INDEX('Inputs from Uganda staff'!$E$61:$BM$80,MATCH('HRH Need estimation'!AC$2,'Inputs from Uganda staff'!$E$61:$E$80,0),MATCH('HRH Need estimation'!$D243,'Inputs from Uganda staff'!$E$6:$BM$6,0)),
""))</f>
        <v/>
      </c>
      <c r="AD243" s="122" t="str">
        <f>IFERROR(
$AN243 * INDEX('WFOM - Time_Base'!$A$4:$API$29, MATCH("CenHos", 'WFOM - Time_Base'!$B$4:$B$29,0), MATCH(CONCATENATE($G243,AD$2),'WFOM - Time_Base'!$A$8:$API$8,0)) *
INDEX('WFOM - Time_Base'!$A$4:$API$29, MATCH("CenHos_Per", 'WFOM - Time_Base'!$B$4:$B$29,0), MATCH(CONCATENATE($G243,AD$2),'WFOM - Time_Base'!$A$8:$API$8,0)),
IFERROR($AN243 * INDEX('Inputs from Uganda staff'!$E$61:$BM$80,MATCH('HRH Need estimation'!AD$2,'Inputs from Uganda staff'!$E$61:$E$80,0),MATCH('HRH Need estimation'!$D243,'Inputs from Uganda staff'!$E$6:$BM$6,0)),
""))</f>
        <v/>
      </c>
      <c r="AE243" s="122" t="str">
        <f>IFERROR(
$AN243 * INDEX('WFOM - Time_Base'!$A$4:$API$29, MATCH("CenHos", 'WFOM - Time_Base'!$B$4:$B$29,0), MATCH(CONCATENATE($G243,AE$2),'WFOM - Time_Base'!$A$8:$API$8,0)) *
INDEX('WFOM - Time_Base'!$A$4:$API$29, MATCH("CenHos_Per", 'WFOM - Time_Base'!$B$4:$B$29,0), MATCH(CONCATENATE($G243,AE$2),'WFOM - Time_Base'!$A$8:$API$8,0)),
IFERROR($AN243 * INDEX('Inputs from Uganda staff'!$E$61:$BM$80,MATCH('HRH Need estimation'!AE$2,'Inputs from Uganda staff'!$E$61:$E$80,0),MATCH('HRH Need estimation'!$D243,'Inputs from Uganda staff'!$E$6:$BM$6,0)),
""))</f>
        <v/>
      </c>
      <c r="AF243" s="122" t="str">
        <f>IFERROR(
$AN243 * INDEX('WFOM - Time_Base'!$A$4:$API$29, MATCH("CenHos", 'WFOM - Time_Base'!$B$4:$B$29,0), MATCH(CONCATENATE($G243,AF$2),'WFOM - Time_Base'!$A$8:$API$8,0)) *
INDEX('WFOM - Time_Base'!$A$4:$API$29, MATCH("CenHos_Per", 'WFOM - Time_Base'!$B$4:$B$29,0), MATCH(CONCATENATE($G243,AF$2),'WFOM - Time_Base'!$A$8:$API$8,0)),
IFERROR($AN243 * INDEX('Inputs from Uganda staff'!$E$61:$BM$80,MATCH('HRH Need estimation'!AF$2,'Inputs from Uganda staff'!$E$61:$E$80,0),MATCH('HRH Need estimation'!$D243,'Inputs from Uganda staff'!$E$6:$BM$6,0)),
""))</f>
        <v/>
      </c>
      <c r="AG243" s="122" t="str">
        <f>IFERROR(
$AN243 * INDEX('WFOM - Time_Base'!$A$4:$API$29, MATCH("CenHos", 'WFOM - Time_Base'!$B$4:$B$29,0), MATCH(CONCATENATE($G243,AG$2),'WFOM - Time_Base'!$A$8:$API$8,0)) *
INDEX('WFOM - Time_Base'!$A$4:$API$29, MATCH("CenHos_Per", 'WFOM - Time_Base'!$B$4:$B$29,0), MATCH(CONCATENATE($G243,AG$2),'WFOM - Time_Base'!$A$8:$API$8,0)),
IFERROR($AN243 * INDEX('Inputs from Uganda staff'!$E$61:$BM$80,MATCH('HRH Need estimation'!AG$2,'Inputs from Uganda staff'!$E$61:$E$80,0),MATCH('HRH Need estimation'!$D243,'Inputs from Uganda staff'!$E$6:$BM$6,0)),
""))</f>
        <v/>
      </c>
      <c r="AH243" s="122" t="str">
        <f>IFERROR(
$AN243 * INDEX('WFOM - Time_Base'!$A$4:$API$29, MATCH("CenHos", 'WFOM - Time_Base'!$B$4:$B$29,0), MATCH(CONCATENATE($G243,AH$2),'WFOM - Time_Base'!$A$8:$API$8,0)) *
INDEX('WFOM - Time_Base'!$A$4:$API$29, MATCH("CenHos_Per", 'WFOM - Time_Base'!$B$4:$B$29,0), MATCH(CONCATENATE($G243,AH$2),'WFOM - Time_Base'!$A$8:$API$8,0)),
IFERROR($AN243 * INDEX('Inputs from Uganda staff'!$E$61:$BM$80,MATCH('HRH Need estimation'!AH$2,'Inputs from Uganda staff'!$E$61:$E$80,0),MATCH('HRH Need estimation'!$D243,'Inputs from Uganda staff'!$E$6:$BM$6,0)),
""))</f>
        <v/>
      </c>
      <c r="AI243" s="122" t="str">
        <f>IFERROR(
$AN243 * INDEX('WFOM - Time_Base'!$A$4:$API$29, MATCH("CenHos", 'WFOM - Time_Base'!$B$4:$B$29,0), MATCH(CONCATENATE($G243,AI$2),'WFOM - Time_Base'!$A$8:$API$8,0)) *
INDEX('WFOM - Time_Base'!$A$4:$API$29, MATCH("CenHos_Per", 'WFOM - Time_Base'!$B$4:$B$29,0), MATCH(CONCATENATE($G243,AI$2),'WFOM - Time_Base'!$A$8:$API$8,0)),
IFERROR($AN243 * INDEX('Inputs from Uganda staff'!$E$61:$BM$80,MATCH('HRH Need estimation'!AI$2,'Inputs from Uganda staff'!$E$61:$E$80,0),MATCH('HRH Need estimation'!$D243,'Inputs from Uganda staff'!$E$6:$BM$6,0)),
""))</f>
        <v/>
      </c>
      <c r="AJ243" s="122" t="str">
        <f>IFERROR(
$AN243 * INDEX('WFOM - Time_Base'!$A$4:$API$29, MATCH("CenHos", 'WFOM - Time_Base'!$B$4:$B$29,0), MATCH(CONCATENATE($G243,AJ$2),'WFOM - Time_Base'!$A$8:$API$8,0)) *
INDEX('WFOM - Time_Base'!$A$4:$API$29, MATCH("CenHos_Per", 'WFOM - Time_Base'!$B$4:$B$29,0), MATCH(CONCATENATE($G243,AJ$2),'WFOM - Time_Base'!$A$8:$API$8,0)),
IFERROR($AN243 * INDEX('Inputs from Uganda staff'!$E$61:$BM$80,MATCH('HRH Need estimation'!AJ$2,'Inputs from Uganda staff'!$E$61:$E$80,0),MATCH('HRH Need estimation'!$D243,'Inputs from Uganda staff'!$E$6:$BM$6,0)),
""))</f>
        <v/>
      </c>
      <c r="AK243" s="122" t="str">
        <f>IFERROR(
$AN243 * INDEX('WFOM - Time_Base'!$A$4:$API$29, MATCH("CenHos", 'WFOM - Time_Base'!$B$4:$B$29,0), MATCH(CONCATENATE($G243,AK$2),'WFOM - Time_Base'!$A$8:$API$8,0)) *
INDEX('WFOM - Time_Base'!$A$4:$API$29, MATCH("CenHos_Per", 'WFOM - Time_Base'!$B$4:$B$29,0), MATCH(CONCATENATE($G243,AK$2),'WFOM - Time_Base'!$A$8:$API$8,0)),
IFERROR($AN243 * INDEX('Inputs from Uganda staff'!$E$61:$BM$80,MATCH('HRH Need estimation'!AK$2,'Inputs from Uganda staff'!$E$61:$E$80,0),MATCH('HRH Need estimation'!$D243,'Inputs from Uganda staff'!$E$6:$BM$6,0)),
""))</f>
        <v/>
      </c>
      <c r="AL243" s="122" t="str">
        <f>IFERROR(
$AN243 * INDEX('WFOM - Time_Base'!$A$4:$API$29, MATCH("CenHos", 'WFOM - Time_Base'!$B$4:$B$29,0), MATCH(CONCATENATE($G243,AL$2),'WFOM - Time_Base'!$A$8:$API$8,0)) *
INDEX('WFOM - Time_Base'!$A$4:$API$29, MATCH("CenHos_Per", 'WFOM - Time_Base'!$B$4:$B$29,0), MATCH(CONCATENATE($G243,AL$2),'WFOM - Time_Base'!$A$8:$API$8,0)),
IFERROR($AN243 * INDEX('Inputs from Uganda staff'!$E$61:$BM$80,MATCH('HRH Need estimation'!AL$2,'Inputs from Uganda staff'!$E$61:$E$80,0),MATCH('HRH Need estimation'!$D243,'Inputs from Uganda staff'!$E$6:$BM$6,0)),
""))</f>
        <v/>
      </c>
      <c r="AN243">
        <v>1</v>
      </c>
      <c r="AO243" t="e">
        <f t="shared" si="8"/>
        <v>#N/A</v>
      </c>
    </row>
    <row r="244" spans="1:41" hidden="1">
      <c r="A244" s="106" t="s">
        <v>915</v>
      </c>
      <c r="B244" s="106" t="s">
        <v>680</v>
      </c>
      <c r="C244" s="107" t="s">
        <v>703</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7"/>
        <v>0</v>
      </c>
      <c r="Q244" s="122" t="s">
        <v>1947</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c r="AN244">
        <v>1</v>
      </c>
      <c r="AO244" t="e">
        <f t="shared" si="8"/>
        <v>#N/A</v>
      </c>
    </row>
    <row r="245" spans="1:41" hidden="1">
      <c r="A245" s="106" t="s">
        <v>915</v>
      </c>
      <c r="B245" s="106" t="s">
        <v>680</v>
      </c>
      <c r="C245" s="107" t="s">
        <v>704</v>
      </c>
      <c r="D245" s="115" t="s">
        <v>705</v>
      </c>
      <c r="E245" s="199"/>
      <c r="F245" s="199"/>
      <c r="G245" s="199" t="str">
        <f>IF(F245&lt;&gt;"", VLOOKUP(F245,'WFOM - Cadre and Service List'!$E$4:$F$52,2,FALSE), "")</f>
        <v/>
      </c>
      <c r="H245" s="199" t="s">
        <v>1061</v>
      </c>
      <c r="I245" s="208"/>
      <c r="J245" s="208"/>
      <c r="K245" s="208"/>
      <c r="L245" s="208"/>
      <c r="M245" s="208"/>
      <c r="N245" s="208"/>
      <c r="O245" s="208"/>
      <c r="P245" s="207">
        <f t="shared" si="7"/>
        <v>0</v>
      </c>
      <c r="Q245" s="122" t="s">
        <v>1947</v>
      </c>
      <c r="R245" s="122" t="str">
        <f>IFERROR(
$AN245 * INDEX('WFOM - Time_Base'!$A$4:$API$29, MATCH("CenHos", 'WFOM - Time_Base'!$B$4:$B$29,0), MATCH(CONCATENATE($G245,R$2),'WFOM - Time_Base'!$A$8:$API$8,0)) *
INDEX('WFOM - Time_Base'!$A$4:$API$29, MATCH("CenHos_Per", 'WFOM - Time_Base'!$B$4:$B$29,0), MATCH(CONCATENATE($G245,R$2),'WFOM - Time_Base'!$A$8:$API$8,0)),
IFERROR($AN245 * INDEX('Inputs from Uganda staff'!$E$61:$BM$80,MATCH('HRH Need estimation'!R$2,'Inputs from Uganda staff'!$E$61:$E$80,0),MATCH('HRH Need estimation'!$D245,'Inputs from Uganda staff'!$E$6:$BM$6,0)),
""))</f>
        <v/>
      </c>
      <c r="S245" s="122" t="str">
        <f>IFERROR(
$AN245 * INDEX('WFOM - Time_Base'!$A$4:$API$29, MATCH("CenHos", 'WFOM - Time_Base'!$B$4:$B$29,0), MATCH(CONCATENATE($G245,S$2),'WFOM - Time_Base'!$A$8:$API$8,0)) *
INDEX('WFOM - Time_Base'!$A$4:$API$29, MATCH("CenHos_Per", 'WFOM - Time_Base'!$B$4:$B$29,0), MATCH(CONCATENATE($G245,S$2),'WFOM - Time_Base'!$A$8:$API$8,0)),
IFERROR($AN245 * INDEX('Inputs from Uganda staff'!$E$61:$BM$80,MATCH('HRH Need estimation'!S$2,'Inputs from Uganda staff'!$E$61:$E$80,0),MATCH('HRH Need estimation'!$D245,'Inputs from Uganda staff'!$E$6:$BM$6,0)),
""))</f>
        <v/>
      </c>
      <c r="T245" s="122" t="str">
        <f>IFERROR(
$AN245 * INDEX('WFOM - Time_Base'!$A$4:$API$29, MATCH("CenHos", 'WFOM - Time_Base'!$B$4:$B$29,0), MATCH(CONCATENATE($G245,T$2),'WFOM - Time_Base'!$A$8:$API$8,0)) *
INDEX('WFOM - Time_Base'!$A$4:$API$29, MATCH("CenHos_Per", 'WFOM - Time_Base'!$B$4:$B$29,0), MATCH(CONCATENATE($G245,T$2),'WFOM - Time_Base'!$A$8:$API$8,0)),
IFERROR($AN245 * INDEX('Inputs from Uganda staff'!$E$61:$BM$80,MATCH('HRH Need estimation'!T$2,'Inputs from Uganda staff'!$E$61:$E$80,0),MATCH('HRH Need estimation'!$D245,'Inputs from Uganda staff'!$E$6:$BM$6,0)),
""))</f>
        <v/>
      </c>
      <c r="U245" s="122" t="str">
        <f>IFERROR(
$AN245 * INDEX('WFOM - Time_Base'!$A$4:$API$29, MATCH("CenHos", 'WFOM - Time_Base'!$B$4:$B$29,0), MATCH(CONCATENATE($G245,U$2),'WFOM - Time_Base'!$A$8:$API$8,0)) *
INDEX('WFOM - Time_Base'!$A$4:$API$29, MATCH("CenHos_Per", 'WFOM - Time_Base'!$B$4:$B$29,0), MATCH(CONCATENATE($G245,U$2),'WFOM - Time_Base'!$A$8:$API$8,0)),
IFERROR($AN245 * INDEX('Inputs from Uganda staff'!$E$61:$BM$80,MATCH('HRH Need estimation'!U$2,'Inputs from Uganda staff'!$E$61:$E$80,0),MATCH('HRH Need estimation'!$D245,'Inputs from Uganda staff'!$E$6:$BM$6,0)),
""))</f>
        <v/>
      </c>
      <c r="V245" s="122" t="str">
        <f>IFERROR(
$AN245 * INDEX('WFOM - Time_Base'!$A$4:$API$29, MATCH("CenHos", 'WFOM - Time_Base'!$B$4:$B$29,0), MATCH(CONCATENATE($G245,V$2),'WFOM - Time_Base'!$A$8:$API$8,0)) *
INDEX('WFOM - Time_Base'!$A$4:$API$29, MATCH("CenHos_Per", 'WFOM - Time_Base'!$B$4:$B$29,0), MATCH(CONCATENATE($G245,V$2),'WFOM - Time_Base'!$A$8:$API$8,0)),
IFERROR($AN245 * INDEX('Inputs from Uganda staff'!$E$61:$BM$80,MATCH('HRH Need estimation'!V$2,'Inputs from Uganda staff'!$E$61:$E$80,0),MATCH('HRH Need estimation'!$D245,'Inputs from Uganda staff'!$E$6:$BM$6,0)),
""))</f>
        <v/>
      </c>
      <c r="W245" s="122" t="str">
        <f>IFERROR(
$AN245 * INDEX('WFOM - Time_Base'!$A$4:$API$29, MATCH("CenHos", 'WFOM - Time_Base'!$B$4:$B$29,0), MATCH(CONCATENATE($G245,W$2),'WFOM - Time_Base'!$A$8:$API$8,0)) *
INDEX('WFOM - Time_Base'!$A$4:$API$29, MATCH("CenHos_Per", 'WFOM - Time_Base'!$B$4:$B$29,0), MATCH(CONCATENATE($G245,W$2),'WFOM - Time_Base'!$A$8:$API$8,0)),
IFERROR($AN245 * INDEX('Inputs from Uganda staff'!$E$61:$BM$80,MATCH('HRH Need estimation'!W$2,'Inputs from Uganda staff'!$E$61:$E$80,0),MATCH('HRH Need estimation'!$D245,'Inputs from Uganda staff'!$E$6:$BM$6,0)),
""))</f>
        <v/>
      </c>
      <c r="X245" s="122" t="str">
        <f>IFERROR(
$AN245 * INDEX('WFOM - Time_Base'!$A$4:$API$29, MATCH("CenHos", 'WFOM - Time_Base'!$B$4:$B$29,0), MATCH(CONCATENATE($G245,X$2),'WFOM - Time_Base'!$A$8:$API$8,0)) *
INDEX('WFOM - Time_Base'!$A$4:$API$29, MATCH("CenHos_Per", 'WFOM - Time_Base'!$B$4:$B$29,0), MATCH(CONCATENATE($G245,X$2),'WFOM - Time_Base'!$A$8:$API$8,0)),
IFERROR($AN245 * INDEX('Inputs from Uganda staff'!$E$61:$BM$80,MATCH('HRH Need estimation'!X$2,'Inputs from Uganda staff'!$E$61:$E$80,0),MATCH('HRH Need estimation'!$D245,'Inputs from Uganda staff'!$E$6:$BM$6,0)),
""))</f>
        <v/>
      </c>
      <c r="Y245" s="122" t="str">
        <f>IFERROR(
$AN245 * INDEX('WFOM - Time_Base'!$A$4:$API$29, MATCH("CenHos", 'WFOM - Time_Base'!$B$4:$B$29,0), MATCH(CONCATENATE($G245,Y$2),'WFOM - Time_Base'!$A$8:$API$8,0)) *
INDEX('WFOM - Time_Base'!$A$4:$API$29, MATCH("CenHos_Per", 'WFOM - Time_Base'!$B$4:$B$29,0), MATCH(CONCATENATE($G245,Y$2),'WFOM - Time_Base'!$A$8:$API$8,0)),
IFERROR($AN245 * INDEX('Inputs from Uganda staff'!$E$61:$BM$80,MATCH('HRH Need estimation'!Y$2,'Inputs from Uganda staff'!$E$61:$E$80,0),MATCH('HRH Need estimation'!$D245,'Inputs from Uganda staff'!$E$6:$BM$6,0)),
""))</f>
        <v/>
      </c>
      <c r="Z245" s="122" t="str">
        <f>IFERROR(
$AN245 * INDEX('WFOM - Time_Base'!$A$4:$API$29, MATCH("CenHos", 'WFOM - Time_Base'!$B$4:$B$29,0), MATCH(CONCATENATE($G245,Z$2),'WFOM - Time_Base'!$A$8:$API$8,0)) *
INDEX('WFOM - Time_Base'!$A$4:$API$29, MATCH("CenHos_Per", 'WFOM - Time_Base'!$B$4:$B$29,0), MATCH(CONCATENATE($G245,Z$2),'WFOM - Time_Base'!$A$8:$API$8,0)),
IFERROR($AN245 * INDEX('Inputs from Uganda staff'!$E$61:$BM$80,MATCH('HRH Need estimation'!Z$2,'Inputs from Uganda staff'!$E$61:$E$80,0),MATCH('HRH Need estimation'!$D245,'Inputs from Uganda staff'!$E$6:$BM$6,0)),
""))</f>
        <v/>
      </c>
      <c r="AA245" s="122" t="str">
        <f>IFERROR(
$AN245 * INDEX('WFOM - Time_Base'!$A$4:$API$29, MATCH("CenHos", 'WFOM - Time_Base'!$B$4:$B$29,0), MATCH(CONCATENATE($G245,AA$2),'WFOM - Time_Base'!$A$8:$API$8,0)) *
INDEX('WFOM - Time_Base'!$A$4:$API$29, MATCH("CenHos_Per", 'WFOM - Time_Base'!$B$4:$B$29,0), MATCH(CONCATENATE($G245,AA$2),'WFOM - Time_Base'!$A$8:$API$8,0)),
IFERROR($AN245 * INDEX('Inputs from Uganda staff'!$E$61:$BM$80,MATCH('HRH Need estimation'!AA$2,'Inputs from Uganda staff'!$E$61:$E$80,0),MATCH('HRH Need estimation'!$D245,'Inputs from Uganda staff'!$E$6:$BM$6,0)),
""))</f>
        <v/>
      </c>
      <c r="AB245" s="122" t="str">
        <f>IFERROR(
$AN245 * INDEX('WFOM - Time_Base'!$A$4:$API$29, MATCH("CenHos", 'WFOM - Time_Base'!$B$4:$B$29,0), MATCH(CONCATENATE($G245,AB$2),'WFOM - Time_Base'!$A$8:$API$8,0)) *
INDEX('WFOM - Time_Base'!$A$4:$API$29, MATCH("CenHos_Per", 'WFOM - Time_Base'!$B$4:$B$29,0), MATCH(CONCATENATE($G245,AB$2),'WFOM - Time_Base'!$A$8:$API$8,0)),
IFERROR($AN245 * INDEX('Inputs from Uganda staff'!$E$61:$BM$80,MATCH('HRH Need estimation'!AB$2,'Inputs from Uganda staff'!$E$61:$E$80,0),MATCH('HRH Need estimation'!$D245,'Inputs from Uganda staff'!$E$6:$BM$6,0)),
""))</f>
        <v/>
      </c>
      <c r="AC245" s="122" t="str">
        <f>IFERROR(
$AN245 * INDEX('WFOM - Time_Base'!$A$4:$API$29, MATCH("CenHos", 'WFOM - Time_Base'!$B$4:$B$29,0), MATCH(CONCATENATE($G245,AC$2),'WFOM - Time_Base'!$A$8:$API$8,0)) *
INDEX('WFOM - Time_Base'!$A$4:$API$29, MATCH("CenHos_Per", 'WFOM - Time_Base'!$B$4:$B$29,0), MATCH(CONCATENATE($G245,AC$2),'WFOM - Time_Base'!$A$8:$API$8,0)),
IFERROR($AN245 * INDEX('Inputs from Uganda staff'!$E$61:$BM$80,MATCH('HRH Need estimation'!AC$2,'Inputs from Uganda staff'!$E$61:$E$80,0),MATCH('HRH Need estimation'!$D245,'Inputs from Uganda staff'!$E$6:$BM$6,0)),
""))</f>
        <v/>
      </c>
      <c r="AD245" s="122" t="str">
        <f>IFERROR(
$AN245 * INDEX('WFOM - Time_Base'!$A$4:$API$29, MATCH("CenHos", 'WFOM - Time_Base'!$B$4:$B$29,0), MATCH(CONCATENATE($G245,AD$2),'WFOM - Time_Base'!$A$8:$API$8,0)) *
INDEX('WFOM - Time_Base'!$A$4:$API$29, MATCH("CenHos_Per", 'WFOM - Time_Base'!$B$4:$B$29,0), MATCH(CONCATENATE($G245,AD$2),'WFOM - Time_Base'!$A$8:$API$8,0)),
IFERROR($AN245 * INDEX('Inputs from Uganda staff'!$E$61:$BM$80,MATCH('HRH Need estimation'!AD$2,'Inputs from Uganda staff'!$E$61:$E$80,0),MATCH('HRH Need estimation'!$D245,'Inputs from Uganda staff'!$E$6:$BM$6,0)),
""))</f>
        <v/>
      </c>
      <c r="AE245" s="122" t="str">
        <f>IFERROR(
$AN245 * INDEX('WFOM - Time_Base'!$A$4:$API$29, MATCH("CenHos", 'WFOM - Time_Base'!$B$4:$B$29,0), MATCH(CONCATENATE($G245,AE$2),'WFOM - Time_Base'!$A$8:$API$8,0)) *
INDEX('WFOM - Time_Base'!$A$4:$API$29, MATCH("CenHos_Per", 'WFOM - Time_Base'!$B$4:$B$29,0), MATCH(CONCATENATE($G245,AE$2),'WFOM - Time_Base'!$A$8:$API$8,0)),
IFERROR($AN245 * INDEX('Inputs from Uganda staff'!$E$61:$BM$80,MATCH('HRH Need estimation'!AE$2,'Inputs from Uganda staff'!$E$61:$E$80,0),MATCH('HRH Need estimation'!$D245,'Inputs from Uganda staff'!$E$6:$BM$6,0)),
""))</f>
        <v/>
      </c>
      <c r="AF245" s="122" t="str">
        <f>IFERROR(
$AN245 * INDEX('WFOM - Time_Base'!$A$4:$API$29, MATCH("CenHos", 'WFOM - Time_Base'!$B$4:$B$29,0), MATCH(CONCATENATE($G245,AF$2),'WFOM - Time_Base'!$A$8:$API$8,0)) *
INDEX('WFOM - Time_Base'!$A$4:$API$29, MATCH("CenHos_Per", 'WFOM - Time_Base'!$B$4:$B$29,0), MATCH(CONCATENATE($G245,AF$2),'WFOM - Time_Base'!$A$8:$API$8,0)),
IFERROR($AN245 * INDEX('Inputs from Uganda staff'!$E$61:$BM$80,MATCH('HRH Need estimation'!AF$2,'Inputs from Uganda staff'!$E$61:$E$80,0),MATCH('HRH Need estimation'!$D245,'Inputs from Uganda staff'!$E$6:$BM$6,0)),
""))</f>
        <v/>
      </c>
      <c r="AG245" s="122" t="str">
        <f>IFERROR(
$AN245 * INDEX('WFOM - Time_Base'!$A$4:$API$29, MATCH("CenHos", 'WFOM - Time_Base'!$B$4:$B$29,0), MATCH(CONCATENATE($G245,AG$2),'WFOM - Time_Base'!$A$8:$API$8,0)) *
INDEX('WFOM - Time_Base'!$A$4:$API$29, MATCH("CenHos_Per", 'WFOM - Time_Base'!$B$4:$B$29,0), MATCH(CONCATENATE($G245,AG$2),'WFOM - Time_Base'!$A$8:$API$8,0)),
IFERROR($AN245 * INDEX('Inputs from Uganda staff'!$E$61:$BM$80,MATCH('HRH Need estimation'!AG$2,'Inputs from Uganda staff'!$E$61:$E$80,0),MATCH('HRH Need estimation'!$D245,'Inputs from Uganda staff'!$E$6:$BM$6,0)),
""))</f>
        <v/>
      </c>
      <c r="AH245" s="122" t="str">
        <f>IFERROR(
$AN245 * INDEX('WFOM - Time_Base'!$A$4:$API$29, MATCH("CenHos", 'WFOM - Time_Base'!$B$4:$B$29,0), MATCH(CONCATENATE($G245,AH$2),'WFOM - Time_Base'!$A$8:$API$8,0)) *
INDEX('WFOM - Time_Base'!$A$4:$API$29, MATCH("CenHos_Per", 'WFOM - Time_Base'!$B$4:$B$29,0), MATCH(CONCATENATE($G245,AH$2),'WFOM - Time_Base'!$A$8:$API$8,0)),
IFERROR($AN245 * INDEX('Inputs from Uganda staff'!$E$61:$BM$80,MATCH('HRH Need estimation'!AH$2,'Inputs from Uganda staff'!$E$61:$E$80,0),MATCH('HRH Need estimation'!$D245,'Inputs from Uganda staff'!$E$6:$BM$6,0)),
""))</f>
        <v/>
      </c>
      <c r="AI245" s="122" t="str">
        <f>IFERROR(
$AN245 * INDEX('WFOM - Time_Base'!$A$4:$API$29, MATCH("CenHos", 'WFOM - Time_Base'!$B$4:$B$29,0), MATCH(CONCATENATE($G245,AI$2),'WFOM - Time_Base'!$A$8:$API$8,0)) *
INDEX('WFOM - Time_Base'!$A$4:$API$29, MATCH("CenHos_Per", 'WFOM - Time_Base'!$B$4:$B$29,0), MATCH(CONCATENATE($G245,AI$2),'WFOM - Time_Base'!$A$8:$API$8,0)),
IFERROR($AN245 * INDEX('Inputs from Uganda staff'!$E$61:$BM$80,MATCH('HRH Need estimation'!AI$2,'Inputs from Uganda staff'!$E$61:$E$80,0),MATCH('HRH Need estimation'!$D245,'Inputs from Uganda staff'!$E$6:$BM$6,0)),
""))</f>
        <v/>
      </c>
      <c r="AJ245" s="122" t="str">
        <f>IFERROR(
$AN245 * INDEX('WFOM - Time_Base'!$A$4:$API$29, MATCH("CenHos", 'WFOM - Time_Base'!$B$4:$B$29,0), MATCH(CONCATENATE($G245,AJ$2),'WFOM - Time_Base'!$A$8:$API$8,0)) *
INDEX('WFOM - Time_Base'!$A$4:$API$29, MATCH("CenHos_Per", 'WFOM - Time_Base'!$B$4:$B$29,0), MATCH(CONCATENATE($G245,AJ$2),'WFOM - Time_Base'!$A$8:$API$8,0)),
IFERROR($AN245 * INDEX('Inputs from Uganda staff'!$E$61:$BM$80,MATCH('HRH Need estimation'!AJ$2,'Inputs from Uganda staff'!$E$61:$E$80,0),MATCH('HRH Need estimation'!$D245,'Inputs from Uganda staff'!$E$6:$BM$6,0)),
""))</f>
        <v/>
      </c>
      <c r="AK245" s="122" t="str">
        <f>IFERROR(
$AN245 * INDEX('WFOM - Time_Base'!$A$4:$API$29, MATCH("CenHos", 'WFOM - Time_Base'!$B$4:$B$29,0), MATCH(CONCATENATE($G245,AK$2),'WFOM - Time_Base'!$A$8:$API$8,0)) *
INDEX('WFOM - Time_Base'!$A$4:$API$29, MATCH("CenHos_Per", 'WFOM - Time_Base'!$B$4:$B$29,0), MATCH(CONCATENATE($G245,AK$2),'WFOM - Time_Base'!$A$8:$API$8,0)),
IFERROR($AN245 * INDEX('Inputs from Uganda staff'!$E$61:$BM$80,MATCH('HRH Need estimation'!AK$2,'Inputs from Uganda staff'!$E$61:$E$80,0),MATCH('HRH Need estimation'!$D245,'Inputs from Uganda staff'!$E$6:$BM$6,0)),
""))</f>
        <v/>
      </c>
      <c r="AL245" s="122" t="str">
        <f>IFERROR(
$AN245 * INDEX('WFOM - Time_Base'!$A$4:$API$29, MATCH("CenHos", 'WFOM - Time_Base'!$B$4:$B$29,0), MATCH(CONCATENATE($G245,AL$2),'WFOM - Time_Base'!$A$8:$API$8,0)) *
INDEX('WFOM - Time_Base'!$A$4:$API$29, MATCH("CenHos_Per", 'WFOM - Time_Base'!$B$4:$B$29,0), MATCH(CONCATENATE($G245,AL$2),'WFOM - Time_Base'!$A$8:$API$8,0)),
IFERROR($AN245 * INDEX('Inputs from Uganda staff'!$E$61:$BM$80,MATCH('HRH Need estimation'!AL$2,'Inputs from Uganda staff'!$E$61:$E$80,0),MATCH('HRH Need estimation'!$D245,'Inputs from Uganda staff'!$E$6:$BM$6,0)),
""))</f>
        <v/>
      </c>
      <c r="AN245">
        <v>1</v>
      </c>
      <c r="AO245" t="e">
        <f t="shared" si="8"/>
        <v>#N/A</v>
      </c>
    </row>
    <row r="246" spans="1:41" hidden="1">
      <c r="A246" s="106" t="s">
        <v>915</v>
      </c>
      <c r="B246" s="106" t="s">
        <v>680</v>
      </c>
      <c r="C246" s="107" t="s">
        <v>706</v>
      </c>
      <c r="D246" s="115" t="s">
        <v>707</v>
      </c>
      <c r="E246" s="199"/>
      <c r="F246" s="199"/>
      <c r="G246" s="199" t="str">
        <f>IF(F246&lt;&gt;"", VLOOKUP(F246,'WFOM - Cadre and Service List'!$E$4:$F$52,2,FALSE), "")</f>
        <v/>
      </c>
      <c r="H246" s="199" t="s">
        <v>1061</v>
      </c>
      <c r="I246" s="208"/>
      <c r="J246" s="208"/>
      <c r="K246" s="208"/>
      <c r="L246" s="208"/>
      <c r="M246" s="208"/>
      <c r="N246" s="208"/>
      <c r="O246" s="208"/>
      <c r="P246" s="207">
        <f t="shared" si="7"/>
        <v>0</v>
      </c>
      <c r="Q246" s="122" t="s">
        <v>1947</v>
      </c>
      <c r="R246" s="122" t="str">
        <f>IFERROR(
$AN246 * INDEX('WFOM - Time_Base'!$A$4:$API$29, MATCH("CenHos", 'WFOM - Time_Base'!$B$4:$B$29,0), MATCH(CONCATENATE($G246,R$2),'WFOM - Time_Base'!$A$8:$API$8,0)) *
INDEX('WFOM - Time_Base'!$A$4:$API$29, MATCH("CenHos_Per", 'WFOM - Time_Base'!$B$4:$B$29,0), MATCH(CONCATENATE($G246,R$2),'WFOM - Time_Base'!$A$8:$API$8,0)),
IFERROR($AN246 * INDEX('Inputs from Uganda staff'!$E$61:$BM$80,MATCH('HRH Need estimation'!R$2,'Inputs from Uganda staff'!$E$61:$E$80,0),MATCH('HRH Need estimation'!$D246,'Inputs from Uganda staff'!$E$6:$BM$6,0)),
""))</f>
        <v/>
      </c>
      <c r="S246" s="122" t="str">
        <f>IFERROR(
$AN246 * INDEX('WFOM - Time_Base'!$A$4:$API$29, MATCH("CenHos", 'WFOM - Time_Base'!$B$4:$B$29,0), MATCH(CONCATENATE($G246,S$2),'WFOM - Time_Base'!$A$8:$API$8,0)) *
INDEX('WFOM - Time_Base'!$A$4:$API$29, MATCH("CenHos_Per", 'WFOM - Time_Base'!$B$4:$B$29,0), MATCH(CONCATENATE($G246,S$2),'WFOM - Time_Base'!$A$8:$API$8,0)),
IFERROR($AN246 * INDEX('Inputs from Uganda staff'!$E$61:$BM$80,MATCH('HRH Need estimation'!S$2,'Inputs from Uganda staff'!$E$61:$E$80,0),MATCH('HRH Need estimation'!$D246,'Inputs from Uganda staff'!$E$6:$BM$6,0)),
""))</f>
        <v/>
      </c>
      <c r="T246" s="122" t="str">
        <f>IFERROR(
$AN246 * INDEX('WFOM - Time_Base'!$A$4:$API$29, MATCH("CenHos", 'WFOM - Time_Base'!$B$4:$B$29,0), MATCH(CONCATENATE($G246,T$2),'WFOM - Time_Base'!$A$8:$API$8,0)) *
INDEX('WFOM - Time_Base'!$A$4:$API$29, MATCH("CenHos_Per", 'WFOM - Time_Base'!$B$4:$B$29,0), MATCH(CONCATENATE($G246,T$2),'WFOM - Time_Base'!$A$8:$API$8,0)),
IFERROR($AN246 * INDEX('Inputs from Uganda staff'!$E$61:$BM$80,MATCH('HRH Need estimation'!T$2,'Inputs from Uganda staff'!$E$61:$E$80,0),MATCH('HRH Need estimation'!$D246,'Inputs from Uganda staff'!$E$6:$BM$6,0)),
""))</f>
        <v/>
      </c>
      <c r="U246" s="122" t="str">
        <f>IFERROR(
$AN246 * INDEX('WFOM - Time_Base'!$A$4:$API$29, MATCH("CenHos", 'WFOM - Time_Base'!$B$4:$B$29,0), MATCH(CONCATENATE($G246,U$2),'WFOM - Time_Base'!$A$8:$API$8,0)) *
INDEX('WFOM - Time_Base'!$A$4:$API$29, MATCH("CenHos_Per", 'WFOM - Time_Base'!$B$4:$B$29,0), MATCH(CONCATENATE($G246,U$2),'WFOM - Time_Base'!$A$8:$API$8,0)),
IFERROR($AN246 * INDEX('Inputs from Uganda staff'!$E$61:$BM$80,MATCH('HRH Need estimation'!U$2,'Inputs from Uganda staff'!$E$61:$E$80,0),MATCH('HRH Need estimation'!$D246,'Inputs from Uganda staff'!$E$6:$BM$6,0)),
""))</f>
        <v/>
      </c>
      <c r="V246" s="122" t="str">
        <f>IFERROR(
$AN246 * INDEX('WFOM - Time_Base'!$A$4:$API$29, MATCH("CenHos", 'WFOM - Time_Base'!$B$4:$B$29,0), MATCH(CONCATENATE($G246,V$2),'WFOM - Time_Base'!$A$8:$API$8,0)) *
INDEX('WFOM - Time_Base'!$A$4:$API$29, MATCH("CenHos_Per", 'WFOM - Time_Base'!$B$4:$B$29,0), MATCH(CONCATENATE($G246,V$2),'WFOM - Time_Base'!$A$8:$API$8,0)),
IFERROR($AN246 * INDEX('Inputs from Uganda staff'!$E$61:$BM$80,MATCH('HRH Need estimation'!V$2,'Inputs from Uganda staff'!$E$61:$E$80,0),MATCH('HRH Need estimation'!$D246,'Inputs from Uganda staff'!$E$6:$BM$6,0)),
""))</f>
        <v/>
      </c>
      <c r="W246" s="122" t="str">
        <f>IFERROR(
$AN246 * INDEX('WFOM - Time_Base'!$A$4:$API$29, MATCH("CenHos", 'WFOM - Time_Base'!$B$4:$B$29,0), MATCH(CONCATENATE($G246,W$2),'WFOM - Time_Base'!$A$8:$API$8,0)) *
INDEX('WFOM - Time_Base'!$A$4:$API$29, MATCH("CenHos_Per", 'WFOM - Time_Base'!$B$4:$B$29,0), MATCH(CONCATENATE($G246,W$2),'WFOM - Time_Base'!$A$8:$API$8,0)),
IFERROR($AN246 * INDEX('Inputs from Uganda staff'!$E$61:$BM$80,MATCH('HRH Need estimation'!W$2,'Inputs from Uganda staff'!$E$61:$E$80,0),MATCH('HRH Need estimation'!$D246,'Inputs from Uganda staff'!$E$6:$BM$6,0)),
""))</f>
        <v/>
      </c>
      <c r="X246" s="122" t="str">
        <f>IFERROR(
$AN246 * INDEX('WFOM - Time_Base'!$A$4:$API$29, MATCH("CenHos", 'WFOM - Time_Base'!$B$4:$B$29,0), MATCH(CONCATENATE($G246,X$2),'WFOM - Time_Base'!$A$8:$API$8,0)) *
INDEX('WFOM - Time_Base'!$A$4:$API$29, MATCH("CenHos_Per", 'WFOM - Time_Base'!$B$4:$B$29,0), MATCH(CONCATENATE($G246,X$2),'WFOM - Time_Base'!$A$8:$API$8,0)),
IFERROR($AN246 * INDEX('Inputs from Uganda staff'!$E$61:$BM$80,MATCH('HRH Need estimation'!X$2,'Inputs from Uganda staff'!$E$61:$E$80,0),MATCH('HRH Need estimation'!$D246,'Inputs from Uganda staff'!$E$6:$BM$6,0)),
""))</f>
        <v/>
      </c>
      <c r="Y246" s="122" t="str">
        <f>IFERROR(
$AN246 * INDEX('WFOM - Time_Base'!$A$4:$API$29, MATCH("CenHos", 'WFOM - Time_Base'!$B$4:$B$29,0), MATCH(CONCATENATE($G246,Y$2),'WFOM - Time_Base'!$A$8:$API$8,0)) *
INDEX('WFOM - Time_Base'!$A$4:$API$29, MATCH("CenHos_Per", 'WFOM - Time_Base'!$B$4:$B$29,0), MATCH(CONCATENATE($G246,Y$2),'WFOM - Time_Base'!$A$8:$API$8,0)),
IFERROR($AN246 * INDEX('Inputs from Uganda staff'!$E$61:$BM$80,MATCH('HRH Need estimation'!Y$2,'Inputs from Uganda staff'!$E$61:$E$80,0),MATCH('HRH Need estimation'!$D246,'Inputs from Uganda staff'!$E$6:$BM$6,0)),
""))</f>
        <v/>
      </c>
      <c r="Z246" s="122" t="str">
        <f>IFERROR(
$AN246 * INDEX('WFOM - Time_Base'!$A$4:$API$29, MATCH("CenHos", 'WFOM - Time_Base'!$B$4:$B$29,0), MATCH(CONCATENATE($G246,Z$2),'WFOM - Time_Base'!$A$8:$API$8,0)) *
INDEX('WFOM - Time_Base'!$A$4:$API$29, MATCH("CenHos_Per", 'WFOM - Time_Base'!$B$4:$B$29,0), MATCH(CONCATENATE($G246,Z$2),'WFOM - Time_Base'!$A$8:$API$8,0)),
IFERROR($AN246 * INDEX('Inputs from Uganda staff'!$E$61:$BM$80,MATCH('HRH Need estimation'!Z$2,'Inputs from Uganda staff'!$E$61:$E$80,0),MATCH('HRH Need estimation'!$D246,'Inputs from Uganda staff'!$E$6:$BM$6,0)),
""))</f>
        <v/>
      </c>
      <c r="AA246" s="122" t="str">
        <f>IFERROR(
$AN246 * INDEX('WFOM - Time_Base'!$A$4:$API$29, MATCH("CenHos", 'WFOM - Time_Base'!$B$4:$B$29,0), MATCH(CONCATENATE($G246,AA$2),'WFOM - Time_Base'!$A$8:$API$8,0)) *
INDEX('WFOM - Time_Base'!$A$4:$API$29, MATCH("CenHos_Per", 'WFOM - Time_Base'!$B$4:$B$29,0), MATCH(CONCATENATE($G246,AA$2),'WFOM - Time_Base'!$A$8:$API$8,0)),
IFERROR($AN246 * INDEX('Inputs from Uganda staff'!$E$61:$BM$80,MATCH('HRH Need estimation'!AA$2,'Inputs from Uganda staff'!$E$61:$E$80,0),MATCH('HRH Need estimation'!$D246,'Inputs from Uganda staff'!$E$6:$BM$6,0)),
""))</f>
        <v/>
      </c>
      <c r="AB246" s="122" t="str">
        <f>IFERROR(
$AN246 * INDEX('WFOM - Time_Base'!$A$4:$API$29, MATCH("CenHos", 'WFOM - Time_Base'!$B$4:$B$29,0), MATCH(CONCATENATE($G246,AB$2),'WFOM - Time_Base'!$A$8:$API$8,0)) *
INDEX('WFOM - Time_Base'!$A$4:$API$29, MATCH("CenHos_Per", 'WFOM - Time_Base'!$B$4:$B$29,0), MATCH(CONCATENATE($G246,AB$2),'WFOM - Time_Base'!$A$8:$API$8,0)),
IFERROR($AN246 * INDEX('Inputs from Uganda staff'!$E$61:$BM$80,MATCH('HRH Need estimation'!AB$2,'Inputs from Uganda staff'!$E$61:$E$80,0),MATCH('HRH Need estimation'!$D246,'Inputs from Uganda staff'!$E$6:$BM$6,0)),
""))</f>
        <v/>
      </c>
      <c r="AC246" s="122" t="str">
        <f>IFERROR(
$AN246 * INDEX('WFOM - Time_Base'!$A$4:$API$29, MATCH("CenHos", 'WFOM - Time_Base'!$B$4:$B$29,0), MATCH(CONCATENATE($G246,AC$2),'WFOM - Time_Base'!$A$8:$API$8,0)) *
INDEX('WFOM - Time_Base'!$A$4:$API$29, MATCH("CenHos_Per", 'WFOM - Time_Base'!$B$4:$B$29,0), MATCH(CONCATENATE($G246,AC$2),'WFOM - Time_Base'!$A$8:$API$8,0)),
IFERROR($AN246 * INDEX('Inputs from Uganda staff'!$E$61:$BM$80,MATCH('HRH Need estimation'!AC$2,'Inputs from Uganda staff'!$E$61:$E$80,0),MATCH('HRH Need estimation'!$D246,'Inputs from Uganda staff'!$E$6:$BM$6,0)),
""))</f>
        <v/>
      </c>
      <c r="AD246" s="122" t="str">
        <f>IFERROR(
$AN246 * INDEX('WFOM - Time_Base'!$A$4:$API$29, MATCH("CenHos", 'WFOM - Time_Base'!$B$4:$B$29,0), MATCH(CONCATENATE($G246,AD$2),'WFOM - Time_Base'!$A$8:$API$8,0)) *
INDEX('WFOM - Time_Base'!$A$4:$API$29, MATCH("CenHos_Per", 'WFOM - Time_Base'!$B$4:$B$29,0), MATCH(CONCATENATE($G246,AD$2),'WFOM - Time_Base'!$A$8:$API$8,0)),
IFERROR($AN246 * INDEX('Inputs from Uganda staff'!$E$61:$BM$80,MATCH('HRH Need estimation'!AD$2,'Inputs from Uganda staff'!$E$61:$E$80,0),MATCH('HRH Need estimation'!$D246,'Inputs from Uganda staff'!$E$6:$BM$6,0)),
""))</f>
        <v/>
      </c>
      <c r="AE246" s="122" t="str">
        <f>IFERROR(
$AN246 * INDEX('WFOM - Time_Base'!$A$4:$API$29, MATCH("CenHos", 'WFOM - Time_Base'!$B$4:$B$29,0), MATCH(CONCATENATE($G246,AE$2),'WFOM - Time_Base'!$A$8:$API$8,0)) *
INDEX('WFOM - Time_Base'!$A$4:$API$29, MATCH("CenHos_Per", 'WFOM - Time_Base'!$B$4:$B$29,0), MATCH(CONCATENATE($G246,AE$2),'WFOM - Time_Base'!$A$8:$API$8,0)),
IFERROR($AN246 * INDEX('Inputs from Uganda staff'!$E$61:$BM$80,MATCH('HRH Need estimation'!AE$2,'Inputs from Uganda staff'!$E$61:$E$80,0),MATCH('HRH Need estimation'!$D246,'Inputs from Uganda staff'!$E$6:$BM$6,0)),
""))</f>
        <v/>
      </c>
      <c r="AF246" s="122" t="str">
        <f>IFERROR(
$AN246 * INDEX('WFOM - Time_Base'!$A$4:$API$29, MATCH("CenHos", 'WFOM - Time_Base'!$B$4:$B$29,0), MATCH(CONCATENATE($G246,AF$2),'WFOM - Time_Base'!$A$8:$API$8,0)) *
INDEX('WFOM - Time_Base'!$A$4:$API$29, MATCH("CenHos_Per", 'WFOM - Time_Base'!$B$4:$B$29,0), MATCH(CONCATENATE($G246,AF$2),'WFOM - Time_Base'!$A$8:$API$8,0)),
IFERROR($AN246 * INDEX('Inputs from Uganda staff'!$E$61:$BM$80,MATCH('HRH Need estimation'!AF$2,'Inputs from Uganda staff'!$E$61:$E$80,0),MATCH('HRH Need estimation'!$D246,'Inputs from Uganda staff'!$E$6:$BM$6,0)),
""))</f>
        <v/>
      </c>
      <c r="AG246" s="122" t="str">
        <f>IFERROR(
$AN246 * INDEX('WFOM - Time_Base'!$A$4:$API$29, MATCH("CenHos", 'WFOM - Time_Base'!$B$4:$B$29,0), MATCH(CONCATENATE($G246,AG$2),'WFOM - Time_Base'!$A$8:$API$8,0)) *
INDEX('WFOM - Time_Base'!$A$4:$API$29, MATCH("CenHos_Per", 'WFOM - Time_Base'!$B$4:$B$29,0), MATCH(CONCATENATE($G246,AG$2),'WFOM - Time_Base'!$A$8:$API$8,0)),
IFERROR($AN246 * INDEX('Inputs from Uganda staff'!$E$61:$BM$80,MATCH('HRH Need estimation'!AG$2,'Inputs from Uganda staff'!$E$61:$E$80,0),MATCH('HRH Need estimation'!$D246,'Inputs from Uganda staff'!$E$6:$BM$6,0)),
""))</f>
        <v/>
      </c>
      <c r="AH246" s="122" t="str">
        <f>IFERROR(
$AN246 * INDEX('WFOM - Time_Base'!$A$4:$API$29, MATCH("CenHos", 'WFOM - Time_Base'!$B$4:$B$29,0), MATCH(CONCATENATE($G246,AH$2),'WFOM - Time_Base'!$A$8:$API$8,0)) *
INDEX('WFOM - Time_Base'!$A$4:$API$29, MATCH("CenHos_Per", 'WFOM - Time_Base'!$B$4:$B$29,0), MATCH(CONCATENATE($G246,AH$2),'WFOM - Time_Base'!$A$8:$API$8,0)),
IFERROR($AN246 * INDEX('Inputs from Uganda staff'!$E$61:$BM$80,MATCH('HRH Need estimation'!AH$2,'Inputs from Uganda staff'!$E$61:$E$80,0),MATCH('HRH Need estimation'!$D246,'Inputs from Uganda staff'!$E$6:$BM$6,0)),
""))</f>
        <v/>
      </c>
      <c r="AI246" s="122" t="str">
        <f>IFERROR(
$AN246 * INDEX('WFOM - Time_Base'!$A$4:$API$29, MATCH("CenHos", 'WFOM - Time_Base'!$B$4:$B$29,0), MATCH(CONCATENATE($G246,AI$2),'WFOM - Time_Base'!$A$8:$API$8,0)) *
INDEX('WFOM - Time_Base'!$A$4:$API$29, MATCH("CenHos_Per", 'WFOM - Time_Base'!$B$4:$B$29,0), MATCH(CONCATENATE($G246,AI$2),'WFOM - Time_Base'!$A$8:$API$8,0)),
IFERROR($AN246 * INDEX('Inputs from Uganda staff'!$E$61:$BM$80,MATCH('HRH Need estimation'!AI$2,'Inputs from Uganda staff'!$E$61:$E$80,0),MATCH('HRH Need estimation'!$D246,'Inputs from Uganda staff'!$E$6:$BM$6,0)),
""))</f>
        <v/>
      </c>
      <c r="AJ246" s="122" t="str">
        <f>IFERROR(
$AN246 * INDEX('WFOM - Time_Base'!$A$4:$API$29, MATCH("CenHos", 'WFOM - Time_Base'!$B$4:$B$29,0), MATCH(CONCATENATE($G246,AJ$2),'WFOM - Time_Base'!$A$8:$API$8,0)) *
INDEX('WFOM - Time_Base'!$A$4:$API$29, MATCH("CenHos_Per", 'WFOM - Time_Base'!$B$4:$B$29,0), MATCH(CONCATENATE($G246,AJ$2),'WFOM - Time_Base'!$A$8:$API$8,0)),
IFERROR($AN246 * INDEX('Inputs from Uganda staff'!$E$61:$BM$80,MATCH('HRH Need estimation'!AJ$2,'Inputs from Uganda staff'!$E$61:$E$80,0),MATCH('HRH Need estimation'!$D246,'Inputs from Uganda staff'!$E$6:$BM$6,0)),
""))</f>
        <v/>
      </c>
      <c r="AK246" s="122" t="str">
        <f>IFERROR(
$AN246 * INDEX('WFOM - Time_Base'!$A$4:$API$29, MATCH("CenHos", 'WFOM - Time_Base'!$B$4:$B$29,0), MATCH(CONCATENATE($G246,AK$2),'WFOM - Time_Base'!$A$8:$API$8,0)) *
INDEX('WFOM - Time_Base'!$A$4:$API$29, MATCH("CenHos_Per", 'WFOM - Time_Base'!$B$4:$B$29,0), MATCH(CONCATENATE($G246,AK$2),'WFOM - Time_Base'!$A$8:$API$8,0)),
IFERROR($AN246 * INDEX('Inputs from Uganda staff'!$E$61:$BM$80,MATCH('HRH Need estimation'!AK$2,'Inputs from Uganda staff'!$E$61:$E$80,0),MATCH('HRH Need estimation'!$D246,'Inputs from Uganda staff'!$E$6:$BM$6,0)),
""))</f>
        <v/>
      </c>
      <c r="AL246" s="122" t="str">
        <f>IFERROR(
$AN246 * INDEX('WFOM - Time_Base'!$A$4:$API$29, MATCH("CenHos", 'WFOM - Time_Base'!$B$4:$B$29,0), MATCH(CONCATENATE($G246,AL$2),'WFOM - Time_Base'!$A$8:$API$8,0)) *
INDEX('WFOM - Time_Base'!$A$4:$API$29, MATCH("CenHos_Per", 'WFOM - Time_Base'!$B$4:$B$29,0), MATCH(CONCATENATE($G246,AL$2),'WFOM - Time_Base'!$A$8:$API$8,0)),
IFERROR($AN246 * INDEX('Inputs from Uganda staff'!$E$61:$BM$80,MATCH('HRH Need estimation'!AL$2,'Inputs from Uganda staff'!$E$61:$E$80,0),MATCH('HRH Need estimation'!$D246,'Inputs from Uganda staff'!$E$6:$BM$6,0)),
""))</f>
        <v/>
      </c>
      <c r="AN246">
        <v>1</v>
      </c>
      <c r="AO246" t="e">
        <f t="shared" si="8"/>
        <v>#N/A</v>
      </c>
    </row>
    <row r="247" spans="1:41" hidden="1">
      <c r="A247" s="106" t="s">
        <v>915</v>
      </c>
      <c r="B247" s="106" t="s">
        <v>680</v>
      </c>
      <c r="C247" s="107" t="s">
        <v>708</v>
      </c>
      <c r="D247" s="115" t="s">
        <v>709</v>
      </c>
      <c r="E247" s="199"/>
      <c r="F247" s="199"/>
      <c r="G247" s="199" t="str">
        <f>IF(F247&lt;&gt;"", VLOOKUP(F247,'WFOM - Cadre and Service List'!$E$4:$F$52,2,FALSE), "")</f>
        <v/>
      </c>
      <c r="H247" s="199" t="s">
        <v>910</v>
      </c>
      <c r="I247" s="208"/>
      <c r="J247" s="208"/>
      <c r="K247" s="208"/>
      <c r="L247" s="208"/>
      <c r="M247" s="208"/>
      <c r="N247" s="208"/>
      <c r="O247" s="208"/>
      <c r="P247" s="207">
        <f t="shared" si="7"/>
        <v>0</v>
      </c>
      <c r="Q247" s="122" t="s">
        <v>1947</v>
      </c>
      <c r="R247" s="122" t="str">
        <f>IFERROR(
$AN247 * INDEX('WFOM - Time_Base'!$A$4:$API$29, MATCH("CenHos", 'WFOM - Time_Base'!$B$4:$B$29,0), MATCH(CONCATENATE($G247,R$2),'WFOM - Time_Base'!$A$8:$API$8,0)) *
INDEX('WFOM - Time_Base'!$A$4:$API$29, MATCH("CenHos_Per", 'WFOM - Time_Base'!$B$4:$B$29,0), MATCH(CONCATENATE($G247,R$2),'WFOM - Time_Base'!$A$8:$API$8,0)),
IFERROR($AN247 * INDEX('Inputs from Uganda staff'!$E$61:$BM$80,MATCH('HRH Need estimation'!R$2,'Inputs from Uganda staff'!$E$61:$E$80,0),MATCH('HRH Need estimation'!$D247,'Inputs from Uganda staff'!$E$6:$BM$6,0)),
""))</f>
        <v/>
      </c>
      <c r="S247" s="122" t="str">
        <f>IFERROR(
$AN247 * INDEX('WFOM - Time_Base'!$A$4:$API$29, MATCH("CenHos", 'WFOM - Time_Base'!$B$4:$B$29,0), MATCH(CONCATENATE($G247,S$2),'WFOM - Time_Base'!$A$8:$API$8,0)) *
INDEX('WFOM - Time_Base'!$A$4:$API$29, MATCH("CenHos_Per", 'WFOM - Time_Base'!$B$4:$B$29,0), MATCH(CONCATENATE($G247,S$2),'WFOM - Time_Base'!$A$8:$API$8,0)),
IFERROR($AN247 * INDEX('Inputs from Uganda staff'!$E$61:$BM$80,MATCH('HRH Need estimation'!S$2,'Inputs from Uganda staff'!$E$61:$E$80,0),MATCH('HRH Need estimation'!$D247,'Inputs from Uganda staff'!$E$6:$BM$6,0)),
""))</f>
        <v/>
      </c>
      <c r="T247" s="122" t="str">
        <f>IFERROR(
$AN247 * INDEX('WFOM - Time_Base'!$A$4:$API$29, MATCH("CenHos", 'WFOM - Time_Base'!$B$4:$B$29,0), MATCH(CONCATENATE($G247,T$2),'WFOM - Time_Base'!$A$8:$API$8,0)) *
INDEX('WFOM - Time_Base'!$A$4:$API$29, MATCH("CenHos_Per", 'WFOM - Time_Base'!$B$4:$B$29,0), MATCH(CONCATENATE($G247,T$2),'WFOM - Time_Base'!$A$8:$API$8,0)),
IFERROR($AN247 * INDEX('Inputs from Uganda staff'!$E$61:$BM$80,MATCH('HRH Need estimation'!T$2,'Inputs from Uganda staff'!$E$61:$E$80,0),MATCH('HRH Need estimation'!$D247,'Inputs from Uganda staff'!$E$6:$BM$6,0)),
""))</f>
        <v/>
      </c>
      <c r="U247" s="122" t="str">
        <f>IFERROR(
$AN247 * INDEX('WFOM - Time_Base'!$A$4:$API$29, MATCH("CenHos", 'WFOM - Time_Base'!$B$4:$B$29,0), MATCH(CONCATENATE($G247,U$2),'WFOM - Time_Base'!$A$8:$API$8,0)) *
INDEX('WFOM - Time_Base'!$A$4:$API$29, MATCH("CenHos_Per", 'WFOM - Time_Base'!$B$4:$B$29,0), MATCH(CONCATENATE($G247,U$2),'WFOM - Time_Base'!$A$8:$API$8,0)),
IFERROR($AN247 * INDEX('Inputs from Uganda staff'!$E$61:$BM$80,MATCH('HRH Need estimation'!U$2,'Inputs from Uganda staff'!$E$61:$E$80,0),MATCH('HRH Need estimation'!$D247,'Inputs from Uganda staff'!$E$6:$BM$6,0)),
""))</f>
        <v/>
      </c>
      <c r="V247" s="122" t="str">
        <f>IFERROR(
$AN247 * INDEX('WFOM - Time_Base'!$A$4:$API$29, MATCH("CenHos", 'WFOM - Time_Base'!$B$4:$B$29,0), MATCH(CONCATENATE($G247,V$2),'WFOM - Time_Base'!$A$8:$API$8,0)) *
INDEX('WFOM - Time_Base'!$A$4:$API$29, MATCH("CenHos_Per", 'WFOM - Time_Base'!$B$4:$B$29,0), MATCH(CONCATENATE($G247,V$2),'WFOM - Time_Base'!$A$8:$API$8,0)),
IFERROR($AN247 * INDEX('Inputs from Uganda staff'!$E$61:$BM$80,MATCH('HRH Need estimation'!V$2,'Inputs from Uganda staff'!$E$61:$E$80,0),MATCH('HRH Need estimation'!$D247,'Inputs from Uganda staff'!$E$6:$BM$6,0)),
""))</f>
        <v/>
      </c>
      <c r="W247" s="122" t="str">
        <f>IFERROR(
$AN247 * INDEX('WFOM - Time_Base'!$A$4:$API$29, MATCH("CenHos", 'WFOM - Time_Base'!$B$4:$B$29,0), MATCH(CONCATENATE($G247,W$2),'WFOM - Time_Base'!$A$8:$API$8,0)) *
INDEX('WFOM - Time_Base'!$A$4:$API$29, MATCH("CenHos_Per", 'WFOM - Time_Base'!$B$4:$B$29,0), MATCH(CONCATENATE($G247,W$2),'WFOM - Time_Base'!$A$8:$API$8,0)),
IFERROR($AN247 * INDEX('Inputs from Uganda staff'!$E$61:$BM$80,MATCH('HRH Need estimation'!W$2,'Inputs from Uganda staff'!$E$61:$E$80,0),MATCH('HRH Need estimation'!$D247,'Inputs from Uganda staff'!$E$6:$BM$6,0)),
""))</f>
        <v/>
      </c>
      <c r="X247" s="122" t="str">
        <f>IFERROR(
$AN247 * INDEX('WFOM - Time_Base'!$A$4:$API$29, MATCH("CenHos", 'WFOM - Time_Base'!$B$4:$B$29,0), MATCH(CONCATENATE($G247,X$2),'WFOM - Time_Base'!$A$8:$API$8,0)) *
INDEX('WFOM - Time_Base'!$A$4:$API$29, MATCH("CenHos_Per", 'WFOM - Time_Base'!$B$4:$B$29,0), MATCH(CONCATENATE($G247,X$2),'WFOM - Time_Base'!$A$8:$API$8,0)),
IFERROR($AN247 * INDEX('Inputs from Uganda staff'!$E$61:$BM$80,MATCH('HRH Need estimation'!X$2,'Inputs from Uganda staff'!$E$61:$E$80,0),MATCH('HRH Need estimation'!$D247,'Inputs from Uganda staff'!$E$6:$BM$6,0)),
""))</f>
        <v/>
      </c>
      <c r="Y247" s="122" t="str">
        <f>IFERROR(
$AN247 * INDEX('WFOM - Time_Base'!$A$4:$API$29, MATCH("CenHos", 'WFOM - Time_Base'!$B$4:$B$29,0), MATCH(CONCATENATE($G247,Y$2),'WFOM - Time_Base'!$A$8:$API$8,0)) *
INDEX('WFOM - Time_Base'!$A$4:$API$29, MATCH("CenHos_Per", 'WFOM - Time_Base'!$B$4:$B$29,0), MATCH(CONCATENATE($G247,Y$2),'WFOM - Time_Base'!$A$8:$API$8,0)),
IFERROR($AN247 * INDEX('Inputs from Uganda staff'!$E$61:$BM$80,MATCH('HRH Need estimation'!Y$2,'Inputs from Uganda staff'!$E$61:$E$80,0),MATCH('HRH Need estimation'!$D247,'Inputs from Uganda staff'!$E$6:$BM$6,0)),
""))</f>
        <v/>
      </c>
      <c r="Z247" s="122" t="str">
        <f>IFERROR(
$AN247 * INDEX('WFOM - Time_Base'!$A$4:$API$29, MATCH("CenHos", 'WFOM - Time_Base'!$B$4:$B$29,0), MATCH(CONCATENATE($G247,Z$2),'WFOM - Time_Base'!$A$8:$API$8,0)) *
INDEX('WFOM - Time_Base'!$A$4:$API$29, MATCH("CenHos_Per", 'WFOM - Time_Base'!$B$4:$B$29,0), MATCH(CONCATENATE($G247,Z$2),'WFOM - Time_Base'!$A$8:$API$8,0)),
IFERROR($AN247 * INDEX('Inputs from Uganda staff'!$E$61:$BM$80,MATCH('HRH Need estimation'!Z$2,'Inputs from Uganda staff'!$E$61:$E$80,0),MATCH('HRH Need estimation'!$D247,'Inputs from Uganda staff'!$E$6:$BM$6,0)),
""))</f>
        <v/>
      </c>
      <c r="AA247" s="122" t="str">
        <f>IFERROR(
$AN247 * INDEX('WFOM - Time_Base'!$A$4:$API$29, MATCH("CenHos", 'WFOM - Time_Base'!$B$4:$B$29,0), MATCH(CONCATENATE($G247,AA$2),'WFOM - Time_Base'!$A$8:$API$8,0)) *
INDEX('WFOM - Time_Base'!$A$4:$API$29, MATCH("CenHos_Per", 'WFOM - Time_Base'!$B$4:$B$29,0), MATCH(CONCATENATE($G247,AA$2),'WFOM - Time_Base'!$A$8:$API$8,0)),
IFERROR($AN247 * INDEX('Inputs from Uganda staff'!$E$61:$BM$80,MATCH('HRH Need estimation'!AA$2,'Inputs from Uganda staff'!$E$61:$E$80,0),MATCH('HRH Need estimation'!$D247,'Inputs from Uganda staff'!$E$6:$BM$6,0)),
""))</f>
        <v/>
      </c>
      <c r="AB247" s="122" t="str">
        <f>IFERROR(
$AN247 * INDEX('WFOM - Time_Base'!$A$4:$API$29, MATCH("CenHos", 'WFOM - Time_Base'!$B$4:$B$29,0), MATCH(CONCATENATE($G247,AB$2),'WFOM - Time_Base'!$A$8:$API$8,0)) *
INDEX('WFOM - Time_Base'!$A$4:$API$29, MATCH("CenHos_Per", 'WFOM - Time_Base'!$B$4:$B$29,0), MATCH(CONCATENATE($G247,AB$2),'WFOM - Time_Base'!$A$8:$API$8,0)),
IFERROR($AN247 * INDEX('Inputs from Uganda staff'!$E$61:$BM$80,MATCH('HRH Need estimation'!AB$2,'Inputs from Uganda staff'!$E$61:$E$80,0),MATCH('HRH Need estimation'!$D247,'Inputs from Uganda staff'!$E$6:$BM$6,0)),
""))</f>
        <v/>
      </c>
      <c r="AC247" s="122" t="str">
        <f>IFERROR(
$AN247 * INDEX('WFOM - Time_Base'!$A$4:$API$29, MATCH("CenHos", 'WFOM - Time_Base'!$B$4:$B$29,0), MATCH(CONCATENATE($G247,AC$2),'WFOM - Time_Base'!$A$8:$API$8,0)) *
INDEX('WFOM - Time_Base'!$A$4:$API$29, MATCH("CenHos_Per", 'WFOM - Time_Base'!$B$4:$B$29,0), MATCH(CONCATENATE($G247,AC$2),'WFOM - Time_Base'!$A$8:$API$8,0)),
IFERROR($AN247 * INDEX('Inputs from Uganda staff'!$E$61:$BM$80,MATCH('HRH Need estimation'!AC$2,'Inputs from Uganda staff'!$E$61:$E$80,0),MATCH('HRH Need estimation'!$D247,'Inputs from Uganda staff'!$E$6:$BM$6,0)),
""))</f>
        <v/>
      </c>
      <c r="AD247" s="122" t="str">
        <f>IFERROR(
$AN247 * INDEX('WFOM - Time_Base'!$A$4:$API$29, MATCH("CenHos", 'WFOM - Time_Base'!$B$4:$B$29,0), MATCH(CONCATENATE($G247,AD$2),'WFOM - Time_Base'!$A$8:$API$8,0)) *
INDEX('WFOM - Time_Base'!$A$4:$API$29, MATCH("CenHos_Per", 'WFOM - Time_Base'!$B$4:$B$29,0), MATCH(CONCATENATE($G247,AD$2),'WFOM - Time_Base'!$A$8:$API$8,0)),
IFERROR($AN247 * INDEX('Inputs from Uganda staff'!$E$61:$BM$80,MATCH('HRH Need estimation'!AD$2,'Inputs from Uganda staff'!$E$61:$E$80,0),MATCH('HRH Need estimation'!$D247,'Inputs from Uganda staff'!$E$6:$BM$6,0)),
""))</f>
        <v/>
      </c>
      <c r="AE247" s="122" t="str">
        <f>IFERROR(
$AN247 * INDEX('WFOM - Time_Base'!$A$4:$API$29, MATCH("CenHos", 'WFOM - Time_Base'!$B$4:$B$29,0), MATCH(CONCATENATE($G247,AE$2),'WFOM - Time_Base'!$A$8:$API$8,0)) *
INDEX('WFOM - Time_Base'!$A$4:$API$29, MATCH("CenHos_Per", 'WFOM - Time_Base'!$B$4:$B$29,0), MATCH(CONCATENATE($G247,AE$2),'WFOM - Time_Base'!$A$8:$API$8,0)),
IFERROR($AN247 * INDEX('Inputs from Uganda staff'!$E$61:$BM$80,MATCH('HRH Need estimation'!AE$2,'Inputs from Uganda staff'!$E$61:$E$80,0),MATCH('HRH Need estimation'!$D247,'Inputs from Uganda staff'!$E$6:$BM$6,0)),
""))</f>
        <v/>
      </c>
      <c r="AF247" s="122" t="str">
        <f>IFERROR(
$AN247 * INDEX('WFOM - Time_Base'!$A$4:$API$29, MATCH("CenHos", 'WFOM - Time_Base'!$B$4:$B$29,0), MATCH(CONCATENATE($G247,AF$2),'WFOM - Time_Base'!$A$8:$API$8,0)) *
INDEX('WFOM - Time_Base'!$A$4:$API$29, MATCH("CenHos_Per", 'WFOM - Time_Base'!$B$4:$B$29,0), MATCH(CONCATENATE($G247,AF$2),'WFOM - Time_Base'!$A$8:$API$8,0)),
IFERROR($AN247 * INDEX('Inputs from Uganda staff'!$E$61:$BM$80,MATCH('HRH Need estimation'!AF$2,'Inputs from Uganda staff'!$E$61:$E$80,0),MATCH('HRH Need estimation'!$D247,'Inputs from Uganda staff'!$E$6:$BM$6,0)),
""))</f>
        <v/>
      </c>
      <c r="AG247" s="122" t="str">
        <f>IFERROR(
$AN247 * INDEX('WFOM - Time_Base'!$A$4:$API$29, MATCH("CenHos", 'WFOM - Time_Base'!$B$4:$B$29,0), MATCH(CONCATENATE($G247,AG$2),'WFOM - Time_Base'!$A$8:$API$8,0)) *
INDEX('WFOM - Time_Base'!$A$4:$API$29, MATCH("CenHos_Per", 'WFOM - Time_Base'!$B$4:$B$29,0), MATCH(CONCATENATE($G247,AG$2),'WFOM - Time_Base'!$A$8:$API$8,0)),
IFERROR($AN247 * INDEX('Inputs from Uganda staff'!$E$61:$BM$80,MATCH('HRH Need estimation'!AG$2,'Inputs from Uganda staff'!$E$61:$E$80,0),MATCH('HRH Need estimation'!$D247,'Inputs from Uganda staff'!$E$6:$BM$6,0)),
""))</f>
        <v/>
      </c>
      <c r="AH247" s="122" t="str">
        <f>IFERROR(
$AN247 * INDEX('WFOM - Time_Base'!$A$4:$API$29, MATCH("CenHos", 'WFOM - Time_Base'!$B$4:$B$29,0), MATCH(CONCATENATE($G247,AH$2),'WFOM - Time_Base'!$A$8:$API$8,0)) *
INDEX('WFOM - Time_Base'!$A$4:$API$29, MATCH("CenHos_Per", 'WFOM - Time_Base'!$B$4:$B$29,0), MATCH(CONCATENATE($G247,AH$2),'WFOM - Time_Base'!$A$8:$API$8,0)),
IFERROR($AN247 * INDEX('Inputs from Uganda staff'!$E$61:$BM$80,MATCH('HRH Need estimation'!AH$2,'Inputs from Uganda staff'!$E$61:$E$80,0),MATCH('HRH Need estimation'!$D247,'Inputs from Uganda staff'!$E$6:$BM$6,0)),
""))</f>
        <v/>
      </c>
      <c r="AI247" s="122" t="str">
        <f>IFERROR(
$AN247 * INDEX('WFOM - Time_Base'!$A$4:$API$29, MATCH("CenHos", 'WFOM - Time_Base'!$B$4:$B$29,0), MATCH(CONCATENATE($G247,AI$2),'WFOM - Time_Base'!$A$8:$API$8,0)) *
INDEX('WFOM - Time_Base'!$A$4:$API$29, MATCH("CenHos_Per", 'WFOM - Time_Base'!$B$4:$B$29,0), MATCH(CONCATENATE($G247,AI$2),'WFOM - Time_Base'!$A$8:$API$8,0)),
IFERROR($AN247 * INDEX('Inputs from Uganda staff'!$E$61:$BM$80,MATCH('HRH Need estimation'!AI$2,'Inputs from Uganda staff'!$E$61:$E$80,0),MATCH('HRH Need estimation'!$D247,'Inputs from Uganda staff'!$E$6:$BM$6,0)),
""))</f>
        <v/>
      </c>
      <c r="AJ247" s="122" t="str">
        <f>IFERROR(
$AN247 * INDEX('WFOM - Time_Base'!$A$4:$API$29, MATCH("CenHos", 'WFOM - Time_Base'!$B$4:$B$29,0), MATCH(CONCATENATE($G247,AJ$2),'WFOM - Time_Base'!$A$8:$API$8,0)) *
INDEX('WFOM - Time_Base'!$A$4:$API$29, MATCH("CenHos_Per", 'WFOM - Time_Base'!$B$4:$B$29,0), MATCH(CONCATENATE($G247,AJ$2),'WFOM - Time_Base'!$A$8:$API$8,0)),
IFERROR($AN247 * INDEX('Inputs from Uganda staff'!$E$61:$BM$80,MATCH('HRH Need estimation'!AJ$2,'Inputs from Uganda staff'!$E$61:$E$80,0),MATCH('HRH Need estimation'!$D247,'Inputs from Uganda staff'!$E$6:$BM$6,0)),
""))</f>
        <v/>
      </c>
      <c r="AK247" s="122" t="str">
        <f>IFERROR(
$AN247 * INDEX('WFOM - Time_Base'!$A$4:$API$29, MATCH("CenHos", 'WFOM - Time_Base'!$B$4:$B$29,0), MATCH(CONCATENATE($G247,AK$2),'WFOM - Time_Base'!$A$8:$API$8,0)) *
INDEX('WFOM - Time_Base'!$A$4:$API$29, MATCH("CenHos_Per", 'WFOM - Time_Base'!$B$4:$B$29,0), MATCH(CONCATENATE($G247,AK$2),'WFOM - Time_Base'!$A$8:$API$8,0)),
IFERROR($AN247 * INDEX('Inputs from Uganda staff'!$E$61:$BM$80,MATCH('HRH Need estimation'!AK$2,'Inputs from Uganda staff'!$E$61:$E$80,0),MATCH('HRH Need estimation'!$D247,'Inputs from Uganda staff'!$E$6:$BM$6,0)),
""))</f>
        <v/>
      </c>
      <c r="AL247" s="122" t="str">
        <f>IFERROR(
$AN247 * INDEX('WFOM - Time_Base'!$A$4:$API$29, MATCH("CenHos", 'WFOM - Time_Base'!$B$4:$B$29,0), MATCH(CONCATENATE($G247,AL$2),'WFOM - Time_Base'!$A$8:$API$8,0)) *
INDEX('WFOM - Time_Base'!$A$4:$API$29, MATCH("CenHos_Per", 'WFOM - Time_Base'!$B$4:$B$29,0), MATCH(CONCATENATE($G247,AL$2),'WFOM - Time_Base'!$A$8:$API$8,0)),
IFERROR($AN247 * INDEX('Inputs from Uganda staff'!$E$61:$BM$80,MATCH('HRH Need estimation'!AL$2,'Inputs from Uganda staff'!$E$61:$E$80,0),MATCH('HRH Need estimation'!$D247,'Inputs from Uganda staff'!$E$6:$BM$6,0)),
""))</f>
        <v/>
      </c>
      <c r="AN247">
        <v>1</v>
      </c>
      <c r="AO247" t="e">
        <f t="shared" si="8"/>
        <v>#N/A</v>
      </c>
    </row>
    <row r="248" spans="1:41" hidden="1">
      <c r="A248" s="106" t="s">
        <v>915</v>
      </c>
      <c r="B248" s="106" t="s">
        <v>680</v>
      </c>
      <c r="C248" s="107" t="s">
        <v>710</v>
      </c>
      <c r="D248" s="114" t="s">
        <v>711</v>
      </c>
      <c r="E248" s="199"/>
      <c r="F248" s="199"/>
      <c r="G248" s="199" t="str">
        <f>IF(F248&lt;&gt;"", VLOOKUP(F248,'WFOM - Cadre and Service List'!$E$4:$F$52,2,FALSE), "")</f>
        <v/>
      </c>
      <c r="H248" s="199" t="s">
        <v>910</v>
      </c>
      <c r="I248" s="208"/>
      <c r="J248" s="208"/>
      <c r="K248" s="208"/>
      <c r="L248" s="208"/>
      <c r="M248" s="208"/>
      <c r="N248" s="208"/>
      <c r="O248" s="208"/>
      <c r="P248" s="207">
        <f t="shared" si="7"/>
        <v>0</v>
      </c>
      <c r="Q248" s="122" t="s">
        <v>1947</v>
      </c>
      <c r="R248" s="122" t="str">
        <f>IFERROR(
$AN248 * INDEX('WFOM - Time_Base'!$A$4:$API$29, MATCH("CenHos", 'WFOM - Time_Base'!$B$4:$B$29,0), MATCH(CONCATENATE($G248,R$2),'WFOM - Time_Base'!$A$8:$API$8,0)) *
INDEX('WFOM - Time_Base'!$A$4:$API$29, MATCH("CenHos_Per", 'WFOM - Time_Base'!$B$4:$B$29,0), MATCH(CONCATENATE($G248,R$2),'WFOM - Time_Base'!$A$8:$API$8,0)),
IFERROR($AN248 * INDEX('Inputs from Uganda staff'!$E$61:$BM$80,MATCH('HRH Need estimation'!R$2,'Inputs from Uganda staff'!$E$61:$E$80,0),MATCH('HRH Need estimation'!$D248,'Inputs from Uganda staff'!$E$6:$BM$6,0)),
""))</f>
        <v/>
      </c>
      <c r="S248" s="122" t="str">
        <f>IFERROR(
$AN248 * INDEX('WFOM - Time_Base'!$A$4:$API$29, MATCH("CenHos", 'WFOM - Time_Base'!$B$4:$B$29,0), MATCH(CONCATENATE($G248,S$2),'WFOM - Time_Base'!$A$8:$API$8,0)) *
INDEX('WFOM - Time_Base'!$A$4:$API$29, MATCH("CenHos_Per", 'WFOM - Time_Base'!$B$4:$B$29,0), MATCH(CONCATENATE($G248,S$2),'WFOM - Time_Base'!$A$8:$API$8,0)),
IFERROR($AN248 * INDEX('Inputs from Uganda staff'!$E$61:$BM$80,MATCH('HRH Need estimation'!S$2,'Inputs from Uganda staff'!$E$61:$E$80,0),MATCH('HRH Need estimation'!$D248,'Inputs from Uganda staff'!$E$6:$BM$6,0)),
""))</f>
        <v/>
      </c>
      <c r="T248" s="122" t="str">
        <f>IFERROR(
$AN248 * INDEX('WFOM - Time_Base'!$A$4:$API$29, MATCH("CenHos", 'WFOM - Time_Base'!$B$4:$B$29,0), MATCH(CONCATENATE($G248,T$2),'WFOM - Time_Base'!$A$8:$API$8,0)) *
INDEX('WFOM - Time_Base'!$A$4:$API$29, MATCH("CenHos_Per", 'WFOM - Time_Base'!$B$4:$B$29,0), MATCH(CONCATENATE($G248,T$2),'WFOM - Time_Base'!$A$8:$API$8,0)),
IFERROR($AN248 * INDEX('Inputs from Uganda staff'!$E$61:$BM$80,MATCH('HRH Need estimation'!T$2,'Inputs from Uganda staff'!$E$61:$E$80,0),MATCH('HRH Need estimation'!$D248,'Inputs from Uganda staff'!$E$6:$BM$6,0)),
""))</f>
        <v/>
      </c>
      <c r="U248" s="122" t="str">
        <f>IFERROR(
$AN248 * INDEX('WFOM - Time_Base'!$A$4:$API$29, MATCH("CenHos", 'WFOM - Time_Base'!$B$4:$B$29,0), MATCH(CONCATENATE($G248,U$2),'WFOM - Time_Base'!$A$8:$API$8,0)) *
INDEX('WFOM - Time_Base'!$A$4:$API$29, MATCH("CenHos_Per", 'WFOM - Time_Base'!$B$4:$B$29,0), MATCH(CONCATENATE($G248,U$2),'WFOM - Time_Base'!$A$8:$API$8,0)),
IFERROR($AN248 * INDEX('Inputs from Uganda staff'!$E$61:$BM$80,MATCH('HRH Need estimation'!U$2,'Inputs from Uganda staff'!$E$61:$E$80,0),MATCH('HRH Need estimation'!$D248,'Inputs from Uganda staff'!$E$6:$BM$6,0)),
""))</f>
        <v/>
      </c>
      <c r="V248" s="122" t="str">
        <f>IFERROR(
$AN248 * INDEX('WFOM - Time_Base'!$A$4:$API$29, MATCH("CenHos", 'WFOM - Time_Base'!$B$4:$B$29,0), MATCH(CONCATENATE($G248,V$2),'WFOM - Time_Base'!$A$8:$API$8,0)) *
INDEX('WFOM - Time_Base'!$A$4:$API$29, MATCH("CenHos_Per", 'WFOM - Time_Base'!$B$4:$B$29,0), MATCH(CONCATENATE($G248,V$2),'WFOM - Time_Base'!$A$8:$API$8,0)),
IFERROR($AN248 * INDEX('Inputs from Uganda staff'!$E$61:$BM$80,MATCH('HRH Need estimation'!V$2,'Inputs from Uganda staff'!$E$61:$E$80,0),MATCH('HRH Need estimation'!$D248,'Inputs from Uganda staff'!$E$6:$BM$6,0)),
""))</f>
        <v/>
      </c>
      <c r="W248" s="122" t="str">
        <f>IFERROR(
$AN248 * INDEX('WFOM - Time_Base'!$A$4:$API$29, MATCH("CenHos", 'WFOM - Time_Base'!$B$4:$B$29,0), MATCH(CONCATENATE($G248,W$2),'WFOM - Time_Base'!$A$8:$API$8,0)) *
INDEX('WFOM - Time_Base'!$A$4:$API$29, MATCH("CenHos_Per", 'WFOM - Time_Base'!$B$4:$B$29,0), MATCH(CONCATENATE($G248,W$2),'WFOM - Time_Base'!$A$8:$API$8,0)),
IFERROR($AN248 * INDEX('Inputs from Uganda staff'!$E$61:$BM$80,MATCH('HRH Need estimation'!W$2,'Inputs from Uganda staff'!$E$61:$E$80,0),MATCH('HRH Need estimation'!$D248,'Inputs from Uganda staff'!$E$6:$BM$6,0)),
""))</f>
        <v/>
      </c>
      <c r="X248" s="122" t="str">
        <f>IFERROR(
$AN248 * INDEX('WFOM - Time_Base'!$A$4:$API$29, MATCH("CenHos", 'WFOM - Time_Base'!$B$4:$B$29,0), MATCH(CONCATENATE($G248,X$2),'WFOM - Time_Base'!$A$8:$API$8,0)) *
INDEX('WFOM - Time_Base'!$A$4:$API$29, MATCH("CenHos_Per", 'WFOM - Time_Base'!$B$4:$B$29,0), MATCH(CONCATENATE($G248,X$2),'WFOM - Time_Base'!$A$8:$API$8,0)),
IFERROR($AN248 * INDEX('Inputs from Uganda staff'!$E$61:$BM$80,MATCH('HRH Need estimation'!X$2,'Inputs from Uganda staff'!$E$61:$E$80,0),MATCH('HRH Need estimation'!$D248,'Inputs from Uganda staff'!$E$6:$BM$6,0)),
""))</f>
        <v/>
      </c>
      <c r="Y248" s="122" t="str">
        <f>IFERROR(
$AN248 * INDEX('WFOM - Time_Base'!$A$4:$API$29, MATCH("CenHos", 'WFOM - Time_Base'!$B$4:$B$29,0), MATCH(CONCATENATE($G248,Y$2),'WFOM - Time_Base'!$A$8:$API$8,0)) *
INDEX('WFOM - Time_Base'!$A$4:$API$29, MATCH("CenHos_Per", 'WFOM - Time_Base'!$B$4:$B$29,0), MATCH(CONCATENATE($G248,Y$2),'WFOM - Time_Base'!$A$8:$API$8,0)),
IFERROR($AN248 * INDEX('Inputs from Uganda staff'!$E$61:$BM$80,MATCH('HRH Need estimation'!Y$2,'Inputs from Uganda staff'!$E$61:$E$80,0),MATCH('HRH Need estimation'!$D248,'Inputs from Uganda staff'!$E$6:$BM$6,0)),
""))</f>
        <v/>
      </c>
      <c r="Z248" s="122" t="str">
        <f>IFERROR(
$AN248 * INDEX('WFOM - Time_Base'!$A$4:$API$29, MATCH("CenHos", 'WFOM - Time_Base'!$B$4:$B$29,0), MATCH(CONCATENATE($G248,Z$2),'WFOM - Time_Base'!$A$8:$API$8,0)) *
INDEX('WFOM - Time_Base'!$A$4:$API$29, MATCH("CenHos_Per", 'WFOM - Time_Base'!$B$4:$B$29,0), MATCH(CONCATENATE($G248,Z$2),'WFOM - Time_Base'!$A$8:$API$8,0)),
IFERROR($AN248 * INDEX('Inputs from Uganda staff'!$E$61:$BM$80,MATCH('HRH Need estimation'!Z$2,'Inputs from Uganda staff'!$E$61:$E$80,0),MATCH('HRH Need estimation'!$D248,'Inputs from Uganda staff'!$E$6:$BM$6,0)),
""))</f>
        <v/>
      </c>
      <c r="AA248" s="122" t="str">
        <f>IFERROR(
$AN248 * INDEX('WFOM - Time_Base'!$A$4:$API$29, MATCH("CenHos", 'WFOM - Time_Base'!$B$4:$B$29,0), MATCH(CONCATENATE($G248,AA$2),'WFOM - Time_Base'!$A$8:$API$8,0)) *
INDEX('WFOM - Time_Base'!$A$4:$API$29, MATCH("CenHos_Per", 'WFOM - Time_Base'!$B$4:$B$29,0), MATCH(CONCATENATE($G248,AA$2),'WFOM - Time_Base'!$A$8:$API$8,0)),
IFERROR($AN248 * INDEX('Inputs from Uganda staff'!$E$61:$BM$80,MATCH('HRH Need estimation'!AA$2,'Inputs from Uganda staff'!$E$61:$E$80,0),MATCH('HRH Need estimation'!$D248,'Inputs from Uganda staff'!$E$6:$BM$6,0)),
""))</f>
        <v/>
      </c>
      <c r="AB248" s="122" t="str">
        <f>IFERROR(
$AN248 * INDEX('WFOM - Time_Base'!$A$4:$API$29, MATCH("CenHos", 'WFOM - Time_Base'!$B$4:$B$29,0), MATCH(CONCATENATE($G248,AB$2),'WFOM - Time_Base'!$A$8:$API$8,0)) *
INDEX('WFOM - Time_Base'!$A$4:$API$29, MATCH("CenHos_Per", 'WFOM - Time_Base'!$B$4:$B$29,0), MATCH(CONCATENATE($G248,AB$2),'WFOM - Time_Base'!$A$8:$API$8,0)),
IFERROR($AN248 * INDEX('Inputs from Uganda staff'!$E$61:$BM$80,MATCH('HRH Need estimation'!AB$2,'Inputs from Uganda staff'!$E$61:$E$80,0),MATCH('HRH Need estimation'!$D248,'Inputs from Uganda staff'!$E$6:$BM$6,0)),
""))</f>
        <v/>
      </c>
      <c r="AC248" s="122" t="str">
        <f>IFERROR(
$AN248 * INDEX('WFOM - Time_Base'!$A$4:$API$29, MATCH("CenHos", 'WFOM - Time_Base'!$B$4:$B$29,0), MATCH(CONCATENATE($G248,AC$2),'WFOM - Time_Base'!$A$8:$API$8,0)) *
INDEX('WFOM - Time_Base'!$A$4:$API$29, MATCH("CenHos_Per", 'WFOM - Time_Base'!$B$4:$B$29,0), MATCH(CONCATENATE($G248,AC$2),'WFOM - Time_Base'!$A$8:$API$8,0)),
IFERROR($AN248 * INDEX('Inputs from Uganda staff'!$E$61:$BM$80,MATCH('HRH Need estimation'!AC$2,'Inputs from Uganda staff'!$E$61:$E$80,0),MATCH('HRH Need estimation'!$D248,'Inputs from Uganda staff'!$E$6:$BM$6,0)),
""))</f>
        <v/>
      </c>
      <c r="AD248" s="122" t="str">
        <f>IFERROR(
$AN248 * INDEX('WFOM - Time_Base'!$A$4:$API$29, MATCH("CenHos", 'WFOM - Time_Base'!$B$4:$B$29,0), MATCH(CONCATENATE($G248,AD$2),'WFOM - Time_Base'!$A$8:$API$8,0)) *
INDEX('WFOM - Time_Base'!$A$4:$API$29, MATCH("CenHos_Per", 'WFOM - Time_Base'!$B$4:$B$29,0), MATCH(CONCATENATE($G248,AD$2),'WFOM - Time_Base'!$A$8:$API$8,0)),
IFERROR($AN248 * INDEX('Inputs from Uganda staff'!$E$61:$BM$80,MATCH('HRH Need estimation'!AD$2,'Inputs from Uganda staff'!$E$61:$E$80,0),MATCH('HRH Need estimation'!$D248,'Inputs from Uganda staff'!$E$6:$BM$6,0)),
""))</f>
        <v/>
      </c>
      <c r="AE248" s="122" t="str">
        <f>IFERROR(
$AN248 * INDEX('WFOM - Time_Base'!$A$4:$API$29, MATCH("CenHos", 'WFOM - Time_Base'!$B$4:$B$29,0), MATCH(CONCATENATE($G248,AE$2),'WFOM - Time_Base'!$A$8:$API$8,0)) *
INDEX('WFOM - Time_Base'!$A$4:$API$29, MATCH("CenHos_Per", 'WFOM - Time_Base'!$B$4:$B$29,0), MATCH(CONCATENATE($G248,AE$2),'WFOM - Time_Base'!$A$8:$API$8,0)),
IFERROR($AN248 * INDEX('Inputs from Uganda staff'!$E$61:$BM$80,MATCH('HRH Need estimation'!AE$2,'Inputs from Uganda staff'!$E$61:$E$80,0),MATCH('HRH Need estimation'!$D248,'Inputs from Uganda staff'!$E$6:$BM$6,0)),
""))</f>
        <v/>
      </c>
      <c r="AF248" s="122" t="str">
        <f>IFERROR(
$AN248 * INDEX('WFOM - Time_Base'!$A$4:$API$29, MATCH("CenHos", 'WFOM - Time_Base'!$B$4:$B$29,0), MATCH(CONCATENATE($G248,AF$2),'WFOM - Time_Base'!$A$8:$API$8,0)) *
INDEX('WFOM - Time_Base'!$A$4:$API$29, MATCH("CenHos_Per", 'WFOM - Time_Base'!$B$4:$B$29,0), MATCH(CONCATENATE($G248,AF$2),'WFOM - Time_Base'!$A$8:$API$8,0)),
IFERROR($AN248 * INDEX('Inputs from Uganda staff'!$E$61:$BM$80,MATCH('HRH Need estimation'!AF$2,'Inputs from Uganda staff'!$E$61:$E$80,0),MATCH('HRH Need estimation'!$D248,'Inputs from Uganda staff'!$E$6:$BM$6,0)),
""))</f>
        <v/>
      </c>
      <c r="AG248" s="122" t="str">
        <f>IFERROR(
$AN248 * INDEX('WFOM - Time_Base'!$A$4:$API$29, MATCH("CenHos", 'WFOM - Time_Base'!$B$4:$B$29,0), MATCH(CONCATENATE($G248,AG$2),'WFOM - Time_Base'!$A$8:$API$8,0)) *
INDEX('WFOM - Time_Base'!$A$4:$API$29, MATCH("CenHos_Per", 'WFOM - Time_Base'!$B$4:$B$29,0), MATCH(CONCATENATE($G248,AG$2),'WFOM - Time_Base'!$A$8:$API$8,0)),
IFERROR($AN248 * INDEX('Inputs from Uganda staff'!$E$61:$BM$80,MATCH('HRH Need estimation'!AG$2,'Inputs from Uganda staff'!$E$61:$E$80,0),MATCH('HRH Need estimation'!$D248,'Inputs from Uganda staff'!$E$6:$BM$6,0)),
""))</f>
        <v/>
      </c>
      <c r="AH248" s="122" t="str">
        <f>IFERROR(
$AN248 * INDEX('WFOM - Time_Base'!$A$4:$API$29, MATCH("CenHos", 'WFOM - Time_Base'!$B$4:$B$29,0), MATCH(CONCATENATE($G248,AH$2),'WFOM - Time_Base'!$A$8:$API$8,0)) *
INDEX('WFOM - Time_Base'!$A$4:$API$29, MATCH("CenHos_Per", 'WFOM - Time_Base'!$B$4:$B$29,0), MATCH(CONCATENATE($G248,AH$2),'WFOM - Time_Base'!$A$8:$API$8,0)),
IFERROR($AN248 * INDEX('Inputs from Uganda staff'!$E$61:$BM$80,MATCH('HRH Need estimation'!AH$2,'Inputs from Uganda staff'!$E$61:$E$80,0),MATCH('HRH Need estimation'!$D248,'Inputs from Uganda staff'!$E$6:$BM$6,0)),
""))</f>
        <v/>
      </c>
      <c r="AI248" s="122" t="str">
        <f>IFERROR(
$AN248 * INDEX('WFOM - Time_Base'!$A$4:$API$29, MATCH("CenHos", 'WFOM - Time_Base'!$B$4:$B$29,0), MATCH(CONCATENATE($G248,AI$2),'WFOM - Time_Base'!$A$8:$API$8,0)) *
INDEX('WFOM - Time_Base'!$A$4:$API$29, MATCH("CenHos_Per", 'WFOM - Time_Base'!$B$4:$B$29,0), MATCH(CONCATENATE($G248,AI$2),'WFOM - Time_Base'!$A$8:$API$8,0)),
IFERROR($AN248 * INDEX('Inputs from Uganda staff'!$E$61:$BM$80,MATCH('HRH Need estimation'!AI$2,'Inputs from Uganda staff'!$E$61:$E$80,0),MATCH('HRH Need estimation'!$D248,'Inputs from Uganda staff'!$E$6:$BM$6,0)),
""))</f>
        <v/>
      </c>
      <c r="AJ248" s="122" t="str">
        <f>IFERROR(
$AN248 * INDEX('WFOM - Time_Base'!$A$4:$API$29, MATCH("CenHos", 'WFOM - Time_Base'!$B$4:$B$29,0), MATCH(CONCATENATE($G248,AJ$2),'WFOM - Time_Base'!$A$8:$API$8,0)) *
INDEX('WFOM - Time_Base'!$A$4:$API$29, MATCH("CenHos_Per", 'WFOM - Time_Base'!$B$4:$B$29,0), MATCH(CONCATENATE($G248,AJ$2),'WFOM - Time_Base'!$A$8:$API$8,0)),
IFERROR($AN248 * INDEX('Inputs from Uganda staff'!$E$61:$BM$80,MATCH('HRH Need estimation'!AJ$2,'Inputs from Uganda staff'!$E$61:$E$80,0),MATCH('HRH Need estimation'!$D248,'Inputs from Uganda staff'!$E$6:$BM$6,0)),
""))</f>
        <v/>
      </c>
      <c r="AK248" s="122" t="str">
        <f>IFERROR(
$AN248 * INDEX('WFOM - Time_Base'!$A$4:$API$29, MATCH("CenHos", 'WFOM - Time_Base'!$B$4:$B$29,0), MATCH(CONCATENATE($G248,AK$2),'WFOM - Time_Base'!$A$8:$API$8,0)) *
INDEX('WFOM - Time_Base'!$A$4:$API$29, MATCH("CenHos_Per", 'WFOM - Time_Base'!$B$4:$B$29,0), MATCH(CONCATENATE($G248,AK$2),'WFOM - Time_Base'!$A$8:$API$8,0)),
IFERROR($AN248 * INDEX('Inputs from Uganda staff'!$E$61:$BM$80,MATCH('HRH Need estimation'!AK$2,'Inputs from Uganda staff'!$E$61:$E$80,0),MATCH('HRH Need estimation'!$D248,'Inputs from Uganda staff'!$E$6:$BM$6,0)),
""))</f>
        <v/>
      </c>
      <c r="AL248" s="122" t="str">
        <f>IFERROR(
$AN248 * INDEX('WFOM - Time_Base'!$A$4:$API$29, MATCH("CenHos", 'WFOM - Time_Base'!$B$4:$B$29,0), MATCH(CONCATENATE($G248,AL$2),'WFOM - Time_Base'!$A$8:$API$8,0)) *
INDEX('WFOM - Time_Base'!$A$4:$API$29, MATCH("CenHos_Per", 'WFOM - Time_Base'!$B$4:$B$29,0), MATCH(CONCATENATE($G248,AL$2),'WFOM - Time_Base'!$A$8:$API$8,0)),
IFERROR($AN248 * INDEX('Inputs from Uganda staff'!$E$61:$BM$80,MATCH('HRH Need estimation'!AL$2,'Inputs from Uganda staff'!$E$61:$E$80,0),MATCH('HRH Need estimation'!$D248,'Inputs from Uganda staff'!$E$6:$BM$6,0)),
""))</f>
        <v/>
      </c>
      <c r="AN248">
        <v>1</v>
      </c>
      <c r="AO248" t="e">
        <f t="shared" si="8"/>
        <v>#N/A</v>
      </c>
    </row>
    <row r="249" spans="1:41" hidden="1">
      <c r="A249" s="106" t="s">
        <v>915</v>
      </c>
      <c r="B249" s="106" t="s">
        <v>680</v>
      </c>
      <c r="C249" s="107" t="s">
        <v>712</v>
      </c>
      <c r="D249" s="114" t="s">
        <v>713</v>
      </c>
      <c r="E249" s="199"/>
      <c r="F249" s="199"/>
      <c r="G249" s="199" t="str">
        <f>IF(F249&lt;&gt;"", VLOOKUP(F249,'WFOM - Cadre and Service List'!$E$4:$F$52,2,FALSE), "")</f>
        <v/>
      </c>
      <c r="H249" s="199" t="s">
        <v>910</v>
      </c>
      <c r="I249" s="208"/>
      <c r="J249" s="208"/>
      <c r="K249" s="208"/>
      <c r="L249" s="208"/>
      <c r="M249" s="208"/>
      <c r="N249" s="208"/>
      <c r="O249" s="208"/>
      <c r="P249" s="207">
        <f t="shared" si="7"/>
        <v>0</v>
      </c>
      <c r="Q249" s="122" t="s">
        <v>1947</v>
      </c>
      <c r="R249" s="122" t="str">
        <f>IFERROR(
$AN249 * INDEX('WFOM - Time_Base'!$A$4:$API$29, MATCH("CenHos", 'WFOM - Time_Base'!$B$4:$B$29,0), MATCH(CONCATENATE($G249,R$2),'WFOM - Time_Base'!$A$8:$API$8,0)) *
INDEX('WFOM - Time_Base'!$A$4:$API$29, MATCH("CenHos_Per", 'WFOM - Time_Base'!$B$4:$B$29,0), MATCH(CONCATENATE($G249,R$2),'WFOM - Time_Base'!$A$8:$API$8,0)),
IFERROR($AN249 * INDEX('Inputs from Uganda staff'!$E$61:$BM$80,MATCH('HRH Need estimation'!R$2,'Inputs from Uganda staff'!$E$61:$E$80,0),MATCH('HRH Need estimation'!$D249,'Inputs from Uganda staff'!$E$6:$BM$6,0)),
""))</f>
        <v/>
      </c>
      <c r="S249" s="122" t="str">
        <f>IFERROR(
$AN249 * INDEX('WFOM - Time_Base'!$A$4:$API$29, MATCH("CenHos", 'WFOM - Time_Base'!$B$4:$B$29,0), MATCH(CONCATENATE($G249,S$2),'WFOM - Time_Base'!$A$8:$API$8,0)) *
INDEX('WFOM - Time_Base'!$A$4:$API$29, MATCH("CenHos_Per", 'WFOM - Time_Base'!$B$4:$B$29,0), MATCH(CONCATENATE($G249,S$2),'WFOM - Time_Base'!$A$8:$API$8,0)),
IFERROR($AN249 * INDEX('Inputs from Uganda staff'!$E$61:$BM$80,MATCH('HRH Need estimation'!S$2,'Inputs from Uganda staff'!$E$61:$E$80,0),MATCH('HRH Need estimation'!$D249,'Inputs from Uganda staff'!$E$6:$BM$6,0)),
""))</f>
        <v/>
      </c>
      <c r="T249" s="122" t="str">
        <f>IFERROR(
$AN249 * INDEX('WFOM - Time_Base'!$A$4:$API$29, MATCH("CenHos", 'WFOM - Time_Base'!$B$4:$B$29,0), MATCH(CONCATENATE($G249,T$2),'WFOM - Time_Base'!$A$8:$API$8,0)) *
INDEX('WFOM - Time_Base'!$A$4:$API$29, MATCH("CenHos_Per", 'WFOM - Time_Base'!$B$4:$B$29,0), MATCH(CONCATENATE($G249,T$2),'WFOM - Time_Base'!$A$8:$API$8,0)),
IFERROR($AN249 * INDEX('Inputs from Uganda staff'!$E$61:$BM$80,MATCH('HRH Need estimation'!T$2,'Inputs from Uganda staff'!$E$61:$E$80,0),MATCH('HRH Need estimation'!$D249,'Inputs from Uganda staff'!$E$6:$BM$6,0)),
""))</f>
        <v/>
      </c>
      <c r="U249" s="122" t="str">
        <f>IFERROR(
$AN249 * INDEX('WFOM - Time_Base'!$A$4:$API$29, MATCH("CenHos", 'WFOM - Time_Base'!$B$4:$B$29,0), MATCH(CONCATENATE($G249,U$2),'WFOM - Time_Base'!$A$8:$API$8,0)) *
INDEX('WFOM - Time_Base'!$A$4:$API$29, MATCH("CenHos_Per", 'WFOM - Time_Base'!$B$4:$B$29,0), MATCH(CONCATENATE($G249,U$2),'WFOM - Time_Base'!$A$8:$API$8,0)),
IFERROR($AN249 * INDEX('Inputs from Uganda staff'!$E$61:$BM$80,MATCH('HRH Need estimation'!U$2,'Inputs from Uganda staff'!$E$61:$E$80,0),MATCH('HRH Need estimation'!$D249,'Inputs from Uganda staff'!$E$6:$BM$6,0)),
""))</f>
        <v/>
      </c>
      <c r="V249" s="122" t="str">
        <f>IFERROR(
$AN249 * INDEX('WFOM - Time_Base'!$A$4:$API$29, MATCH("CenHos", 'WFOM - Time_Base'!$B$4:$B$29,0), MATCH(CONCATENATE($G249,V$2),'WFOM - Time_Base'!$A$8:$API$8,0)) *
INDEX('WFOM - Time_Base'!$A$4:$API$29, MATCH("CenHos_Per", 'WFOM - Time_Base'!$B$4:$B$29,0), MATCH(CONCATENATE($G249,V$2),'WFOM - Time_Base'!$A$8:$API$8,0)),
IFERROR($AN249 * INDEX('Inputs from Uganda staff'!$E$61:$BM$80,MATCH('HRH Need estimation'!V$2,'Inputs from Uganda staff'!$E$61:$E$80,0),MATCH('HRH Need estimation'!$D249,'Inputs from Uganda staff'!$E$6:$BM$6,0)),
""))</f>
        <v/>
      </c>
      <c r="W249" s="122" t="str">
        <f>IFERROR(
$AN249 * INDEX('WFOM - Time_Base'!$A$4:$API$29, MATCH("CenHos", 'WFOM - Time_Base'!$B$4:$B$29,0), MATCH(CONCATENATE($G249,W$2),'WFOM - Time_Base'!$A$8:$API$8,0)) *
INDEX('WFOM - Time_Base'!$A$4:$API$29, MATCH("CenHos_Per", 'WFOM - Time_Base'!$B$4:$B$29,0), MATCH(CONCATENATE($G249,W$2),'WFOM - Time_Base'!$A$8:$API$8,0)),
IFERROR($AN249 * INDEX('Inputs from Uganda staff'!$E$61:$BM$80,MATCH('HRH Need estimation'!W$2,'Inputs from Uganda staff'!$E$61:$E$80,0),MATCH('HRH Need estimation'!$D249,'Inputs from Uganda staff'!$E$6:$BM$6,0)),
""))</f>
        <v/>
      </c>
      <c r="X249" s="122" t="str">
        <f>IFERROR(
$AN249 * INDEX('WFOM - Time_Base'!$A$4:$API$29, MATCH("CenHos", 'WFOM - Time_Base'!$B$4:$B$29,0), MATCH(CONCATENATE($G249,X$2),'WFOM - Time_Base'!$A$8:$API$8,0)) *
INDEX('WFOM - Time_Base'!$A$4:$API$29, MATCH("CenHos_Per", 'WFOM - Time_Base'!$B$4:$B$29,0), MATCH(CONCATENATE($G249,X$2),'WFOM - Time_Base'!$A$8:$API$8,0)),
IFERROR($AN249 * INDEX('Inputs from Uganda staff'!$E$61:$BM$80,MATCH('HRH Need estimation'!X$2,'Inputs from Uganda staff'!$E$61:$E$80,0),MATCH('HRH Need estimation'!$D249,'Inputs from Uganda staff'!$E$6:$BM$6,0)),
""))</f>
        <v/>
      </c>
      <c r="Y249" s="122" t="str">
        <f>IFERROR(
$AN249 * INDEX('WFOM - Time_Base'!$A$4:$API$29, MATCH("CenHos", 'WFOM - Time_Base'!$B$4:$B$29,0), MATCH(CONCATENATE($G249,Y$2),'WFOM - Time_Base'!$A$8:$API$8,0)) *
INDEX('WFOM - Time_Base'!$A$4:$API$29, MATCH("CenHos_Per", 'WFOM - Time_Base'!$B$4:$B$29,0), MATCH(CONCATENATE($G249,Y$2),'WFOM - Time_Base'!$A$8:$API$8,0)),
IFERROR($AN249 * INDEX('Inputs from Uganda staff'!$E$61:$BM$80,MATCH('HRH Need estimation'!Y$2,'Inputs from Uganda staff'!$E$61:$E$80,0),MATCH('HRH Need estimation'!$D249,'Inputs from Uganda staff'!$E$6:$BM$6,0)),
""))</f>
        <v/>
      </c>
      <c r="Z249" s="122" t="str">
        <f>IFERROR(
$AN249 * INDEX('WFOM - Time_Base'!$A$4:$API$29, MATCH("CenHos", 'WFOM - Time_Base'!$B$4:$B$29,0), MATCH(CONCATENATE($G249,Z$2),'WFOM - Time_Base'!$A$8:$API$8,0)) *
INDEX('WFOM - Time_Base'!$A$4:$API$29, MATCH("CenHos_Per", 'WFOM - Time_Base'!$B$4:$B$29,0), MATCH(CONCATENATE($G249,Z$2),'WFOM - Time_Base'!$A$8:$API$8,0)),
IFERROR($AN249 * INDEX('Inputs from Uganda staff'!$E$61:$BM$80,MATCH('HRH Need estimation'!Z$2,'Inputs from Uganda staff'!$E$61:$E$80,0),MATCH('HRH Need estimation'!$D249,'Inputs from Uganda staff'!$E$6:$BM$6,0)),
""))</f>
        <v/>
      </c>
      <c r="AA249" s="122" t="str">
        <f>IFERROR(
$AN249 * INDEX('WFOM - Time_Base'!$A$4:$API$29, MATCH("CenHos", 'WFOM - Time_Base'!$B$4:$B$29,0), MATCH(CONCATENATE($G249,AA$2),'WFOM - Time_Base'!$A$8:$API$8,0)) *
INDEX('WFOM - Time_Base'!$A$4:$API$29, MATCH("CenHos_Per", 'WFOM - Time_Base'!$B$4:$B$29,0), MATCH(CONCATENATE($G249,AA$2),'WFOM - Time_Base'!$A$8:$API$8,0)),
IFERROR($AN249 * INDEX('Inputs from Uganda staff'!$E$61:$BM$80,MATCH('HRH Need estimation'!AA$2,'Inputs from Uganda staff'!$E$61:$E$80,0),MATCH('HRH Need estimation'!$D249,'Inputs from Uganda staff'!$E$6:$BM$6,0)),
""))</f>
        <v/>
      </c>
      <c r="AB249" s="122" t="str">
        <f>IFERROR(
$AN249 * INDEX('WFOM - Time_Base'!$A$4:$API$29, MATCH("CenHos", 'WFOM - Time_Base'!$B$4:$B$29,0), MATCH(CONCATENATE($G249,AB$2),'WFOM - Time_Base'!$A$8:$API$8,0)) *
INDEX('WFOM - Time_Base'!$A$4:$API$29, MATCH("CenHos_Per", 'WFOM - Time_Base'!$B$4:$B$29,0), MATCH(CONCATENATE($G249,AB$2),'WFOM - Time_Base'!$A$8:$API$8,0)),
IFERROR($AN249 * INDEX('Inputs from Uganda staff'!$E$61:$BM$80,MATCH('HRH Need estimation'!AB$2,'Inputs from Uganda staff'!$E$61:$E$80,0),MATCH('HRH Need estimation'!$D249,'Inputs from Uganda staff'!$E$6:$BM$6,0)),
""))</f>
        <v/>
      </c>
      <c r="AC249" s="122" t="str">
        <f>IFERROR(
$AN249 * INDEX('WFOM - Time_Base'!$A$4:$API$29, MATCH("CenHos", 'WFOM - Time_Base'!$B$4:$B$29,0), MATCH(CONCATENATE($G249,AC$2),'WFOM - Time_Base'!$A$8:$API$8,0)) *
INDEX('WFOM - Time_Base'!$A$4:$API$29, MATCH("CenHos_Per", 'WFOM - Time_Base'!$B$4:$B$29,0), MATCH(CONCATENATE($G249,AC$2),'WFOM - Time_Base'!$A$8:$API$8,0)),
IFERROR($AN249 * INDEX('Inputs from Uganda staff'!$E$61:$BM$80,MATCH('HRH Need estimation'!AC$2,'Inputs from Uganda staff'!$E$61:$E$80,0),MATCH('HRH Need estimation'!$D249,'Inputs from Uganda staff'!$E$6:$BM$6,0)),
""))</f>
        <v/>
      </c>
      <c r="AD249" s="122" t="str">
        <f>IFERROR(
$AN249 * INDEX('WFOM - Time_Base'!$A$4:$API$29, MATCH("CenHos", 'WFOM - Time_Base'!$B$4:$B$29,0), MATCH(CONCATENATE($G249,AD$2),'WFOM - Time_Base'!$A$8:$API$8,0)) *
INDEX('WFOM - Time_Base'!$A$4:$API$29, MATCH("CenHos_Per", 'WFOM - Time_Base'!$B$4:$B$29,0), MATCH(CONCATENATE($G249,AD$2),'WFOM - Time_Base'!$A$8:$API$8,0)),
IFERROR($AN249 * INDEX('Inputs from Uganda staff'!$E$61:$BM$80,MATCH('HRH Need estimation'!AD$2,'Inputs from Uganda staff'!$E$61:$E$80,0),MATCH('HRH Need estimation'!$D249,'Inputs from Uganda staff'!$E$6:$BM$6,0)),
""))</f>
        <v/>
      </c>
      <c r="AE249" s="122" t="str">
        <f>IFERROR(
$AN249 * INDEX('WFOM - Time_Base'!$A$4:$API$29, MATCH("CenHos", 'WFOM - Time_Base'!$B$4:$B$29,0), MATCH(CONCATENATE($G249,AE$2),'WFOM - Time_Base'!$A$8:$API$8,0)) *
INDEX('WFOM - Time_Base'!$A$4:$API$29, MATCH("CenHos_Per", 'WFOM - Time_Base'!$B$4:$B$29,0), MATCH(CONCATENATE($G249,AE$2),'WFOM - Time_Base'!$A$8:$API$8,0)),
IFERROR($AN249 * INDEX('Inputs from Uganda staff'!$E$61:$BM$80,MATCH('HRH Need estimation'!AE$2,'Inputs from Uganda staff'!$E$61:$E$80,0),MATCH('HRH Need estimation'!$D249,'Inputs from Uganda staff'!$E$6:$BM$6,0)),
""))</f>
        <v/>
      </c>
      <c r="AF249" s="122" t="str">
        <f>IFERROR(
$AN249 * INDEX('WFOM - Time_Base'!$A$4:$API$29, MATCH("CenHos", 'WFOM - Time_Base'!$B$4:$B$29,0), MATCH(CONCATENATE($G249,AF$2),'WFOM - Time_Base'!$A$8:$API$8,0)) *
INDEX('WFOM - Time_Base'!$A$4:$API$29, MATCH("CenHos_Per", 'WFOM - Time_Base'!$B$4:$B$29,0), MATCH(CONCATENATE($G249,AF$2),'WFOM - Time_Base'!$A$8:$API$8,0)),
IFERROR($AN249 * INDEX('Inputs from Uganda staff'!$E$61:$BM$80,MATCH('HRH Need estimation'!AF$2,'Inputs from Uganda staff'!$E$61:$E$80,0),MATCH('HRH Need estimation'!$D249,'Inputs from Uganda staff'!$E$6:$BM$6,0)),
""))</f>
        <v/>
      </c>
      <c r="AG249" s="122" t="str">
        <f>IFERROR(
$AN249 * INDEX('WFOM - Time_Base'!$A$4:$API$29, MATCH("CenHos", 'WFOM - Time_Base'!$B$4:$B$29,0), MATCH(CONCATENATE($G249,AG$2),'WFOM - Time_Base'!$A$8:$API$8,0)) *
INDEX('WFOM - Time_Base'!$A$4:$API$29, MATCH("CenHos_Per", 'WFOM - Time_Base'!$B$4:$B$29,0), MATCH(CONCATENATE($G249,AG$2),'WFOM - Time_Base'!$A$8:$API$8,0)),
IFERROR($AN249 * INDEX('Inputs from Uganda staff'!$E$61:$BM$80,MATCH('HRH Need estimation'!AG$2,'Inputs from Uganda staff'!$E$61:$E$80,0),MATCH('HRH Need estimation'!$D249,'Inputs from Uganda staff'!$E$6:$BM$6,0)),
""))</f>
        <v/>
      </c>
      <c r="AH249" s="122" t="str">
        <f>IFERROR(
$AN249 * INDEX('WFOM - Time_Base'!$A$4:$API$29, MATCH("CenHos", 'WFOM - Time_Base'!$B$4:$B$29,0), MATCH(CONCATENATE($G249,AH$2),'WFOM - Time_Base'!$A$8:$API$8,0)) *
INDEX('WFOM - Time_Base'!$A$4:$API$29, MATCH("CenHos_Per", 'WFOM - Time_Base'!$B$4:$B$29,0), MATCH(CONCATENATE($G249,AH$2),'WFOM - Time_Base'!$A$8:$API$8,0)),
IFERROR($AN249 * INDEX('Inputs from Uganda staff'!$E$61:$BM$80,MATCH('HRH Need estimation'!AH$2,'Inputs from Uganda staff'!$E$61:$E$80,0),MATCH('HRH Need estimation'!$D249,'Inputs from Uganda staff'!$E$6:$BM$6,0)),
""))</f>
        <v/>
      </c>
      <c r="AI249" s="122" t="str">
        <f>IFERROR(
$AN249 * INDEX('WFOM - Time_Base'!$A$4:$API$29, MATCH("CenHos", 'WFOM - Time_Base'!$B$4:$B$29,0), MATCH(CONCATENATE($G249,AI$2),'WFOM - Time_Base'!$A$8:$API$8,0)) *
INDEX('WFOM - Time_Base'!$A$4:$API$29, MATCH("CenHos_Per", 'WFOM - Time_Base'!$B$4:$B$29,0), MATCH(CONCATENATE($G249,AI$2),'WFOM - Time_Base'!$A$8:$API$8,0)),
IFERROR($AN249 * INDEX('Inputs from Uganda staff'!$E$61:$BM$80,MATCH('HRH Need estimation'!AI$2,'Inputs from Uganda staff'!$E$61:$E$80,0),MATCH('HRH Need estimation'!$D249,'Inputs from Uganda staff'!$E$6:$BM$6,0)),
""))</f>
        <v/>
      </c>
      <c r="AJ249" s="122" t="str">
        <f>IFERROR(
$AN249 * INDEX('WFOM - Time_Base'!$A$4:$API$29, MATCH("CenHos", 'WFOM - Time_Base'!$B$4:$B$29,0), MATCH(CONCATENATE($G249,AJ$2),'WFOM - Time_Base'!$A$8:$API$8,0)) *
INDEX('WFOM - Time_Base'!$A$4:$API$29, MATCH("CenHos_Per", 'WFOM - Time_Base'!$B$4:$B$29,0), MATCH(CONCATENATE($G249,AJ$2),'WFOM - Time_Base'!$A$8:$API$8,0)),
IFERROR($AN249 * INDEX('Inputs from Uganda staff'!$E$61:$BM$80,MATCH('HRH Need estimation'!AJ$2,'Inputs from Uganda staff'!$E$61:$E$80,0),MATCH('HRH Need estimation'!$D249,'Inputs from Uganda staff'!$E$6:$BM$6,0)),
""))</f>
        <v/>
      </c>
      <c r="AK249" s="122" t="str">
        <f>IFERROR(
$AN249 * INDEX('WFOM - Time_Base'!$A$4:$API$29, MATCH("CenHos", 'WFOM - Time_Base'!$B$4:$B$29,0), MATCH(CONCATENATE($G249,AK$2),'WFOM - Time_Base'!$A$8:$API$8,0)) *
INDEX('WFOM - Time_Base'!$A$4:$API$29, MATCH("CenHos_Per", 'WFOM - Time_Base'!$B$4:$B$29,0), MATCH(CONCATENATE($G249,AK$2),'WFOM - Time_Base'!$A$8:$API$8,0)),
IFERROR($AN249 * INDEX('Inputs from Uganda staff'!$E$61:$BM$80,MATCH('HRH Need estimation'!AK$2,'Inputs from Uganda staff'!$E$61:$E$80,0),MATCH('HRH Need estimation'!$D249,'Inputs from Uganda staff'!$E$6:$BM$6,0)),
""))</f>
        <v/>
      </c>
      <c r="AL249" s="122" t="str">
        <f>IFERROR(
$AN249 * INDEX('WFOM - Time_Base'!$A$4:$API$29, MATCH("CenHos", 'WFOM - Time_Base'!$B$4:$B$29,0), MATCH(CONCATENATE($G249,AL$2),'WFOM - Time_Base'!$A$8:$API$8,0)) *
INDEX('WFOM - Time_Base'!$A$4:$API$29, MATCH("CenHos_Per", 'WFOM - Time_Base'!$B$4:$B$29,0), MATCH(CONCATENATE($G249,AL$2),'WFOM - Time_Base'!$A$8:$API$8,0)),
IFERROR($AN249 * INDEX('Inputs from Uganda staff'!$E$61:$BM$80,MATCH('HRH Need estimation'!AL$2,'Inputs from Uganda staff'!$E$61:$E$80,0),MATCH('HRH Need estimation'!$D249,'Inputs from Uganda staff'!$E$6:$BM$6,0)),
""))</f>
        <v/>
      </c>
      <c r="AN249">
        <v>1</v>
      </c>
      <c r="AO249" t="e">
        <f t="shared" si="8"/>
        <v>#N/A</v>
      </c>
    </row>
    <row r="250" spans="1:41" hidden="1">
      <c r="A250" s="106" t="s">
        <v>915</v>
      </c>
      <c r="B250" s="106" t="s">
        <v>680</v>
      </c>
      <c r="C250" s="107" t="s">
        <v>714</v>
      </c>
      <c r="D250" s="114" t="s">
        <v>715</v>
      </c>
      <c r="E250" s="199"/>
      <c r="F250" s="199"/>
      <c r="G250" s="199" t="str">
        <f>IF(F250&lt;&gt;"", VLOOKUP(F250,'WFOM - Cadre and Service List'!$E$4:$F$52,2,FALSE), "")</f>
        <v/>
      </c>
      <c r="H250" s="199" t="s">
        <v>1060</v>
      </c>
      <c r="I250" s="208"/>
      <c r="J250" s="208"/>
      <c r="K250" s="208"/>
      <c r="L250" s="208"/>
      <c r="M250" s="208"/>
      <c r="N250" s="208"/>
      <c r="O250" s="208"/>
      <c r="P250" s="207">
        <f t="shared" si="7"/>
        <v>0</v>
      </c>
      <c r="Q250" s="122" t="s">
        <v>1947</v>
      </c>
      <c r="R250" s="122" t="str">
        <f>IFERROR(
$AN250 * INDEX('WFOM - Time_Base'!$A$4:$API$29, MATCH("CenHos", 'WFOM - Time_Base'!$B$4:$B$29,0), MATCH(CONCATENATE($G250,R$2),'WFOM - Time_Base'!$A$8:$API$8,0)) *
INDEX('WFOM - Time_Base'!$A$4:$API$29, MATCH("CenHos_Per", 'WFOM - Time_Base'!$B$4:$B$29,0), MATCH(CONCATENATE($G250,R$2),'WFOM - Time_Base'!$A$8:$API$8,0)),
IFERROR($AN250 * INDEX('Inputs from Uganda staff'!$E$61:$BM$80,MATCH('HRH Need estimation'!R$2,'Inputs from Uganda staff'!$E$61:$E$80,0),MATCH('HRH Need estimation'!$D250,'Inputs from Uganda staff'!$E$6:$BM$6,0)),
""))</f>
        <v/>
      </c>
      <c r="S250" s="122" t="str">
        <f>IFERROR(
$AN250 * INDEX('WFOM - Time_Base'!$A$4:$API$29, MATCH("CenHos", 'WFOM - Time_Base'!$B$4:$B$29,0), MATCH(CONCATENATE($G250,S$2),'WFOM - Time_Base'!$A$8:$API$8,0)) *
INDEX('WFOM - Time_Base'!$A$4:$API$29, MATCH("CenHos_Per", 'WFOM - Time_Base'!$B$4:$B$29,0), MATCH(CONCATENATE($G250,S$2),'WFOM - Time_Base'!$A$8:$API$8,0)),
IFERROR($AN250 * INDEX('Inputs from Uganda staff'!$E$61:$BM$80,MATCH('HRH Need estimation'!S$2,'Inputs from Uganda staff'!$E$61:$E$80,0),MATCH('HRH Need estimation'!$D250,'Inputs from Uganda staff'!$E$6:$BM$6,0)),
""))</f>
        <v/>
      </c>
      <c r="T250" s="122" t="str">
        <f>IFERROR(
$AN250 * INDEX('WFOM - Time_Base'!$A$4:$API$29, MATCH("CenHos", 'WFOM - Time_Base'!$B$4:$B$29,0), MATCH(CONCATENATE($G250,T$2),'WFOM - Time_Base'!$A$8:$API$8,0)) *
INDEX('WFOM - Time_Base'!$A$4:$API$29, MATCH("CenHos_Per", 'WFOM - Time_Base'!$B$4:$B$29,0), MATCH(CONCATENATE($G250,T$2),'WFOM - Time_Base'!$A$8:$API$8,0)),
IFERROR($AN250 * INDEX('Inputs from Uganda staff'!$E$61:$BM$80,MATCH('HRH Need estimation'!T$2,'Inputs from Uganda staff'!$E$61:$E$80,0),MATCH('HRH Need estimation'!$D250,'Inputs from Uganda staff'!$E$6:$BM$6,0)),
""))</f>
        <v/>
      </c>
      <c r="U250" s="122" t="str">
        <f>IFERROR(
$AN250 * INDEX('WFOM - Time_Base'!$A$4:$API$29, MATCH("CenHos", 'WFOM - Time_Base'!$B$4:$B$29,0), MATCH(CONCATENATE($G250,U$2),'WFOM - Time_Base'!$A$8:$API$8,0)) *
INDEX('WFOM - Time_Base'!$A$4:$API$29, MATCH("CenHos_Per", 'WFOM - Time_Base'!$B$4:$B$29,0), MATCH(CONCATENATE($G250,U$2),'WFOM - Time_Base'!$A$8:$API$8,0)),
IFERROR($AN250 * INDEX('Inputs from Uganda staff'!$E$61:$BM$80,MATCH('HRH Need estimation'!U$2,'Inputs from Uganda staff'!$E$61:$E$80,0),MATCH('HRH Need estimation'!$D250,'Inputs from Uganda staff'!$E$6:$BM$6,0)),
""))</f>
        <v/>
      </c>
      <c r="V250" s="122" t="str">
        <f>IFERROR(
$AN250 * INDEX('WFOM - Time_Base'!$A$4:$API$29, MATCH("CenHos", 'WFOM - Time_Base'!$B$4:$B$29,0), MATCH(CONCATENATE($G250,V$2),'WFOM - Time_Base'!$A$8:$API$8,0)) *
INDEX('WFOM - Time_Base'!$A$4:$API$29, MATCH("CenHos_Per", 'WFOM - Time_Base'!$B$4:$B$29,0), MATCH(CONCATENATE($G250,V$2),'WFOM - Time_Base'!$A$8:$API$8,0)),
IFERROR($AN250 * INDEX('Inputs from Uganda staff'!$E$61:$BM$80,MATCH('HRH Need estimation'!V$2,'Inputs from Uganda staff'!$E$61:$E$80,0),MATCH('HRH Need estimation'!$D250,'Inputs from Uganda staff'!$E$6:$BM$6,0)),
""))</f>
        <v/>
      </c>
      <c r="W250" s="122" t="str">
        <f>IFERROR(
$AN250 * INDEX('WFOM - Time_Base'!$A$4:$API$29, MATCH("CenHos", 'WFOM - Time_Base'!$B$4:$B$29,0), MATCH(CONCATENATE($G250,W$2),'WFOM - Time_Base'!$A$8:$API$8,0)) *
INDEX('WFOM - Time_Base'!$A$4:$API$29, MATCH("CenHos_Per", 'WFOM - Time_Base'!$B$4:$B$29,0), MATCH(CONCATENATE($G250,W$2),'WFOM - Time_Base'!$A$8:$API$8,0)),
IFERROR($AN250 * INDEX('Inputs from Uganda staff'!$E$61:$BM$80,MATCH('HRH Need estimation'!W$2,'Inputs from Uganda staff'!$E$61:$E$80,0),MATCH('HRH Need estimation'!$D250,'Inputs from Uganda staff'!$E$6:$BM$6,0)),
""))</f>
        <v/>
      </c>
      <c r="X250" s="122" t="str">
        <f>IFERROR(
$AN250 * INDEX('WFOM - Time_Base'!$A$4:$API$29, MATCH("CenHos", 'WFOM - Time_Base'!$B$4:$B$29,0), MATCH(CONCATENATE($G250,X$2),'WFOM - Time_Base'!$A$8:$API$8,0)) *
INDEX('WFOM - Time_Base'!$A$4:$API$29, MATCH("CenHos_Per", 'WFOM - Time_Base'!$B$4:$B$29,0), MATCH(CONCATENATE($G250,X$2),'WFOM - Time_Base'!$A$8:$API$8,0)),
IFERROR($AN250 * INDEX('Inputs from Uganda staff'!$E$61:$BM$80,MATCH('HRH Need estimation'!X$2,'Inputs from Uganda staff'!$E$61:$E$80,0),MATCH('HRH Need estimation'!$D250,'Inputs from Uganda staff'!$E$6:$BM$6,0)),
""))</f>
        <v/>
      </c>
      <c r="Y250" s="122" t="str">
        <f>IFERROR(
$AN250 * INDEX('WFOM - Time_Base'!$A$4:$API$29, MATCH("CenHos", 'WFOM - Time_Base'!$B$4:$B$29,0), MATCH(CONCATENATE($G250,Y$2),'WFOM - Time_Base'!$A$8:$API$8,0)) *
INDEX('WFOM - Time_Base'!$A$4:$API$29, MATCH("CenHos_Per", 'WFOM - Time_Base'!$B$4:$B$29,0), MATCH(CONCATENATE($G250,Y$2),'WFOM - Time_Base'!$A$8:$API$8,0)),
IFERROR($AN250 * INDEX('Inputs from Uganda staff'!$E$61:$BM$80,MATCH('HRH Need estimation'!Y$2,'Inputs from Uganda staff'!$E$61:$E$80,0),MATCH('HRH Need estimation'!$D250,'Inputs from Uganda staff'!$E$6:$BM$6,0)),
""))</f>
        <v/>
      </c>
      <c r="Z250" s="122" t="str">
        <f>IFERROR(
$AN250 * INDEX('WFOM - Time_Base'!$A$4:$API$29, MATCH("CenHos", 'WFOM - Time_Base'!$B$4:$B$29,0), MATCH(CONCATENATE($G250,Z$2),'WFOM - Time_Base'!$A$8:$API$8,0)) *
INDEX('WFOM - Time_Base'!$A$4:$API$29, MATCH("CenHos_Per", 'WFOM - Time_Base'!$B$4:$B$29,0), MATCH(CONCATENATE($G250,Z$2),'WFOM - Time_Base'!$A$8:$API$8,0)),
IFERROR($AN250 * INDEX('Inputs from Uganda staff'!$E$61:$BM$80,MATCH('HRH Need estimation'!Z$2,'Inputs from Uganda staff'!$E$61:$E$80,0),MATCH('HRH Need estimation'!$D250,'Inputs from Uganda staff'!$E$6:$BM$6,0)),
""))</f>
        <v/>
      </c>
      <c r="AA250" s="122" t="str">
        <f>IFERROR(
$AN250 * INDEX('WFOM - Time_Base'!$A$4:$API$29, MATCH("CenHos", 'WFOM - Time_Base'!$B$4:$B$29,0), MATCH(CONCATENATE($G250,AA$2),'WFOM - Time_Base'!$A$8:$API$8,0)) *
INDEX('WFOM - Time_Base'!$A$4:$API$29, MATCH("CenHos_Per", 'WFOM - Time_Base'!$B$4:$B$29,0), MATCH(CONCATENATE($G250,AA$2),'WFOM - Time_Base'!$A$8:$API$8,0)),
IFERROR($AN250 * INDEX('Inputs from Uganda staff'!$E$61:$BM$80,MATCH('HRH Need estimation'!AA$2,'Inputs from Uganda staff'!$E$61:$E$80,0),MATCH('HRH Need estimation'!$D250,'Inputs from Uganda staff'!$E$6:$BM$6,0)),
""))</f>
        <v/>
      </c>
      <c r="AB250" s="122" t="str">
        <f>IFERROR(
$AN250 * INDEX('WFOM - Time_Base'!$A$4:$API$29, MATCH("CenHos", 'WFOM - Time_Base'!$B$4:$B$29,0), MATCH(CONCATENATE($G250,AB$2),'WFOM - Time_Base'!$A$8:$API$8,0)) *
INDEX('WFOM - Time_Base'!$A$4:$API$29, MATCH("CenHos_Per", 'WFOM - Time_Base'!$B$4:$B$29,0), MATCH(CONCATENATE($G250,AB$2),'WFOM - Time_Base'!$A$8:$API$8,0)),
IFERROR($AN250 * INDEX('Inputs from Uganda staff'!$E$61:$BM$80,MATCH('HRH Need estimation'!AB$2,'Inputs from Uganda staff'!$E$61:$E$80,0),MATCH('HRH Need estimation'!$D250,'Inputs from Uganda staff'!$E$6:$BM$6,0)),
""))</f>
        <v/>
      </c>
      <c r="AC250" s="122" t="str">
        <f>IFERROR(
$AN250 * INDEX('WFOM - Time_Base'!$A$4:$API$29, MATCH("CenHos", 'WFOM - Time_Base'!$B$4:$B$29,0), MATCH(CONCATENATE($G250,AC$2),'WFOM - Time_Base'!$A$8:$API$8,0)) *
INDEX('WFOM - Time_Base'!$A$4:$API$29, MATCH("CenHos_Per", 'WFOM - Time_Base'!$B$4:$B$29,0), MATCH(CONCATENATE($G250,AC$2),'WFOM - Time_Base'!$A$8:$API$8,0)),
IFERROR($AN250 * INDEX('Inputs from Uganda staff'!$E$61:$BM$80,MATCH('HRH Need estimation'!AC$2,'Inputs from Uganda staff'!$E$61:$E$80,0),MATCH('HRH Need estimation'!$D250,'Inputs from Uganda staff'!$E$6:$BM$6,0)),
""))</f>
        <v/>
      </c>
      <c r="AD250" s="122" t="str">
        <f>IFERROR(
$AN250 * INDEX('WFOM - Time_Base'!$A$4:$API$29, MATCH("CenHos", 'WFOM - Time_Base'!$B$4:$B$29,0), MATCH(CONCATENATE($G250,AD$2),'WFOM - Time_Base'!$A$8:$API$8,0)) *
INDEX('WFOM - Time_Base'!$A$4:$API$29, MATCH("CenHos_Per", 'WFOM - Time_Base'!$B$4:$B$29,0), MATCH(CONCATENATE($G250,AD$2),'WFOM - Time_Base'!$A$8:$API$8,0)),
IFERROR($AN250 * INDEX('Inputs from Uganda staff'!$E$61:$BM$80,MATCH('HRH Need estimation'!AD$2,'Inputs from Uganda staff'!$E$61:$E$80,0),MATCH('HRH Need estimation'!$D250,'Inputs from Uganda staff'!$E$6:$BM$6,0)),
""))</f>
        <v/>
      </c>
      <c r="AE250" s="122" t="str">
        <f>IFERROR(
$AN250 * INDEX('WFOM - Time_Base'!$A$4:$API$29, MATCH("CenHos", 'WFOM - Time_Base'!$B$4:$B$29,0), MATCH(CONCATENATE($G250,AE$2),'WFOM - Time_Base'!$A$8:$API$8,0)) *
INDEX('WFOM - Time_Base'!$A$4:$API$29, MATCH("CenHos_Per", 'WFOM - Time_Base'!$B$4:$B$29,0), MATCH(CONCATENATE($G250,AE$2),'WFOM - Time_Base'!$A$8:$API$8,0)),
IFERROR($AN250 * INDEX('Inputs from Uganda staff'!$E$61:$BM$80,MATCH('HRH Need estimation'!AE$2,'Inputs from Uganda staff'!$E$61:$E$80,0),MATCH('HRH Need estimation'!$D250,'Inputs from Uganda staff'!$E$6:$BM$6,0)),
""))</f>
        <v/>
      </c>
      <c r="AF250" s="122" t="str">
        <f>IFERROR(
$AN250 * INDEX('WFOM - Time_Base'!$A$4:$API$29, MATCH("CenHos", 'WFOM - Time_Base'!$B$4:$B$29,0), MATCH(CONCATENATE($G250,AF$2),'WFOM - Time_Base'!$A$8:$API$8,0)) *
INDEX('WFOM - Time_Base'!$A$4:$API$29, MATCH("CenHos_Per", 'WFOM - Time_Base'!$B$4:$B$29,0), MATCH(CONCATENATE($G250,AF$2),'WFOM - Time_Base'!$A$8:$API$8,0)),
IFERROR($AN250 * INDEX('Inputs from Uganda staff'!$E$61:$BM$80,MATCH('HRH Need estimation'!AF$2,'Inputs from Uganda staff'!$E$61:$E$80,0),MATCH('HRH Need estimation'!$D250,'Inputs from Uganda staff'!$E$6:$BM$6,0)),
""))</f>
        <v/>
      </c>
      <c r="AG250" s="122" t="str">
        <f>IFERROR(
$AN250 * INDEX('WFOM - Time_Base'!$A$4:$API$29, MATCH("CenHos", 'WFOM - Time_Base'!$B$4:$B$29,0), MATCH(CONCATENATE($G250,AG$2),'WFOM - Time_Base'!$A$8:$API$8,0)) *
INDEX('WFOM - Time_Base'!$A$4:$API$29, MATCH("CenHos_Per", 'WFOM - Time_Base'!$B$4:$B$29,0), MATCH(CONCATENATE($G250,AG$2),'WFOM - Time_Base'!$A$8:$API$8,0)),
IFERROR($AN250 * INDEX('Inputs from Uganda staff'!$E$61:$BM$80,MATCH('HRH Need estimation'!AG$2,'Inputs from Uganda staff'!$E$61:$E$80,0),MATCH('HRH Need estimation'!$D250,'Inputs from Uganda staff'!$E$6:$BM$6,0)),
""))</f>
        <v/>
      </c>
      <c r="AH250" s="122" t="str">
        <f>IFERROR(
$AN250 * INDEX('WFOM - Time_Base'!$A$4:$API$29, MATCH("CenHos", 'WFOM - Time_Base'!$B$4:$B$29,0), MATCH(CONCATENATE($G250,AH$2),'WFOM - Time_Base'!$A$8:$API$8,0)) *
INDEX('WFOM - Time_Base'!$A$4:$API$29, MATCH("CenHos_Per", 'WFOM - Time_Base'!$B$4:$B$29,0), MATCH(CONCATENATE($G250,AH$2),'WFOM - Time_Base'!$A$8:$API$8,0)),
IFERROR($AN250 * INDEX('Inputs from Uganda staff'!$E$61:$BM$80,MATCH('HRH Need estimation'!AH$2,'Inputs from Uganda staff'!$E$61:$E$80,0),MATCH('HRH Need estimation'!$D250,'Inputs from Uganda staff'!$E$6:$BM$6,0)),
""))</f>
        <v/>
      </c>
      <c r="AI250" s="122" t="str">
        <f>IFERROR(
$AN250 * INDEX('WFOM - Time_Base'!$A$4:$API$29, MATCH("CenHos", 'WFOM - Time_Base'!$B$4:$B$29,0), MATCH(CONCATENATE($G250,AI$2),'WFOM - Time_Base'!$A$8:$API$8,0)) *
INDEX('WFOM - Time_Base'!$A$4:$API$29, MATCH("CenHos_Per", 'WFOM - Time_Base'!$B$4:$B$29,0), MATCH(CONCATENATE($G250,AI$2),'WFOM - Time_Base'!$A$8:$API$8,0)),
IFERROR($AN250 * INDEX('Inputs from Uganda staff'!$E$61:$BM$80,MATCH('HRH Need estimation'!AI$2,'Inputs from Uganda staff'!$E$61:$E$80,0),MATCH('HRH Need estimation'!$D250,'Inputs from Uganda staff'!$E$6:$BM$6,0)),
""))</f>
        <v/>
      </c>
      <c r="AJ250" s="122" t="str">
        <f>IFERROR(
$AN250 * INDEX('WFOM - Time_Base'!$A$4:$API$29, MATCH("CenHos", 'WFOM - Time_Base'!$B$4:$B$29,0), MATCH(CONCATENATE($G250,AJ$2),'WFOM - Time_Base'!$A$8:$API$8,0)) *
INDEX('WFOM - Time_Base'!$A$4:$API$29, MATCH("CenHos_Per", 'WFOM - Time_Base'!$B$4:$B$29,0), MATCH(CONCATENATE($G250,AJ$2),'WFOM - Time_Base'!$A$8:$API$8,0)),
IFERROR($AN250 * INDEX('Inputs from Uganda staff'!$E$61:$BM$80,MATCH('HRH Need estimation'!AJ$2,'Inputs from Uganda staff'!$E$61:$E$80,0),MATCH('HRH Need estimation'!$D250,'Inputs from Uganda staff'!$E$6:$BM$6,0)),
""))</f>
        <v/>
      </c>
      <c r="AK250" s="122" t="str">
        <f>IFERROR(
$AN250 * INDEX('WFOM - Time_Base'!$A$4:$API$29, MATCH("CenHos", 'WFOM - Time_Base'!$B$4:$B$29,0), MATCH(CONCATENATE($G250,AK$2),'WFOM - Time_Base'!$A$8:$API$8,0)) *
INDEX('WFOM - Time_Base'!$A$4:$API$29, MATCH("CenHos_Per", 'WFOM - Time_Base'!$B$4:$B$29,0), MATCH(CONCATENATE($G250,AK$2),'WFOM - Time_Base'!$A$8:$API$8,0)),
IFERROR($AN250 * INDEX('Inputs from Uganda staff'!$E$61:$BM$80,MATCH('HRH Need estimation'!AK$2,'Inputs from Uganda staff'!$E$61:$E$80,0),MATCH('HRH Need estimation'!$D250,'Inputs from Uganda staff'!$E$6:$BM$6,0)),
""))</f>
        <v/>
      </c>
      <c r="AL250" s="122" t="str">
        <f>IFERROR(
$AN250 * INDEX('WFOM - Time_Base'!$A$4:$API$29, MATCH("CenHos", 'WFOM - Time_Base'!$B$4:$B$29,0), MATCH(CONCATENATE($G250,AL$2),'WFOM - Time_Base'!$A$8:$API$8,0)) *
INDEX('WFOM - Time_Base'!$A$4:$API$29, MATCH("CenHos_Per", 'WFOM - Time_Base'!$B$4:$B$29,0), MATCH(CONCATENATE($G250,AL$2),'WFOM - Time_Base'!$A$8:$API$8,0)),
IFERROR($AN250 * INDEX('Inputs from Uganda staff'!$E$61:$BM$80,MATCH('HRH Need estimation'!AL$2,'Inputs from Uganda staff'!$E$61:$E$80,0),MATCH('HRH Need estimation'!$D250,'Inputs from Uganda staff'!$E$6:$BM$6,0)),
""))</f>
        <v/>
      </c>
      <c r="AN250">
        <v>1</v>
      </c>
      <c r="AO250" t="e">
        <f t="shared" si="8"/>
        <v>#N/A</v>
      </c>
    </row>
    <row r="251" spans="1:41" hidden="1">
      <c r="A251" s="106" t="s">
        <v>915</v>
      </c>
      <c r="B251" s="106" t="s">
        <v>680</v>
      </c>
      <c r="C251" s="107" t="s">
        <v>716</v>
      </c>
      <c r="D251" s="115" t="s">
        <v>717</v>
      </c>
      <c r="E251" s="199"/>
      <c r="F251" s="199"/>
      <c r="G251" s="199" t="str">
        <f>IF(F251&lt;&gt;"", VLOOKUP(F251,'WFOM - Cadre and Service List'!$E$4:$F$52,2,FALSE), "")</f>
        <v/>
      </c>
      <c r="H251" s="199" t="s">
        <v>1060</v>
      </c>
      <c r="I251" s="208"/>
      <c r="J251" s="208"/>
      <c r="K251" s="208"/>
      <c r="L251" s="208"/>
      <c r="M251" s="208"/>
      <c r="N251" s="208"/>
      <c r="O251" s="208"/>
      <c r="P251" s="207">
        <f t="shared" si="7"/>
        <v>0</v>
      </c>
      <c r="Q251" s="122" t="s">
        <v>1947</v>
      </c>
      <c r="R251" s="122" t="str">
        <f>IFERROR(
$AN251 * INDEX('WFOM - Time_Base'!$A$4:$API$29, MATCH("CenHos", 'WFOM - Time_Base'!$B$4:$B$29,0), MATCH(CONCATENATE($G251,R$2),'WFOM - Time_Base'!$A$8:$API$8,0)) *
INDEX('WFOM - Time_Base'!$A$4:$API$29, MATCH("CenHos_Per", 'WFOM - Time_Base'!$B$4:$B$29,0), MATCH(CONCATENATE($G251,R$2),'WFOM - Time_Base'!$A$8:$API$8,0)),
IFERROR($AN251 * INDEX('Inputs from Uganda staff'!$E$61:$BM$80,MATCH('HRH Need estimation'!R$2,'Inputs from Uganda staff'!$E$61:$E$80,0),MATCH('HRH Need estimation'!$D251,'Inputs from Uganda staff'!$E$6:$BM$6,0)),
""))</f>
        <v/>
      </c>
      <c r="S251" s="122" t="str">
        <f>IFERROR(
$AN251 * INDEX('WFOM - Time_Base'!$A$4:$API$29, MATCH("CenHos", 'WFOM - Time_Base'!$B$4:$B$29,0), MATCH(CONCATENATE($G251,S$2),'WFOM - Time_Base'!$A$8:$API$8,0)) *
INDEX('WFOM - Time_Base'!$A$4:$API$29, MATCH("CenHos_Per", 'WFOM - Time_Base'!$B$4:$B$29,0), MATCH(CONCATENATE($G251,S$2),'WFOM - Time_Base'!$A$8:$API$8,0)),
IFERROR($AN251 * INDEX('Inputs from Uganda staff'!$E$61:$BM$80,MATCH('HRH Need estimation'!S$2,'Inputs from Uganda staff'!$E$61:$E$80,0),MATCH('HRH Need estimation'!$D251,'Inputs from Uganda staff'!$E$6:$BM$6,0)),
""))</f>
        <v/>
      </c>
      <c r="T251" s="122" t="str">
        <f>IFERROR(
$AN251 * INDEX('WFOM - Time_Base'!$A$4:$API$29, MATCH("CenHos", 'WFOM - Time_Base'!$B$4:$B$29,0), MATCH(CONCATENATE($G251,T$2),'WFOM - Time_Base'!$A$8:$API$8,0)) *
INDEX('WFOM - Time_Base'!$A$4:$API$29, MATCH("CenHos_Per", 'WFOM - Time_Base'!$B$4:$B$29,0), MATCH(CONCATENATE($G251,T$2),'WFOM - Time_Base'!$A$8:$API$8,0)),
IFERROR($AN251 * INDEX('Inputs from Uganda staff'!$E$61:$BM$80,MATCH('HRH Need estimation'!T$2,'Inputs from Uganda staff'!$E$61:$E$80,0),MATCH('HRH Need estimation'!$D251,'Inputs from Uganda staff'!$E$6:$BM$6,0)),
""))</f>
        <v/>
      </c>
      <c r="U251" s="122" t="str">
        <f>IFERROR(
$AN251 * INDEX('WFOM - Time_Base'!$A$4:$API$29, MATCH("CenHos", 'WFOM - Time_Base'!$B$4:$B$29,0), MATCH(CONCATENATE($G251,U$2),'WFOM - Time_Base'!$A$8:$API$8,0)) *
INDEX('WFOM - Time_Base'!$A$4:$API$29, MATCH("CenHos_Per", 'WFOM - Time_Base'!$B$4:$B$29,0), MATCH(CONCATENATE($G251,U$2),'WFOM - Time_Base'!$A$8:$API$8,0)),
IFERROR($AN251 * INDEX('Inputs from Uganda staff'!$E$61:$BM$80,MATCH('HRH Need estimation'!U$2,'Inputs from Uganda staff'!$E$61:$E$80,0),MATCH('HRH Need estimation'!$D251,'Inputs from Uganda staff'!$E$6:$BM$6,0)),
""))</f>
        <v/>
      </c>
      <c r="V251" s="122" t="str">
        <f>IFERROR(
$AN251 * INDEX('WFOM - Time_Base'!$A$4:$API$29, MATCH("CenHos", 'WFOM - Time_Base'!$B$4:$B$29,0), MATCH(CONCATENATE($G251,V$2),'WFOM - Time_Base'!$A$8:$API$8,0)) *
INDEX('WFOM - Time_Base'!$A$4:$API$29, MATCH("CenHos_Per", 'WFOM - Time_Base'!$B$4:$B$29,0), MATCH(CONCATENATE($G251,V$2),'WFOM - Time_Base'!$A$8:$API$8,0)),
IFERROR($AN251 * INDEX('Inputs from Uganda staff'!$E$61:$BM$80,MATCH('HRH Need estimation'!V$2,'Inputs from Uganda staff'!$E$61:$E$80,0),MATCH('HRH Need estimation'!$D251,'Inputs from Uganda staff'!$E$6:$BM$6,0)),
""))</f>
        <v/>
      </c>
      <c r="W251" s="122" t="str">
        <f>IFERROR(
$AN251 * INDEX('WFOM - Time_Base'!$A$4:$API$29, MATCH("CenHos", 'WFOM - Time_Base'!$B$4:$B$29,0), MATCH(CONCATENATE($G251,W$2),'WFOM - Time_Base'!$A$8:$API$8,0)) *
INDEX('WFOM - Time_Base'!$A$4:$API$29, MATCH("CenHos_Per", 'WFOM - Time_Base'!$B$4:$B$29,0), MATCH(CONCATENATE($G251,W$2),'WFOM - Time_Base'!$A$8:$API$8,0)),
IFERROR($AN251 * INDEX('Inputs from Uganda staff'!$E$61:$BM$80,MATCH('HRH Need estimation'!W$2,'Inputs from Uganda staff'!$E$61:$E$80,0),MATCH('HRH Need estimation'!$D251,'Inputs from Uganda staff'!$E$6:$BM$6,0)),
""))</f>
        <v/>
      </c>
      <c r="X251" s="122" t="str">
        <f>IFERROR(
$AN251 * INDEX('WFOM - Time_Base'!$A$4:$API$29, MATCH("CenHos", 'WFOM - Time_Base'!$B$4:$B$29,0), MATCH(CONCATENATE($G251,X$2),'WFOM - Time_Base'!$A$8:$API$8,0)) *
INDEX('WFOM - Time_Base'!$A$4:$API$29, MATCH("CenHos_Per", 'WFOM - Time_Base'!$B$4:$B$29,0), MATCH(CONCATENATE($G251,X$2),'WFOM - Time_Base'!$A$8:$API$8,0)),
IFERROR($AN251 * INDEX('Inputs from Uganda staff'!$E$61:$BM$80,MATCH('HRH Need estimation'!X$2,'Inputs from Uganda staff'!$E$61:$E$80,0),MATCH('HRH Need estimation'!$D251,'Inputs from Uganda staff'!$E$6:$BM$6,0)),
""))</f>
        <v/>
      </c>
      <c r="Y251" s="122" t="str">
        <f>IFERROR(
$AN251 * INDEX('WFOM - Time_Base'!$A$4:$API$29, MATCH("CenHos", 'WFOM - Time_Base'!$B$4:$B$29,0), MATCH(CONCATENATE($G251,Y$2),'WFOM - Time_Base'!$A$8:$API$8,0)) *
INDEX('WFOM - Time_Base'!$A$4:$API$29, MATCH("CenHos_Per", 'WFOM - Time_Base'!$B$4:$B$29,0), MATCH(CONCATENATE($G251,Y$2),'WFOM - Time_Base'!$A$8:$API$8,0)),
IFERROR($AN251 * INDEX('Inputs from Uganda staff'!$E$61:$BM$80,MATCH('HRH Need estimation'!Y$2,'Inputs from Uganda staff'!$E$61:$E$80,0),MATCH('HRH Need estimation'!$D251,'Inputs from Uganda staff'!$E$6:$BM$6,0)),
""))</f>
        <v/>
      </c>
      <c r="Z251" s="122" t="str">
        <f>IFERROR(
$AN251 * INDEX('WFOM - Time_Base'!$A$4:$API$29, MATCH("CenHos", 'WFOM - Time_Base'!$B$4:$B$29,0), MATCH(CONCATENATE($G251,Z$2),'WFOM - Time_Base'!$A$8:$API$8,0)) *
INDEX('WFOM - Time_Base'!$A$4:$API$29, MATCH("CenHos_Per", 'WFOM - Time_Base'!$B$4:$B$29,0), MATCH(CONCATENATE($G251,Z$2),'WFOM - Time_Base'!$A$8:$API$8,0)),
IFERROR($AN251 * INDEX('Inputs from Uganda staff'!$E$61:$BM$80,MATCH('HRH Need estimation'!Z$2,'Inputs from Uganda staff'!$E$61:$E$80,0),MATCH('HRH Need estimation'!$D251,'Inputs from Uganda staff'!$E$6:$BM$6,0)),
""))</f>
        <v/>
      </c>
      <c r="AA251" s="122" t="str">
        <f>IFERROR(
$AN251 * INDEX('WFOM - Time_Base'!$A$4:$API$29, MATCH("CenHos", 'WFOM - Time_Base'!$B$4:$B$29,0), MATCH(CONCATENATE($G251,AA$2),'WFOM - Time_Base'!$A$8:$API$8,0)) *
INDEX('WFOM - Time_Base'!$A$4:$API$29, MATCH("CenHos_Per", 'WFOM - Time_Base'!$B$4:$B$29,0), MATCH(CONCATENATE($G251,AA$2),'WFOM - Time_Base'!$A$8:$API$8,0)),
IFERROR($AN251 * INDEX('Inputs from Uganda staff'!$E$61:$BM$80,MATCH('HRH Need estimation'!AA$2,'Inputs from Uganda staff'!$E$61:$E$80,0),MATCH('HRH Need estimation'!$D251,'Inputs from Uganda staff'!$E$6:$BM$6,0)),
""))</f>
        <v/>
      </c>
      <c r="AB251" s="122" t="str">
        <f>IFERROR(
$AN251 * INDEX('WFOM - Time_Base'!$A$4:$API$29, MATCH("CenHos", 'WFOM - Time_Base'!$B$4:$B$29,0), MATCH(CONCATENATE($G251,AB$2),'WFOM - Time_Base'!$A$8:$API$8,0)) *
INDEX('WFOM - Time_Base'!$A$4:$API$29, MATCH("CenHos_Per", 'WFOM - Time_Base'!$B$4:$B$29,0), MATCH(CONCATENATE($G251,AB$2),'WFOM - Time_Base'!$A$8:$API$8,0)),
IFERROR($AN251 * INDEX('Inputs from Uganda staff'!$E$61:$BM$80,MATCH('HRH Need estimation'!AB$2,'Inputs from Uganda staff'!$E$61:$E$80,0),MATCH('HRH Need estimation'!$D251,'Inputs from Uganda staff'!$E$6:$BM$6,0)),
""))</f>
        <v/>
      </c>
      <c r="AC251" s="122" t="str">
        <f>IFERROR(
$AN251 * INDEX('WFOM - Time_Base'!$A$4:$API$29, MATCH("CenHos", 'WFOM - Time_Base'!$B$4:$B$29,0), MATCH(CONCATENATE($G251,AC$2),'WFOM - Time_Base'!$A$8:$API$8,0)) *
INDEX('WFOM - Time_Base'!$A$4:$API$29, MATCH("CenHos_Per", 'WFOM - Time_Base'!$B$4:$B$29,0), MATCH(CONCATENATE($G251,AC$2),'WFOM - Time_Base'!$A$8:$API$8,0)),
IFERROR($AN251 * INDEX('Inputs from Uganda staff'!$E$61:$BM$80,MATCH('HRH Need estimation'!AC$2,'Inputs from Uganda staff'!$E$61:$E$80,0),MATCH('HRH Need estimation'!$D251,'Inputs from Uganda staff'!$E$6:$BM$6,0)),
""))</f>
        <v/>
      </c>
      <c r="AD251" s="122" t="str">
        <f>IFERROR(
$AN251 * INDEX('WFOM - Time_Base'!$A$4:$API$29, MATCH("CenHos", 'WFOM - Time_Base'!$B$4:$B$29,0), MATCH(CONCATENATE($G251,AD$2),'WFOM - Time_Base'!$A$8:$API$8,0)) *
INDEX('WFOM - Time_Base'!$A$4:$API$29, MATCH("CenHos_Per", 'WFOM - Time_Base'!$B$4:$B$29,0), MATCH(CONCATENATE($G251,AD$2),'WFOM - Time_Base'!$A$8:$API$8,0)),
IFERROR($AN251 * INDEX('Inputs from Uganda staff'!$E$61:$BM$80,MATCH('HRH Need estimation'!AD$2,'Inputs from Uganda staff'!$E$61:$E$80,0),MATCH('HRH Need estimation'!$D251,'Inputs from Uganda staff'!$E$6:$BM$6,0)),
""))</f>
        <v/>
      </c>
      <c r="AE251" s="122" t="str">
        <f>IFERROR(
$AN251 * INDEX('WFOM - Time_Base'!$A$4:$API$29, MATCH("CenHos", 'WFOM - Time_Base'!$B$4:$B$29,0), MATCH(CONCATENATE($G251,AE$2),'WFOM - Time_Base'!$A$8:$API$8,0)) *
INDEX('WFOM - Time_Base'!$A$4:$API$29, MATCH("CenHos_Per", 'WFOM - Time_Base'!$B$4:$B$29,0), MATCH(CONCATENATE($G251,AE$2),'WFOM - Time_Base'!$A$8:$API$8,0)),
IFERROR($AN251 * INDEX('Inputs from Uganda staff'!$E$61:$BM$80,MATCH('HRH Need estimation'!AE$2,'Inputs from Uganda staff'!$E$61:$E$80,0),MATCH('HRH Need estimation'!$D251,'Inputs from Uganda staff'!$E$6:$BM$6,0)),
""))</f>
        <v/>
      </c>
      <c r="AF251" s="122" t="str">
        <f>IFERROR(
$AN251 * INDEX('WFOM - Time_Base'!$A$4:$API$29, MATCH("CenHos", 'WFOM - Time_Base'!$B$4:$B$29,0), MATCH(CONCATENATE($G251,AF$2),'WFOM - Time_Base'!$A$8:$API$8,0)) *
INDEX('WFOM - Time_Base'!$A$4:$API$29, MATCH("CenHos_Per", 'WFOM - Time_Base'!$B$4:$B$29,0), MATCH(CONCATENATE($G251,AF$2),'WFOM - Time_Base'!$A$8:$API$8,0)),
IFERROR($AN251 * INDEX('Inputs from Uganda staff'!$E$61:$BM$80,MATCH('HRH Need estimation'!AF$2,'Inputs from Uganda staff'!$E$61:$E$80,0),MATCH('HRH Need estimation'!$D251,'Inputs from Uganda staff'!$E$6:$BM$6,0)),
""))</f>
        <v/>
      </c>
      <c r="AG251" s="122" t="str">
        <f>IFERROR(
$AN251 * INDEX('WFOM - Time_Base'!$A$4:$API$29, MATCH("CenHos", 'WFOM - Time_Base'!$B$4:$B$29,0), MATCH(CONCATENATE($G251,AG$2),'WFOM - Time_Base'!$A$8:$API$8,0)) *
INDEX('WFOM - Time_Base'!$A$4:$API$29, MATCH("CenHos_Per", 'WFOM - Time_Base'!$B$4:$B$29,0), MATCH(CONCATENATE($G251,AG$2),'WFOM - Time_Base'!$A$8:$API$8,0)),
IFERROR($AN251 * INDEX('Inputs from Uganda staff'!$E$61:$BM$80,MATCH('HRH Need estimation'!AG$2,'Inputs from Uganda staff'!$E$61:$E$80,0),MATCH('HRH Need estimation'!$D251,'Inputs from Uganda staff'!$E$6:$BM$6,0)),
""))</f>
        <v/>
      </c>
      <c r="AH251" s="122" t="str">
        <f>IFERROR(
$AN251 * INDEX('WFOM - Time_Base'!$A$4:$API$29, MATCH("CenHos", 'WFOM - Time_Base'!$B$4:$B$29,0), MATCH(CONCATENATE($G251,AH$2),'WFOM - Time_Base'!$A$8:$API$8,0)) *
INDEX('WFOM - Time_Base'!$A$4:$API$29, MATCH("CenHos_Per", 'WFOM - Time_Base'!$B$4:$B$29,0), MATCH(CONCATENATE($G251,AH$2),'WFOM - Time_Base'!$A$8:$API$8,0)),
IFERROR($AN251 * INDEX('Inputs from Uganda staff'!$E$61:$BM$80,MATCH('HRH Need estimation'!AH$2,'Inputs from Uganda staff'!$E$61:$E$80,0),MATCH('HRH Need estimation'!$D251,'Inputs from Uganda staff'!$E$6:$BM$6,0)),
""))</f>
        <v/>
      </c>
      <c r="AI251" s="122" t="str">
        <f>IFERROR(
$AN251 * INDEX('WFOM - Time_Base'!$A$4:$API$29, MATCH("CenHos", 'WFOM - Time_Base'!$B$4:$B$29,0), MATCH(CONCATENATE($G251,AI$2),'WFOM - Time_Base'!$A$8:$API$8,0)) *
INDEX('WFOM - Time_Base'!$A$4:$API$29, MATCH("CenHos_Per", 'WFOM - Time_Base'!$B$4:$B$29,0), MATCH(CONCATENATE($G251,AI$2),'WFOM - Time_Base'!$A$8:$API$8,0)),
IFERROR($AN251 * INDEX('Inputs from Uganda staff'!$E$61:$BM$80,MATCH('HRH Need estimation'!AI$2,'Inputs from Uganda staff'!$E$61:$E$80,0),MATCH('HRH Need estimation'!$D251,'Inputs from Uganda staff'!$E$6:$BM$6,0)),
""))</f>
        <v/>
      </c>
      <c r="AJ251" s="122" t="str">
        <f>IFERROR(
$AN251 * INDEX('WFOM - Time_Base'!$A$4:$API$29, MATCH("CenHos", 'WFOM - Time_Base'!$B$4:$B$29,0), MATCH(CONCATENATE($G251,AJ$2),'WFOM - Time_Base'!$A$8:$API$8,0)) *
INDEX('WFOM - Time_Base'!$A$4:$API$29, MATCH("CenHos_Per", 'WFOM - Time_Base'!$B$4:$B$29,0), MATCH(CONCATENATE($G251,AJ$2),'WFOM - Time_Base'!$A$8:$API$8,0)),
IFERROR($AN251 * INDEX('Inputs from Uganda staff'!$E$61:$BM$80,MATCH('HRH Need estimation'!AJ$2,'Inputs from Uganda staff'!$E$61:$E$80,0),MATCH('HRH Need estimation'!$D251,'Inputs from Uganda staff'!$E$6:$BM$6,0)),
""))</f>
        <v/>
      </c>
      <c r="AK251" s="122" t="str">
        <f>IFERROR(
$AN251 * INDEX('WFOM - Time_Base'!$A$4:$API$29, MATCH("CenHos", 'WFOM - Time_Base'!$B$4:$B$29,0), MATCH(CONCATENATE($G251,AK$2),'WFOM - Time_Base'!$A$8:$API$8,0)) *
INDEX('WFOM - Time_Base'!$A$4:$API$29, MATCH("CenHos_Per", 'WFOM - Time_Base'!$B$4:$B$29,0), MATCH(CONCATENATE($G251,AK$2),'WFOM - Time_Base'!$A$8:$API$8,0)),
IFERROR($AN251 * INDEX('Inputs from Uganda staff'!$E$61:$BM$80,MATCH('HRH Need estimation'!AK$2,'Inputs from Uganda staff'!$E$61:$E$80,0),MATCH('HRH Need estimation'!$D251,'Inputs from Uganda staff'!$E$6:$BM$6,0)),
""))</f>
        <v/>
      </c>
      <c r="AL251" s="122" t="str">
        <f>IFERROR(
$AN251 * INDEX('WFOM - Time_Base'!$A$4:$API$29, MATCH("CenHos", 'WFOM - Time_Base'!$B$4:$B$29,0), MATCH(CONCATENATE($G251,AL$2),'WFOM - Time_Base'!$A$8:$API$8,0)) *
INDEX('WFOM - Time_Base'!$A$4:$API$29, MATCH("CenHos_Per", 'WFOM - Time_Base'!$B$4:$B$29,0), MATCH(CONCATENATE($G251,AL$2),'WFOM - Time_Base'!$A$8:$API$8,0)),
IFERROR($AN251 * INDEX('Inputs from Uganda staff'!$E$61:$BM$80,MATCH('HRH Need estimation'!AL$2,'Inputs from Uganda staff'!$E$61:$E$80,0),MATCH('HRH Need estimation'!$D251,'Inputs from Uganda staff'!$E$6:$BM$6,0)),
""))</f>
        <v/>
      </c>
      <c r="AN251">
        <v>1</v>
      </c>
      <c r="AO251" t="e">
        <f t="shared" si="8"/>
        <v>#N/A</v>
      </c>
    </row>
    <row r="252" spans="1:41" hidden="1">
      <c r="A252" s="106" t="s">
        <v>915</v>
      </c>
      <c r="B252" s="106" t="s">
        <v>680</v>
      </c>
      <c r="C252" s="107" t="s">
        <v>718</v>
      </c>
      <c r="D252" s="114" t="s">
        <v>719</v>
      </c>
      <c r="E252" s="199"/>
      <c r="F252" s="199"/>
      <c r="G252" s="199" t="str">
        <f>IF(F252&lt;&gt;"", VLOOKUP(F252,'WFOM - Cadre and Service List'!$E$4:$F$52,2,FALSE), "")</f>
        <v/>
      </c>
      <c r="H252" s="199" t="s">
        <v>1060</v>
      </c>
      <c r="I252" s="208"/>
      <c r="J252" s="208"/>
      <c r="K252" s="208"/>
      <c r="L252" s="208"/>
      <c r="M252" s="208"/>
      <c r="N252" s="208"/>
      <c r="O252" s="208"/>
      <c r="P252" s="207">
        <f t="shared" si="7"/>
        <v>0</v>
      </c>
      <c r="Q252" s="122" t="s">
        <v>1947</v>
      </c>
      <c r="R252" s="122" t="str">
        <f>IFERROR(
$AN252 * INDEX('WFOM - Time_Base'!$A$4:$API$29, MATCH("CenHos", 'WFOM - Time_Base'!$B$4:$B$29,0), MATCH(CONCATENATE($G252,R$2),'WFOM - Time_Base'!$A$8:$API$8,0)) *
INDEX('WFOM - Time_Base'!$A$4:$API$29, MATCH("CenHos_Per", 'WFOM - Time_Base'!$B$4:$B$29,0), MATCH(CONCATENATE($G252,R$2),'WFOM - Time_Base'!$A$8:$API$8,0)),
IFERROR($AN252 * INDEX('Inputs from Uganda staff'!$E$61:$BM$80,MATCH('HRH Need estimation'!R$2,'Inputs from Uganda staff'!$E$61:$E$80,0),MATCH('HRH Need estimation'!$D252,'Inputs from Uganda staff'!$E$6:$BM$6,0)),
""))</f>
        <v/>
      </c>
      <c r="S252" s="122" t="str">
        <f>IFERROR(
$AN252 * INDEX('WFOM - Time_Base'!$A$4:$API$29, MATCH("CenHos", 'WFOM - Time_Base'!$B$4:$B$29,0), MATCH(CONCATENATE($G252,S$2),'WFOM - Time_Base'!$A$8:$API$8,0)) *
INDEX('WFOM - Time_Base'!$A$4:$API$29, MATCH("CenHos_Per", 'WFOM - Time_Base'!$B$4:$B$29,0), MATCH(CONCATENATE($G252,S$2),'WFOM - Time_Base'!$A$8:$API$8,0)),
IFERROR($AN252 * INDEX('Inputs from Uganda staff'!$E$61:$BM$80,MATCH('HRH Need estimation'!S$2,'Inputs from Uganda staff'!$E$61:$E$80,0),MATCH('HRH Need estimation'!$D252,'Inputs from Uganda staff'!$E$6:$BM$6,0)),
""))</f>
        <v/>
      </c>
      <c r="T252" s="122" t="str">
        <f>IFERROR(
$AN252 * INDEX('WFOM - Time_Base'!$A$4:$API$29, MATCH("CenHos", 'WFOM - Time_Base'!$B$4:$B$29,0), MATCH(CONCATENATE($G252,T$2),'WFOM - Time_Base'!$A$8:$API$8,0)) *
INDEX('WFOM - Time_Base'!$A$4:$API$29, MATCH("CenHos_Per", 'WFOM - Time_Base'!$B$4:$B$29,0), MATCH(CONCATENATE($G252,T$2),'WFOM - Time_Base'!$A$8:$API$8,0)),
IFERROR($AN252 * INDEX('Inputs from Uganda staff'!$E$61:$BM$80,MATCH('HRH Need estimation'!T$2,'Inputs from Uganda staff'!$E$61:$E$80,0),MATCH('HRH Need estimation'!$D252,'Inputs from Uganda staff'!$E$6:$BM$6,0)),
""))</f>
        <v/>
      </c>
      <c r="U252" s="122" t="str">
        <f>IFERROR(
$AN252 * INDEX('WFOM - Time_Base'!$A$4:$API$29, MATCH("CenHos", 'WFOM - Time_Base'!$B$4:$B$29,0), MATCH(CONCATENATE($G252,U$2),'WFOM - Time_Base'!$A$8:$API$8,0)) *
INDEX('WFOM - Time_Base'!$A$4:$API$29, MATCH("CenHos_Per", 'WFOM - Time_Base'!$B$4:$B$29,0), MATCH(CONCATENATE($G252,U$2),'WFOM - Time_Base'!$A$8:$API$8,0)),
IFERROR($AN252 * INDEX('Inputs from Uganda staff'!$E$61:$BM$80,MATCH('HRH Need estimation'!U$2,'Inputs from Uganda staff'!$E$61:$E$80,0),MATCH('HRH Need estimation'!$D252,'Inputs from Uganda staff'!$E$6:$BM$6,0)),
""))</f>
        <v/>
      </c>
      <c r="V252" s="122" t="str">
        <f>IFERROR(
$AN252 * INDEX('WFOM - Time_Base'!$A$4:$API$29, MATCH("CenHos", 'WFOM - Time_Base'!$B$4:$B$29,0), MATCH(CONCATENATE($G252,V$2),'WFOM - Time_Base'!$A$8:$API$8,0)) *
INDEX('WFOM - Time_Base'!$A$4:$API$29, MATCH("CenHos_Per", 'WFOM - Time_Base'!$B$4:$B$29,0), MATCH(CONCATENATE($G252,V$2),'WFOM - Time_Base'!$A$8:$API$8,0)),
IFERROR($AN252 * INDEX('Inputs from Uganda staff'!$E$61:$BM$80,MATCH('HRH Need estimation'!V$2,'Inputs from Uganda staff'!$E$61:$E$80,0),MATCH('HRH Need estimation'!$D252,'Inputs from Uganda staff'!$E$6:$BM$6,0)),
""))</f>
        <v/>
      </c>
      <c r="W252" s="122" t="str">
        <f>IFERROR(
$AN252 * INDEX('WFOM - Time_Base'!$A$4:$API$29, MATCH("CenHos", 'WFOM - Time_Base'!$B$4:$B$29,0), MATCH(CONCATENATE($G252,W$2),'WFOM - Time_Base'!$A$8:$API$8,0)) *
INDEX('WFOM - Time_Base'!$A$4:$API$29, MATCH("CenHos_Per", 'WFOM - Time_Base'!$B$4:$B$29,0), MATCH(CONCATENATE($G252,W$2),'WFOM - Time_Base'!$A$8:$API$8,0)),
IFERROR($AN252 * INDEX('Inputs from Uganda staff'!$E$61:$BM$80,MATCH('HRH Need estimation'!W$2,'Inputs from Uganda staff'!$E$61:$E$80,0),MATCH('HRH Need estimation'!$D252,'Inputs from Uganda staff'!$E$6:$BM$6,0)),
""))</f>
        <v/>
      </c>
      <c r="X252" s="122" t="str">
        <f>IFERROR(
$AN252 * INDEX('WFOM - Time_Base'!$A$4:$API$29, MATCH("CenHos", 'WFOM - Time_Base'!$B$4:$B$29,0), MATCH(CONCATENATE($G252,X$2),'WFOM - Time_Base'!$A$8:$API$8,0)) *
INDEX('WFOM - Time_Base'!$A$4:$API$29, MATCH("CenHos_Per", 'WFOM - Time_Base'!$B$4:$B$29,0), MATCH(CONCATENATE($G252,X$2),'WFOM - Time_Base'!$A$8:$API$8,0)),
IFERROR($AN252 * INDEX('Inputs from Uganda staff'!$E$61:$BM$80,MATCH('HRH Need estimation'!X$2,'Inputs from Uganda staff'!$E$61:$E$80,0),MATCH('HRH Need estimation'!$D252,'Inputs from Uganda staff'!$E$6:$BM$6,0)),
""))</f>
        <v/>
      </c>
      <c r="Y252" s="122" t="str">
        <f>IFERROR(
$AN252 * INDEX('WFOM - Time_Base'!$A$4:$API$29, MATCH("CenHos", 'WFOM - Time_Base'!$B$4:$B$29,0), MATCH(CONCATENATE($G252,Y$2),'WFOM - Time_Base'!$A$8:$API$8,0)) *
INDEX('WFOM - Time_Base'!$A$4:$API$29, MATCH("CenHos_Per", 'WFOM - Time_Base'!$B$4:$B$29,0), MATCH(CONCATENATE($G252,Y$2),'WFOM - Time_Base'!$A$8:$API$8,0)),
IFERROR($AN252 * INDEX('Inputs from Uganda staff'!$E$61:$BM$80,MATCH('HRH Need estimation'!Y$2,'Inputs from Uganda staff'!$E$61:$E$80,0),MATCH('HRH Need estimation'!$D252,'Inputs from Uganda staff'!$E$6:$BM$6,0)),
""))</f>
        <v/>
      </c>
      <c r="Z252" s="122" t="str">
        <f>IFERROR(
$AN252 * INDEX('WFOM - Time_Base'!$A$4:$API$29, MATCH("CenHos", 'WFOM - Time_Base'!$B$4:$B$29,0), MATCH(CONCATENATE($G252,Z$2),'WFOM - Time_Base'!$A$8:$API$8,0)) *
INDEX('WFOM - Time_Base'!$A$4:$API$29, MATCH("CenHos_Per", 'WFOM - Time_Base'!$B$4:$B$29,0), MATCH(CONCATENATE($G252,Z$2),'WFOM - Time_Base'!$A$8:$API$8,0)),
IFERROR($AN252 * INDEX('Inputs from Uganda staff'!$E$61:$BM$80,MATCH('HRH Need estimation'!Z$2,'Inputs from Uganda staff'!$E$61:$E$80,0),MATCH('HRH Need estimation'!$D252,'Inputs from Uganda staff'!$E$6:$BM$6,0)),
""))</f>
        <v/>
      </c>
      <c r="AA252" s="122" t="str">
        <f>IFERROR(
$AN252 * INDEX('WFOM - Time_Base'!$A$4:$API$29, MATCH("CenHos", 'WFOM - Time_Base'!$B$4:$B$29,0), MATCH(CONCATENATE($G252,AA$2),'WFOM - Time_Base'!$A$8:$API$8,0)) *
INDEX('WFOM - Time_Base'!$A$4:$API$29, MATCH("CenHos_Per", 'WFOM - Time_Base'!$B$4:$B$29,0), MATCH(CONCATENATE($G252,AA$2),'WFOM - Time_Base'!$A$8:$API$8,0)),
IFERROR($AN252 * INDEX('Inputs from Uganda staff'!$E$61:$BM$80,MATCH('HRH Need estimation'!AA$2,'Inputs from Uganda staff'!$E$61:$E$80,0),MATCH('HRH Need estimation'!$D252,'Inputs from Uganda staff'!$E$6:$BM$6,0)),
""))</f>
        <v/>
      </c>
      <c r="AB252" s="122" t="str">
        <f>IFERROR(
$AN252 * INDEX('WFOM - Time_Base'!$A$4:$API$29, MATCH("CenHos", 'WFOM - Time_Base'!$B$4:$B$29,0), MATCH(CONCATENATE($G252,AB$2),'WFOM - Time_Base'!$A$8:$API$8,0)) *
INDEX('WFOM - Time_Base'!$A$4:$API$29, MATCH("CenHos_Per", 'WFOM - Time_Base'!$B$4:$B$29,0), MATCH(CONCATENATE($G252,AB$2),'WFOM - Time_Base'!$A$8:$API$8,0)),
IFERROR($AN252 * INDEX('Inputs from Uganda staff'!$E$61:$BM$80,MATCH('HRH Need estimation'!AB$2,'Inputs from Uganda staff'!$E$61:$E$80,0),MATCH('HRH Need estimation'!$D252,'Inputs from Uganda staff'!$E$6:$BM$6,0)),
""))</f>
        <v/>
      </c>
      <c r="AC252" s="122" t="str">
        <f>IFERROR(
$AN252 * INDEX('WFOM - Time_Base'!$A$4:$API$29, MATCH("CenHos", 'WFOM - Time_Base'!$B$4:$B$29,0), MATCH(CONCATENATE($G252,AC$2),'WFOM - Time_Base'!$A$8:$API$8,0)) *
INDEX('WFOM - Time_Base'!$A$4:$API$29, MATCH("CenHos_Per", 'WFOM - Time_Base'!$B$4:$B$29,0), MATCH(CONCATENATE($G252,AC$2),'WFOM - Time_Base'!$A$8:$API$8,0)),
IFERROR($AN252 * INDEX('Inputs from Uganda staff'!$E$61:$BM$80,MATCH('HRH Need estimation'!AC$2,'Inputs from Uganda staff'!$E$61:$E$80,0),MATCH('HRH Need estimation'!$D252,'Inputs from Uganda staff'!$E$6:$BM$6,0)),
""))</f>
        <v/>
      </c>
      <c r="AD252" s="122" t="str">
        <f>IFERROR(
$AN252 * INDEX('WFOM - Time_Base'!$A$4:$API$29, MATCH("CenHos", 'WFOM - Time_Base'!$B$4:$B$29,0), MATCH(CONCATENATE($G252,AD$2),'WFOM - Time_Base'!$A$8:$API$8,0)) *
INDEX('WFOM - Time_Base'!$A$4:$API$29, MATCH("CenHos_Per", 'WFOM - Time_Base'!$B$4:$B$29,0), MATCH(CONCATENATE($G252,AD$2),'WFOM - Time_Base'!$A$8:$API$8,0)),
IFERROR($AN252 * INDEX('Inputs from Uganda staff'!$E$61:$BM$80,MATCH('HRH Need estimation'!AD$2,'Inputs from Uganda staff'!$E$61:$E$80,0),MATCH('HRH Need estimation'!$D252,'Inputs from Uganda staff'!$E$6:$BM$6,0)),
""))</f>
        <v/>
      </c>
      <c r="AE252" s="122" t="str">
        <f>IFERROR(
$AN252 * INDEX('WFOM - Time_Base'!$A$4:$API$29, MATCH("CenHos", 'WFOM - Time_Base'!$B$4:$B$29,0), MATCH(CONCATENATE($G252,AE$2),'WFOM - Time_Base'!$A$8:$API$8,0)) *
INDEX('WFOM - Time_Base'!$A$4:$API$29, MATCH("CenHos_Per", 'WFOM - Time_Base'!$B$4:$B$29,0), MATCH(CONCATENATE($G252,AE$2),'WFOM - Time_Base'!$A$8:$API$8,0)),
IFERROR($AN252 * INDEX('Inputs from Uganda staff'!$E$61:$BM$80,MATCH('HRH Need estimation'!AE$2,'Inputs from Uganda staff'!$E$61:$E$80,0),MATCH('HRH Need estimation'!$D252,'Inputs from Uganda staff'!$E$6:$BM$6,0)),
""))</f>
        <v/>
      </c>
      <c r="AF252" s="122" t="str">
        <f>IFERROR(
$AN252 * INDEX('WFOM - Time_Base'!$A$4:$API$29, MATCH("CenHos", 'WFOM - Time_Base'!$B$4:$B$29,0), MATCH(CONCATENATE($G252,AF$2),'WFOM - Time_Base'!$A$8:$API$8,0)) *
INDEX('WFOM - Time_Base'!$A$4:$API$29, MATCH("CenHos_Per", 'WFOM - Time_Base'!$B$4:$B$29,0), MATCH(CONCATENATE($G252,AF$2),'WFOM - Time_Base'!$A$8:$API$8,0)),
IFERROR($AN252 * INDEX('Inputs from Uganda staff'!$E$61:$BM$80,MATCH('HRH Need estimation'!AF$2,'Inputs from Uganda staff'!$E$61:$E$80,0),MATCH('HRH Need estimation'!$D252,'Inputs from Uganda staff'!$E$6:$BM$6,0)),
""))</f>
        <v/>
      </c>
      <c r="AG252" s="122" t="str">
        <f>IFERROR(
$AN252 * INDEX('WFOM - Time_Base'!$A$4:$API$29, MATCH("CenHos", 'WFOM - Time_Base'!$B$4:$B$29,0), MATCH(CONCATENATE($G252,AG$2),'WFOM - Time_Base'!$A$8:$API$8,0)) *
INDEX('WFOM - Time_Base'!$A$4:$API$29, MATCH("CenHos_Per", 'WFOM - Time_Base'!$B$4:$B$29,0), MATCH(CONCATENATE($G252,AG$2),'WFOM - Time_Base'!$A$8:$API$8,0)),
IFERROR($AN252 * INDEX('Inputs from Uganda staff'!$E$61:$BM$80,MATCH('HRH Need estimation'!AG$2,'Inputs from Uganda staff'!$E$61:$E$80,0),MATCH('HRH Need estimation'!$D252,'Inputs from Uganda staff'!$E$6:$BM$6,0)),
""))</f>
        <v/>
      </c>
      <c r="AH252" s="122" t="str">
        <f>IFERROR(
$AN252 * INDEX('WFOM - Time_Base'!$A$4:$API$29, MATCH("CenHos", 'WFOM - Time_Base'!$B$4:$B$29,0), MATCH(CONCATENATE($G252,AH$2),'WFOM - Time_Base'!$A$8:$API$8,0)) *
INDEX('WFOM - Time_Base'!$A$4:$API$29, MATCH("CenHos_Per", 'WFOM - Time_Base'!$B$4:$B$29,0), MATCH(CONCATENATE($G252,AH$2),'WFOM - Time_Base'!$A$8:$API$8,0)),
IFERROR($AN252 * INDEX('Inputs from Uganda staff'!$E$61:$BM$80,MATCH('HRH Need estimation'!AH$2,'Inputs from Uganda staff'!$E$61:$E$80,0),MATCH('HRH Need estimation'!$D252,'Inputs from Uganda staff'!$E$6:$BM$6,0)),
""))</f>
        <v/>
      </c>
      <c r="AI252" s="122" t="str">
        <f>IFERROR(
$AN252 * INDEX('WFOM - Time_Base'!$A$4:$API$29, MATCH("CenHos", 'WFOM - Time_Base'!$B$4:$B$29,0), MATCH(CONCATENATE($G252,AI$2),'WFOM - Time_Base'!$A$8:$API$8,0)) *
INDEX('WFOM - Time_Base'!$A$4:$API$29, MATCH("CenHos_Per", 'WFOM - Time_Base'!$B$4:$B$29,0), MATCH(CONCATENATE($G252,AI$2),'WFOM - Time_Base'!$A$8:$API$8,0)),
IFERROR($AN252 * INDEX('Inputs from Uganda staff'!$E$61:$BM$80,MATCH('HRH Need estimation'!AI$2,'Inputs from Uganda staff'!$E$61:$E$80,0),MATCH('HRH Need estimation'!$D252,'Inputs from Uganda staff'!$E$6:$BM$6,0)),
""))</f>
        <v/>
      </c>
      <c r="AJ252" s="122" t="str">
        <f>IFERROR(
$AN252 * INDEX('WFOM - Time_Base'!$A$4:$API$29, MATCH("CenHos", 'WFOM - Time_Base'!$B$4:$B$29,0), MATCH(CONCATENATE($G252,AJ$2),'WFOM - Time_Base'!$A$8:$API$8,0)) *
INDEX('WFOM - Time_Base'!$A$4:$API$29, MATCH("CenHos_Per", 'WFOM - Time_Base'!$B$4:$B$29,0), MATCH(CONCATENATE($G252,AJ$2),'WFOM - Time_Base'!$A$8:$API$8,0)),
IFERROR($AN252 * INDEX('Inputs from Uganda staff'!$E$61:$BM$80,MATCH('HRH Need estimation'!AJ$2,'Inputs from Uganda staff'!$E$61:$E$80,0),MATCH('HRH Need estimation'!$D252,'Inputs from Uganda staff'!$E$6:$BM$6,0)),
""))</f>
        <v/>
      </c>
      <c r="AK252" s="122" t="str">
        <f>IFERROR(
$AN252 * INDEX('WFOM - Time_Base'!$A$4:$API$29, MATCH("CenHos", 'WFOM - Time_Base'!$B$4:$B$29,0), MATCH(CONCATENATE($G252,AK$2),'WFOM - Time_Base'!$A$8:$API$8,0)) *
INDEX('WFOM - Time_Base'!$A$4:$API$29, MATCH("CenHos_Per", 'WFOM - Time_Base'!$B$4:$B$29,0), MATCH(CONCATENATE($G252,AK$2),'WFOM - Time_Base'!$A$8:$API$8,0)),
IFERROR($AN252 * INDEX('Inputs from Uganda staff'!$E$61:$BM$80,MATCH('HRH Need estimation'!AK$2,'Inputs from Uganda staff'!$E$61:$E$80,0),MATCH('HRH Need estimation'!$D252,'Inputs from Uganda staff'!$E$6:$BM$6,0)),
""))</f>
        <v/>
      </c>
      <c r="AL252" s="122" t="str">
        <f>IFERROR(
$AN252 * INDEX('WFOM - Time_Base'!$A$4:$API$29, MATCH("CenHos", 'WFOM - Time_Base'!$B$4:$B$29,0), MATCH(CONCATENATE($G252,AL$2),'WFOM - Time_Base'!$A$8:$API$8,0)) *
INDEX('WFOM - Time_Base'!$A$4:$API$29, MATCH("CenHos_Per", 'WFOM - Time_Base'!$B$4:$B$29,0), MATCH(CONCATENATE($G252,AL$2),'WFOM - Time_Base'!$A$8:$API$8,0)),
IFERROR($AN252 * INDEX('Inputs from Uganda staff'!$E$61:$BM$80,MATCH('HRH Need estimation'!AL$2,'Inputs from Uganda staff'!$E$61:$E$80,0),MATCH('HRH Need estimation'!$D252,'Inputs from Uganda staff'!$E$6:$BM$6,0)),
""))</f>
        <v/>
      </c>
      <c r="AN252">
        <v>1</v>
      </c>
      <c r="AO252" t="e">
        <f t="shared" si="8"/>
        <v>#N/A</v>
      </c>
    </row>
    <row r="253" spans="1:41" hidden="1">
      <c r="A253" s="106" t="s">
        <v>915</v>
      </c>
      <c r="B253" s="106" t="s">
        <v>309</v>
      </c>
      <c r="C253" s="107" t="s">
        <v>720</v>
      </c>
      <c r="D253" s="115" t="s">
        <v>721</v>
      </c>
      <c r="E253" s="122" t="s">
        <v>25</v>
      </c>
      <c r="F253" s="122" t="s">
        <v>49</v>
      </c>
      <c r="G253" s="122" t="str">
        <f>IF(F253&lt;&gt;"", VLOOKUP(F253,'WFOM - Cadre and Service List'!$E$4:$F$52,2,FALSE), "")</f>
        <v>EPI</v>
      </c>
      <c r="H253" s="122"/>
      <c r="I253" s="207"/>
      <c r="J253" s="207"/>
      <c r="K253" s="207"/>
      <c r="L253" s="207"/>
      <c r="M253" s="207"/>
      <c r="N253" s="207"/>
      <c r="O253" s="207"/>
      <c r="P253" s="207">
        <f t="shared" si="7"/>
        <v>0</v>
      </c>
      <c r="Q253" s="122" t="s">
        <v>1947</v>
      </c>
      <c r="R253" s="122">
        <f>IFERROR(
$AN253 * INDEX('WFOM - Time_Base'!$A$4:$API$29, MATCH("CenHos", 'WFOM - Time_Base'!$B$4:$B$29,0), MATCH(CONCATENATE($G253,R$2),'WFOM - Time_Base'!$A$8:$API$8,0)) *
INDEX('WFOM - Time_Base'!$A$4:$API$29, MATCH("CenHos_Per", 'WFOM - Time_Base'!$B$4:$B$29,0), MATCH(CONCATENATE($G253,R$2),'WFOM - Time_Base'!$A$8:$API$8,0)),
IFERROR($AN253 * INDEX('Inputs from Uganda staff'!$E$61:$BM$80,MATCH('HRH Need estimation'!R$2,'Inputs from Uganda staff'!$E$61:$E$80,0),MATCH('HRH Need estimation'!$D253,'Inputs from Uganda staff'!$E$6:$BM$6,0)),
""))</f>
        <v>0</v>
      </c>
      <c r="S253" s="122">
        <f>IFERROR(
$AN253 * INDEX('WFOM - Time_Base'!$A$4:$API$29, MATCH("CenHos", 'WFOM - Time_Base'!$B$4:$B$29,0), MATCH(CONCATENATE($G253,S$2),'WFOM - Time_Base'!$A$8:$API$8,0)) *
INDEX('WFOM - Time_Base'!$A$4:$API$29, MATCH("CenHos_Per", 'WFOM - Time_Base'!$B$4:$B$29,0), MATCH(CONCATENATE($G253,S$2),'WFOM - Time_Base'!$A$8:$API$8,0)),
IFERROR($AN253 * INDEX('Inputs from Uganda staff'!$E$61:$BM$80,MATCH('HRH Need estimation'!S$2,'Inputs from Uganda staff'!$E$61:$E$80,0),MATCH('HRH Need estimation'!$D253,'Inputs from Uganda staff'!$E$6:$BM$6,0)),
""))</f>
        <v>0</v>
      </c>
      <c r="T253" s="122">
        <f>IFERROR(
$AN253 * INDEX('WFOM - Time_Base'!$A$4:$API$29, MATCH("CenHos", 'WFOM - Time_Base'!$B$4:$B$29,0), MATCH(CONCATENATE($G253,T$2),'WFOM - Time_Base'!$A$8:$API$8,0)) *
INDEX('WFOM - Time_Base'!$A$4:$API$29, MATCH("CenHos_Per", 'WFOM - Time_Base'!$B$4:$B$29,0), MATCH(CONCATENATE($G253,T$2),'WFOM - Time_Base'!$A$8:$API$8,0)),
IFERROR($AN253 * INDEX('Inputs from Uganda staff'!$E$61:$BM$80,MATCH('HRH Need estimation'!T$2,'Inputs from Uganda staff'!$E$61:$E$80,0),MATCH('HRH Need estimation'!$D253,'Inputs from Uganda staff'!$E$6:$BM$6,0)),
""))</f>
        <v>0</v>
      </c>
      <c r="U253" s="122">
        <f>IFERROR(
$AN253 * INDEX('WFOM - Time_Base'!$A$4:$API$29, MATCH("CenHos", 'WFOM - Time_Base'!$B$4:$B$29,0), MATCH(CONCATENATE($G253,U$2),'WFOM - Time_Base'!$A$8:$API$8,0)) *
INDEX('WFOM - Time_Base'!$A$4:$API$29, MATCH("CenHos_Per", 'WFOM - Time_Base'!$B$4:$B$29,0), MATCH(CONCATENATE($G253,U$2),'WFOM - Time_Base'!$A$8:$API$8,0)),
IFERROR($AN253 * INDEX('Inputs from Uganda staff'!$E$61:$BM$80,MATCH('HRH Need estimation'!U$2,'Inputs from Uganda staff'!$E$61:$E$80,0),MATCH('HRH Need estimation'!$D253,'Inputs from Uganda staff'!$E$6:$BM$6,0)),
""))</f>
        <v>0</v>
      </c>
      <c r="V253" s="122">
        <f>IFERROR(
$AN253 * INDEX('WFOM - Time_Base'!$A$4:$API$29, MATCH("CenHos", 'WFOM - Time_Base'!$B$4:$B$29,0), MATCH(CONCATENATE($G253,V$2),'WFOM - Time_Base'!$A$8:$API$8,0)) *
INDEX('WFOM - Time_Base'!$A$4:$API$29, MATCH("CenHos_Per", 'WFOM - Time_Base'!$B$4:$B$29,0), MATCH(CONCATENATE($G253,V$2),'WFOM - Time_Base'!$A$8:$API$8,0)),
IFERROR($AN253 * INDEX('Inputs from Uganda staff'!$E$61:$BM$80,MATCH('HRH Need estimation'!V$2,'Inputs from Uganda staff'!$E$61:$E$80,0),MATCH('HRH Need estimation'!$D253,'Inputs from Uganda staff'!$E$6:$BM$6,0)),
""))</f>
        <v>1</v>
      </c>
      <c r="W253" s="122">
        <f>IFERROR(
$AN253 * INDEX('WFOM - Time_Base'!$A$4:$API$29, MATCH("CenHos", 'WFOM - Time_Base'!$B$4:$B$29,0), MATCH(CONCATENATE($G253,W$2),'WFOM - Time_Base'!$A$8:$API$8,0)) *
INDEX('WFOM - Time_Base'!$A$4:$API$29, MATCH("CenHos_Per", 'WFOM - Time_Base'!$B$4:$B$29,0), MATCH(CONCATENATE($G253,W$2),'WFOM - Time_Base'!$A$8:$API$8,0)),
IFERROR($AN253 * INDEX('Inputs from Uganda staff'!$E$61:$BM$80,MATCH('HRH Need estimation'!W$2,'Inputs from Uganda staff'!$E$61:$E$80,0),MATCH('HRH Need estimation'!$D253,'Inputs from Uganda staff'!$E$6:$BM$6,0)),
""))</f>
        <v>0</v>
      </c>
      <c r="X253" s="122">
        <f>IFERROR(
$AN253 * INDEX('WFOM - Time_Base'!$A$4:$API$29, MATCH("CenHos", 'WFOM - Time_Base'!$B$4:$B$29,0), MATCH(CONCATENATE($G253,X$2),'WFOM - Time_Base'!$A$8:$API$8,0)) *
INDEX('WFOM - Time_Base'!$A$4:$API$29, MATCH("CenHos_Per", 'WFOM - Time_Base'!$B$4:$B$29,0), MATCH(CONCATENATE($G253,X$2),'WFOM - Time_Base'!$A$8:$API$8,0)),
IFERROR($AN253 * INDEX('Inputs from Uganda staff'!$E$61:$BM$80,MATCH('HRH Need estimation'!X$2,'Inputs from Uganda staff'!$E$61:$E$80,0),MATCH('HRH Need estimation'!$D253,'Inputs from Uganda staff'!$E$6:$BM$6,0)),
""))</f>
        <v>0</v>
      </c>
      <c r="Y253" s="122">
        <f>IFERROR(
$AN253 * INDEX('WFOM - Time_Base'!$A$4:$API$29, MATCH("CenHos", 'WFOM - Time_Base'!$B$4:$B$29,0), MATCH(CONCATENATE($G253,Y$2),'WFOM - Time_Base'!$A$8:$API$8,0)) *
INDEX('WFOM - Time_Base'!$A$4:$API$29, MATCH("CenHos_Per", 'WFOM - Time_Base'!$B$4:$B$29,0), MATCH(CONCATENATE($G253,Y$2),'WFOM - Time_Base'!$A$8:$API$8,0)),
IFERROR($AN253 * INDEX('Inputs from Uganda staff'!$E$61:$BM$80,MATCH('HRH Need estimation'!Y$2,'Inputs from Uganda staff'!$E$61:$E$80,0),MATCH('HRH Need estimation'!$D253,'Inputs from Uganda staff'!$E$6:$BM$6,0)),
""))</f>
        <v>1</v>
      </c>
      <c r="Z253" s="122">
        <f>IFERROR(
$AN253 * INDEX('WFOM - Time_Base'!$A$4:$API$29, MATCH("CenHos", 'WFOM - Time_Base'!$B$4:$B$29,0), MATCH(CONCATENATE($G253,Z$2),'WFOM - Time_Base'!$A$8:$API$8,0)) *
INDEX('WFOM - Time_Base'!$A$4:$API$29, MATCH("CenHos_Per", 'WFOM - Time_Base'!$B$4:$B$29,0), MATCH(CONCATENATE($G253,Z$2),'WFOM - Time_Base'!$A$8:$API$8,0)),
IFERROR($AN253 * INDEX('Inputs from Uganda staff'!$E$61:$BM$80,MATCH('HRH Need estimation'!Z$2,'Inputs from Uganda staff'!$E$61:$E$80,0),MATCH('HRH Need estimation'!$D253,'Inputs from Uganda staff'!$E$6:$BM$6,0)),
""))</f>
        <v>0</v>
      </c>
      <c r="AA253" s="122">
        <f>IFERROR(
$AN253 * INDEX('WFOM - Time_Base'!$A$4:$API$29, MATCH("CenHos", 'WFOM - Time_Base'!$B$4:$B$29,0), MATCH(CONCATENATE($G253,AA$2),'WFOM - Time_Base'!$A$8:$API$8,0)) *
INDEX('WFOM - Time_Base'!$A$4:$API$29, MATCH("CenHos_Per", 'WFOM - Time_Base'!$B$4:$B$29,0), MATCH(CONCATENATE($G253,AA$2),'WFOM - Time_Base'!$A$8:$API$8,0)),
IFERROR($AN253 * INDEX('Inputs from Uganda staff'!$E$61:$BM$80,MATCH('HRH Need estimation'!AA$2,'Inputs from Uganda staff'!$E$61:$E$80,0),MATCH('HRH Need estimation'!$D253,'Inputs from Uganda staff'!$E$6:$BM$6,0)),
""))</f>
        <v>0</v>
      </c>
      <c r="AB253" s="122">
        <f>IFERROR(
$AN253 * INDEX('WFOM - Time_Base'!$A$4:$API$29, MATCH("CenHos", 'WFOM - Time_Base'!$B$4:$B$29,0), MATCH(CONCATENATE($G253,AB$2),'WFOM - Time_Base'!$A$8:$API$8,0)) *
INDEX('WFOM - Time_Base'!$A$4:$API$29, MATCH("CenHos_Per", 'WFOM - Time_Base'!$B$4:$B$29,0), MATCH(CONCATENATE($G253,AB$2),'WFOM - Time_Base'!$A$8:$API$8,0)),
IFERROR($AN253 * INDEX('Inputs from Uganda staff'!$E$61:$BM$80,MATCH('HRH Need estimation'!AB$2,'Inputs from Uganda staff'!$E$61:$E$80,0),MATCH('HRH Need estimation'!$D253,'Inputs from Uganda staff'!$E$6:$BM$6,0)),
""))</f>
        <v>0</v>
      </c>
      <c r="AC253" s="122" t="str">
        <f>IFERROR(
$AN253 * INDEX('WFOM - Time_Base'!$A$4:$API$29, MATCH("CenHos", 'WFOM - Time_Base'!$B$4:$B$29,0), MATCH(CONCATENATE($G253,AC$2),'WFOM - Time_Base'!$A$8:$API$8,0)) *
INDEX('WFOM - Time_Base'!$A$4:$API$29, MATCH("CenHos_Per", 'WFOM - Time_Base'!$B$4:$B$29,0), MATCH(CONCATENATE($G253,AC$2),'WFOM - Time_Base'!$A$8:$API$8,0)),
IFERROR($AN253 * INDEX('Inputs from Uganda staff'!$E$61:$BM$80,MATCH('HRH Need estimation'!AC$2,'Inputs from Uganda staff'!$E$61:$E$80,0),MATCH('HRH Need estimation'!$D253,'Inputs from Uganda staff'!$E$6:$BM$6,0)),
""))</f>
        <v/>
      </c>
      <c r="AD253" s="122">
        <f>IFERROR(
$AN253 * INDEX('WFOM - Time_Base'!$A$4:$API$29, MATCH("CenHos", 'WFOM - Time_Base'!$B$4:$B$29,0), MATCH(CONCATENATE($G253,AD$2),'WFOM - Time_Base'!$A$8:$API$8,0)) *
INDEX('WFOM - Time_Base'!$A$4:$API$29, MATCH("CenHos_Per", 'WFOM - Time_Base'!$B$4:$B$29,0), MATCH(CONCATENATE($G253,AD$2),'WFOM - Time_Base'!$A$8:$API$8,0)),
IFERROR($AN253 * INDEX('Inputs from Uganda staff'!$E$61:$BM$80,MATCH('HRH Need estimation'!AD$2,'Inputs from Uganda staff'!$E$61:$E$80,0),MATCH('HRH Need estimation'!$D253,'Inputs from Uganda staff'!$E$6:$BM$6,0)),
""))</f>
        <v>0</v>
      </c>
      <c r="AE253" s="122">
        <f>IFERROR(
$AN253 * INDEX('WFOM - Time_Base'!$A$4:$API$29, MATCH("CenHos", 'WFOM - Time_Base'!$B$4:$B$29,0), MATCH(CONCATENATE($G253,AE$2),'WFOM - Time_Base'!$A$8:$API$8,0)) *
INDEX('WFOM - Time_Base'!$A$4:$API$29, MATCH("CenHos_Per", 'WFOM - Time_Base'!$B$4:$B$29,0), MATCH(CONCATENATE($G253,AE$2),'WFOM - Time_Base'!$A$8:$API$8,0)),
IFERROR($AN253 * INDEX('Inputs from Uganda staff'!$E$61:$BM$80,MATCH('HRH Need estimation'!AE$2,'Inputs from Uganda staff'!$E$61:$E$80,0),MATCH('HRH Need estimation'!$D253,'Inputs from Uganda staff'!$E$6:$BM$6,0)),
""))</f>
        <v>0</v>
      </c>
      <c r="AF253" s="122">
        <f>IFERROR(
$AN253 * INDEX('WFOM - Time_Base'!$A$4:$API$29, MATCH("CenHos", 'WFOM - Time_Base'!$B$4:$B$29,0), MATCH(CONCATENATE($G253,AF$2),'WFOM - Time_Base'!$A$8:$API$8,0)) *
INDEX('WFOM - Time_Base'!$A$4:$API$29, MATCH("CenHos_Per", 'WFOM - Time_Base'!$B$4:$B$29,0), MATCH(CONCATENATE($G253,AF$2),'WFOM - Time_Base'!$A$8:$API$8,0)),
IFERROR($AN253 * INDEX('Inputs from Uganda staff'!$E$61:$BM$80,MATCH('HRH Need estimation'!AF$2,'Inputs from Uganda staff'!$E$61:$E$80,0),MATCH('HRH Need estimation'!$D253,'Inputs from Uganda staff'!$E$6:$BM$6,0)),
""))</f>
        <v>0</v>
      </c>
      <c r="AG253" s="122">
        <f>IFERROR(
$AN253 * INDEX('WFOM - Time_Base'!$A$4:$API$29, MATCH("CenHos", 'WFOM - Time_Base'!$B$4:$B$29,0), MATCH(CONCATENATE($G253,AG$2),'WFOM - Time_Base'!$A$8:$API$8,0)) *
INDEX('WFOM - Time_Base'!$A$4:$API$29, MATCH("CenHos_Per", 'WFOM - Time_Base'!$B$4:$B$29,0), MATCH(CONCATENATE($G253,AG$2),'WFOM - Time_Base'!$A$8:$API$8,0)),
IFERROR($AN253 * INDEX('Inputs from Uganda staff'!$E$61:$BM$80,MATCH('HRH Need estimation'!AG$2,'Inputs from Uganda staff'!$E$61:$E$80,0),MATCH('HRH Need estimation'!$D253,'Inputs from Uganda staff'!$E$6:$BM$6,0)),
""))</f>
        <v>0</v>
      </c>
      <c r="AH253" s="122">
        <f>IFERROR(
$AN253 * INDEX('WFOM - Time_Base'!$A$4:$API$29, MATCH("CenHos", 'WFOM - Time_Base'!$B$4:$B$29,0), MATCH(CONCATENATE($G253,AH$2),'WFOM - Time_Base'!$A$8:$API$8,0)) *
INDEX('WFOM - Time_Base'!$A$4:$API$29, MATCH("CenHos_Per", 'WFOM - Time_Base'!$B$4:$B$29,0), MATCH(CONCATENATE($G253,AH$2),'WFOM - Time_Base'!$A$8:$API$8,0)),
IFERROR($AN253 * INDEX('Inputs from Uganda staff'!$E$61:$BM$80,MATCH('HRH Need estimation'!AH$2,'Inputs from Uganda staff'!$E$61:$E$80,0),MATCH('HRH Need estimation'!$D253,'Inputs from Uganda staff'!$E$6:$BM$6,0)),
""))</f>
        <v>0</v>
      </c>
      <c r="AI253" s="122">
        <f>IFERROR(
$AN253 * INDEX('WFOM - Time_Base'!$A$4:$API$29, MATCH("CenHos", 'WFOM - Time_Base'!$B$4:$B$29,0), MATCH(CONCATENATE($G253,AI$2),'WFOM - Time_Base'!$A$8:$API$8,0)) *
INDEX('WFOM - Time_Base'!$A$4:$API$29, MATCH("CenHos_Per", 'WFOM - Time_Base'!$B$4:$B$29,0), MATCH(CONCATENATE($G253,AI$2),'WFOM - Time_Base'!$A$8:$API$8,0)),
IFERROR($AN253 * INDEX('Inputs from Uganda staff'!$E$61:$BM$80,MATCH('HRH Need estimation'!AI$2,'Inputs from Uganda staff'!$E$61:$E$80,0),MATCH('HRH Need estimation'!$D253,'Inputs from Uganda staff'!$E$6:$BM$6,0)),
""))</f>
        <v>0</v>
      </c>
      <c r="AJ253" s="122">
        <f>IFERROR(
$AN253 * INDEX('WFOM - Time_Base'!$A$4:$API$29, MATCH("CenHos", 'WFOM - Time_Base'!$B$4:$B$29,0), MATCH(CONCATENATE($G253,AJ$2),'WFOM - Time_Base'!$A$8:$API$8,0)) *
INDEX('WFOM - Time_Base'!$A$4:$API$29, MATCH("CenHos_Per", 'WFOM - Time_Base'!$B$4:$B$29,0), MATCH(CONCATENATE($G253,AJ$2),'WFOM - Time_Base'!$A$8:$API$8,0)),
IFERROR($AN253 * INDEX('Inputs from Uganda staff'!$E$61:$BM$80,MATCH('HRH Need estimation'!AJ$2,'Inputs from Uganda staff'!$E$61:$E$80,0),MATCH('HRH Need estimation'!$D253,'Inputs from Uganda staff'!$E$6:$BM$6,0)),
""))</f>
        <v>0</v>
      </c>
      <c r="AK253" s="122">
        <f>IFERROR(
$AN253 * INDEX('WFOM - Time_Base'!$A$4:$API$29, MATCH("CenHos", 'WFOM - Time_Base'!$B$4:$B$29,0), MATCH(CONCATENATE($G253,AK$2),'WFOM - Time_Base'!$A$8:$API$8,0)) *
INDEX('WFOM - Time_Base'!$A$4:$API$29, MATCH("CenHos_Per", 'WFOM - Time_Base'!$B$4:$B$29,0), MATCH(CONCATENATE($G253,AK$2),'WFOM - Time_Base'!$A$8:$API$8,0)),
IFERROR($AN253 * INDEX('Inputs from Uganda staff'!$E$61:$BM$80,MATCH('HRH Need estimation'!AK$2,'Inputs from Uganda staff'!$E$61:$E$80,0),MATCH('HRH Need estimation'!$D253,'Inputs from Uganda staff'!$E$6:$BM$6,0)),
""))</f>
        <v>0</v>
      </c>
      <c r="AL253" s="122">
        <f>IFERROR(
$AN253 * INDEX('WFOM - Time_Base'!$A$4:$API$29, MATCH("CenHos", 'WFOM - Time_Base'!$B$4:$B$29,0), MATCH(CONCATENATE($G253,AL$2),'WFOM - Time_Base'!$A$8:$API$8,0)) *
INDEX('WFOM - Time_Base'!$A$4:$API$29, MATCH("CenHos_Per", 'WFOM - Time_Base'!$B$4:$B$29,0), MATCH(CONCATENATE($G253,AL$2),'WFOM - Time_Base'!$A$8:$API$8,0)),
IFERROR($AN253 * INDEX('Inputs from Uganda staff'!$E$61:$BM$80,MATCH('HRH Need estimation'!AL$2,'Inputs from Uganda staff'!$E$61:$E$80,0),MATCH('HRH Need estimation'!$D253,'Inputs from Uganda staff'!$E$6:$BM$6,0)),
""))</f>
        <v>0</v>
      </c>
      <c r="AN253">
        <v>1</v>
      </c>
      <c r="AO253" t="e">
        <f t="shared" si="8"/>
        <v>#N/A</v>
      </c>
    </row>
    <row r="254" spans="1:41" hidden="1">
      <c r="A254" s="106" t="s">
        <v>915</v>
      </c>
      <c r="B254" s="106" t="s">
        <v>680</v>
      </c>
      <c r="C254" s="107" t="s">
        <v>722</v>
      </c>
      <c r="D254" s="115" t="s">
        <v>723</v>
      </c>
      <c r="E254" s="199"/>
      <c r="F254" s="199"/>
      <c r="G254" s="199" t="str">
        <f>IF(F254&lt;&gt;"", VLOOKUP(F254,'WFOM - Cadre and Service List'!$E$4:$F$52,2,FALSE), "")</f>
        <v/>
      </c>
      <c r="H254" s="199" t="s">
        <v>1060</v>
      </c>
      <c r="I254" s="208"/>
      <c r="J254" s="208"/>
      <c r="K254" s="208"/>
      <c r="L254" s="208"/>
      <c r="M254" s="208"/>
      <c r="N254" s="208"/>
      <c r="O254" s="208"/>
      <c r="P254" s="207">
        <f t="shared" si="7"/>
        <v>0</v>
      </c>
      <c r="Q254" s="122" t="s">
        <v>1947</v>
      </c>
      <c r="R254" s="122" t="str">
        <f>IFERROR(
$AN254 * INDEX('WFOM - Time_Base'!$A$4:$API$29, MATCH("CenHos", 'WFOM - Time_Base'!$B$4:$B$29,0), MATCH(CONCATENATE($G254,R$2),'WFOM - Time_Base'!$A$8:$API$8,0)) *
INDEX('WFOM - Time_Base'!$A$4:$API$29, MATCH("CenHos_Per", 'WFOM - Time_Base'!$B$4:$B$29,0), MATCH(CONCATENATE($G254,R$2),'WFOM - Time_Base'!$A$8:$API$8,0)),
IFERROR($AN254 * INDEX('Inputs from Uganda staff'!$E$61:$BM$80,MATCH('HRH Need estimation'!R$2,'Inputs from Uganda staff'!$E$61:$E$80,0),MATCH('HRH Need estimation'!$D254,'Inputs from Uganda staff'!$E$6:$BM$6,0)),
""))</f>
        <v/>
      </c>
      <c r="S254" s="122" t="str">
        <f>IFERROR(
$AN254 * INDEX('WFOM - Time_Base'!$A$4:$API$29, MATCH("CenHos", 'WFOM - Time_Base'!$B$4:$B$29,0), MATCH(CONCATENATE($G254,S$2),'WFOM - Time_Base'!$A$8:$API$8,0)) *
INDEX('WFOM - Time_Base'!$A$4:$API$29, MATCH("CenHos_Per", 'WFOM - Time_Base'!$B$4:$B$29,0), MATCH(CONCATENATE($G254,S$2),'WFOM - Time_Base'!$A$8:$API$8,0)),
IFERROR($AN254 * INDEX('Inputs from Uganda staff'!$E$61:$BM$80,MATCH('HRH Need estimation'!S$2,'Inputs from Uganda staff'!$E$61:$E$80,0),MATCH('HRH Need estimation'!$D254,'Inputs from Uganda staff'!$E$6:$BM$6,0)),
""))</f>
        <v/>
      </c>
      <c r="T254" s="122" t="str">
        <f>IFERROR(
$AN254 * INDEX('WFOM - Time_Base'!$A$4:$API$29, MATCH("CenHos", 'WFOM - Time_Base'!$B$4:$B$29,0), MATCH(CONCATENATE($G254,T$2),'WFOM - Time_Base'!$A$8:$API$8,0)) *
INDEX('WFOM - Time_Base'!$A$4:$API$29, MATCH("CenHos_Per", 'WFOM - Time_Base'!$B$4:$B$29,0), MATCH(CONCATENATE($G254,T$2),'WFOM - Time_Base'!$A$8:$API$8,0)),
IFERROR($AN254 * INDEX('Inputs from Uganda staff'!$E$61:$BM$80,MATCH('HRH Need estimation'!T$2,'Inputs from Uganda staff'!$E$61:$E$80,0),MATCH('HRH Need estimation'!$D254,'Inputs from Uganda staff'!$E$6:$BM$6,0)),
""))</f>
        <v/>
      </c>
      <c r="U254" s="122" t="str">
        <f>IFERROR(
$AN254 * INDEX('WFOM - Time_Base'!$A$4:$API$29, MATCH("CenHos", 'WFOM - Time_Base'!$B$4:$B$29,0), MATCH(CONCATENATE($G254,U$2),'WFOM - Time_Base'!$A$8:$API$8,0)) *
INDEX('WFOM - Time_Base'!$A$4:$API$29, MATCH("CenHos_Per", 'WFOM - Time_Base'!$B$4:$B$29,0), MATCH(CONCATENATE($G254,U$2),'WFOM - Time_Base'!$A$8:$API$8,0)),
IFERROR($AN254 * INDEX('Inputs from Uganda staff'!$E$61:$BM$80,MATCH('HRH Need estimation'!U$2,'Inputs from Uganda staff'!$E$61:$E$80,0),MATCH('HRH Need estimation'!$D254,'Inputs from Uganda staff'!$E$6:$BM$6,0)),
""))</f>
        <v/>
      </c>
      <c r="V254" s="122" t="str">
        <f>IFERROR(
$AN254 * INDEX('WFOM - Time_Base'!$A$4:$API$29, MATCH("CenHos", 'WFOM - Time_Base'!$B$4:$B$29,0), MATCH(CONCATENATE($G254,V$2),'WFOM - Time_Base'!$A$8:$API$8,0)) *
INDEX('WFOM - Time_Base'!$A$4:$API$29, MATCH("CenHos_Per", 'WFOM - Time_Base'!$B$4:$B$29,0), MATCH(CONCATENATE($G254,V$2),'WFOM - Time_Base'!$A$8:$API$8,0)),
IFERROR($AN254 * INDEX('Inputs from Uganda staff'!$E$61:$BM$80,MATCH('HRH Need estimation'!V$2,'Inputs from Uganda staff'!$E$61:$E$80,0),MATCH('HRH Need estimation'!$D254,'Inputs from Uganda staff'!$E$6:$BM$6,0)),
""))</f>
        <v/>
      </c>
      <c r="W254" s="122" t="str">
        <f>IFERROR(
$AN254 * INDEX('WFOM - Time_Base'!$A$4:$API$29, MATCH("CenHos", 'WFOM - Time_Base'!$B$4:$B$29,0), MATCH(CONCATENATE($G254,W$2),'WFOM - Time_Base'!$A$8:$API$8,0)) *
INDEX('WFOM - Time_Base'!$A$4:$API$29, MATCH("CenHos_Per", 'WFOM - Time_Base'!$B$4:$B$29,0), MATCH(CONCATENATE($G254,W$2),'WFOM - Time_Base'!$A$8:$API$8,0)),
IFERROR($AN254 * INDEX('Inputs from Uganda staff'!$E$61:$BM$80,MATCH('HRH Need estimation'!W$2,'Inputs from Uganda staff'!$E$61:$E$80,0),MATCH('HRH Need estimation'!$D254,'Inputs from Uganda staff'!$E$6:$BM$6,0)),
""))</f>
        <v/>
      </c>
      <c r="X254" s="122" t="str">
        <f>IFERROR(
$AN254 * INDEX('WFOM - Time_Base'!$A$4:$API$29, MATCH("CenHos", 'WFOM - Time_Base'!$B$4:$B$29,0), MATCH(CONCATENATE($G254,X$2),'WFOM - Time_Base'!$A$8:$API$8,0)) *
INDEX('WFOM - Time_Base'!$A$4:$API$29, MATCH("CenHos_Per", 'WFOM - Time_Base'!$B$4:$B$29,0), MATCH(CONCATENATE($G254,X$2),'WFOM - Time_Base'!$A$8:$API$8,0)),
IFERROR($AN254 * INDEX('Inputs from Uganda staff'!$E$61:$BM$80,MATCH('HRH Need estimation'!X$2,'Inputs from Uganda staff'!$E$61:$E$80,0),MATCH('HRH Need estimation'!$D254,'Inputs from Uganda staff'!$E$6:$BM$6,0)),
""))</f>
        <v/>
      </c>
      <c r="Y254" s="122" t="str">
        <f>IFERROR(
$AN254 * INDEX('WFOM - Time_Base'!$A$4:$API$29, MATCH("CenHos", 'WFOM - Time_Base'!$B$4:$B$29,0), MATCH(CONCATENATE($G254,Y$2),'WFOM - Time_Base'!$A$8:$API$8,0)) *
INDEX('WFOM - Time_Base'!$A$4:$API$29, MATCH("CenHos_Per", 'WFOM - Time_Base'!$B$4:$B$29,0), MATCH(CONCATENATE($G254,Y$2),'WFOM - Time_Base'!$A$8:$API$8,0)),
IFERROR($AN254 * INDEX('Inputs from Uganda staff'!$E$61:$BM$80,MATCH('HRH Need estimation'!Y$2,'Inputs from Uganda staff'!$E$61:$E$80,0),MATCH('HRH Need estimation'!$D254,'Inputs from Uganda staff'!$E$6:$BM$6,0)),
""))</f>
        <v/>
      </c>
      <c r="Z254" s="122" t="str">
        <f>IFERROR(
$AN254 * INDEX('WFOM - Time_Base'!$A$4:$API$29, MATCH("CenHos", 'WFOM - Time_Base'!$B$4:$B$29,0), MATCH(CONCATENATE($G254,Z$2),'WFOM - Time_Base'!$A$8:$API$8,0)) *
INDEX('WFOM - Time_Base'!$A$4:$API$29, MATCH("CenHos_Per", 'WFOM - Time_Base'!$B$4:$B$29,0), MATCH(CONCATENATE($G254,Z$2),'WFOM - Time_Base'!$A$8:$API$8,0)),
IFERROR($AN254 * INDEX('Inputs from Uganda staff'!$E$61:$BM$80,MATCH('HRH Need estimation'!Z$2,'Inputs from Uganda staff'!$E$61:$E$80,0),MATCH('HRH Need estimation'!$D254,'Inputs from Uganda staff'!$E$6:$BM$6,0)),
""))</f>
        <v/>
      </c>
      <c r="AA254" s="122" t="str">
        <f>IFERROR(
$AN254 * INDEX('WFOM - Time_Base'!$A$4:$API$29, MATCH("CenHos", 'WFOM - Time_Base'!$B$4:$B$29,0), MATCH(CONCATENATE($G254,AA$2),'WFOM - Time_Base'!$A$8:$API$8,0)) *
INDEX('WFOM - Time_Base'!$A$4:$API$29, MATCH("CenHos_Per", 'WFOM - Time_Base'!$B$4:$B$29,0), MATCH(CONCATENATE($G254,AA$2),'WFOM - Time_Base'!$A$8:$API$8,0)),
IFERROR($AN254 * INDEX('Inputs from Uganda staff'!$E$61:$BM$80,MATCH('HRH Need estimation'!AA$2,'Inputs from Uganda staff'!$E$61:$E$80,0),MATCH('HRH Need estimation'!$D254,'Inputs from Uganda staff'!$E$6:$BM$6,0)),
""))</f>
        <v/>
      </c>
      <c r="AB254" s="122" t="str">
        <f>IFERROR(
$AN254 * INDEX('WFOM - Time_Base'!$A$4:$API$29, MATCH("CenHos", 'WFOM - Time_Base'!$B$4:$B$29,0), MATCH(CONCATENATE($G254,AB$2),'WFOM - Time_Base'!$A$8:$API$8,0)) *
INDEX('WFOM - Time_Base'!$A$4:$API$29, MATCH("CenHos_Per", 'WFOM - Time_Base'!$B$4:$B$29,0), MATCH(CONCATENATE($G254,AB$2),'WFOM - Time_Base'!$A$8:$API$8,0)),
IFERROR($AN254 * INDEX('Inputs from Uganda staff'!$E$61:$BM$80,MATCH('HRH Need estimation'!AB$2,'Inputs from Uganda staff'!$E$61:$E$80,0),MATCH('HRH Need estimation'!$D254,'Inputs from Uganda staff'!$E$6:$BM$6,0)),
""))</f>
        <v/>
      </c>
      <c r="AC254" s="122" t="str">
        <f>IFERROR(
$AN254 * INDEX('WFOM - Time_Base'!$A$4:$API$29, MATCH("CenHos", 'WFOM - Time_Base'!$B$4:$B$29,0), MATCH(CONCATENATE($G254,AC$2),'WFOM - Time_Base'!$A$8:$API$8,0)) *
INDEX('WFOM - Time_Base'!$A$4:$API$29, MATCH("CenHos_Per", 'WFOM - Time_Base'!$B$4:$B$29,0), MATCH(CONCATENATE($G254,AC$2),'WFOM - Time_Base'!$A$8:$API$8,0)),
IFERROR($AN254 * INDEX('Inputs from Uganda staff'!$E$61:$BM$80,MATCH('HRH Need estimation'!AC$2,'Inputs from Uganda staff'!$E$61:$E$80,0),MATCH('HRH Need estimation'!$D254,'Inputs from Uganda staff'!$E$6:$BM$6,0)),
""))</f>
        <v/>
      </c>
      <c r="AD254" s="122" t="str">
        <f>IFERROR(
$AN254 * INDEX('WFOM - Time_Base'!$A$4:$API$29, MATCH("CenHos", 'WFOM - Time_Base'!$B$4:$B$29,0), MATCH(CONCATENATE($G254,AD$2),'WFOM - Time_Base'!$A$8:$API$8,0)) *
INDEX('WFOM - Time_Base'!$A$4:$API$29, MATCH("CenHos_Per", 'WFOM - Time_Base'!$B$4:$B$29,0), MATCH(CONCATENATE($G254,AD$2),'WFOM - Time_Base'!$A$8:$API$8,0)),
IFERROR($AN254 * INDEX('Inputs from Uganda staff'!$E$61:$BM$80,MATCH('HRH Need estimation'!AD$2,'Inputs from Uganda staff'!$E$61:$E$80,0),MATCH('HRH Need estimation'!$D254,'Inputs from Uganda staff'!$E$6:$BM$6,0)),
""))</f>
        <v/>
      </c>
      <c r="AE254" s="122" t="str">
        <f>IFERROR(
$AN254 * INDEX('WFOM - Time_Base'!$A$4:$API$29, MATCH("CenHos", 'WFOM - Time_Base'!$B$4:$B$29,0), MATCH(CONCATENATE($G254,AE$2),'WFOM - Time_Base'!$A$8:$API$8,0)) *
INDEX('WFOM - Time_Base'!$A$4:$API$29, MATCH("CenHos_Per", 'WFOM - Time_Base'!$B$4:$B$29,0), MATCH(CONCATENATE($G254,AE$2),'WFOM - Time_Base'!$A$8:$API$8,0)),
IFERROR($AN254 * INDEX('Inputs from Uganda staff'!$E$61:$BM$80,MATCH('HRH Need estimation'!AE$2,'Inputs from Uganda staff'!$E$61:$E$80,0),MATCH('HRH Need estimation'!$D254,'Inputs from Uganda staff'!$E$6:$BM$6,0)),
""))</f>
        <v/>
      </c>
      <c r="AF254" s="122" t="str">
        <f>IFERROR(
$AN254 * INDEX('WFOM - Time_Base'!$A$4:$API$29, MATCH("CenHos", 'WFOM - Time_Base'!$B$4:$B$29,0), MATCH(CONCATENATE($G254,AF$2),'WFOM - Time_Base'!$A$8:$API$8,0)) *
INDEX('WFOM - Time_Base'!$A$4:$API$29, MATCH("CenHos_Per", 'WFOM - Time_Base'!$B$4:$B$29,0), MATCH(CONCATENATE($G254,AF$2),'WFOM - Time_Base'!$A$8:$API$8,0)),
IFERROR($AN254 * INDEX('Inputs from Uganda staff'!$E$61:$BM$80,MATCH('HRH Need estimation'!AF$2,'Inputs from Uganda staff'!$E$61:$E$80,0),MATCH('HRH Need estimation'!$D254,'Inputs from Uganda staff'!$E$6:$BM$6,0)),
""))</f>
        <v/>
      </c>
      <c r="AG254" s="122" t="str">
        <f>IFERROR(
$AN254 * INDEX('WFOM - Time_Base'!$A$4:$API$29, MATCH("CenHos", 'WFOM - Time_Base'!$B$4:$B$29,0), MATCH(CONCATENATE($G254,AG$2),'WFOM - Time_Base'!$A$8:$API$8,0)) *
INDEX('WFOM - Time_Base'!$A$4:$API$29, MATCH("CenHos_Per", 'WFOM - Time_Base'!$B$4:$B$29,0), MATCH(CONCATENATE($G254,AG$2),'WFOM - Time_Base'!$A$8:$API$8,0)),
IFERROR($AN254 * INDEX('Inputs from Uganda staff'!$E$61:$BM$80,MATCH('HRH Need estimation'!AG$2,'Inputs from Uganda staff'!$E$61:$E$80,0),MATCH('HRH Need estimation'!$D254,'Inputs from Uganda staff'!$E$6:$BM$6,0)),
""))</f>
        <v/>
      </c>
      <c r="AH254" s="122" t="str">
        <f>IFERROR(
$AN254 * INDEX('WFOM - Time_Base'!$A$4:$API$29, MATCH("CenHos", 'WFOM - Time_Base'!$B$4:$B$29,0), MATCH(CONCATENATE($G254,AH$2),'WFOM - Time_Base'!$A$8:$API$8,0)) *
INDEX('WFOM - Time_Base'!$A$4:$API$29, MATCH("CenHos_Per", 'WFOM - Time_Base'!$B$4:$B$29,0), MATCH(CONCATENATE($G254,AH$2),'WFOM - Time_Base'!$A$8:$API$8,0)),
IFERROR($AN254 * INDEX('Inputs from Uganda staff'!$E$61:$BM$80,MATCH('HRH Need estimation'!AH$2,'Inputs from Uganda staff'!$E$61:$E$80,0),MATCH('HRH Need estimation'!$D254,'Inputs from Uganda staff'!$E$6:$BM$6,0)),
""))</f>
        <v/>
      </c>
      <c r="AI254" s="122" t="str">
        <f>IFERROR(
$AN254 * INDEX('WFOM - Time_Base'!$A$4:$API$29, MATCH("CenHos", 'WFOM - Time_Base'!$B$4:$B$29,0), MATCH(CONCATENATE($G254,AI$2),'WFOM - Time_Base'!$A$8:$API$8,0)) *
INDEX('WFOM - Time_Base'!$A$4:$API$29, MATCH("CenHos_Per", 'WFOM - Time_Base'!$B$4:$B$29,0), MATCH(CONCATENATE($G254,AI$2),'WFOM - Time_Base'!$A$8:$API$8,0)),
IFERROR($AN254 * INDEX('Inputs from Uganda staff'!$E$61:$BM$80,MATCH('HRH Need estimation'!AI$2,'Inputs from Uganda staff'!$E$61:$E$80,0),MATCH('HRH Need estimation'!$D254,'Inputs from Uganda staff'!$E$6:$BM$6,0)),
""))</f>
        <v/>
      </c>
      <c r="AJ254" s="122" t="str">
        <f>IFERROR(
$AN254 * INDEX('WFOM - Time_Base'!$A$4:$API$29, MATCH("CenHos", 'WFOM - Time_Base'!$B$4:$B$29,0), MATCH(CONCATENATE($G254,AJ$2),'WFOM - Time_Base'!$A$8:$API$8,0)) *
INDEX('WFOM - Time_Base'!$A$4:$API$29, MATCH("CenHos_Per", 'WFOM - Time_Base'!$B$4:$B$29,0), MATCH(CONCATENATE($G254,AJ$2),'WFOM - Time_Base'!$A$8:$API$8,0)),
IFERROR($AN254 * INDEX('Inputs from Uganda staff'!$E$61:$BM$80,MATCH('HRH Need estimation'!AJ$2,'Inputs from Uganda staff'!$E$61:$E$80,0),MATCH('HRH Need estimation'!$D254,'Inputs from Uganda staff'!$E$6:$BM$6,0)),
""))</f>
        <v/>
      </c>
      <c r="AK254" s="122" t="str">
        <f>IFERROR(
$AN254 * INDEX('WFOM - Time_Base'!$A$4:$API$29, MATCH("CenHos", 'WFOM - Time_Base'!$B$4:$B$29,0), MATCH(CONCATENATE($G254,AK$2),'WFOM - Time_Base'!$A$8:$API$8,0)) *
INDEX('WFOM - Time_Base'!$A$4:$API$29, MATCH("CenHos_Per", 'WFOM - Time_Base'!$B$4:$B$29,0), MATCH(CONCATENATE($G254,AK$2),'WFOM - Time_Base'!$A$8:$API$8,0)),
IFERROR($AN254 * INDEX('Inputs from Uganda staff'!$E$61:$BM$80,MATCH('HRH Need estimation'!AK$2,'Inputs from Uganda staff'!$E$61:$E$80,0),MATCH('HRH Need estimation'!$D254,'Inputs from Uganda staff'!$E$6:$BM$6,0)),
""))</f>
        <v/>
      </c>
      <c r="AL254" s="122" t="str">
        <f>IFERROR(
$AN254 * INDEX('WFOM - Time_Base'!$A$4:$API$29, MATCH("CenHos", 'WFOM - Time_Base'!$B$4:$B$29,0), MATCH(CONCATENATE($G254,AL$2),'WFOM - Time_Base'!$A$8:$API$8,0)) *
INDEX('WFOM - Time_Base'!$A$4:$API$29, MATCH("CenHos_Per", 'WFOM - Time_Base'!$B$4:$B$29,0), MATCH(CONCATENATE($G254,AL$2),'WFOM - Time_Base'!$A$8:$API$8,0)),
IFERROR($AN254 * INDEX('Inputs from Uganda staff'!$E$61:$BM$80,MATCH('HRH Need estimation'!AL$2,'Inputs from Uganda staff'!$E$61:$E$80,0),MATCH('HRH Need estimation'!$D254,'Inputs from Uganda staff'!$E$6:$BM$6,0)),
""))</f>
        <v/>
      </c>
      <c r="AN254">
        <v>1</v>
      </c>
      <c r="AO254" t="e">
        <f t="shared" si="8"/>
        <v>#N/A</v>
      </c>
    </row>
    <row r="255" spans="1:41" hidden="1">
      <c r="A255" s="106" t="s">
        <v>915</v>
      </c>
      <c r="B255" s="106" t="s">
        <v>724</v>
      </c>
      <c r="C255" s="107" t="s">
        <v>725</v>
      </c>
      <c r="D255" s="113" t="s">
        <v>726</v>
      </c>
      <c r="E255" s="122" t="s">
        <v>865</v>
      </c>
      <c r="F255" s="122" t="s">
        <v>135</v>
      </c>
      <c r="G255" s="122" t="str">
        <f>IF(F255&lt;&gt;"", VLOOKUP(F255,'WFOM - Cadre and Service List'!$E$4:$F$52,2,FALSE), "")</f>
        <v>DentSurg</v>
      </c>
      <c r="H255" s="122"/>
      <c r="I255" s="207"/>
      <c r="J255" s="207"/>
      <c r="K255" s="207"/>
      <c r="L255" s="207"/>
      <c r="M255" s="207"/>
      <c r="N255" s="207"/>
      <c r="O255" s="207"/>
      <c r="P255" s="207">
        <f t="shared" si="7"/>
        <v>0</v>
      </c>
      <c r="Q255" s="122" t="s">
        <v>1947</v>
      </c>
      <c r="R255" s="122">
        <f>IFERROR(
$AN255 * INDEX('WFOM - Time_Base'!$A$4:$API$29, MATCH("CenHos", 'WFOM - Time_Base'!$B$4:$B$29,0), MATCH(CONCATENATE($G255,R$2),'WFOM - Time_Base'!$A$8:$API$8,0)) *
INDEX('WFOM - Time_Base'!$A$4:$API$29, MATCH("CenHos_Per", 'WFOM - Time_Base'!$B$4:$B$29,0), MATCH(CONCATENATE($G255,R$2),'WFOM - Time_Base'!$A$8:$API$8,0)),
IFERROR($AN255 * INDEX('Inputs from Uganda staff'!$E$61:$BM$80,MATCH('HRH Need estimation'!R$2,'Inputs from Uganda staff'!$E$61:$E$80,0),MATCH('HRH Need estimation'!$D255,'Inputs from Uganda staff'!$E$6:$BM$6,0)),
""))</f>
        <v>0</v>
      </c>
      <c r="S255" s="122">
        <f>IFERROR(
$AN255 * INDEX('WFOM - Time_Base'!$A$4:$API$29, MATCH("CenHos", 'WFOM - Time_Base'!$B$4:$B$29,0), MATCH(CONCATENATE($G255,S$2),'WFOM - Time_Base'!$A$8:$API$8,0)) *
INDEX('WFOM - Time_Base'!$A$4:$API$29, MATCH("CenHos_Per", 'WFOM - Time_Base'!$B$4:$B$29,0), MATCH(CONCATENATE($G255,S$2),'WFOM - Time_Base'!$A$8:$API$8,0)),
IFERROR($AN255 * INDEX('Inputs from Uganda staff'!$E$61:$BM$80,MATCH('HRH Need estimation'!S$2,'Inputs from Uganda staff'!$E$61:$E$80,0),MATCH('HRH Need estimation'!$D255,'Inputs from Uganda staff'!$E$6:$BM$6,0)),
""))</f>
        <v>0</v>
      </c>
      <c r="T255" s="122">
        <f>IFERROR(
$AN255 * INDEX('WFOM - Time_Base'!$A$4:$API$29, MATCH("CenHos", 'WFOM - Time_Base'!$B$4:$B$29,0), MATCH(CONCATENATE($G255,T$2),'WFOM - Time_Base'!$A$8:$API$8,0)) *
INDEX('WFOM - Time_Base'!$A$4:$API$29, MATCH("CenHos_Per", 'WFOM - Time_Base'!$B$4:$B$29,0), MATCH(CONCATENATE($G255,T$2),'WFOM - Time_Base'!$A$8:$API$8,0)),
IFERROR($AN255 * INDEX('Inputs from Uganda staff'!$E$61:$BM$80,MATCH('HRH Need estimation'!T$2,'Inputs from Uganda staff'!$E$61:$E$80,0),MATCH('HRH Need estimation'!$D255,'Inputs from Uganda staff'!$E$6:$BM$6,0)),
""))</f>
        <v>0</v>
      </c>
      <c r="U255" s="122">
        <f>IFERROR(
$AN255 * INDEX('WFOM - Time_Base'!$A$4:$API$29, MATCH("CenHos", 'WFOM - Time_Base'!$B$4:$B$29,0), MATCH(CONCATENATE($G255,U$2),'WFOM - Time_Base'!$A$8:$API$8,0)) *
INDEX('WFOM - Time_Base'!$A$4:$API$29, MATCH("CenHos_Per", 'WFOM - Time_Base'!$B$4:$B$29,0), MATCH(CONCATENATE($G255,U$2),'WFOM - Time_Base'!$A$8:$API$8,0)),
IFERROR($AN255 * INDEX('Inputs from Uganda staff'!$E$61:$BM$80,MATCH('HRH Need estimation'!U$2,'Inputs from Uganda staff'!$E$61:$E$80,0),MATCH('HRH Need estimation'!$D255,'Inputs from Uganda staff'!$E$6:$BM$6,0)),
""))</f>
        <v>0</v>
      </c>
      <c r="V255" s="122">
        <f>IFERROR(
$AN255 * INDEX('WFOM - Time_Base'!$A$4:$API$29, MATCH("CenHos", 'WFOM - Time_Base'!$B$4:$B$29,0), MATCH(CONCATENATE($G255,V$2),'WFOM - Time_Base'!$A$8:$API$8,0)) *
INDEX('WFOM - Time_Base'!$A$4:$API$29, MATCH("CenHos_Per", 'WFOM - Time_Base'!$B$4:$B$29,0), MATCH(CONCATENATE($G255,V$2),'WFOM - Time_Base'!$A$8:$API$8,0)),
IFERROR($AN255 * INDEX('Inputs from Uganda staff'!$E$61:$BM$80,MATCH('HRH Need estimation'!V$2,'Inputs from Uganda staff'!$E$61:$E$80,0),MATCH('HRH Need estimation'!$D255,'Inputs from Uganda staff'!$E$6:$BM$6,0)),
""))</f>
        <v>0</v>
      </c>
      <c r="W255" s="122">
        <f>IFERROR(
$AN255 * INDEX('WFOM - Time_Base'!$A$4:$API$29, MATCH("CenHos", 'WFOM - Time_Base'!$B$4:$B$29,0), MATCH(CONCATENATE($G255,W$2),'WFOM - Time_Base'!$A$8:$API$8,0)) *
INDEX('WFOM - Time_Base'!$A$4:$API$29, MATCH("CenHos_Per", 'WFOM - Time_Base'!$B$4:$B$29,0), MATCH(CONCATENATE($G255,W$2),'WFOM - Time_Base'!$A$8:$API$8,0)),
IFERROR($AN255 * INDEX('Inputs from Uganda staff'!$E$61:$BM$80,MATCH('HRH Need estimation'!W$2,'Inputs from Uganda staff'!$E$61:$E$80,0),MATCH('HRH Need estimation'!$D255,'Inputs from Uganda staff'!$E$6:$BM$6,0)),
""))</f>
        <v>0</v>
      </c>
      <c r="X255" s="122">
        <f>IFERROR(
$AN255 * INDEX('WFOM - Time_Base'!$A$4:$API$29, MATCH("CenHos", 'WFOM - Time_Base'!$B$4:$B$29,0), MATCH(CONCATENATE($G255,X$2),'WFOM - Time_Base'!$A$8:$API$8,0)) *
INDEX('WFOM - Time_Base'!$A$4:$API$29, MATCH("CenHos_Per", 'WFOM - Time_Base'!$B$4:$B$29,0), MATCH(CONCATENATE($G255,X$2),'WFOM - Time_Base'!$A$8:$API$8,0)),
IFERROR($AN255 * INDEX('Inputs from Uganda staff'!$E$61:$BM$80,MATCH('HRH Need estimation'!X$2,'Inputs from Uganda staff'!$E$61:$E$80,0),MATCH('HRH Need estimation'!$D255,'Inputs from Uganda staff'!$E$6:$BM$6,0)),
""))</f>
        <v>0</v>
      </c>
      <c r="Y255" s="122">
        <f>IFERROR(
$AN255 * INDEX('WFOM - Time_Base'!$A$4:$API$29, MATCH("CenHos", 'WFOM - Time_Base'!$B$4:$B$29,0), MATCH(CONCATENATE($G255,Y$2),'WFOM - Time_Base'!$A$8:$API$8,0)) *
INDEX('WFOM - Time_Base'!$A$4:$API$29, MATCH("CenHos_Per", 'WFOM - Time_Base'!$B$4:$B$29,0), MATCH(CONCATENATE($G255,Y$2),'WFOM - Time_Base'!$A$8:$API$8,0)),
IFERROR($AN255 * INDEX('Inputs from Uganda staff'!$E$61:$BM$80,MATCH('HRH Need estimation'!Y$2,'Inputs from Uganda staff'!$E$61:$E$80,0),MATCH('HRH Need estimation'!$D255,'Inputs from Uganda staff'!$E$6:$BM$6,0)),
""))</f>
        <v>0</v>
      </c>
      <c r="Z255" s="122">
        <f>IFERROR(
$AN255 * INDEX('WFOM - Time_Base'!$A$4:$API$29, MATCH("CenHos", 'WFOM - Time_Base'!$B$4:$B$29,0), MATCH(CONCATENATE($G255,Z$2),'WFOM - Time_Base'!$A$8:$API$8,0)) *
INDEX('WFOM - Time_Base'!$A$4:$API$29, MATCH("CenHos_Per", 'WFOM - Time_Base'!$B$4:$B$29,0), MATCH(CONCATENATE($G255,Z$2),'WFOM - Time_Base'!$A$8:$API$8,0)),
IFERROR($AN255 * INDEX('Inputs from Uganda staff'!$E$61:$BM$80,MATCH('HRH Need estimation'!Z$2,'Inputs from Uganda staff'!$E$61:$E$80,0),MATCH('HRH Need estimation'!$D255,'Inputs from Uganda staff'!$E$6:$BM$6,0)),
""))</f>
        <v>0</v>
      </c>
      <c r="AA255" s="122">
        <f>IFERROR(
$AN255 * INDEX('WFOM - Time_Base'!$A$4:$API$29, MATCH("CenHos", 'WFOM - Time_Base'!$B$4:$B$29,0), MATCH(CONCATENATE($G255,AA$2),'WFOM - Time_Base'!$A$8:$API$8,0)) *
INDEX('WFOM - Time_Base'!$A$4:$API$29, MATCH("CenHos_Per", 'WFOM - Time_Base'!$B$4:$B$29,0), MATCH(CONCATENATE($G255,AA$2),'WFOM - Time_Base'!$A$8:$API$8,0)),
IFERROR($AN255 * INDEX('Inputs from Uganda staff'!$E$61:$BM$80,MATCH('HRH Need estimation'!AA$2,'Inputs from Uganda staff'!$E$61:$E$80,0),MATCH('HRH Need estimation'!$D255,'Inputs from Uganda staff'!$E$6:$BM$6,0)),
""))</f>
        <v>0</v>
      </c>
      <c r="AB255" s="122">
        <f>IFERROR(
$AN255 * INDEX('WFOM - Time_Base'!$A$4:$API$29, MATCH("CenHos", 'WFOM - Time_Base'!$B$4:$B$29,0), MATCH(CONCATENATE($G255,AB$2),'WFOM - Time_Base'!$A$8:$API$8,0)) *
INDEX('WFOM - Time_Base'!$A$4:$API$29, MATCH("CenHos_Per", 'WFOM - Time_Base'!$B$4:$B$29,0), MATCH(CONCATENATE($G255,AB$2),'WFOM - Time_Base'!$A$8:$API$8,0)),
IFERROR($AN255 * INDEX('Inputs from Uganda staff'!$E$61:$BM$80,MATCH('HRH Need estimation'!AB$2,'Inputs from Uganda staff'!$E$61:$E$80,0),MATCH('HRH Need estimation'!$D255,'Inputs from Uganda staff'!$E$6:$BM$6,0)),
""))</f>
        <v>0</v>
      </c>
      <c r="AC255" s="122" t="str">
        <f>IFERROR(
$AN255 * INDEX('WFOM - Time_Base'!$A$4:$API$29, MATCH("CenHos", 'WFOM - Time_Base'!$B$4:$B$29,0), MATCH(CONCATENATE($G255,AC$2),'WFOM - Time_Base'!$A$8:$API$8,0)) *
INDEX('WFOM - Time_Base'!$A$4:$API$29, MATCH("CenHos_Per", 'WFOM - Time_Base'!$B$4:$B$29,0), MATCH(CONCATENATE($G255,AC$2),'WFOM - Time_Base'!$A$8:$API$8,0)),
IFERROR($AN255 * INDEX('Inputs from Uganda staff'!$E$61:$BM$80,MATCH('HRH Need estimation'!AC$2,'Inputs from Uganda staff'!$E$61:$E$80,0),MATCH('HRH Need estimation'!$D255,'Inputs from Uganda staff'!$E$6:$BM$6,0)),
""))</f>
        <v/>
      </c>
      <c r="AD255" s="122">
        <f>IFERROR(
$AN255 * INDEX('WFOM - Time_Base'!$A$4:$API$29, MATCH("CenHos", 'WFOM - Time_Base'!$B$4:$B$29,0), MATCH(CONCATENATE($G255,AD$2),'WFOM - Time_Base'!$A$8:$API$8,0)) *
INDEX('WFOM - Time_Base'!$A$4:$API$29, MATCH("CenHos_Per", 'WFOM - Time_Base'!$B$4:$B$29,0), MATCH(CONCATENATE($G255,AD$2),'WFOM - Time_Base'!$A$8:$API$8,0)),
IFERROR($AN255 * INDEX('Inputs from Uganda staff'!$E$61:$BM$80,MATCH('HRH Need estimation'!AD$2,'Inputs from Uganda staff'!$E$61:$E$80,0),MATCH('HRH Need estimation'!$D255,'Inputs from Uganda staff'!$E$6:$BM$6,0)),
""))</f>
        <v>90</v>
      </c>
      <c r="AE255" s="122">
        <f>IFERROR(
$AN255 * INDEX('WFOM - Time_Base'!$A$4:$API$29, MATCH("CenHos", 'WFOM - Time_Base'!$B$4:$B$29,0), MATCH(CONCATENATE($G255,AE$2),'WFOM - Time_Base'!$A$8:$API$8,0)) *
INDEX('WFOM - Time_Base'!$A$4:$API$29, MATCH("CenHos_Per", 'WFOM - Time_Base'!$B$4:$B$29,0), MATCH(CONCATENATE($G255,AE$2),'WFOM - Time_Base'!$A$8:$API$8,0)),
IFERROR($AN255 * INDEX('Inputs from Uganda staff'!$E$61:$BM$80,MATCH('HRH Need estimation'!AE$2,'Inputs from Uganda staff'!$E$61:$E$80,0),MATCH('HRH Need estimation'!$D255,'Inputs from Uganda staff'!$E$6:$BM$6,0)),
""))</f>
        <v>0</v>
      </c>
      <c r="AF255" s="122">
        <f>IFERROR(
$AN255 * INDEX('WFOM - Time_Base'!$A$4:$API$29, MATCH("CenHos", 'WFOM - Time_Base'!$B$4:$B$29,0), MATCH(CONCATENATE($G255,AF$2),'WFOM - Time_Base'!$A$8:$API$8,0)) *
INDEX('WFOM - Time_Base'!$A$4:$API$29, MATCH("CenHos_Per", 'WFOM - Time_Base'!$B$4:$B$29,0), MATCH(CONCATENATE($G255,AF$2),'WFOM - Time_Base'!$A$8:$API$8,0)),
IFERROR($AN255 * INDEX('Inputs from Uganda staff'!$E$61:$BM$80,MATCH('HRH Need estimation'!AF$2,'Inputs from Uganda staff'!$E$61:$E$80,0),MATCH('HRH Need estimation'!$D255,'Inputs from Uganda staff'!$E$6:$BM$6,0)),
""))</f>
        <v>100</v>
      </c>
      <c r="AG255" s="122">
        <f>IFERROR(
$AN255 * INDEX('WFOM - Time_Base'!$A$4:$API$29, MATCH("CenHos", 'WFOM - Time_Base'!$B$4:$B$29,0), MATCH(CONCATENATE($G255,AG$2),'WFOM - Time_Base'!$A$8:$API$8,0)) *
INDEX('WFOM - Time_Base'!$A$4:$API$29, MATCH("CenHos_Per", 'WFOM - Time_Base'!$B$4:$B$29,0), MATCH(CONCATENATE($G255,AG$2),'WFOM - Time_Base'!$A$8:$API$8,0)),
IFERROR($AN255 * INDEX('Inputs from Uganda staff'!$E$61:$BM$80,MATCH('HRH Need estimation'!AG$2,'Inputs from Uganda staff'!$E$61:$E$80,0),MATCH('HRH Need estimation'!$D255,'Inputs from Uganda staff'!$E$6:$BM$6,0)),
""))</f>
        <v>0</v>
      </c>
      <c r="AH255" s="122">
        <f>IFERROR(
$AN255 * INDEX('WFOM - Time_Base'!$A$4:$API$29, MATCH("CenHos", 'WFOM - Time_Base'!$B$4:$B$29,0), MATCH(CONCATENATE($G255,AH$2),'WFOM - Time_Base'!$A$8:$API$8,0)) *
INDEX('WFOM - Time_Base'!$A$4:$API$29, MATCH("CenHos_Per", 'WFOM - Time_Base'!$B$4:$B$29,0), MATCH(CONCATENATE($G255,AH$2),'WFOM - Time_Base'!$A$8:$API$8,0)),
IFERROR($AN255 * INDEX('Inputs from Uganda staff'!$E$61:$BM$80,MATCH('HRH Need estimation'!AH$2,'Inputs from Uganda staff'!$E$61:$E$80,0),MATCH('HRH Need estimation'!$D255,'Inputs from Uganda staff'!$E$6:$BM$6,0)),
""))</f>
        <v>0</v>
      </c>
      <c r="AI255" s="122">
        <f>IFERROR(
$AN255 * INDEX('WFOM - Time_Base'!$A$4:$API$29, MATCH("CenHos", 'WFOM - Time_Base'!$B$4:$B$29,0), MATCH(CONCATENATE($G255,AI$2),'WFOM - Time_Base'!$A$8:$API$8,0)) *
INDEX('WFOM - Time_Base'!$A$4:$API$29, MATCH("CenHos_Per", 'WFOM - Time_Base'!$B$4:$B$29,0), MATCH(CONCATENATE($G255,AI$2),'WFOM - Time_Base'!$A$8:$API$8,0)),
IFERROR($AN255 * INDEX('Inputs from Uganda staff'!$E$61:$BM$80,MATCH('HRH Need estimation'!AI$2,'Inputs from Uganda staff'!$E$61:$E$80,0),MATCH('HRH Need estimation'!$D255,'Inputs from Uganda staff'!$E$6:$BM$6,0)),
""))</f>
        <v>0</v>
      </c>
      <c r="AJ255" s="122">
        <f>IFERROR(
$AN255 * INDEX('WFOM - Time_Base'!$A$4:$API$29, MATCH("CenHos", 'WFOM - Time_Base'!$B$4:$B$29,0), MATCH(CONCATENATE($G255,AJ$2),'WFOM - Time_Base'!$A$8:$API$8,0)) *
INDEX('WFOM - Time_Base'!$A$4:$API$29, MATCH("CenHos_Per", 'WFOM - Time_Base'!$B$4:$B$29,0), MATCH(CONCATENATE($G255,AJ$2),'WFOM - Time_Base'!$A$8:$API$8,0)),
IFERROR($AN255 * INDEX('Inputs from Uganda staff'!$E$61:$BM$80,MATCH('HRH Need estimation'!AJ$2,'Inputs from Uganda staff'!$E$61:$E$80,0),MATCH('HRH Need estimation'!$D255,'Inputs from Uganda staff'!$E$6:$BM$6,0)),
""))</f>
        <v>0</v>
      </c>
      <c r="AK255" s="122">
        <f>IFERROR(
$AN255 * INDEX('WFOM - Time_Base'!$A$4:$API$29, MATCH("CenHos", 'WFOM - Time_Base'!$B$4:$B$29,0), MATCH(CONCATENATE($G255,AK$2),'WFOM - Time_Base'!$A$8:$API$8,0)) *
INDEX('WFOM - Time_Base'!$A$4:$API$29, MATCH("CenHos_Per", 'WFOM - Time_Base'!$B$4:$B$29,0), MATCH(CONCATENATE($G255,AK$2),'WFOM - Time_Base'!$A$8:$API$8,0)),
IFERROR($AN255 * INDEX('Inputs from Uganda staff'!$E$61:$BM$80,MATCH('HRH Need estimation'!AK$2,'Inputs from Uganda staff'!$E$61:$E$80,0),MATCH('HRH Need estimation'!$D255,'Inputs from Uganda staff'!$E$6:$BM$6,0)),
""))</f>
        <v>0</v>
      </c>
      <c r="AL255" s="122">
        <f>IFERROR(
$AN255 * INDEX('WFOM - Time_Base'!$A$4:$API$29, MATCH("CenHos", 'WFOM - Time_Base'!$B$4:$B$29,0), MATCH(CONCATENATE($G255,AL$2),'WFOM - Time_Base'!$A$8:$API$8,0)) *
INDEX('WFOM - Time_Base'!$A$4:$API$29, MATCH("CenHos_Per", 'WFOM - Time_Base'!$B$4:$B$29,0), MATCH(CONCATENATE($G255,AL$2),'WFOM - Time_Base'!$A$8:$API$8,0)),
IFERROR($AN255 * INDEX('Inputs from Uganda staff'!$E$61:$BM$80,MATCH('HRH Need estimation'!AL$2,'Inputs from Uganda staff'!$E$61:$E$80,0),MATCH('HRH Need estimation'!$D255,'Inputs from Uganda staff'!$E$6:$BM$6,0)),
""))</f>
        <v>0</v>
      </c>
      <c r="AN255">
        <v>1</v>
      </c>
      <c r="AO255" t="e">
        <f t="shared" si="8"/>
        <v>#N/A</v>
      </c>
    </row>
    <row r="256" spans="1:41" hidden="1">
      <c r="A256" s="106" t="s">
        <v>915</v>
      </c>
      <c r="B256" s="106" t="s">
        <v>724</v>
      </c>
      <c r="C256" s="107" t="s">
        <v>727</v>
      </c>
      <c r="D256" s="113" t="s">
        <v>728</v>
      </c>
      <c r="E256" s="122" t="s">
        <v>865</v>
      </c>
      <c r="F256" s="122" t="s">
        <v>139</v>
      </c>
      <c r="G256" s="122" t="str">
        <f>IF(F256&lt;&gt;"", VLOOKUP(F256,'WFOM - Cadre and Service List'!$E$4:$F$52,2,FALSE), "")</f>
        <v>DentalO5</v>
      </c>
      <c r="H256" s="122"/>
      <c r="I256" s="207"/>
      <c r="J256" s="207"/>
      <c r="K256" s="207"/>
      <c r="L256" s="207"/>
      <c r="M256" s="207"/>
      <c r="N256" s="207"/>
      <c r="O256" s="207"/>
      <c r="P256" s="207">
        <f t="shared" si="7"/>
        <v>0</v>
      </c>
      <c r="Q256" s="122" t="s">
        <v>1947</v>
      </c>
      <c r="R256" s="122">
        <f>IFERROR(
$AN256 * INDEX('WFOM - Time_Base'!$A$4:$API$29, MATCH("CenHos", 'WFOM - Time_Base'!$B$4:$B$29,0), MATCH(CONCATENATE($G256,R$2),'WFOM - Time_Base'!$A$8:$API$8,0)) *
INDEX('WFOM - Time_Base'!$A$4:$API$29, MATCH("CenHos_Per", 'WFOM - Time_Base'!$B$4:$B$29,0), MATCH(CONCATENATE($G256,R$2),'WFOM - Time_Base'!$A$8:$API$8,0)),
IFERROR($AN256 * INDEX('Inputs from Uganda staff'!$E$61:$BM$80,MATCH('HRH Need estimation'!R$2,'Inputs from Uganda staff'!$E$61:$E$80,0),MATCH('HRH Need estimation'!$D256,'Inputs from Uganda staff'!$E$6:$BM$6,0)),
""))</f>
        <v>0</v>
      </c>
      <c r="S256" s="122">
        <f>IFERROR(
$AN256 * INDEX('WFOM - Time_Base'!$A$4:$API$29, MATCH("CenHos", 'WFOM - Time_Base'!$B$4:$B$29,0), MATCH(CONCATENATE($G256,S$2),'WFOM - Time_Base'!$A$8:$API$8,0)) *
INDEX('WFOM - Time_Base'!$A$4:$API$29, MATCH("CenHos_Per", 'WFOM - Time_Base'!$B$4:$B$29,0), MATCH(CONCATENATE($G256,S$2),'WFOM - Time_Base'!$A$8:$API$8,0)),
IFERROR($AN256 * INDEX('Inputs from Uganda staff'!$E$61:$BM$80,MATCH('HRH Need estimation'!S$2,'Inputs from Uganda staff'!$E$61:$E$80,0),MATCH('HRH Need estimation'!$D256,'Inputs from Uganda staff'!$E$6:$BM$6,0)),
""))</f>
        <v>0</v>
      </c>
      <c r="T256" s="122">
        <f>IFERROR(
$AN256 * INDEX('WFOM - Time_Base'!$A$4:$API$29, MATCH("CenHos", 'WFOM - Time_Base'!$B$4:$B$29,0), MATCH(CONCATENATE($G256,T$2),'WFOM - Time_Base'!$A$8:$API$8,0)) *
INDEX('WFOM - Time_Base'!$A$4:$API$29, MATCH("CenHos_Per", 'WFOM - Time_Base'!$B$4:$B$29,0), MATCH(CONCATENATE($G256,T$2),'WFOM - Time_Base'!$A$8:$API$8,0)),
IFERROR($AN256 * INDEX('Inputs from Uganda staff'!$E$61:$BM$80,MATCH('HRH Need estimation'!T$2,'Inputs from Uganda staff'!$E$61:$E$80,0),MATCH('HRH Need estimation'!$D256,'Inputs from Uganda staff'!$E$6:$BM$6,0)),
""))</f>
        <v>0</v>
      </c>
      <c r="U256" s="122">
        <f>IFERROR(
$AN256 * INDEX('WFOM - Time_Base'!$A$4:$API$29, MATCH("CenHos", 'WFOM - Time_Base'!$B$4:$B$29,0), MATCH(CONCATENATE($G256,U$2),'WFOM - Time_Base'!$A$8:$API$8,0)) *
INDEX('WFOM - Time_Base'!$A$4:$API$29, MATCH("CenHos_Per", 'WFOM - Time_Base'!$B$4:$B$29,0), MATCH(CONCATENATE($G256,U$2),'WFOM - Time_Base'!$A$8:$API$8,0)),
IFERROR($AN256 * INDEX('Inputs from Uganda staff'!$E$61:$BM$80,MATCH('HRH Need estimation'!U$2,'Inputs from Uganda staff'!$E$61:$E$80,0),MATCH('HRH Need estimation'!$D256,'Inputs from Uganda staff'!$E$6:$BM$6,0)),
""))</f>
        <v>0</v>
      </c>
      <c r="V256" s="122">
        <f>IFERROR(
$AN256 * INDEX('WFOM - Time_Base'!$A$4:$API$29, MATCH("CenHos", 'WFOM - Time_Base'!$B$4:$B$29,0), MATCH(CONCATENATE($G256,V$2),'WFOM - Time_Base'!$A$8:$API$8,0)) *
INDEX('WFOM - Time_Base'!$A$4:$API$29, MATCH("CenHos_Per", 'WFOM - Time_Base'!$B$4:$B$29,0), MATCH(CONCATENATE($G256,V$2),'WFOM - Time_Base'!$A$8:$API$8,0)),
IFERROR($AN256 * INDEX('Inputs from Uganda staff'!$E$61:$BM$80,MATCH('HRH Need estimation'!V$2,'Inputs from Uganda staff'!$E$61:$E$80,0),MATCH('HRH Need estimation'!$D256,'Inputs from Uganda staff'!$E$6:$BM$6,0)),
""))</f>
        <v>0</v>
      </c>
      <c r="W256" s="122">
        <f>IFERROR(
$AN256 * INDEX('WFOM - Time_Base'!$A$4:$API$29, MATCH("CenHos", 'WFOM - Time_Base'!$B$4:$B$29,0), MATCH(CONCATENATE($G256,W$2),'WFOM - Time_Base'!$A$8:$API$8,0)) *
INDEX('WFOM - Time_Base'!$A$4:$API$29, MATCH("CenHos_Per", 'WFOM - Time_Base'!$B$4:$B$29,0), MATCH(CONCATENATE($G256,W$2),'WFOM - Time_Base'!$A$8:$API$8,0)),
IFERROR($AN256 * INDEX('Inputs from Uganda staff'!$E$61:$BM$80,MATCH('HRH Need estimation'!W$2,'Inputs from Uganda staff'!$E$61:$E$80,0),MATCH('HRH Need estimation'!$D256,'Inputs from Uganda staff'!$E$6:$BM$6,0)),
""))</f>
        <v>0</v>
      </c>
      <c r="X256" s="122">
        <f>IFERROR(
$AN256 * INDEX('WFOM - Time_Base'!$A$4:$API$29, MATCH("CenHos", 'WFOM - Time_Base'!$B$4:$B$29,0), MATCH(CONCATENATE($G256,X$2),'WFOM - Time_Base'!$A$8:$API$8,0)) *
INDEX('WFOM - Time_Base'!$A$4:$API$29, MATCH("CenHos_Per", 'WFOM - Time_Base'!$B$4:$B$29,0), MATCH(CONCATENATE($G256,X$2),'WFOM - Time_Base'!$A$8:$API$8,0)),
IFERROR($AN256 * INDEX('Inputs from Uganda staff'!$E$61:$BM$80,MATCH('HRH Need estimation'!X$2,'Inputs from Uganda staff'!$E$61:$E$80,0),MATCH('HRH Need estimation'!$D256,'Inputs from Uganda staff'!$E$6:$BM$6,0)),
""))</f>
        <v>0</v>
      </c>
      <c r="Y256" s="122">
        <f>IFERROR(
$AN256 * INDEX('WFOM - Time_Base'!$A$4:$API$29, MATCH("CenHos", 'WFOM - Time_Base'!$B$4:$B$29,0), MATCH(CONCATENATE($G256,Y$2),'WFOM - Time_Base'!$A$8:$API$8,0)) *
INDEX('WFOM - Time_Base'!$A$4:$API$29, MATCH("CenHos_Per", 'WFOM - Time_Base'!$B$4:$B$29,0), MATCH(CONCATENATE($G256,Y$2),'WFOM - Time_Base'!$A$8:$API$8,0)),
IFERROR($AN256 * INDEX('Inputs from Uganda staff'!$E$61:$BM$80,MATCH('HRH Need estimation'!Y$2,'Inputs from Uganda staff'!$E$61:$E$80,0),MATCH('HRH Need estimation'!$D256,'Inputs from Uganda staff'!$E$6:$BM$6,0)),
""))</f>
        <v>0</v>
      </c>
      <c r="Z256" s="122">
        <f>IFERROR(
$AN256 * INDEX('WFOM - Time_Base'!$A$4:$API$29, MATCH("CenHos", 'WFOM - Time_Base'!$B$4:$B$29,0), MATCH(CONCATENATE($G256,Z$2),'WFOM - Time_Base'!$A$8:$API$8,0)) *
INDEX('WFOM - Time_Base'!$A$4:$API$29, MATCH("CenHos_Per", 'WFOM - Time_Base'!$B$4:$B$29,0), MATCH(CONCATENATE($G256,Z$2),'WFOM - Time_Base'!$A$8:$API$8,0)),
IFERROR($AN256 * INDEX('Inputs from Uganda staff'!$E$61:$BM$80,MATCH('HRH Need estimation'!Z$2,'Inputs from Uganda staff'!$E$61:$E$80,0),MATCH('HRH Need estimation'!$D256,'Inputs from Uganda staff'!$E$6:$BM$6,0)),
""))</f>
        <v>0</v>
      </c>
      <c r="AA256" s="122">
        <f>IFERROR(
$AN256 * INDEX('WFOM - Time_Base'!$A$4:$API$29, MATCH("CenHos", 'WFOM - Time_Base'!$B$4:$B$29,0), MATCH(CONCATENATE($G256,AA$2),'WFOM - Time_Base'!$A$8:$API$8,0)) *
INDEX('WFOM - Time_Base'!$A$4:$API$29, MATCH("CenHos_Per", 'WFOM - Time_Base'!$B$4:$B$29,0), MATCH(CONCATENATE($G256,AA$2),'WFOM - Time_Base'!$A$8:$API$8,0)),
IFERROR($AN256 * INDEX('Inputs from Uganda staff'!$E$61:$BM$80,MATCH('HRH Need estimation'!AA$2,'Inputs from Uganda staff'!$E$61:$E$80,0),MATCH('HRH Need estimation'!$D256,'Inputs from Uganda staff'!$E$6:$BM$6,0)),
""))</f>
        <v>0</v>
      </c>
      <c r="AB256" s="122">
        <f>IFERROR(
$AN256 * INDEX('WFOM - Time_Base'!$A$4:$API$29, MATCH("CenHos", 'WFOM - Time_Base'!$B$4:$B$29,0), MATCH(CONCATENATE($G256,AB$2),'WFOM - Time_Base'!$A$8:$API$8,0)) *
INDEX('WFOM - Time_Base'!$A$4:$API$29, MATCH("CenHos_Per", 'WFOM - Time_Base'!$B$4:$B$29,0), MATCH(CONCATENATE($G256,AB$2),'WFOM - Time_Base'!$A$8:$API$8,0)),
IFERROR($AN256 * INDEX('Inputs from Uganda staff'!$E$61:$BM$80,MATCH('HRH Need estimation'!AB$2,'Inputs from Uganda staff'!$E$61:$E$80,0),MATCH('HRH Need estimation'!$D256,'Inputs from Uganda staff'!$E$6:$BM$6,0)),
""))</f>
        <v>0</v>
      </c>
      <c r="AC256" s="122" t="str">
        <f>IFERROR(
$AN256 * INDEX('WFOM - Time_Base'!$A$4:$API$29, MATCH("CenHos", 'WFOM - Time_Base'!$B$4:$B$29,0), MATCH(CONCATENATE($G256,AC$2),'WFOM - Time_Base'!$A$8:$API$8,0)) *
INDEX('WFOM - Time_Base'!$A$4:$API$29, MATCH("CenHos_Per", 'WFOM - Time_Base'!$B$4:$B$29,0), MATCH(CONCATENATE($G256,AC$2),'WFOM - Time_Base'!$A$8:$API$8,0)),
IFERROR($AN256 * INDEX('Inputs from Uganda staff'!$E$61:$BM$80,MATCH('HRH Need estimation'!AC$2,'Inputs from Uganda staff'!$E$61:$E$80,0),MATCH('HRH Need estimation'!$D256,'Inputs from Uganda staff'!$E$6:$BM$6,0)),
""))</f>
        <v/>
      </c>
      <c r="AD256" s="122">
        <f>IFERROR(
$AN256 * INDEX('WFOM - Time_Base'!$A$4:$API$29, MATCH("CenHos", 'WFOM - Time_Base'!$B$4:$B$29,0), MATCH(CONCATENATE($G256,AD$2),'WFOM - Time_Base'!$A$8:$API$8,0)) *
INDEX('WFOM - Time_Base'!$A$4:$API$29, MATCH("CenHos_Per", 'WFOM - Time_Base'!$B$4:$B$29,0), MATCH(CONCATENATE($G256,AD$2),'WFOM - Time_Base'!$A$8:$API$8,0)),
IFERROR($AN256 * INDEX('Inputs from Uganda staff'!$E$61:$BM$80,MATCH('HRH Need estimation'!AD$2,'Inputs from Uganda staff'!$E$61:$E$80,0),MATCH('HRH Need estimation'!$D256,'Inputs from Uganda staff'!$E$6:$BM$6,0)),
""))</f>
        <v>30</v>
      </c>
      <c r="AE256" s="122">
        <f>IFERROR(
$AN256 * INDEX('WFOM - Time_Base'!$A$4:$API$29, MATCH("CenHos", 'WFOM - Time_Base'!$B$4:$B$29,0), MATCH(CONCATENATE($G256,AE$2),'WFOM - Time_Base'!$A$8:$API$8,0)) *
INDEX('WFOM - Time_Base'!$A$4:$API$29, MATCH("CenHos_Per", 'WFOM - Time_Base'!$B$4:$B$29,0), MATCH(CONCATENATE($G256,AE$2),'WFOM - Time_Base'!$A$8:$API$8,0)),
IFERROR($AN256 * INDEX('Inputs from Uganda staff'!$E$61:$BM$80,MATCH('HRH Need estimation'!AE$2,'Inputs from Uganda staff'!$E$61:$E$80,0),MATCH('HRH Need estimation'!$D256,'Inputs from Uganda staff'!$E$6:$BM$6,0)),
""))</f>
        <v>30</v>
      </c>
      <c r="AF256" s="122">
        <f>IFERROR(
$AN256 * INDEX('WFOM - Time_Base'!$A$4:$API$29, MATCH("CenHos", 'WFOM - Time_Base'!$B$4:$B$29,0), MATCH(CONCATENATE($G256,AF$2),'WFOM - Time_Base'!$A$8:$API$8,0)) *
INDEX('WFOM - Time_Base'!$A$4:$API$29, MATCH("CenHos_Per", 'WFOM - Time_Base'!$B$4:$B$29,0), MATCH(CONCATENATE($G256,AF$2),'WFOM - Time_Base'!$A$8:$API$8,0)),
IFERROR($AN256 * INDEX('Inputs from Uganda staff'!$E$61:$BM$80,MATCH('HRH Need estimation'!AF$2,'Inputs from Uganda staff'!$E$61:$E$80,0),MATCH('HRH Need estimation'!$D256,'Inputs from Uganda staff'!$E$6:$BM$6,0)),
""))</f>
        <v>15</v>
      </c>
      <c r="AG256" s="122">
        <f>IFERROR(
$AN256 * INDEX('WFOM - Time_Base'!$A$4:$API$29, MATCH("CenHos", 'WFOM - Time_Base'!$B$4:$B$29,0), MATCH(CONCATENATE($G256,AG$2),'WFOM - Time_Base'!$A$8:$API$8,0)) *
INDEX('WFOM - Time_Base'!$A$4:$API$29, MATCH("CenHos_Per", 'WFOM - Time_Base'!$B$4:$B$29,0), MATCH(CONCATENATE($G256,AG$2),'WFOM - Time_Base'!$A$8:$API$8,0)),
IFERROR($AN256 * INDEX('Inputs from Uganda staff'!$E$61:$BM$80,MATCH('HRH Need estimation'!AG$2,'Inputs from Uganda staff'!$E$61:$E$80,0),MATCH('HRH Need estimation'!$D256,'Inputs from Uganda staff'!$E$6:$BM$6,0)),
""))</f>
        <v>0</v>
      </c>
      <c r="AH256" s="122">
        <f>IFERROR(
$AN256 * INDEX('WFOM - Time_Base'!$A$4:$API$29, MATCH("CenHos", 'WFOM - Time_Base'!$B$4:$B$29,0), MATCH(CONCATENATE($G256,AH$2),'WFOM - Time_Base'!$A$8:$API$8,0)) *
INDEX('WFOM - Time_Base'!$A$4:$API$29, MATCH("CenHos_Per", 'WFOM - Time_Base'!$B$4:$B$29,0), MATCH(CONCATENATE($G256,AH$2),'WFOM - Time_Base'!$A$8:$API$8,0)),
IFERROR($AN256 * INDEX('Inputs from Uganda staff'!$E$61:$BM$80,MATCH('HRH Need estimation'!AH$2,'Inputs from Uganda staff'!$E$61:$E$80,0),MATCH('HRH Need estimation'!$D256,'Inputs from Uganda staff'!$E$6:$BM$6,0)),
""))</f>
        <v>0</v>
      </c>
      <c r="AI256" s="122">
        <f>IFERROR(
$AN256 * INDEX('WFOM - Time_Base'!$A$4:$API$29, MATCH("CenHos", 'WFOM - Time_Base'!$B$4:$B$29,0), MATCH(CONCATENATE($G256,AI$2),'WFOM - Time_Base'!$A$8:$API$8,0)) *
INDEX('WFOM - Time_Base'!$A$4:$API$29, MATCH("CenHos_Per", 'WFOM - Time_Base'!$B$4:$B$29,0), MATCH(CONCATENATE($G256,AI$2),'WFOM - Time_Base'!$A$8:$API$8,0)),
IFERROR($AN256 * INDEX('Inputs from Uganda staff'!$E$61:$BM$80,MATCH('HRH Need estimation'!AI$2,'Inputs from Uganda staff'!$E$61:$E$80,0),MATCH('HRH Need estimation'!$D256,'Inputs from Uganda staff'!$E$6:$BM$6,0)),
""))</f>
        <v>0</v>
      </c>
      <c r="AJ256" s="122">
        <f>IFERROR(
$AN256 * INDEX('WFOM - Time_Base'!$A$4:$API$29, MATCH("CenHos", 'WFOM - Time_Base'!$B$4:$B$29,0), MATCH(CONCATENATE($G256,AJ$2),'WFOM - Time_Base'!$A$8:$API$8,0)) *
INDEX('WFOM - Time_Base'!$A$4:$API$29, MATCH("CenHos_Per", 'WFOM - Time_Base'!$B$4:$B$29,0), MATCH(CONCATENATE($G256,AJ$2),'WFOM - Time_Base'!$A$8:$API$8,0)),
IFERROR($AN256 * INDEX('Inputs from Uganda staff'!$E$61:$BM$80,MATCH('HRH Need estimation'!AJ$2,'Inputs from Uganda staff'!$E$61:$E$80,0),MATCH('HRH Need estimation'!$D256,'Inputs from Uganda staff'!$E$6:$BM$6,0)),
""))</f>
        <v>0</v>
      </c>
      <c r="AK256" s="122">
        <f>IFERROR(
$AN256 * INDEX('WFOM - Time_Base'!$A$4:$API$29, MATCH("CenHos", 'WFOM - Time_Base'!$B$4:$B$29,0), MATCH(CONCATENATE($G256,AK$2),'WFOM - Time_Base'!$A$8:$API$8,0)) *
INDEX('WFOM - Time_Base'!$A$4:$API$29, MATCH("CenHos_Per", 'WFOM - Time_Base'!$B$4:$B$29,0), MATCH(CONCATENATE($G256,AK$2),'WFOM - Time_Base'!$A$8:$API$8,0)),
IFERROR($AN256 * INDEX('Inputs from Uganda staff'!$E$61:$BM$80,MATCH('HRH Need estimation'!AK$2,'Inputs from Uganda staff'!$E$61:$E$80,0),MATCH('HRH Need estimation'!$D256,'Inputs from Uganda staff'!$E$6:$BM$6,0)),
""))</f>
        <v>0</v>
      </c>
      <c r="AL256" s="122">
        <f>IFERROR(
$AN256 * INDEX('WFOM - Time_Base'!$A$4:$API$29, MATCH("CenHos", 'WFOM - Time_Base'!$B$4:$B$29,0), MATCH(CONCATENATE($G256,AL$2),'WFOM - Time_Base'!$A$8:$API$8,0)) *
INDEX('WFOM - Time_Base'!$A$4:$API$29, MATCH("CenHos_Per", 'WFOM - Time_Base'!$B$4:$B$29,0), MATCH(CONCATENATE($G256,AL$2),'WFOM - Time_Base'!$A$8:$API$8,0)),
IFERROR($AN256 * INDEX('Inputs from Uganda staff'!$E$61:$BM$80,MATCH('HRH Need estimation'!AL$2,'Inputs from Uganda staff'!$E$61:$E$80,0),MATCH('HRH Need estimation'!$D256,'Inputs from Uganda staff'!$E$6:$BM$6,0)),
""))</f>
        <v>0</v>
      </c>
      <c r="AN256">
        <v>1</v>
      </c>
      <c r="AO256" t="e">
        <f t="shared" si="8"/>
        <v>#N/A</v>
      </c>
    </row>
    <row r="257" spans="1:41" hidden="1">
      <c r="A257" s="106" t="s">
        <v>915</v>
      </c>
      <c r="B257" s="106" t="s">
        <v>724</v>
      </c>
      <c r="C257" s="107" t="s">
        <v>729</v>
      </c>
      <c r="D257" s="115" t="s">
        <v>730</v>
      </c>
      <c r="E257" s="122" t="s">
        <v>865</v>
      </c>
      <c r="F257" s="122" t="s">
        <v>135</v>
      </c>
      <c r="G257" s="122" t="str">
        <f>IF(F257&lt;&gt;"", VLOOKUP(F257,'WFOM - Cadre and Service List'!$E$4:$F$52,2,FALSE), "")</f>
        <v>DentSurg</v>
      </c>
      <c r="H257" s="122"/>
      <c r="I257" s="207"/>
      <c r="J257" s="207"/>
      <c r="K257" s="207"/>
      <c r="L257" s="207"/>
      <c r="M257" s="207"/>
      <c r="N257" s="207"/>
      <c r="O257" s="207"/>
      <c r="P257" s="207">
        <f t="shared" si="7"/>
        <v>0</v>
      </c>
      <c r="Q257" s="122" t="s">
        <v>1947</v>
      </c>
      <c r="R257" s="122">
        <f>IFERROR(
$AN257 * INDEX('WFOM - Time_Base'!$A$4:$API$29, MATCH("CenHos", 'WFOM - Time_Base'!$B$4:$B$29,0), MATCH(CONCATENATE($G257,R$2),'WFOM - Time_Base'!$A$8:$API$8,0)) *
INDEX('WFOM - Time_Base'!$A$4:$API$29, MATCH("CenHos_Per", 'WFOM - Time_Base'!$B$4:$B$29,0), MATCH(CONCATENATE($G257,R$2),'WFOM - Time_Base'!$A$8:$API$8,0)),
IFERROR($AN257 * INDEX('Inputs from Uganda staff'!$E$61:$BM$80,MATCH('HRH Need estimation'!R$2,'Inputs from Uganda staff'!$E$61:$E$80,0),MATCH('HRH Need estimation'!$D257,'Inputs from Uganda staff'!$E$6:$BM$6,0)),
""))</f>
        <v>0</v>
      </c>
      <c r="S257" s="122">
        <f>IFERROR(
$AN257 * INDEX('WFOM - Time_Base'!$A$4:$API$29, MATCH("CenHos", 'WFOM - Time_Base'!$B$4:$B$29,0), MATCH(CONCATENATE($G257,S$2),'WFOM - Time_Base'!$A$8:$API$8,0)) *
INDEX('WFOM - Time_Base'!$A$4:$API$29, MATCH("CenHos_Per", 'WFOM - Time_Base'!$B$4:$B$29,0), MATCH(CONCATENATE($G257,S$2),'WFOM - Time_Base'!$A$8:$API$8,0)),
IFERROR($AN257 * INDEX('Inputs from Uganda staff'!$E$61:$BM$80,MATCH('HRH Need estimation'!S$2,'Inputs from Uganda staff'!$E$61:$E$80,0),MATCH('HRH Need estimation'!$D257,'Inputs from Uganda staff'!$E$6:$BM$6,0)),
""))</f>
        <v>0</v>
      </c>
      <c r="T257" s="122">
        <f>IFERROR(
$AN257 * INDEX('WFOM - Time_Base'!$A$4:$API$29, MATCH("CenHos", 'WFOM - Time_Base'!$B$4:$B$29,0), MATCH(CONCATENATE($G257,T$2),'WFOM - Time_Base'!$A$8:$API$8,0)) *
INDEX('WFOM - Time_Base'!$A$4:$API$29, MATCH("CenHos_Per", 'WFOM - Time_Base'!$B$4:$B$29,0), MATCH(CONCATENATE($G257,T$2),'WFOM - Time_Base'!$A$8:$API$8,0)),
IFERROR($AN257 * INDEX('Inputs from Uganda staff'!$E$61:$BM$80,MATCH('HRH Need estimation'!T$2,'Inputs from Uganda staff'!$E$61:$E$80,0),MATCH('HRH Need estimation'!$D257,'Inputs from Uganda staff'!$E$6:$BM$6,0)),
""))</f>
        <v>0</v>
      </c>
      <c r="U257" s="122">
        <f>IFERROR(
$AN257 * INDEX('WFOM - Time_Base'!$A$4:$API$29, MATCH("CenHos", 'WFOM - Time_Base'!$B$4:$B$29,0), MATCH(CONCATENATE($G257,U$2),'WFOM - Time_Base'!$A$8:$API$8,0)) *
INDEX('WFOM - Time_Base'!$A$4:$API$29, MATCH("CenHos_Per", 'WFOM - Time_Base'!$B$4:$B$29,0), MATCH(CONCATENATE($G257,U$2),'WFOM - Time_Base'!$A$8:$API$8,0)),
IFERROR($AN257 * INDEX('Inputs from Uganda staff'!$E$61:$BM$80,MATCH('HRH Need estimation'!U$2,'Inputs from Uganda staff'!$E$61:$E$80,0),MATCH('HRH Need estimation'!$D257,'Inputs from Uganda staff'!$E$6:$BM$6,0)),
""))</f>
        <v>0</v>
      </c>
      <c r="V257" s="122">
        <f>IFERROR(
$AN257 * INDEX('WFOM - Time_Base'!$A$4:$API$29, MATCH("CenHos", 'WFOM - Time_Base'!$B$4:$B$29,0), MATCH(CONCATENATE($G257,V$2),'WFOM - Time_Base'!$A$8:$API$8,0)) *
INDEX('WFOM - Time_Base'!$A$4:$API$29, MATCH("CenHos_Per", 'WFOM - Time_Base'!$B$4:$B$29,0), MATCH(CONCATENATE($G257,V$2),'WFOM - Time_Base'!$A$8:$API$8,0)),
IFERROR($AN257 * INDEX('Inputs from Uganda staff'!$E$61:$BM$80,MATCH('HRH Need estimation'!V$2,'Inputs from Uganda staff'!$E$61:$E$80,0),MATCH('HRH Need estimation'!$D257,'Inputs from Uganda staff'!$E$6:$BM$6,0)),
""))</f>
        <v>0</v>
      </c>
      <c r="W257" s="122">
        <f>IFERROR(
$AN257 * INDEX('WFOM - Time_Base'!$A$4:$API$29, MATCH("CenHos", 'WFOM - Time_Base'!$B$4:$B$29,0), MATCH(CONCATENATE($G257,W$2),'WFOM - Time_Base'!$A$8:$API$8,0)) *
INDEX('WFOM - Time_Base'!$A$4:$API$29, MATCH("CenHos_Per", 'WFOM - Time_Base'!$B$4:$B$29,0), MATCH(CONCATENATE($G257,W$2),'WFOM - Time_Base'!$A$8:$API$8,0)),
IFERROR($AN257 * INDEX('Inputs from Uganda staff'!$E$61:$BM$80,MATCH('HRH Need estimation'!W$2,'Inputs from Uganda staff'!$E$61:$E$80,0),MATCH('HRH Need estimation'!$D257,'Inputs from Uganda staff'!$E$6:$BM$6,0)),
""))</f>
        <v>0</v>
      </c>
      <c r="X257" s="122">
        <f>IFERROR(
$AN257 * INDEX('WFOM - Time_Base'!$A$4:$API$29, MATCH("CenHos", 'WFOM - Time_Base'!$B$4:$B$29,0), MATCH(CONCATENATE($G257,X$2),'WFOM - Time_Base'!$A$8:$API$8,0)) *
INDEX('WFOM - Time_Base'!$A$4:$API$29, MATCH("CenHos_Per", 'WFOM - Time_Base'!$B$4:$B$29,0), MATCH(CONCATENATE($G257,X$2),'WFOM - Time_Base'!$A$8:$API$8,0)),
IFERROR($AN257 * INDEX('Inputs from Uganda staff'!$E$61:$BM$80,MATCH('HRH Need estimation'!X$2,'Inputs from Uganda staff'!$E$61:$E$80,0),MATCH('HRH Need estimation'!$D257,'Inputs from Uganda staff'!$E$6:$BM$6,0)),
""))</f>
        <v>0</v>
      </c>
      <c r="Y257" s="122">
        <f>IFERROR(
$AN257 * INDEX('WFOM - Time_Base'!$A$4:$API$29, MATCH("CenHos", 'WFOM - Time_Base'!$B$4:$B$29,0), MATCH(CONCATENATE($G257,Y$2),'WFOM - Time_Base'!$A$8:$API$8,0)) *
INDEX('WFOM - Time_Base'!$A$4:$API$29, MATCH("CenHos_Per", 'WFOM - Time_Base'!$B$4:$B$29,0), MATCH(CONCATENATE($G257,Y$2),'WFOM - Time_Base'!$A$8:$API$8,0)),
IFERROR($AN257 * INDEX('Inputs from Uganda staff'!$E$61:$BM$80,MATCH('HRH Need estimation'!Y$2,'Inputs from Uganda staff'!$E$61:$E$80,0),MATCH('HRH Need estimation'!$D257,'Inputs from Uganda staff'!$E$6:$BM$6,0)),
""))</f>
        <v>0</v>
      </c>
      <c r="Z257" s="122">
        <f>IFERROR(
$AN257 * INDEX('WFOM - Time_Base'!$A$4:$API$29, MATCH("CenHos", 'WFOM - Time_Base'!$B$4:$B$29,0), MATCH(CONCATENATE($G257,Z$2),'WFOM - Time_Base'!$A$8:$API$8,0)) *
INDEX('WFOM - Time_Base'!$A$4:$API$29, MATCH("CenHos_Per", 'WFOM - Time_Base'!$B$4:$B$29,0), MATCH(CONCATENATE($G257,Z$2),'WFOM - Time_Base'!$A$8:$API$8,0)),
IFERROR($AN257 * INDEX('Inputs from Uganda staff'!$E$61:$BM$80,MATCH('HRH Need estimation'!Z$2,'Inputs from Uganda staff'!$E$61:$E$80,0),MATCH('HRH Need estimation'!$D257,'Inputs from Uganda staff'!$E$6:$BM$6,0)),
""))</f>
        <v>0</v>
      </c>
      <c r="AA257" s="122">
        <f>IFERROR(
$AN257 * INDEX('WFOM - Time_Base'!$A$4:$API$29, MATCH("CenHos", 'WFOM - Time_Base'!$B$4:$B$29,0), MATCH(CONCATENATE($G257,AA$2),'WFOM - Time_Base'!$A$8:$API$8,0)) *
INDEX('WFOM - Time_Base'!$A$4:$API$29, MATCH("CenHos_Per", 'WFOM - Time_Base'!$B$4:$B$29,0), MATCH(CONCATENATE($G257,AA$2),'WFOM - Time_Base'!$A$8:$API$8,0)),
IFERROR($AN257 * INDEX('Inputs from Uganda staff'!$E$61:$BM$80,MATCH('HRH Need estimation'!AA$2,'Inputs from Uganda staff'!$E$61:$E$80,0),MATCH('HRH Need estimation'!$D257,'Inputs from Uganda staff'!$E$6:$BM$6,0)),
""))</f>
        <v>0</v>
      </c>
      <c r="AB257" s="122">
        <f>IFERROR(
$AN257 * INDEX('WFOM - Time_Base'!$A$4:$API$29, MATCH("CenHos", 'WFOM - Time_Base'!$B$4:$B$29,0), MATCH(CONCATENATE($G257,AB$2),'WFOM - Time_Base'!$A$8:$API$8,0)) *
INDEX('WFOM - Time_Base'!$A$4:$API$29, MATCH("CenHos_Per", 'WFOM - Time_Base'!$B$4:$B$29,0), MATCH(CONCATENATE($G257,AB$2),'WFOM - Time_Base'!$A$8:$API$8,0)),
IFERROR($AN257 * INDEX('Inputs from Uganda staff'!$E$61:$BM$80,MATCH('HRH Need estimation'!AB$2,'Inputs from Uganda staff'!$E$61:$E$80,0),MATCH('HRH Need estimation'!$D257,'Inputs from Uganda staff'!$E$6:$BM$6,0)),
""))</f>
        <v>0</v>
      </c>
      <c r="AC257" s="122" t="str">
        <f>IFERROR(
$AN257 * INDEX('WFOM - Time_Base'!$A$4:$API$29, MATCH("CenHos", 'WFOM - Time_Base'!$B$4:$B$29,0), MATCH(CONCATENATE($G257,AC$2),'WFOM - Time_Base'!$A$8:$API$8,0)) *
INDEX('WFOM - Time_Base'!$A$4:$API$29, MATCH("CenHos_Per", 'WFOM - Time_Base'!$B$4:$B$29,0), MATCH(CONCATENATE($G257,AC$2),'WFOM - Time_Base'!$A$8:$API$8,0)),
IFERROR($AN257 * INDEX('Inputs from Uganda staff'!$E$61:$BM$80,MATCH('HRH Need estimation'!AC$2,'Inputs from Uganda staff'!$E$61:$E$80,0),MATCH('HRH Need estimation'!$D257,'Inputs from Uganda staff'!$E$6:$BM$6,0)),
""))</f>
        <v/>
      </c>
      <c r="AD257" s="122">
        <f>IFERROR(
$AN257 * INDEX('WFOM - Time_Base'!$A$4:$API$29, MATCH("CenHos", 'WFOM - Time_Base'!$B$4:$B$29,0), MATCH(CONCATENATE($G257,AD$2),'WFOM - Time_Base'!$A$8:$API$8,0)) *
INDEX('WFOM - Time_Base'!$A$4:$API$29, MATCH("CenHos_Per", 'WFOM - Time_Base'!$B$4:$B$29,0), MATCH(CONCATENATE($G257,AD$2),'WFOM - Time_Base'!$A$8:$API$8,0)),
IFERROR($AN257 * INDEX('Inputs from Uganda staff'!$E$61:$BM$80,MATCH('HRH Need estimation'!AD$2,'Inputs from Uganda staff'!$E$61:$E$80,0),MATCH('HRH Need estimation'!$D257,'Inputs from Uganda staff'!$E$6:$BM$6,0)),
""))</f>
        <v>90</v>
      </c>
      <c r="AE257" s="122">
        <f>IFERROR(
$AN257 * INDEX('WFOM - Time_Base'!$A$4:$API$29, MATCH("CenHos", 'WFOM - Time_Base'!$B$4:$B$29,0), MATCH(CONCATENATE($G257,AE$2),'WFOM - Time_Base'!$A$8:$API$8,0)) *
INDEX('WFOM - Time_Base'!$A$4:$API$29, MATCH("CenHos_Per", 'WFOM - Time_Base'!$B$4:$B$29,0), MATCH(CONCATENATE($G257,AE$2),'WFOM - Time_Base'!$A$8:$API$8,0)),
IFERROR($AN257 * INDEX('Inputs from Uganda staff'!$E$61:$BM$80,MATCH('HRH Need estimation'!AE$2,'Inputs from Uganda staff'!$E$61:$E$80,0),MATCH('HRH Need estimation'!$D257,'Inputs from Uganda staff'!$E$6:$BM$6,0)),
""))</f>
        <v>0</v>
      </c>
      <c r="AF257" s="122">
        <f>IFERROR(
$AN257 * INDEX('WFOM - Time_Base'!$A$4:$API$29, MATCH("CenHos", 'WFOM - Time_Base'!$B$4:$B$29,0), MATCH(CONCATENATE($G257,AF$2),'WFOM - Time_Base'!$A$8:$API$8,0)) *
INDEX('WFOM - Time_Base'!$A$4:$API$29, MATCH("CenHos_Per", 'WFOM - Time_Base'!$B$4:$B$29,0), MATCH(CONCATENATE($G257,AF$2),'WFOM - Time_Base'!$A$8:$API$8,0)),
IFERROR($AN257 * INDEX('Inputs from Uganda staff'!$E$61:$BM$80,MATCH('HRH Need estimation'!AF$2,'Inputs from Uganda staff'!$E$61:$E$80,0),MATCH('HRH Need estimation'!$D257,'Inputs from Uganda staff'!$E$6:$BM$6,0)),
""))</f>
        <v>100</v>
      </c>
      <c r="AG257" s="122">
        <f>IFERROR(
$AN257 * INDEX('WFOM - Time_Base'!$A$4:$API$29, MATCH("CenHos", 'WFOM - Time_Base'!$B$4:$B$29,0), MATCH(CONCATENATE($G257,AG$2),'WFOM - Time_Base'!$A$8:$API$8,0)) *
INDEX('WFOM - Time_Base'!$A$4:$API$29, MATCH("CenHos_Per", 'WFOM - Time_Base'!$B$4:$B$29,0), MATCH(CONCATENATE($G257,AG$2),'WFOM - Time_Base'!$A$8:$API$8,0)),
IFERROR($AN257 * INDEX('Inputs from Uganda staff'!$E$61:$BM$80,MATCH('HRH Need estimation'!AG$2,'Inputs from Uganda staff'!$E$61:$E$80,0),MATCH('HRH Need estimation'!$D257,'Inputs from Uganda staff'!$E$6:$BM$6,0)),
""))</f>
        <v>0</v>
      </c>
      <c r="AH257" s="122">
        <f>IFERROR(
$AN257 * INDEX('WFOM - Time_Base'!$A$4:$API$29, MATCH("CenHos", 'WFOM - Time_Base'!$B$4:$B$29,0), MATCH(CONCATENATE($G257,AH$2),'WFOM - Time_Base'!$A$8:$API$8,0)) *
INDEX('WFOM - Time_Base'!$A$4:$API$29, MATCH("CenHos_Per", 'WFOM - Time_Base'!$B$4:$B$29,0), MATCH(CONCATENATE($G257,AH$2),'WFOM - Time_Base'!$A$8:$API$8,0)),
IFERROR($AN257 * INDEX('Inputs from Uganda staff'!$E$61:$BM$80,MATCH('HRH Need estimation'!AH$2,'Inputs from Uganda staff'!$E$61:$E$80,0),MATCH('HRH Need estimation'!$D257,'Inputs from Uganda staff'!$E$6:$BM$6,0)),
""))</f>
        <v>0</v>
      </c>
      <c r="AI257" s="122">
        <f>IFERROR(
$AN257 * INDEX('WFOM - Time_Base'!$A$4:$API$29, MATCH("CenHos", 'WFOM - Time_Base'!$B$4:$B$29,0), MATCH(CONCATENATE($G257,AI$2),'WFOM - Time_Base'!$A$8:$API$8,0)) *
INDEX('WFOM - Time_Base'!$A$4:$API$29, MATCH("CenHos_Per", 'WFOM - Time_Base'!$B$4:$B$29,0), MATCH(CONCATENATE($G257,AI$2),'WFOM - Time_Base'!$A$8:$API$8,0)),
IFERROR($AN257 * INDEX('Inputs from Uganda staff'!$E$61:$BM$80,MATCH('HRH Need estimation'!AI$2,'Inputs from Uganda staff'!$E$61:$E$80,0),MATCH('HRH Need estimation'!$D257,'Inputs from Uganda staff'!$E$6:$BM$6,0)),
""))</f>
        <v>0</v>
      </c>
      <c r="AJ257" s="122">
        <f>IFERROR(
$AN257 * INDEX('WFOM - Time_Base'!$A$4:$API$29, MATCH("CenHos", 'WFOM - Time_Base'!$B$4:$B$29,0), MATCH(CONCATENATE($G257,AJ$2),'WFOM - Time_Base'!$A$8:$API$8,0)) *
INDEX('WFOM - Time_Base'!$A$4:$API$29, MATCH("CenHos_Per", 'WFOM - Time_Base'!$B$4:$B$29,0), MATCH(CONCATENATE($G257,AJ$2),'WFOM - Time_Base'!$A$8:$API$8,0)),
IFERROR($AN257 * INDEX('Inputs from Uganda staff'!$E$61:$BM$80,MATCH('HRH Need estimation'!AJ$2,'Inputs from Uganda staff'!$E$61:$E$80,0),MATCH('HRH Need estimation'!$D257,'Inputs from Uganda staff'!$E$6:$BM$6,0)),
""))</f>
        <v>0</v>
      </c>
      <c r="AK257" s="122">
        <f>IFERROR(
$AN257 * INDEX('WFOM - Time_Base'!$A$4:$API$29, MATCH("CenHos", 'WFOM - Time_Base'!$B$4:$B$29,0), MATCH(CONCATENATE($G257,AK$2),'WFOM - Time_Base'!$A$8:$API$8,0)) *
INDEX('WFOM - Time_Base'!$A$4:$API$29, MATCH("CenHos_Per", 'WFOM - Time_Base'!$B$4:$B$29,0), MATCH(CONCATENATE($G257,AK$2),'WFOM - Time_Base'!$A$8:$API$8,0)),
IFERROR($AN257 * INDEX('Inputs from Uganda staff'!$E$61:$BM$80,MATCH('HRH Need estimation'!AK$2,'Inputs from Uganda staff'!$E$61:$E$80,0),MATCH('HRH Need estimation'!$D257,'Inputs from Uganda staff'!$E$6:$BM$6,0)),
""))</f>
        <v>0</v>
      </c>
      <c r="AL257" s="122">
        <f>IFERROR(
$AN257 * INDEX('WFOM - Time_Base'!$A$4:$API$29, MATCH("CenHos", 'WFOM - Time_Base'!$B$4:$B$29,0), MATCH(CONCATENATE($G257,AL$2),'WFOM - Time_Base'!$A$8:$API$8,0)) *
INDEX('WFOM - Time_Base'!$A$4:$API$29, MATCH("CenHos_Per", 'WFOM - Time_Base'!$B$4:$B$29,0), MATCH(CONCATENATE($G257,AL$2),'WFOM - Time_Base'!$A$8:$API$8,0)),
IFERROR($AN257 * INDEX('Inputs from Uganda staff'!$E$61:$BM$80,MATCH('HRH Need estimation'!AL$2,'Inputs from Uganda staff'!$E$61:$E$80,0),MATCH('HRH Need estimation'!$D257,'Inputs from Uganda staff'!$E$6:$BM$6,0)),
""))</f>
        <v>0</v>
      </c>
      <c r="AN257">
        <v>1</v>
      </c>
      <c r="AO257" t="e">
        <f t="shared" si="8"/>
        <v>#N/A</v>
      </c>
    </row>
    <row r="258" spans="1:41" hidden="1">
      <c r="A258" s="106" t="s">
        <v>915</v>
      </c>
      <c r="B258" s="106" t="s">
        <v>724</v>
      </c>
      <c r="C258" s="107" t="s">
        <v>731</v>
      </c>
      <c r="D258" s="113" t="s">
        <v>732</v>
      </c>
      <c r="E258" s="122" t="s">
        <v>865</v>
      </c>
      <c r="F258" s="122" t="s">
        <v>139</v>
      </c>
      <c r="G258" s="122" t="str">
        <f>IF(F258&lt;&gt;"", VLOOKUP(F258,'WFOM - Cadre and Service List'!$E$4:$F$52,2,FALSE), "")</f>
        <v>DentalO5</v>
      </c>
      <c r="H258" s="122"/>
      <c r="I258" s="207"/>
      <c r="J258" s="207"/>
      <c r="K258" s="207"/>
      <c r="L258" s="207"/>
      <c r="M258" s="207"/>
      <c r="N258" s="207"/>
      <c r="O258" s="207"/>
      <c r="P258" s="207">
        <f t="shared" si="7"/>
        <v>0</v>
      </c>
      <c r="Q258" s="122" t="s">
        <v>1947</v>
      </c>
      <c r="R258" s="122">
        <f>IFERROR(
$AN258 * INDEX('WFOM - Time_Base'!$A$4:$API$29, MATCH("CenHos", 'WFOM - Time_Base'!$B$4:$B$29,0), MATCH(CONCATENATE($G258,R$2),'WFOM - Time_Base'!$A$8:$API$8,0)) *
INDEX('WFOM - Time_Base'!$A$4:$API$29, MATCH("CenHos_Per", 'WFOM - Time_Base'!$B$4:$B$29,0), MATCH(CONCATENATE($G258,R$2),'WFOM - Time_Base'!$A$8:$API$8,0)),
IFERROR($AN258 * INDEX('Inputs from Uganda staff'!$E$61:$BM$80,MATCH('HRH Need estimation'!R$2,'Inputs from Uganda staff'!$E$61:$E$80,0),MATCH('HRH Need estimation'!$D258,'Inputs from Uganda staff'!$E$6:$BM$6,0)),
""))</f>
        <v>0</v>
      </c>
      <c r="S258" s="122">
        <f>IFERROR(
$AN258 * INDEX('WFOM - Time_Base'!$A$4:$API$29, MATCH("CenHos", 'WFOM - Time_Base'!$B$4:$B$29,0), MATCH(CONCATENATE($G258,S$2),'WFOM - Time_Base'!$A$8:$API$8,0)) *
INDEX('WFOM - Time_Base'!$A$4:$API$29, MATCH("CenHos_Per", 'WFOM - Time_Base'!$B$4:$B$29,0), MATCH(CONCATENATE($G258,S$2),'WFOM - Time_Base'!$A$8:$API$8,0)),
IFERROR($AN258 * INDEX('Inputs from Uganda staff'!$E$61:$BM$80,MATCH('HRH Need estimation'!S$2,'Inputs from Uganda staff'!$E$61:$E$80,0),MATCH('HRH Need estimation'!$D258,'Inputs from Uganda staff'!$E$6:$BM$6,0)),
""))</f>
        <v>0</v>
      </c>
      <c r="T258" s="122">
        <f>IFERROR(
$AN258 * INDEX('WFOM - Time_Base'!$A$4:$API$29, MATCH("CenHos", 'WFOM - Time_Base'!$B$4:$B$29,0), MATCH(CONCATENATE($G258,T$2),'WFOM - Time_Base'!$A$8:$API$8,0)) *
INDEX('WFOM - Time_Base'!$A$4:$API$29, MATCH("CenHos_Per", 'WFOM - Time_Base'!$B$4:$B$29,0), MATCH(CONCATENATE($G258,T$2),'WFOM - Time_Base'!$A$8:$API$8,0)),
IFERROR($AN258 * INDEX('Inputs from Uganda staff'!$E$61:$BM$80,MATCH('HRH Need estimation'!T$2,'Inputs from Uganda staff'!$E$61:$E$80,0),MATCH('HRH Need estimation'!$D258,'Inputs from Uganda staff'!$E$6:$BM$6,0)),
""))</f>
        <v>0</v>
      </c>
      <c r="U258" s="122">
        <f>IFERROR(
$AN258 * INDEX('WFOM - Time_Base'!$A$4:$API$29, MATCH("CenHos", 'WFOM - Time_Base'!$B$4:$B$29,0), MATCH(CONCATENATE($G258,U$2),'WFOM - Time_Base'!$A$8:$API$8,0)) *
INDEX('WFOM - Time_Base'!$A$4:$API$29, MATCH("CenHos_Per", 'WFOM - Time_Base'!$B$4:$B$29,0), MATCH(CONCATENATE($G258,U$2),'WFOM - Time_Base'!$A$8:$API$8,0)),
IFERROR($AN258 * INDEX('Inputs from Uganda staff'!$E$61:$BM$80,MATCH('HRH Need estimation'!U$2,'Inputs from Uganda staff'!$E$61:$E$80,0),MATCH('HRH Need estimation'!$D258,'Inputs from Uganda staff'!$E$6:$BM$6,0)),
""))</f>
        <v>0</v>
      </c>
      <c r="V258" s="122">
        <f>IFERROR(
$AN258 * INDEX('WFOM - Time_Base'!$A$4:$API$29, MATCH("CenHos", 'WFOM - Time_Base'!$B$4:$B$29,0), MATCH(CONCATENATE($G258,V$2),'WFOM - Time_Base'!$A$8:$API$8,0)) *
INDEX('WFOM - Time_Base'!$A$4:$API$29, MATCH("CenHos_Per", 'WFOM - Time_Base'!$B$4:$B$29,0), MATCH(CONCATENATE($G258,V$2),'WFOM - Time_Base'!$A$8:$API$8,0)),
IFERROR($AN258 * INDEX('Inputs from Uganda staff'!$E$61:$BM$80,MATCH('HRH Need estimation'!V$2,'Inputs from Uganda staff'!$E$61:$E$80,0),MATCH('HRH Need estimation'!$D258,'Inputs from Uganda staff'!$E$6:$BM$6,0)),
""))</f>
        <v>0</v>
      </c>
      <c r="W258" s="122">
        <f>IFERROR(
$AN258 * INDEX('WFOM - Time_Base'!$A$4:$API$29, MATCH("CenHos", 'WFOM - Time_Base'!$B$4:$B$29,0), MATCH(CONCATENATE($G258,W$2),'WFOM - Time_Base'!$A$8:$API$8,0)) *
INDEX('WFOM - Time_Base'!$A$4:$API$29, MATCH("CenHos_Per", 'WFOM - Time_Base'!$B$4:$B$29,0), MATCH(CONCATENATE($G258,W$2),'WFOM - Time_Base'!$A$8:$API$8,0)),
IFERROR($AN258 * INDEX('Inputs from Uganda staff'!$E$61:$BM$80,MATCH('HRH Need estimation'!W$2,'Inputs from Uganda staff'!$E$61:$E$80,0),MATCH('HRH Need estimation'!$D258,'Inputs from Uganda staff'!$E$6:$BM$6,0)),
""))</f>
        <v>0</v>
      </c>
      <c r="X258" s="122">
        <f>IFERROR(
$AN258 * INDEX('WFOM - Time_Base'!$A$4:$API$29, MATCH("CenHos", 'WFOM - Time_Base'!$B$4:$B$29,0), MATCH(CONCATENATE($G258,X$2),'WFOM - Time_Base'!$A$8:$API$8,0)) *
INDEX('WFOM - Time_Base'!$A$4:$API$29, MATCH("CenHos_Per", 'WFOM - Time_Base'!$B$4:$B$29,0), MATCH(CONCATENATE($G258,X$2),'WFOM - Time_Base'!$A$8:$API$8,0)),
IFERROR($AN258 * INDEX('Inputs from Uganda staff'!$E$61:$BM$80,MATCH('HRH Need estimation'!X$2,'Inputs from Uganda staff'!$E$61:$E$80,0),MATCH('HRH Need estimation'!$D258,'Inputs from Uganda staff'!$E$6:$BM$6,0)),
""))</f>
        <v>0</v>
      </c>
      <c r="Y258" s="122">
        <f>IFERROR(
$AN258 * INDEX('WFOM - Time_Base'!$A$4:$API$29, MATCH("CenHos", 'WFOM - Time_Base'!$B$4:$B$29,0), MATCH(CONCATENATE($G258,Y$2),'WFOM - Time_Base'!$A$8:$API$8,0)) *
INDEX('WFOM - Time_Base'!$A$4:$API$29, MATCH("CenHos_Per", 'WFOM - Time_Base'!$B$4:$B$29,0), MATCH(CONCATENATE($G258,Y$2),'WFOM - Time_Base'!$A$8:$API$8,0)),
IFERROR($AN258 * INDEX('Inputs from Uganda staff'!$E$61:$BM$80,MATCH('HRH Need estimation'!Y$2,'Inputs from Uganda staff'!$E$61:$E$80,0),MATCH('HRH Need estimation'!$D258,'Inputs from Uganda staff'!$E$6:$BM$6,0)),
""))</f>
        <v>0</v>
      </c>
      <c r="Z258" s="122">
        <f>IFERROR(
$AN258 * INDEX('WFOM - Time_Base'!$A$4:$API$29, MATCH("CenHos", 'WFOM - Time_Base'!$B$4:$B$29,0), MATCH(CONCATENATE($G258,Z$2),'WFOM - Time_Base'!$A$8:$API$8,0)) *
INDEX('WFOM - Time_Base'!$A$4:$API$29, MATCH("CenHos_Per", 'WFOM - Time_Base'!$B$4:$B$29,0), MATCH(CONCATENATE($G258,Z$2),'WFOM - Time_Base'!$A$8:$API$8,0)),
IFERROR($AN258 * INDEX('Inputs from Uganda staff'!$E$61:$BM$80,MATCH('HRH Need estimation'!Z$2,'Inputs from Uganda staff'!$E$61:$E$80,0),MATCH('HRH Need estimation'!$D258,'Inputs from Uganda staff'!$E$6:$BM$6,0)),
""))</f>
        <v>0</v>
      </c>
      <c r="AA258" s="122">
        <f>IFERROR(
$AN258 * INDEX('WFOM - Time_Base'!$A$4:$API$29, MATCH("CenHos", 'WFOM - Time_Base'!$B$4:$B$29,0), MATCH(CONCATENATE($G258,AA$2),'WFOM - Time_Base'!$A$8:$API$8,0)) *
INDEX('WFOM - Time_Base'!$A$4:$API$29, MATCH("CenHos_Per", 'WFOM - Time_Base'!$B$4:$B$29,0), MATCH(CONCATENATE($G258,AA$2),'WFOM - Time_Base'!$A$8:$API$8,0)),
IFERROR($AN258 * INDEX('Inputs from Uganda staff'!$E$61:$BM$80,MATCH('HRH Need estimation'!AA$2,'Inputs from Uganda staff'!$E$61:$E$80,0),MATCH('HRH Need estimation'!$D258,'Inputs from Uganda staff'!$E$6:$BM$6,0)),
""))</f>
        <v>0</v>
      </c>
      <c r="AB258" s="122">
        <f>IFERROR(
$AN258 * INDEX('WFOM - Time_Base'!$A$4:$API$29, MATCH("CenHos", 'WFOM - Time_Base'!$B$4:$B$29,0), MATCH(CONCATENATE($G258,AB$2),'WFOM - Time_Base'!$A$8:$API$8,0)) *
INDEX('WFOM - Time_Base'!$A$4:$API$29, MATCH("CenHos_Per", 'WFOM - Time_Base'!$B$4:$B$29,0), MATCH(CONCATENATE($G258,AB$2),'WFOM - Time_Base'!$A$8:$API$8,0)),
IFERROR($AN258 * INDEX('Inputs from Uganda staff'!$E$61:$BM$80,MATCH('HRH Need estimation'!AB$2,'Inputs from Uganda staff'!$E$61:$E$80,0),MATCH('HRH Need estimation'!$D258,'Inputs from Uganda staff'!$E$6:$BM$6,0)),
""))</f>
        <v>0</v>
      </c>
      <c r="AC258" s="122" t="str">
        <f>IFERROR(
$AN258 * INDEX('WFOM - Time_Base'!$A$4:$API$29, MATCH("CenHos", 'WFOM - Time_Base'!$B$4:$B$29,0), MATCH(CONCATENATE($G258,AC$2),'WFOM - Time_Base'!$A$8:$API$8,0)) *
INDEX('WFOM - Time_Base'!$A$4:$API$29, MATCH("CenHos_Per", 'WFOM - Time_Base'!$B$4:$B$29,0), MATCH(CONCATENATE($G258,AC$2),'WFOM - Time_Base'!$A$8:$API$8,0)),
IFERROR($AN258 * INDEX('Inputs from Uganda staff'!$E$61:$BM$80,MATCH('HRH Need estimation'!AC$2,'Inputs from Uganda staff'!$E$61:$E$80,0),MATCH('HRH Need estimation'!$D258,'Inputs from Uganda staff'!$E$6:$BM$6,0)),
""))</f>
        <v/>
      </c>
      <c r="AD258" s="122">
        <f>IFERROR(
$AN258 * INDEX('WFOM - Time_Base'!$A$4:$API$29, MATCH("CenHos", 'WFOM - Time_Base'!$B$4:$B$29,0), MATCH(CONCATENATE($G258,AD$2),'WFOM - Time_Base'!$A$8:$API$8,0)) *
INDEX('WFOM - Time_Base'!$A$4:$API$29, MATCH("CenHos_Per", 'WFOM - Time_Base'!$B$4:$B$29,0), MATCH(CONCATENATE($G258,AD$2),'WFOM - Time_Base'!$A$8:$API$8,0)),
IFERROR($AN258 * INDEX('Inputs from Uganda staff'!$E$61:$BM$80,MATCH('HRH Need estimation'!AD$2,'Inputs from Uganda staff'!$E$61:$E$80,0),MATCH('HRH Need estimation'!$D258,'Inputs from Uganda staff'!$E$6:$BM$6,0)),
""))</f>
        <v>30</v>
      </c>
      <c r="AE258" s="122">
        <f>IFERROR(
$AN258 * INDEX('WFOM - Time_Base'!$A$4:$API$29, MATCH("CenHos", 'WFOM - Time_Base'!$B$4:$B$29,0), MATCH(CONCATENATE($G258,AE$2),'WFOM - Time_Base'!$A$8:$API$8,0)) *
INDEX('WFOM - Time_Base'!$A$4:$API$29, MATCH("CenHos_Per", 'WFOM - Time_Base'!$B$4:$B$29,0), MATCH(CONCATENATE($G258,AE$2),'WFOM - Time_Base'!$A$8:$API$8,0)),
IFERROR($AN258 * INDEX('Inputs from Uganda staff'!$E$61:$BM$80,MATCH('HRH Need estimation'!AE$2,'Inputs from Uganda staff'!$E$61:$E$80,0),MATCH('HRH Need estimation'!$D258,'Inputs from Uganda staff'!$E$6:$BM$6,0)),
""))</f>
        <v>30</v>
      </c>
      <c r="AF258" s="122">
        <f>IFERROR(
$AN258 * INDEX('WFOM - Time_Base'!$A$4:$API$29, MATCH("CenHos", 'WFOM - Time_Base'!$B$4:$B$29,0), MATCH(CONCATENATE($G258,AF$2),'WFOM - Time_Base'!$A$8:$API$8,0)) *
INDEX('WFOM - Time_Base'!$A$4:$API$29, MATCH("CenHos_Per", 'WFOM - Time_Base'!$B$4:$B$29,0), MATCH(CONCATENATE($G258,AF$2),'WFOM - Time_Base'!$A$8:$API$8,0)),
IFERROR($AN258 * INDEX('Inputs from Uganda staff'!$E$61:$BM$80,MATCH('HRH Need estimation'!AF$2,'Inputs from Uganda staff'!$E$61:$E$80,0),MATCH('HRH Need estimation'!$D258,'Inputs from Uganda staff'!$E$6:$BM$6,0)),
""))</f>
        <v>15</v>
      </c>
      <c r="AG258" s="122">
        <f>IFERROR(
$AN258 * INDEX('WFOM - Time_Base'!$A$4:$API$29, MATCH("CenHos", 'WFOM - Time_Base'!$B$4:$B$29,0), MATCH(CONCATENATE($G258,AG$2),'WFOM - Time_Base'!$A$8:$API$8,0)) *
INDEX('WFOM - Time_Base'!$A$4:$API$29, MATCH("CenHos_Per", 'WFOM - Time_Base'!$B$4:$B$29,0), MATCH(CONCATENATE($G258,AG$2),'WFOM - Time_Base'!$A$8:$API$8,0)),
IFERROR($AN258 * INDEX('Inputs from Uganda staff'!$E$61:$BM$80,MATCH('HRH Need estimation'!AG$2,'Inputs from Uganda staff'!$E$61:$E$80,0),MATCH('HRH Need estimation'!$D258,'Inputs from Uganda staff'!$E$6:$BM$6,0)),
""))</f>
        <v>0</v>
      </c>
      <c r="AH258" s="122">
        <f>IFERROR(
$AN258 * INDEX('WFOM - Time_Base'!$A$4:$API$29, MATCH("CenHos", 'WFOM - Time_Base'!$B$4:$B$29,0), MATCH(CONCATENATE($G258,AH$2),'WFOM - Time_Base'!$A$8:$API$8,0)) *
INDEX('WFOM - Time_Base'!$A$4:$API$29, MATCH("CenHos_Per", 'WFOM - Time_Base'!$B$4:$B$29,0), MATCH(CONCATENATE($G258,AH$2),'WFOM - Time_Base'!$A$8:$API$8,0)),
IFERROR($AN258 * INDEX('Inputs from Uganda staff'!$E$61:$BM$80,MATCH('HRH Need estimation'!AH$2,'Inputs from Uganda staff'!$E$61:$E$80,0),MATCH('HRH Need estimation'!$D258,'Inputs from Uganda staff'!$E$6:$BM$6,0)),
""))</f>
        <v>0</v>
      </c>
      <c r="AI258" s="122">
        <f>IFERROR(
$AN258 * INDEX('WFOM - Time_Base'!$A$4:$API$29, MATCH("CenHos", 'WFOM - Time_Base'!$B$4:$B$29,0), MATCH(CONCATENATE($G258,AI$2),'WFOM - Time_Base'!$A$8:$API$8,0)) *
INDEX('WFOM - Time_Base'!$A$4:$API$29, MATCH("CenHos_Per", 'WFOM - Time_Base'!$B$4:$B$29,0), MATCH(CONCATENATE($G258,AI$2),'WFOM - Time_Base'!$A$8:$API$8,0)),
IFERROR($AN258 * INDEX('Inputs from Uganda staff'!$E$61:$BM$80,MATCH('HRH Need estimation'!AI$2,'Inputs from Uganda staff'!$E$61:$E$80,0),MATCH('HRH Need estimation'!$D258,'Inputs from Uganda staff'!$E$6:$BM$6,0)),
""))</f>
        <v>0</v>
      </c>
      <c r="AJ258" s="122">
        <f>IFERROR(
$AN258 * INDEX('WFOM - Time_Base'!$A$4:$API$29, MATCH("CenHos", 'WFOM - Time_Base'!$B$4:$B$29,0), MATCH(CONCATENATE($G258,AJ$2),'WFOM - Time_Base'!$A$8:$API$8,0)) *
INDEX('WFOM - Time_Base'!$A$4:$API$29, MATCH("CenHos_Per", 'WFOM - Time_Base'!$B$4:$B$29,0), MATCH(CONCATENATE($G258,AJ$2),'WFOM - Time_Base'!$A$8:$API$8,0)),
IFERROR($AN258 * INDEX('Inputs from Uganda staff'!$E$61:$BM$80,MATCH('HRH Need estimation'!AJ$2,'Inputs from Uganda staff'!$E$61:$E$80,0),MATCH('HRH Need estimation'!$D258,'Inputs from Uganda staff'!$E$6:$BM$6,0)),
""))</f>
        <v>0</v>
      </c>
      <c r="AK258" s="122">
        <f>IFERROR(
$AN258 * INDEX('WFOM - Time_Base'!$A$4:$API$29, MATCH("CenHos", 'WFOM - Time_Base'!$B$4:$B$29,0), MATCH(CONCATENATE($G258,AK$2),'WFOM - Time_Base'!$A$8:$API$8,0)) *
INDEX('WFOM - Time_Base'!$A$4:$API$29, MATCH("CenHos_Per", 'WFOM - Time_Base'!$B$4:$B$29,0), MATCH(CONCATENATE($G258,AK$2),'WFOM - Time_Base'!$A$8:$API$8,0)),
IFERROR($AN258 * INDEX('Inputs from Uganda staff'!$E$61:$BM$80,MATCH('HRH Need estimation'!AK$2,'Inputs from Uganda staff'!$E$61:$E$80,0),MATCH('HRH Need estimation'!$D258,'Inputs from Uganda staff'!$E$6:$BM$6,0)),
""))</f>
        <v>0</v>
      </c>
      <c r="AL258" s="122">
        <f>IFERROR(
$AN258 * INDEX('WFOM - Time_Base'!$A$4:$API$29, MATCH("CenHos", 'WFOM - Time_Base'!$B$4:$B$29,0), MATCH(CONCATENATE($G258,AL$2),'WFOM - Time_Base'!$A$8:$API$8,0)) *
INDEX('WFOM - Time_Base'!$A$4:$API$29, MATCH("CenHos_Per", 'WFOM - Time_Base'!$B$4:$B$29,0), MATCH(CONCATENATE($G258,AL$2),'WFOM - Time_Base'!$A$8:$API$8,0)),
IFERROR($AN258 * INDEX('Inputs from Uganda staff'!$E$61:$BM$80,MATCH('HRH Need estimation'!AL$2,'Inputs from Uganda staff'!$E$61:$E$80,0),MATCH('HRH Need estimation'!$D258,'Inputs from Uganda staff'!$E$6:$BM$6,0)),
""))</f>
        <v>0</v>
      </c>
      <c r="AN258">
        <v>1</v>
      </c>
      <c r="AO258" t="e">
        <f t="shared" si="8"/>
        <v>#N/A</v>
      </c>
    </row>
    <row r="259" spans="1:41" hidden="1">
      <c r="A259" s="106" t="s">
        <v>915</v>
      </c>
      <c r="B259" s="106" t="s">
        <v>724</v>
      </c>
      <c r="C259" s="107" t="s">
        <v>733</v>
      </c>
      <c r="D259" s="115" t="s">
        <v>734</v>
      </c>
      <c r="E259" s="122" t="s">
        <v>865</v>
      </c>
      <c r="F259" s="122" t="s">
        <v>133</v>
      </c>
      <c r="G259" s="122" t="str">
        <f>IF(F259&lt;&gt;"", VLOOKUP(F259,'WFOM - Cadre and Service List'!$E$4:$F$52,2,FALSE), "")</f>
        <v>DentAccidEmerg</v>
      </c>
      <c r="H259" s="122"/>
      <c r="I259" s="207"/>
      <c r="J259" s="207"/>
      <c r="K259" s="207"/>
      <c r="L259" s="207"/>
      <c r="M259" s="207"/>
      <c r="N259" s="207"/>
      <c r="O259" s="207"/>
      <c r="P259" s="207">
        <f t="shared" si="7"/>
        <v>0</v>
      </c>
      <c r="Q259" s="122" t="s">
        <v>1947</v>
      </c>
      <c r="R259" s="122">
        <f>IFERROR(
$AN259 * INDEX('WFOM - Time_Base'!$A$4:$API$29, MATCH("CenHos", 'WFOM - Time_Base'!$B$4:$B$29,0), MATCH(CONCATENATE($G259,R$2),'WFOM - Time_Base'!$A$8:$API$8,0)) *
INDEX('WFOM - Time_Base'!$A$4:$API$29, MATCH("CenHos_Per", 'WFOM - Time_Base'!$B$4:$B$29,0), MATCH(CONCATENATE($G259,R$2),'WFOM - Time_Base'!$A$8:$API$8,0)),
IFERROR($AN259 * INDEX('Inputs from Uganda staff'!$E$61:$BM$80,MATCH('HRH Need estimation'!R$2,'Inputs from Uganda staff'!$E$61:$E$80,0),MATCH('HRH Need estimation'!$D259,'Inputs from Uganda staff'!$E$6:$BM$6,0)),
""))</f>
        <v>0</v>
      </c>
      <c r="S259" s="122">
        <f>IFERROR(
$AN259 * INDEX('WFOM - Time_Base'!$A$4:$API$29, MATCH("CenHos", 'WFOM - Time_Base'!$B$4:$B$29,0), MATCH(CONCATENATE($G259,S$2),'WFOM - Time_Base'!$A$8:$API$8,0)) *
INDEX('WFOM - Time_Base'!$A$4:$API$29, MATCH("CenHos_Per", 'WFOM - Time_Base'!$B$4:$B$29,0), MATCH(CONCATENATE($G259,S$2),'WFOM - Time_Base'!$A$8:$API$8,0)),
IFERROR($AN259 * INDEX('Inputs from Uganda staff'!$E$61:$BM$80,MATCH('HRH Need estimation'!S$2,'Inputs from Uganda staff'!$E$61:$E$80,0),MATCH('HRH Need estimation'!$D259,'Inputs from Uganda staff'!$E$6:$BM$6,0)),
""))</f>
        <v>0</v>
      </c>
      <c r="T259" s="122">
        <f>IFERROR(
$AN259 * INDEX('WFOM - Time_Base'!$A$4:$API$29, MATCH("CenHos", 'WFOM - Time_Base'!$B$4:$B$29,0), MATCH(CONCATENATE($G259,T$2),'WFOM - Time_Base'!$A$8:$API$8,0)) *
INDEX('WFOM - Time_Base'!$A$4:$API$29, MATCH("CenHos_Per", 'WFOM - Time_Base'!$B$4:$B$29,0), MATCH(CONCATENATE($G259,T$2),'WFOM - Time_Base'!$A$8:$API$8,0)),
IFERROR($AN259 * INDEX('Inputs from Uganda staff'!$E$61:$BM$80,MATCH('HRH Need estimation'!T$2,'Inputs from Uganda staff'!$E$61:$E$80,0),MATCH('HRH Need estimation'!$D259,'Inputs from Uganda staff'!$E$6:$BM$6,0)),
""))</f>
        <v>0</v>
      </c>
      <c r="U259" s="122">
        <f>IFERROR(
$AN259 * INDEX('WFOM - Time_Base'!$A$4:$API$29, MATCH("CenHos", 'WFOM - Time_Base'!$B$4:$B$29,0), MATCH(CONCATENATE($G259,U$2),'WFOM - Time_Base'!$A$8:$API$8,0)) *
INDEX('WFOM - Time_Base'!$A$4:$API$29, MATCH("CenHos_Per", 'WFOM - Time_Base'!$B$4:$B$29,0), MATCH(CONCATENATE($G259,U$2),'WFOM - Time_Base'!$A$8:$API$8,0)),
IFERROR($AN259 * INDEX('Inputs from Uganda staff'!$E$61:$BM$80,MATCH('HRH Need estimation'!U$2,'Inputs from Uganda staff'!$E$61:$E$80,0),MATCH('HRH Need estimation'!$D259,'Inputs from Uganda staff'!$E$6:$BM$6,0)),
""))</f>
        <v>0</v>
      </c>
      <c r="V259" s="122">
        <f>IFERROR(
$AN259 * INDEX('WFOM - Time_Base'!$A$4:$API$29, MATCH("CenHos", 'WFOM - Time_Base'!$B$4:$B$29,0), MATCH(CONCATENATE($G259,V$2),'WFOM - Time_Base'!$A$8:$API$8,0)) *
INDEX('WFOM - Time_Base'!$A$4:$API$29, MATCH("CenHos_Per", 'WFOM - Time_Base'!$B$4:$B$29,0), MATCH(CONCATENATE($G259,V$2),'WFOM - Time_Base'!$A$8:$API$8,0)),
IFERROR($AN259 * INDEX('Inputs from Uganda staff'!$E$61:$BM$80,MATCH('HRH Need estimation'!V$2,'Inputs from Uganda staff'!$E$61:$E$80,0),MATCH('HRH Need estimation'!$D259,'Inputs from Uganda staff'!$E$6:$BM$6,0)),
""))</f>
        <v>0</v>
      </c>
      <c r="W259" s="122">
        <f>IFERROR(
$AN259 * INDEX('WFOM - Time_Base'!$A$4:$API$29, MATCH("CenHos", 'WFOM - Time_Base'!$B$4:$B$29,0), MATCH(CONCATENATE($G259,W$2),'WFOM - Time_Base'!$A$8:$API$8,0)) *
INDEX('WFOM - Time_Base'!$A$4:$API$29, MATCH("CenHos_Per", 'WFOM - Time_Base'!$B$4:$B$29,0), MATCH(CONCATENATE($G259,W$2),'WFOM - Time_Base'!$A$8:$API$8,0)),
IFERROR($AN259 * INDEX('Inputs from Uganda staff'!$E$61:$BM$80,MATCH('HRH Need estimation'!W$2,'Inputs from Uganda staff'!$E$61:$E$80,0),MATCH('HRH Need estimation'!$D259,'Inputs from Uganda staff'!$E$6:$BM$6,0)),
""))</f>
        <v>0</v>
      </c>
      <c r="X259" s="122">
        <f>IFERROR(
$AN259 * INDEX('WFOM - Time_Base'!$A$4:$API$29, MATCH("CenHos", 'WFOM - Time_Base'!$B$4:$B$29,0), MATCH(CONCATENATE($G259,X$2),'WFOM - Time_Base'!$A$8:$API$8,0)) *
INDEX('WFOM - Time_Base'!$A$4:$API$29, MATCH("CenHos_Per", 'WFOM - Time_Base'!$B$4:$B$29,0), MATCH(CONCATENATE($G259,X$2),'WFOM - Time_Base'!$A$8:$API$8,0)),
IFERROR($AN259 * INDEX('Inputs from Uganda staff'!$E$61:$BM$80,MATCH('HRH Need estimation'!X$2,'Inputs from Uganda staff'!$E$61:$E$80,0),MATCH('HRH Need estimation'!$D259,'Inputs from Uganda staff'!$E$6:$BM$6,0)),
""))</f>
        <v>0</v>
      </c>
      <c r="Y259" s="122">
        <f>IFERROR(
$AN259 * INDEX('WFOM - Time_Base'!$A$4:$API$29, MATCH("CenHos", 'WFOM - Time_Base'!$B$4:$B$29,0), MATCH(CONCATENATE($G259,Y$2),'WFOM - Time_Base'!$A$8:$API$8,0)) *
INDEX('WFOM - Time_Base'!$A$4:$API$29, MATCH("CenHos_Per", 'WFOM - Time_Base'!$B$4:$B$29,0), MATCH(CONCATENATE($G259,Y$2),'WFOM - Time_Base'!$A$8:$API$8,0)),
IFERROR($AN259 * INDEX('Inputs from Uganda staff'!$E$61:$BM$80,MATCH('HRH Need estimation'!Y$2,'Inputs from Uganda staff'!$E$61:$E$80,0),MATCH('HRH Need estimation'!$D259,'Inputs from Uganda staff'!$E$6:$BM$6,0)),
""))</f>
        <v>0</v>
      </c>
      <c r="Z259" s="122">
        <f>IFERROR(
$AN259 * INDEX('WFOM - Time_Base'!$A$4:$API$29, MATCH("CenHos", 'WFOM - Time_Base'!$B$4:$B$29,0), MATCH(CONCATENATE($G259,Z$2),'WFOM - Time_Base'!$A$8:$API$8,0)) *
INDEX('WFOM - Time_Base'!$A$4:$API$29, MATCH("CenHos_Per", 'WFOM - Time_Base'!$B$4:$B$29,0), MATCH(CONCATENATE($G259,Z$2),'WFOM - Time_Base'!$A$8:$API$8,0)),
IFERROR($AN259 * INDEX('Inputs from Uganda staff'!$E$61:$BM$80,MATCH('HRH Need estimation'!Z$2,'Inputs from Uganda staff'!$E$61:$E$80,0),MATCH('HRH Need estimation'!$D259,'Inputs from Uganda staff'!$E$6:$BM$6,0)),
""))</f>
        <v>0</v>
      </c>
      <c r="AA259" s="122">
        <f>IFERROR(
$AN259 * INDEX('WFOM - Time_Base'!$A$4:$API$29, MATCH("CenHos", 'WFOM - Time_Base'!$B$4:$B$29,0), MATCH(CONCATENATE($G259,AA$2),'WFOM - Time_Base'!$A$8:$API$8,0)) *
INDEX('WFOM - Time_Base'!$A$4:$API$29, MATCH("CenHos_Per", 'WFOM - Time_Base'!$B$4:$B$29,0), MATCH(CONCATENATE($G259,AA$2),'WFOM - Time_Base'!$A$8:$API$8,0)),
IFERROR($AN259 * INDEX('Inputs from Uganda staff'!$E$61:$BM$80,MATCH('HRH Need estimation'!AA$2,'Inputs from Uganda staff'!$E$61:$E$80,0),MATCH('HRH Need estimation'!$D259,'Inputs from Uganda staff'!$E$6:$BM$6,0)),
""))</f>
        <v>0</v>
      </c>
      <c r="AB259" s="122">
        <f>IFERROR(
$AN259 * INDEX('WFOM - Time_Base'!$A$4:$API$29, MATCH("CenHos", 'WFOM - Time_Base'!$B$4:$B$29,0), MATCH(CONCATENATE($G259,AB$2),'WFOM - Time_Base'!$A$8:$API$8,0)) *
INDEX('WFOM - Time_Base'!$A$4:$API$29, MATCH("CenHos_Per", 'WFOM - Time_Base'!$B$4:$B$29,0), MATCH(CONCATENATE($G259,AB$2),'WFOM - Time_Base'!$A$8:$API$8,0)),
IFERROR($AN259 * INDEX('Inputs from Uganda staff'!$E$61:$BM$80,MATCH('HRH Need estimation'!AB$2,'Inputs from Uganda staff'!$E$61:$E$80,0),MATCH('HRH Need estimation'!$D259,'Inputs from Uganda staff'!$E$6:$BM$6,0)),
""))</f>
        <v>0</v>
      </c>
      <c r="AC259" s="122" t="str">
        <f>IFERROR(
$AN259 * INDEX('WFOM - Time_Base'!$A$4:$API$29, MATCH("CenHos", 'WFOM - Time_Base'!$B$4:$B$29,0), MATCH(CONCATENATE($G259,AC$2),'WFOM - Time_Base'!$A$8:$API$8,0)) *
INDEX('WFOM - Time_Base'!$A$4:$API$29, MATCH("CenHos_Per", 'WFOM - Time_Base'!$B$4:$B$29,0), MATCH(CONCATENATE($G259,AC$2),'WFOM - Time_Base'!$A$8:$API$8,0)),
IFERROR($AN259 * INDEX('Inputs from Uganda staff'!$E$61:$BM$80,MATCH('HRH Need estimation'!AC$2,'Inputs from Uganda staff'!$E$61:$E$80,0),MATCH('HRH Need estimation'!$D259,'Inputs from Uganda staff'!$E$6:$BM$6,0)),
""))</f>
        <v/>
      </c>
      <c r="AD259" s="122">
        <f>IFERROR(
$AN259 * INDEX('WFOM - Time_Base'!$A$4:$API$29, MATCH("CenHos", 'WFOM - Time_Base'!$B$4:$B$29,0), MATCH(CONCATENATE($G259,AD$2),'WFOM - Time_Base'!$A$8:$API$8,0)) *
INDEX('WFOM - Time_Base'!$A$4:$API$29, MATCH("CenHos_Per", 'WFOM - Time_Base'!$B$4:$B$29,0), MATCH(CONCATENATE($G259,AD$2),'WFOM - Time_Base'!$A$8:$API$8,0)),
IFERROR($AN259 * INDEX('Inputs from Uganda staff'!$E$61:$BM$80,MATCH('HRH Need estimation'!AD$2,'Inputs from Uganda staff'!$E$61:$E$80,0),MATCH('HRH Need estimation'!$D259,'Inputs from Uganda staff'!$E$6:$BM$6,0)),
""))</f>
        <v>60</v>
      </c>
      <c r="AE259" s="122">
        <f>IFERROR(
$AN259 * INDEX('WFOM - Time_Base'!$A$4:$API$29, MATCH("CenHos", 'WFOM - Time_Base'!$B$4:$B$29,0), MATCH(CONCATENATE($G259,AE$2),'WFOM - Time_Base'!$A$8:$API$8,0)) *
INDEX('WFOM - Time_Base'!$A$4:$API$29, MATCH("CenHos_Per", 'WFOM - Time_Base'!$B$4:$B$29,0), MATCH(CONCATENATE($G259,AE$2),'WFOM - Time_Base'!$A$8:$API$8,0)),
IFERROR($AN259 * INDEX('Inputs from Uganda staff'!$E$61:$BM$80,MATCH('HRH Need estimation'!AE$2,'Inputs from Uganda staff'!$E$61:$E$80,0),MATCH('HRH Need estimation'!$D259,'Inputs from Uganda staff'!$E$6:$BM$6,0)),
""))</f>
        <v>30</v>
      </c>
      <c r="AF259" s="122">
        <f>IFERROR(
$AN259 * INDEX('WFOM - Time_Base'!$A$4:$API$29, MATCH("CenHos", 'WFOM - Time_Base'!$B$4:$B$29,0), MATCH(CONCATENATE($G259,AF$2),'WFOM - Time_Base'!$A$8:$API$8,0)) *
INDEX('WFOM - Time_Base'!$A$4:$API$29, MATCH("CenHos_Per", 'WFOM - Time_Base'!$B$4:$B$29,0), MATCH(CONCATENATE($G259,AF$2),'WFOM - Time_Base'!$A$8:$API$8,0)),
IFERROR($AN259 * INDEX('Inputs from Uganda staff'!$E$61:$BM$80,MATCH('HRH Need estimation'!AF$2,'Inputs from Uganda staff'!$E$61:$E$80,0),MATCH('HRH Need estimation'!$D259,'Inputs from Uganda staff'!$E$6:$BM$6,0)),
""))</f>
        <v>15</v>
      </c>
      <c r="AG259" s="122">
        <f>IFERROR(
$AN259 * INDEX('WFOM - Time_Base'!$A$4:$API$29, MATCH("CenHos", 'WFOM - Time_Base'!$B$4:$B$29,0), MATCH(CONCATENATE($G259,AG$2),'WFOM - Time_Base'!$A$8:$API$8,0)) *
INDEX('WFOM - Time_Base'!$A$4:$API$29, MATCH("CenHos_Per", 'WFOM - Time_Base'!$B$4:$B$29,0), MATCH(CONCATENATE($G259,AG$2),'WFOM - Time_Base'!$A$8:$API$8,0)),
IFERROR($AN259 * INDEX('Inputs from Uganda staff'!$E$61:$BM$80,MATCH('HRH Need estimation'!AG$2,'Inputs from Uganda staff'!$E$61:$E$80,0),MATCH('HRH Need estimation'!$D259,'Inputs from Uganda staff'!$E$6:$BM$6,0)),
""))</f>
        <v>0</v>
      </c>
      <c r="AH259" s="122">
        <f>IFERROR(
$AN259 * INDEX('WFOM - Time_Base'!$A$4:$API$29, MATCH("CenHos", 'WFOM - Time_Base'!$B$4:$B$29,0), MATCH(CONCATENATE($G259,AH$2),'WFOM - Time_Base'!$A$8:$API$8,0)) *
INDEX('WFOM - Time_Base'!$A$4:$API$29, MATCH("CenHos_Per", 'WFOM - Time_Base'!$B$4:$B$29,0), MATCH(CONCATENATE($G259,AH$2),'WFOM - Time_Base'!$A$8:$API$8,0)),
IFERROR($AN259 * INDEX('Inputs from Uganda staff'!$E$61:$BM$80,MATCH('HRH Need estimation'!AH$2,'Inputs from Uganda staff'!$E$61:$E$80,0),MATCH('HRH Need estimation'!$D259,'Inputs from Uganda staff'!$E$6:$BM$6,0)),
""))</f>
        <v>0</v>
      </c>
      <c r="AI259" s="122">
        <f>IFERROR(
$AN259 * INDEX('WFOM - Time_Base'!$A$4:$API$29, MATCH("CenHos", 'WFOM - Time_Base'!$B$4:$B$29,0), MATCH(CONCATENATE($G259,AI$2),'WFOM - Time_Base'!$A$8:$API$8,0)) *
INDEX('WFOM - Time_Base'!$A$4:$API$29, MATCH("CenHos_Per", 'WFOM - Time_Base'!$B$4:$B$29,0), MATCH(CONCATENATE($G259,AI$2),'WFOM - Time_Base'!$A$8:$API$8,0)),
IFERROR($AN259 * INDEX('Inputs from Uganda staff'!$E$61:$BM$80,MATCH('HRH Need estimation'!AI$2,'Inputs from Uganda staff'!$E$61:$E$80,0),MATCH('HRH Need estimation'!$D259,'Inputs from Uganda staff'!$E$6:$BM$6,0)),
""))</f>
        <v>0</v>
      </c>
      <c r="AJ259" s="122">
        <f>IFERROR(
$AN259 * INDEX('WFOM - Time_Base'!$A$4:$API$29, MATCH("CenHos", 'WFOM - Time_Base'!$B$4:$B$29,0), MATCH(CONCATENATE($G259,AJ$2),'WFOM - Time_Base'!$A$8:$API$8,0)) *
INDEX('WFOM - Time_Base'!$A$4:$API$29, MATCH("CenHos_Per", 'WFOM - Time_Base'!$B$4:$B$29,0), MATCH(CONCATENATE($G259,AJ$2),'WFOM - Time_Base'!$A$8:$API$8,0)),
IFERROR($AN259 * INDEX('Inputs from Uganda staff'!$E$61:$BM$80,MATCH('HRH Need estimation'!AJ$2,'Inputs from Uganda staff'!$E$61:$E$80,0),MATCH('HRH Need estimation'!$D259,'Inputs from Uganda staff'!$E$6:$BM$6,0)),
""))</f>
        <v>0</v>
      </c>
      <c r="AK259" s="122">
        <f>IFERROR(
$AN259 * INDEX('WFOM - Time_Base'!$A$4:$API$29, MATCH("CenHos", 'WFOM - Time_Base'!$B$4:$B$29,0), MATCH(CONCATENATE($G259,AK$2),'WFOM - Time_Base'!$A$8:$API$8,0)) *
INDEX('WFOM - Time_Base'!$A$4:$API$29, MATCH("CenHos_Per", 'WFOM - Time_Base'!$B$4:$B$29,0), MATCH(CONCATENATE($G259,AK$2),'WFOM - Time_Base'!$A$8:$API$8,0)),
IFERROR($AN259 * INDEX('Inputs from Uganda staff'!$E$61:$BM$80,MATCH('HRH Need estimation'!AK$2,'Inputs from Uganda staff'!$E$61:$E$80,0),MATCH('HRH Need estimation'!$D259,'Inputs from Uganda staff'!$E$6:$BM$6,0)),
""))</f>
        <v>0</v>
      </c>
      <c r="AL259" s="122">
        <f>IFERROR(
$AN259 * INDEX('WFOM - Time_Base'!$A$4:$API$29, MATCH("CenHos", 'WFOM - Time_Base'!$B$4:$B$29,0), MATCH(CONCATENATE($G259,AL$2),'WFOM - Time_Base'!$A$8:$API$8,0)) *
INDEX('WFOM - Time_Base'!$A$4:$API$29, MATCH("CenHos_Per", 'WFOM - Time_Base'!$B$4:$B$29,0), MATCH(CONCATENATE($G259,AL$2),'WFOM - Time_Base'!$A$8:$API$8,0)),
IFERROR($AN259 * INDEX('Inputs from Uganda staff'!$E$61:$BM$80,MATCH('HRH Need estimation'!AL$2,'Inputs from Uganda staff'!$E$61:$E$80,0),MATCH('HRH Need estimation'!$D259,'Inputs from Uganda staff'!$E$6:$BM$6,0)),
""))</f>
        <v>0</v>
      </c>
      <c r="AN259">
        <v>1</v>
      </c>
      <c r="AO259" t="e">
        <f t="shared" si="8"/>
        <v>#N/A</v>
      </c>
    </row>
    <row r="260" spans="1:41" hidden="1">
      <c r="A260" s="106" t="s">
        <v>915</v>
      </c>
      <c r="B260" s="106" t="s">
        <v>724</v>
      </c>
      <c r="C260" s="107" t="s">
        <v>735</v>
      </c>
      <c r="D260" s="113" t="s">
        <v>736</v>
      </c>
      <c r="E260" s="122" t="s">
        <v>865</v>
      </c>
      <c r="F260" s="122" t="s">
        <v>135</v>
      </c>
      <c r="G260" s="122" t="str">
        <f>IF(F260&lt;&gt;"", VLOOKUP(F260,'WFOM - Cadre and Service List'!$E$4:$F$52,2,FALSE), "")</f>
        <v>DentSurg</v>
      </c>
      <c r="H260" s="122"/>
      <c r="I260" s="207"/>
      <c r="J260" s="207"/>
      <c r="K260" s="207"/>
      <c r="L260" s="207"/>
      <c r="M260" s="207"/>
      <c r="N260" s="207"/>
      <c r="O260" s="207"/>
      <c r="P260" s="207">
        <f t="shared" si="7"/>
        <v>0</v>
      </c>
      <c r="Q260" s="122" t="s">
        <v>1947</v>
      </c>
      <c r="R260" s="122">
        <f>IFERROR(
$AN260 * INDEX('WFOM - Time_Base'!$A$4:$API$29, MATCH("CenHos", 'WFOM - Time_Base'!$B$4:$B$29,0), MATCH(CONCATENATE($G260,R$2),'WFOM - Time_Base'!$A$8:$API$8,0)) *
INDEX('WFOM - Time_Base'!$A$4:$API$29, MATCH("CenHos_Per", 'WFOM - Time_Base'!$B$4:$B$29,0), MATCH(CONCATENATE($G260,R$2),'WFOM - Time_Base'!$A$8:$API$8,0)),
IFERROR($AN260 * INDEX('Inputs from Uganda staff'!$E$61:$BM$80,MATCH('HRH Need estimation'!R$2,'Inputs from Uganda staff'!$E$61:$E$80,0),MATCH('HRH Need estimation'!$D260,'Inputs from Uganda staff'!$E$6:$BM$6,0)),
""))</f>
        <v>0</v>
      </c>
      <c r="S260" s="122">
        <f>IFERROR(
$AN260 * INDEX('WFOM - Time_Base'!$A$4:$API$29, MATCH("CenHos", 'WFOM - Time_Base'!$B$4:$B$29,0), MATCH(CONCATENATE($G260,S$2),'WFOM - Time_Base'!$A$8:$API$8,0)) *
INDEX('WFOM - Time_Base'!$A$4:$API$29, MATCH("CenHos_Per", 'WFOM - Time_Base'!$B$4:$B$29,0), MATCH(CONCATENATE($G260,S$2),'WFOM - Time_Base'!$A$8:$API$8,0)),
IFERROR($AN260 * INDEX('Inputs from Uganda staff'!$E$61:$BM$80,MATCH('HRH Need estimation'!S$2,'Inputs from Uganda staff'!$E$61:$E$80,0),MATCH('HRH Need estimation'!$D260,'Inputs from Uganda staff'!$E$6:$BM$6,0)),
""))</f>
        <v>0</v>
      </c>
      <c r="T260" s="122">
        <f>IFERROR(
$AN260 * INDEX('WFOM - Time_Base'!$A$4:$API$29, MATCH("CenHos", 'WFOM - Time_Base'!$B$4:$B$29,0), MATCH(CONCATENATE($G260,T$2),'WFOM - Time_Base'!$A$8:$API$8,0)) *
INDEX('WFOM - Time_Base'!$A$4:$API$29, MATCH("CenHos_Per", 'WFOM - Time_Base'!$B$4:$B$29,0), MATCH(CONCATENATE($G260,T$2),'WFOM - Time_Base'!$A$8:$API$8,0)),
IFERROR($AN260 * INDEX('Inputs from Uganda staff'!$E$61:$BM$80,MATCH('HRH Need estimation'!T$2,'Inputs from Uganda staff'!$E$61:$E$80,0),MATCH('HRH Need estimation'!$D260,'Inputs from Uganda staff'!$E$6:$BM$6,0)),
""))</f>
        <v>0</v>
      </c>
      <c r="U260" s="122">
        <f>IFERROR(
$AN260 * INDEX('WFOM - Time_Base'!$A$4:$API$29, MATCH("CenHos", 'WFOM - Time_Base'!$B$4:$B$29,0), MATCH(CONCATENATE($G260,U$2),'WFOM - Time_Base'!$A$8:$API$8,0)) *
INDEX('WFOM - Time_Base'!$A$4:$API$29, MATCH("CenHos_Per", 'WFOM - Time_Base'!$B$4:$B$29,0), MATCH(CONCATENATE($G260,U$2),'WFOM - Time_Base'!$A$8:$API$8,0)),
IFERROR($AN260 * INDEX('Inputs from Uganda staff'!$E$61:$BM$80,MATCH('HRH Need estimation'!U$2,'Inputs from Uganda staff'!$E$61:$E$80,0),MATCH('HRH Need estimation'!$D260,'Inputs from Uganda staff'!$E$6:$BM$6,0)),
""))</f>
        <v>0</v>
      </c>
      <c r="V260" s="122">
        <f>IFERROR(
$AN260 * INDEX('WFOM - Time_Base'!$A$4:$API$29, MATCH("CenHos", 'WFOM - Time_Base'!$B$4:$B$29,0), MATCH(CONCATENATE($G260,V$2),'WFOM - Time_Base'!$A$8:$API$8,0)) *
INDEX('WFOM - Time_Base'!$A$4:$API$29, MATCH("CenHos_Per", 'WFOM - Time_Base'!$B$4:$B$29,0), MATCH(CONCATENATE($G260,V$2),'WFOM - Time_Base'!$A$8:$API$8,0)),
IFERROR($AN260 * INDEX('Inputs from Uganda staff'!$E$61:$BM$80,MATCH('HRH Need estimation'!V$2,'Inputs from Uganda staff'!$E$61:$E$80,0),MATCH('HRH Need estimation'!$D260,'Inputs from Uganda staff'!$E$6:$BM$6,0)),
""))</f>
        <v>0</v>
      </c>
      <c r="W260" s="122">
        <f>IFERROR(
$AN260 * INDEX('WFOM - Time_Base'!$A$4:$API$29, MATCH("CenHos", 'WFOM - Time_Base'!$B$4:$B$29,0), MATCH(CONCATENATE($G260,W$2),'WFOM - Time_Base'!$A$8:$API$8,0)) *
INDEX('WFOM - Time_Base'!$A$4:$API$29, MATCH("CenHos_Per", 'WFOM - Time_Base'!$B$4:$B$29,0), MATCH(CONCATENATE($G260,W$2),'WFOM - Time_Base'!$A$8:$API$8,0)),
IFERROR($AN260 * INDEX('Inputs from Uganda staff'!$E$61:$BM$80,MATCH('HRH Need estimation'!W$2,'Inputs from Uganda staff'!$E$61:$E$80,0),MATCH('HRH Need estimation'!$D260,'Inputs from Uganda staff'!$E$6:$BM$6,0)),
""))</f>
        <v>0</v>
      </c>
      <c r="X260" s="122">
        <f>IFERROR(
$AN260 * INDEX('WFOM - Time_Base'!$A$4:$API$29, MATCH("CenHos", 'WFOM - Time_Base'!$B$4:$B$29,0), MATCH(CONCATENATE($G260,X$2),'WFOM - Time_Base'!$A$8:$API$8,0)) *
INDEX('WFOM - Time_Base'!$A$4:$API$29, MATCH("CenHos_Per", 'WFOM - Time_Base'!$B$4:$B$29,0), MATCH(CONCATENATE($G260,X$2),'WFOM - Time_Base'!$A$8:$API$8,0)),
IFERROR($AN260 * INDEX('Inputs from Uganda staff'!$E$61:$BM$80,MATCH('HRH Need estimation'!X$2,'Inputs from Uganda staff'!$E$61:$E$80,0),MATCH('HRH Need estimation'!$D260,'Inputs from Uganda staff'!$E$6:$BM$6,0)),
""))</f>
        <v>0</v>
      </c>
      <c r="Y260" s="122">
        <f>IFERROR(
$AN260 * INDEX('WFOM - Time_Base'!$A$4:$API$29, MATCH("CenHos", 'WFOM - Time_Base'!$B$4:$B$29,0), MATCH(CONCATENATE($G260,Y$2),'WFOM - Time_Base'!$A$8:$API$8,0)) *
INDEX('WFOM - Time_Base'!$A$4:$API$29, MATCH("CenHos_Per", 'WFOM - Time_Base'!$B$4:$B$29,0), MATCH(CONCATENATE($G260,Y$2),'WFOM - Time_Base'!$A$8:$API$8,0)),
IFERROR($AN260 * INDEX('Inputs from Uganda staff'!$E$61:$BM$80,MATCH('HRH Need estimation'!Y$2,'Inputs from Uganda staff'!$E$61:$E$80,0),MATCH('HRH Need estimation'!$D260,'Inputs from Uganda staff'!$E$6:$BM$6,0)),
""))</f>
        <v>0</v>
      </c>
      <c r="Z260" s="122">
        <f>IFERROR(
$AN260 * INDEX('WFOM - Time_Base'!$A$4:$API$29, MATCH("CenHos", 'WFOM - Time_Base'!$B$4:$B$29,0), MATCH(CONCATENATE($G260,Z$2),'WFOM - Time_Base'!$A$8:$API$8,0)) *
INDEX('WFOM - Time_Base'!$A$4:$API$29, MATCH("CenHos_Per", 'WFOM - Time_Base'!$B$4:$B$29,0), MATCH(CONCATENATE($G260,Z$2),'WFOM - Time_Base'!$A$8:$API$8,0)),
IFERROR($AN260 * INDEX('Inputs from Uganda staff'!$E$61:$BM$80,MATCH('HRH Need estimation'!Z$2,'Inputs from Uganda staff'!$E$61:$E$80,0),MATCH('HRH Need estimation'!$D260,'Inputs from Uganda staff'!$E$6:$BM$6,0)),
""))</f>
        <v>0</v>
      </c>
      <c r="AA260" s="122">
        <f>IFERROR(
$AN260 * INDEX('WFOM - Time_Base'!$A$4:$API$29, MATCH("CenHos", 'WFOM - Time_Base'!$B$4:$B$29,0), MATCH(CONCATENATE($G260,AA$2),'WFOM - Time_Base'!$A$8:$API$8,0)) *
INDEX('WFOM - Time_Base'!$A$4:$API$29, MATCH("CenHos_Per", 'WFOM - Time_Base'!$B$4:$B$29,0), MATCH(CONCATENATE($G260,AA$2),'WFOM - Time_Base'!$A$8:$API$8,0)),
IFERROR($AN260 * INDEX('Inputs from Uganda staff'!$E$61:$BM$80,MATCH('HRH Need estimation'!AA$2,'Inputs from Uganda staff'!$E$61:$E$80,0),MATCH('HRH Need estimation'!$D260,'Inputs from Uganda staff'!$E$6:$BM$6,0)),
""))</f>
        <v>0</v>
      </c>
      <c r="AB260" s="122">
        <f>IFERROR(
$AN260 * INDEX('WFOM - Time_Base'!$A$4:$API$29, MATCH("CenHos", 'WFOM - Time_Base'!$B$4:$B$29,0), MATCH(CONCATENATE($G260,AB$2),'WFOM - Time_Base'!$A$8:$API$8,0)) *
INDEX('WFOM - Time_Base'!$A$4:$API$29, MATCH("CenHos_Per", 'WFOM - Time_Base'!$B$4:$B$29,0), MATCH(CONCATENATE($G260,AB$2),'WFOM - Time_Base'!$A$8:$API$8,0)),
IFERROR($AN260 * INDEX('Inputs from Uganda staff'!$E$61:$BM$80,MATCH('HRH Need estimation'!AB$2,'Inputs from Uganda staff'!$E$61:$E$80,0),MATCH('HRH Need estimation'!$D260,'Inputs from Uganda staff'!$E$6:$BM$6,0)),
""))</f>
        <v>0</v>
      </c>
      <c r="AC260" s="122" t="str">
        <f>IFERROR(
$AN260 * INDEX('WFOM - Time_Base'!$A$4:$API$29, MATCH("CenHos", 'WFOM - Time_Base'!$B$4:$B$29,0), MATCH(CONCATENATE($G260,AC$2),'WFOM - Time_Base'!$A$8:$API$8,0)) *
INDEX('WFOM - Time_Base'!$A$4:$API$29, MATCH("CenHos_Per", 'WFOM - Time_Base'!$B$4:$B$29,0), MATCH(CONCATENATE($G260,AC$2),'WFOM - Time_Base'!$A$8:$API$8,0)),
IFERROR($AN260 * INDEX('Inputs from Uganda staff'!$E$61:$BM$80,MATCH('HRH Need estimation'!AC$2,'Inputs from Uganda staff'!$E$61:$E$80,0),MATCH('HRH Need estimation'!$D260,'Inputs from Uganda staff'!$E$6:$BM$6,0)),
""))</f>
        <v/>
      </c>
      <c r="AD260" s="122">
        <f>IFERROR(
$AN260 * INDEX('WFOM - Time_Base'!$A$4:$API$29, MATCH("CenHos", 'WFOM - Time_Base'!$B$4:$B$29,0), MATCH(CONCATENATE($G260,AD$2),'WFOM - Time_Base'!$A$8:$API$8,0)) *
INDEX('WFOM - Time_Base'!$A$4:$API$29, MATCH("CenHos_Per", 'WFOM - Time_Base'!$B$4:$B$29,0), MATCH(CONCATENATE($G260,AD$2),'WFOM - Time_Base'!$A$8:$API$8,0)),
IFERROR($AN260 * INDEX('Inputs from Uganda staff'!$E$61:$BM$80,MATCH('HRH Need estimation'!AD$2,'Inputs from Uganda staff'!$E$61:$E$80,0),MATCH('HRH Need estimation'!$D260,'Inputs from Uganda staff'!$E$6:$BM$6,0)),
""))</f>
        <v>90</v>
      </c>
      <c r="AE260" s="122">
        <f>IFERROR(
$AN260 * INDEX('WFOM - Time_Base'!$A$4:$API$29, MATCH("CenHos", 'WFOM - Time_Base'!$B$4:$B$29,0), MATCH(CONCATENATE($G260,AE$2),'WFOM - Time_Base'!$A$8:$API$8,0)) *
INDEX('WFOM - Time_Base'!$A$4:$API$29, MATCH("CenHos_Per", 'WFOM - Time_Base'!$B$4:$B$29,0), MATCH(CONCATENATE($G260,AE$2),'WFOM - Time_Base'!$A$8:$API$8,0)),
IFERROR($AN260 * INDEX('Inputs from Uganda staff'!$E$61:$BM$80,MATCH('HRH Need estimation'!AE$2,'Inputs from Uganda staff'!$E$61:$E$80,0),MATCH('HRH Need estimation'!$D260,'Inputs from Uganda staff'!$E$6:$BM$6,0)),
""))</f>
        <v>0</v>
      </c>
      <c r="AF260" s="122">
        <f>IFERROR(
$AN260 * INDEX('WFOM - Time_Base'!$A$4:$API$29, MATCH("CenHos", 'WFOM - Time_Base'!$B$4:$B$29,0), MATCH(CONCATENATE($G260,AF$2),'WFOM - Time_Base'!$A$8:$API$8,0)) *
INDEX('WFOM - Time_Base'!$A$4:$API$29, MATCH("CenHos_Per", 'WFOM - Time_Base'!$B$4:$B$29,0), MATCH(CONCATENATE($G260,AF$2),'WFOM - Time_Base'!$A$8:$API$8,0)),
IFERROR($AN260 * INDEX('Inputs from Uganda staff'!$E$61:$BM$80,MATCH('HRH Need estimation'!AF$2,'Inputs from Uganda staff'!$E$61:$E$80,0),MATCH('HRH Need estimation'!$D260,'Inputs from Uganda staff'!$E$6:$BM$6,0)),
""))</f>
        <v>100</v>
      </c>
      <c r="AG260" s="122">
        <f>IFERROR(
$AN260 * INDEX('WFOM - Time_Base'!$A$4:$API$29, MATCH("CenHos", 'WFOM - Time_Base'!$B$4:$B$29,0), MATCH(CONCATENATE($G260,AG$2),'WFOM - Time_Base'!$A$8:$API$8,0)) *
INDEX('WFOM - Time_Base'!$A$4:$API$29, MATCH("CenHos_Per", 'WFOM - Time_Base'!$B$4:$B$29,0), MATCH(CONCATENATE($G260,AG$2),'WFOM - Time_Base'!$A$8:$API$8,0)),
IFERROR($AN260 * INDEX('Inputs from Uganda staff'!$E$61:$BM$80,MATCH('HRH Need estimation'!AG$2,'Inputs from Uganda staff'!$E$61:$E$80,0),MATCH('HRH Need estimation'!$D260,'Inputs from Uganda staff'!$E$6:$BM$6,0)),
""))</f>
        <v>0</v>
      </c>
      <c r="AH260" s="122">
        <f>IFERROR(
$AN260 * INDEX('WFOM - Time_Base'!$A$4:$API$29, MATCH("CenHos", 'WFOM - Time_Base'!$B$4:$B$29,0), MATCH(CONCATENATE($G260,AH$2),'WFOM - Time_Base'!$A$8:$API$8,0)) *
INDEX('WFOM - Time_Base'!$A$4:$API$29, MATCH("CenHos_Per", 'WFOM - Time_Base'!$B$4:$B$29,0), MATCH(CONCATENATE($G260,AH$2),'WFOM - Time_Base'!$A$8:$API$8,0)),
IFERROR($AN260 * INDEX('Inputs from Uganda staff'!$E$61:$BM$80,MATCH('HRH Need estimation'!AH$2,'Inputs from Uganda staff'!$E$61:$E$80,0),MATCH('HRH Need estimation'!$D260,'Inputs from Uganda staff'!$E$6:$BM$6,0)),
""))</f>
        <v>0</v>
      </c>
      <c r="AI260" s="122">
        <f>IFERROR(
$AN260 * INDEX('WFOM - Time_Base'!$A$4:$API$29, MATCH("CenHos", 'WFOM - Time_Base'!$B$4:$B$29,0), MATCH(CONCATENATE($G260,AI$2),'WFOM - Time_Base'!$A$8:$API$8,0)) *
INDEX('WFOM - Time_Base'!$A$4:$API$29, MATCH("CenHos_Per", 'WFOM - Time_Base'!$B$4:$B$29,0), MATCH(CONCATENATE($G260,AI$2),'WFOM - Time_Base'!$A$8:$API$8,0)),
IFERROR($AN260 * INDEX('Inputs from Uganda staff'!$E$61:$BM$80,MATCH('HRH Need estimation'!AI$2,'Inputs from Uganda staff'!$E$61:$E$80,0),MATCH('HRH Need estimation'!$D260,'Inputs from Uganda staff'!$E$6:$BM$6,0)),
""))</f>
        <v>0</v>
      </c>
      <c r="AJ260" s="122">
        <f>IFERROR(
$AN260 * INDEX('WFOM - Time_Base'!$A$4:$API$29, MATCH("CenHos", 'WFOM - Time_Base'!$B$4:$B$29,0), MATCH(CONCATENATE($G260,AJ$2),'WFOM - Time_Base'!$A$8:$API$8,0)) *
INDEX('WFOM - Time_Base'!$A$4:$API$29, MATCH("CenHos_Per", 'WFOM - Time_Base'!$B$4:$B$29,0), MATCH(CONCATENATE($G260,AJ$2),'WFOM - Time_Base'!$A$8:$API$8,0)),
IFERROR($AN260 * INDEX('Inputs from Uganda staff'!$E$61:$BM$80,MATCH('HRH Need estimation'!AJ$2,'Inputs from Uganda staff'!$E$61:$E$80,0),MATCH('HRH Need estimation'!$D260,'Inputs from Uganda staff'!$E$6:$BM$6,0)),
""))</f>
        <v>0</v>
      </c>
      <c r="AK260" s="122">
        <f>IFERROR(
$AN260 * INDEX('WFOM - Time_Base'!$A$4:$API$29, MATCH("CenHos", 'WFOM - Time_Base'!$B$4:$B$29,0), MATCH(CONCATENATE($G260,AK$2),'WFOM - Time_Base'!$A$8:$API$8,0)) *
INDEX('WFOM - Time_Base'!$A$4:$API$29, MATCH("CenHos_Per", 'WFOM - Time_Base'!$B$4:$B$29,0), MATCH(CONCATENATE($G260,AK$2),'WFOM - Time_Base'!$A$8:$API$8,0)),
IFERROR($AN260 * INDEX('Inputs from Uganda staff'!$E$61:$BM$80,MATCH('HRH Need estimation'!AK$2,'Inputs from Uganda staff'!$E$61:$E$80,0),MATCH('HRH Need estimation'!$D260,'Inputs from Uganda staff'!$E$6:$BM$6,0)),
""))</f>
        <v>0</v>
      </c>
      <c r="AL260" s="122">
        <f>IFERROR(
$AN260 * INDEX('WFOM - Time_Base'!$A$4:$API$29, MATCH("CenHos", 'WFOM - Time_Base'!$B$4:$B$29,0), MATCH(CONCATENATE($G260,AL$2),'WFOM - Time_Base'!$A$8:$API$8,0)) *
INDEX('WFOM - Time_Base'!$A$4:$API$29, MATCH("CenHos_Per", 'WFOM - Time_Base'!$B$4:$B$29,0), MATCH(CONCATENATE($G260,AL$2),'WFOM - Time_Base'!$A$8:$API$8,0)),
IFERROR($AN260 * INDEX('Inputs from Uganda staff'!$E$61:$BM$80,MATCH('HRH Need estimation'!AL$2,'Inputs from Uganda staff'!$E$61:$E$80,0),MATCH('HRH Need estimation'!$D260,'Inputs from Uganda staff'!$E$6:$BM$6,0)),
""))</f>
        <v>0</v>
      </c>
      <c r="AN260">
        <v>1</v>
      </c>
      <c r="AO260" t="e">
        <f t="shared" si="8"/>
        <v>#N/A</v>
      </c>
    </row>
    <row r="261" spans="1:41" hidden="1">
      <c r="A261" s="106" t="s">
        <v>915</v>
      </c>
      <c r="B261" s="106" t="s">
        <v>724</v>
      </c>
      <c r="C261" s="107" t="s">
        <v>737</v>
      </c>
      <c r="D261" s="113" t="s">
        <v>738</v>
      </c>
      <c r="E261" s="122" t="s">
        <v>865</v>
      </c>
      <c r="F261" s="122" t="s">
        <v>135</v>
      </c>
      <c r="G261" s="122" t="str">
        <f>IF(F261&lt;&gt;"", VLOOKUP(F261,'WFOM - Cadre and Service List'!$E$4:$F$52,2,FALSE), "")</f>
        <v>DentSurg</v>
      </c>
      <c r="H261" s="122"/>
      <c r="I261" s="207"/>
      <c r="J261" s="207"/>
      <c r="K261" s="207"/>
      <c r="L261" s="207"/>
      <c r="M261" s="207"/>
      <c r="N261" s="207"/>
      <c r="O261" s="207"/>
      <c r="P261" s="207">
        <f t="shared" ref="P261:P323" si="11">SUM(I261:O261)</f>
        <v>0</v>
      </c>
      <c r="Q261" s="122" t="s">
        <v>1947</v>
      </c>
      <c r="R261" s="122">
        <f>IFERROR(
$AN261 * INDEX('WFOM - Time_Base'!$A$4:$API$29, MATCH("CenHos", 'WFOM - Time_Base'!$B$4:$B$29,0), MATCH(CONCATENATE($G261,R$2),'WFOM - Time_Base'!$A$8:$API$8,0)) *
INDEX('WFOM - Time_Base'!$A$4:$API$29, MATCH("CenHos_Per", 'WFOM - Time_Base'!$B$4:$B$29,0), MATCH(CONCATENATE($G261,R$2),'WFOM - Time_Base'!$A$8:$API$8,0)),
IFERROR($AN261 * INDEX('Inputs from Uganda staff'!$E$61:$BM$80,MATCH('HRH Need estimation'!R$2,'Inputs from Uganda staff'!$E$61:$E$80,0),MATCH('HRH Need estimation'!$D261,'Inputs from Uganda staff'!$E$6:$BM$6,0)),
""))</f>
        <v>0</v>
      </c>
      <c r="S261" s="122">
        <f>IFERROR(
$AN261 * INDEX('WFOM - Time_Base'!$A$4:$API$29, MATCH("CenHos", 'WFOM - Time_Base'!$B$4:$B$29,0), MATCH(CONCATENATE($G261,S$2),'WFOM - Time_Base'!$A$8:$API$8,0)) *
INDEX('WFOM - Time_Base'!$A$4:$API$29, MATCH("CenHos_Per", 'WFOM - Time_Base'!$B$4:$B$29,0), MATCH(CONCATENATE($G261,S$2),'WFOM - Time_Base'!$A$8:$API$8,0)),
IFERROR($AN261 * INDEX('Inputs from Uganda staff'!$E$61:$BM$80,MATCH('HRH Need estimation'!S$2,'Inputs from Uganda staff'!$E$61:$E$80,0),MATCH('HRH Need estimation'!$D261,'Inputs from Uganda staff'!$E$6:$BM$6,0)),
""))</f>
        <v>0</v>
      </c>
      <c r="T261" s="122">
        <f>IFERROR(
$AN261 * INDEX('WFOM - Time_Base'!$A$4:$API$29, MATCH("CenHos", 'WFOM - Time_Base'!$B$4:$B$29,0), MATCH(CONCATENATE($G261,T$2),'WFOM - Time_Base'!$A$8:$API$8,0)) *
INDEX('WFOM - Time_Base'!$A$4:$API$29, MATCH("CenHos_Per", 'WFOM - Time_Base'!$B$4:$B$29,0), MATCH(CONCATENATE($G261,T$2),'WFOM - Time_Base'!$A$8:$API$8,0)),
IFERROR($AN261 * INDEX('Inputs from Uganda staff'!$E$61:$BM$80,MATCH('HRH Need estimation'!T$2,'Inputs from Uganda staff'!$E$61:$E$80,0),MATCH('HRH Need estimation'!$D261,'Inputs from Uganda staff'!$E$6:$BM$6,0)),
""))</f>
        <v>0</v>
      </c>
      <c r="U261" s="122">
        <f>IFERROR(
$AN261 * INDEX('WFOM - Time_Base'!$A$4:$API$29, MATCH("CenHos", 'WFOM - Time_Base'!$B$4:$B$29,0), MATCH(CONCATENATE($G261,U$2),'WFOM - Time_Base'!$A$8:$API$8,0)) *
INDEX('WFOM - Time_Base'!$A$4:$API$29, MATCH("CenHos_Per", 'WFOM - Time_Base'!$B$4:$B$29,0), MATCH(CONCATENATE($G261,U$2),'WFOM - Time_Base'!$A$8:$API$8,0)),
IFERROR($AN261 * INDEX('Inputs from Uganda staff'!$E$61:$BM$80,MATCH('HRH Need estimation'!U$2,'Inputs from Uganda staff'!$E$61:$E$80,0),MATCH('HRH Need estimation'!$D261,'Inputs from Uganda staff'!$E$6:$BM$6,0)),
""))</f>
        <v>0</v>
      </c>
      <c r="V261" s="122">
        <f>IFERROR(
$AN261 * INDEX('WFOM - Time_Base'!$A$4:$API$29, MATCH("CenHos", 'WFOM - Time_Base'!$B$4:$B$29,0), MATCH(CONCATENATE($G261,V$2),'WFOM - Time_Base'!$A$8:$API$8,0)) *
INDEX('WFOM - Time_Base'!$A$4:$API$29, MATCH("CenHos_Per", 'WFOM - Time_Base'!$B$4:$B$29,0), MATCH(CONCATENATE($G261,V$2),'WFOM - Time_Base'!$A$8:$API$8,0)),
IFERROR($AN261 * INDEX('Inputs from Uganda staff'!$E$61:$BM$80,MATCH('HRH Need estimation'!V$2,'Inputs from Uganda staff'!$E$61:$E$80,0),MATCH('HRH Need estimation'!$D261,'Inputs from Uganda staff'!$E$6:$BM$6,0)),
""))</f>
        <v>0</v>
      </c>
      <c r="W261" s="122">
        <f>IFERROR(
$AN261 * INDEX('WFOM - Time_Base'!$A$4:$API$29, MATCH("CenHos", 'WFOM - Time_Base'!$B$4:$B$29,0), MATCH(CONCATENATE($G261,W$2),'WFOM - Time_Base'!$A$8:$API$8,0)) *
INDEX('WFOM - Time_Base'!$A$4:$API$29, MATCH("CenHos_Per", 'WFOM - Time_Base'!$B$4:$B$29,0), MATCH(CONCATENATE($G261,W$2),'WFOM - Time_Base'!$A$8:$API$8,0)),
IFERROR($AN261 * INDEX('Inputs from Uganda staff'!$E$61:$BM$80,MATCH('HRH Need estimation'!W$2,'Inputs from Uganda staff'!$E$61:$E$80,0),MATCH('HRH Need estimation'!$D261,'Inputs from Uganda staff'!$E$6:$BM$6,0)),
""))</f>
        <v>0</v>
      </c>
      <c r="X261" s="122">
        <f>IFERROR(
$AN261 * INDEX('WFOM - Time_Base'!$A$4:$API$29, MATCH("CenHos", 'WFOM - Time_Base'!$B$4:$B$29,0), MATCH(CONCATENATE($G261,X$2),'WFOM - Time_Base'!$A$8:$API$8,0)) *
INDEX('WFOM - Time_Base'!$A$4:$API$29, MATCH("CenHos_Per", 'WFOM - Time_Base'!$B$4:$B$29,0), MATCH(CONCATENATE($G261,X$2),'WFOM - Time_Base'!$A$8:$API$8,0)),
IFERROR($AN261 * INDEX('Inputs from Uganda staff'!$E$61:$BM$80,MATCH('HRH Need estimation'!X$2,'Inputs from Uganda staff'!$E$61:$E$80,0),MATCH('HRH Need estimation'!$D261,'Inputs from Uganda staff'!$E$6:$BM$6,0)),
""))</f>
        <v>0</v>
      </c>
      <c r="Y261" s="122">
        <f>IFERROR(
$AN261 * INDEX('WFOM - Time_Base'!$A$4:$API$29, MATCH("CenHos", 'WFOM - Time_Base'!$B$4:$B$29,0), MATCH(CONCATENATE($G261,Y$2),'WFOM - Time_Base'!$A$8:$API$8,0)) *
INDEX('WFOM - Time_Base'!$A$4:$API$29, MATCH("CenHos_Per", 'WFOM - Time_Base'!$B$4:$B$29,0), MATCH(CONCATENATE($G261,Y$2),'WFOM - Time_Base'!$A$8:$API$8,0)),
IFERROR($AN261 * INDEX('Inputs from Uganda staff'!$E$61:$BM$80,MATCH('HRH Need estimation'!Y$2,'Inputs from Uganda staff'!$E$61:$E$80,0),MATCH('HRH Need estimation'!$D261,'Inputs from Uganda staff'!$E$6:$BM$6,0)),
""))</f>
        <v>0</v>
      </c>
      <c r="Z261" s="122">
        <f>IFERROR(
$AN261 * INDEX('WFOM - Time_Base'!$A$4:$API$29, MATCH("CenHos", 'WFOM - Time_Base'!$B$4:$B$29,0), MATCH(CONCATENATE($G261,Z$2),'WFOM - Time_Base'!$A$8:$API$8,0)) *
INDEX('WFOM - Time_Base'!$A$4:$API$29, MATCH("CenHos_Per", 'WFOM - Time_Base'!$B$4:$B$29,0), MATCH(CONCATENATE($G261,Z$2),'WFOM - Time_Base'!$A$8:$API$8,0)),
IFERROR($AN261 * INDEX('Inputs from Uganda staff'!$E$61:$BM$80,MATCH('HRH Need estimation'!Z$2,'Inputs from Uganda staff'!$E$61:$E$80,0),MATCH('HRH Need estimation'!$D261,'Inputs from Uganda staff'!$E$6:$BM$6,0)),
""))</f>
        <v>0</v>
      </c>
      <c r="AA261" s="122">
        <f>IFERROR(
$AN261 * INDEX('WFOM - Time_Base'!$A$4:$API$29, MATCH("CenHos", 'WFOM - Time_Base'!$B$4:$B$29,0), MATCH(CONCATENATE($G261,AA$2),'WFOM - Time_Base'!$A$8:$API$8,0)) *
INDEX('WFOM - Time_Base'!$A$4:$API$29, MATCH("CenHos_Per", 'WFOM - Time_Base'!$B$4:$B$29,0), MATCH(CONCATENATE($G261,AA$2),'WFOM - Time_Base'!$A$8:$API$8,0)),
IFERROR($AN261 * INDEX('Inputs from Uganda staff'!$E$61:$BM$80,MATCH('HRH Need estimation'!AA$2,'Inputs from Uganda staff'!$E$61:$E$80,0),MATCH('HRH Need estimation'!$D261,'Inputs from Uganda staff'!$E$6:$BM$6,0)),
""))</f>
        <v>0</v>
      </c>
      <c r="AB261" s="122">
        <f>IFERROR(
$AN261 * INDEX('WFOM - Time_Base'!$A$4:$API$29, MATCH("CenHos", 'WFOM - Time_Base'!$B$4:$B$29,0), MATCH(CONCATENATE($G261,AB$2),'WFOM - Time_Base'!$A$8:$API$8,0)) *
INDEX('WFOM - Time_Base'!$A$4:$API$29, MATCH("CenHos_Per", 'WFOM - Time_Base'!$B$4:$B$29,0), MATCH(CONCATENATE($G261,AB$2),'WFOM - Time_Base'!$A$8:$API$8,0)),
IFERROR($AN261 * INDEX('Inputs from Uganda staff'!$E$61:$BM$80,MATCH('HRH Need estimation'!AB$2,'Inputs from Uganda staff'!$E$61:$E$80,0),MATCH('HRH Need estimation'!$D261,'Inputs from Uganda staff'!$E$6:$BM$6,0)),
""))</f>
        <v>0</v>
      </c>
      <c r="AC261" s="122" t="str">
        <f>IFERROR(
$AN261 * INDEX('WFOM - Time_Base'!$A$4:$API$29, MATCH("CenHos", 'WFOM - Time_Base'!$B$4:$B$29,0), MATCH(CONCATENATE($G261,AC$2),'WFOM - Time_Base'!$A$8:$API$8,0)) *
INDEX('WFOM - Time_Base'!$A$4:$API$29, MATCH("CenHos_Per", 'WFOM - Time_Base'!$B$4:$B$29,0), MATCH(CONCATENATE($G261,AC$2),'WFOM - Time_Base'!$A$8:$API$8,0)),
IFERROR($AN261 * INDEX('Inputs from Uganda staff'!$E$61:$BM$80,MATCH('HRH Need estimation'!AC$2,'Inputs from Uganda staff'!$E$61:$E$80,0),MATCH('HRH Need estimation'!$D261,'Inputs from Uganda staff'!$E$6:$BM$6,0)),
""))</f>
        <v/>
      </c>
      <c r="AD261" s="122">
        <f>IFERROR(
$AN261 * INDEX('WFOM - Time_Base'!$A$4:$API$29, MATCH("CenHos", 'WFOM - Time_Base'!$B$4:$B$29,0), MATCH(CONCATENATE($G261,AD$2),'WFOM - Time_Base'!$A$8:$API$8,0)) *
INDEX('WFOM - Time_Base'!$A$4:$API$29, MATCH("CenHos_Per", 'WFOM - Time_Base'!$B$4:$B$29,0), MATCH(CONCATENATE($G261,AD$2),'WFOM - Time_Base'!$A$8:$API$8,0)),
IFERROR($AN261 * INDEX('Inputs from Uganda staff'!$E$61:$BM$80,MATCH('HRH Need estimation'!AD$2,'Inputs from Uganda staff'!$E$61:$E$80,0),MATCH('HRH Need estimation'!$D261,'Inputs from Uganda staff'!$E$6:$BM$6,0)),
""))</f>
        <v>90</v>
      </c>
      <c r="AE261" s="122">
        <f>IFERROR(
$AN261 * INDEX('WFOM - Time_Base'!$A$4:$API$29, MATCH("CenHos", 'WFOM - Time_Base'!$B$4:$B$29,0), MATCH(CONCATENATE($G261,AE$2),'WFOM - Time_Base'!$A$8:$API$8,0)) *
INDEX('WFOM - Time_Base'!$A$4:$API$29, MATCH("CenHos_Per", 'WFOM - Time_Base'!$B$4:$B$29,0), MATCH(CONCATENATE($G261,AE$2),'WFOM - Time_Base'!$A$8:$API$8,0)),
IFERROR($AN261 * INDEX('Inputs from Uganda staff'!$E$61:$BM$80,MATCH('HRH Need estimation'!AE$2,'Inputs from Uganda staff'!$E$61:$E$80,0),MATCH('HRH Need estimation'!$D261,'Inputs from Uganda staff'!$E$6:$BM$6,0)),
""))</f>
        <v>0</v>
      </c>
      <c r="AF261" s="122">
        <f>IFERROR(
$AN261 * INDEX('WFOM - Time_Base'!$A$4:$API$29, MATCH("CenHos", 'WFOM - Time_Base'!$B$4:$B$29,0), MATCH(CONCATENATE($G261,AF$2),'WFOM - Time_Base'!$A$8:$API$8,0)) *
INDEX('WFOM - Time_Base'!$A$4:$API$29, MATCH("CenHos_Per", 'WFOM - Time_Base'!$B$4:$B$29,0), MATCH(CONCATENATE($G261,AF$2),'WFOM - Time_Base'!$A$8:$API$8,0)),
IFERROR($AN261 * INDEX('Inputs from Uganda staff'!$E$61:$BM$80,MATCH('HRH Need estimation'!AF$2,'Inputs from Uganda staff'!$E$61:$E$80,0),MATCH('HRH Need estimation'!$D261,'Inputs from Uganda staff'!$E$6:$BM$6,0)),
""))</f>
        <v>100</v>
      </c>
      <c r="AG261" s="122">
        <f>IFERROR(
$AN261 * INDEX('WFOM - Time_Base'!$A$4:$API$29, MATCH("CenHos", 'WFOM - Time_Base'!$B$4:$B$29,0), MATCH(CONCATENATE($G261,AG$2),'WFOM - Time_Base'!$A$8:$API$8,0)) *
INDEX('WFOM - Time_Base'!$A$4:$API$29, MATCH("CenHos_Per", 'WFOM - Time_Base'!$B$4:$B$29,0), MATCH(CONCATENATE($G261,AG$2),'WFOM - Time_Base'!$A$8:$API$8,0)),
IFERROR($AN261 * INDEX('Inputs from Uganda staff'!$E$61:$BM$80,MATCH('HRH Need estimation'!AG$2,'Inputs from Uganda staff'!$E$61:$E$80,0),MATCH('HRH Need estimation'!$D261,'Inputs from Uganda staff'!$E$6:$BM$6,0)),
""))</f>
        <v>0</v>
      </c>
      <c r="AH261" s="122">
        <f>IFERROR(
$AN261 * INDEX('WFOM - Time_Base'!$A$4:$API$29, MATCH("CenHos", 'WFOM - Time_Base'!$B$4:$B$29,0), MATCH(CONCATENATE($G261,AH$2),'WFOM - Time_Base'!$A$8:$API$8,0)) *
INDEX('WFOM - Time_Base'!$A$4:$API$29, MATCH("CenHos_Per", 'WFOM - Time_Base'!$B$4:$B$29,0), MATCH(CONCATENATE($G261,AH$2),'WFOM - Time_Base'!$A$8:$API$8,0)),
IFERROR($AN261 * INDEX('Inputs from Uganda staff'!$E$61:$BM$80,MATCH('HRH Need estimation'!AH$2,'Inputs from Uganda staff'!$E$61:$E$80,0),MATCH('HRH Need estimation'!$D261,'Inputs from Uganda staff'!$E$6:$BM$6,0)),
""))</f>
        <v>0</v>
      </c>
      <c r="AI261" s="122">
        <f>IFERROR(
$AN261 * INDEX('WFOM - Time_Base'!$A$4:$API$29, MATCH("CenHos", 'WFOM - Time_Base'!$B$4:$B$29,0), MATCH(CONCATENATE($G261,AI$2),'WFOM - Time_Base'!$A$8:$API$8,0)) *
INDEX('WFOM - Time_Base'!$A$4:$API$29, MATCH("CenHos_Per", 'WFOM - Time_Base'!$B$4:$B$29,0), MATCH(CONCATENATE($G261,AI$2),'WFOM - Time_Base'!$A$8:$API$8,0)),
IFERROR($AN261 * INDEX('Inputs from Uganda staff'!$E$61:$BM$80,MATCH('HRH Need estimation'!AI$2,'Inputs from Uganda staff'!$E$61:$E$80,0),MATCH('HRH Need estimation'!$D261,'Inputs from Uganda staff'!$E$6:$BM$6,0)),
""))</f>
        <v>0</v>
      </c>
      <c r="AJ261" s="122">
        <f>IFERROR(
$AN261 * INDEX('WFOM - Time_Base'!$A$4:$API$29, MATCH("CenHos", 'WFOM - Time_Base'!$B$4:$B$29,0), MATCH(CONCATENATE($G261,AJ$2),'WFOM - Time_Base'!$A$8:$API$8,0)) *
INDEX('WFOM - Time_Base'!$A$4:$API$29, MATCH("CenHos_Per", 'WFOM - Time_Base'!$B$4:$B$29,0), MATCH(CONCATENATE($G261,AJ$2),'WFOM - Time_Base'!$A$8:$API$8,0)),
IFERROR($AN261 * INDEX('Inputs from Uganda staff'!$E$61:$BM$80,MATCH('HRH Need estimation'!AJ$2,'Inputs from Uganda staff'!$E$61:$E$80,0),MATCH('HRH Need estimation'!$D261,'Inputs from Uganda staff'!$E$6:$BM$6,0)),
""))</f>
        <v>0</v>
      </c>
      <c r="AK261" s="122">
        <f>IFERROR(
$AN261 * INDEX('WFOM - Time_Base'!$A$4:$API$29, MATCH("CenHos", 'WFOM - Time_Base'!$B$4:$B$29,0), MATCH(CONCATENATE($G261,AK$2),'WFOM - Time_Base'!$A$8:$API$8,0)) *
INDEX('WFOM - Time_Base'!$A$4:$API$29, MATCH("CenHos_Per", 'WFOM - Time_Base'!$B$4:$B$29,0), MATCH(CONCATENATE($G261,AK$2),'WFOM - Time_Base'!$A$8:$API$8,0)),
IFERROR($AN261 * INDEX('Inputs from Uganda staff'!$E$61:$BM$80,MATCH('HRH Need estimation'!AK$2,'Inputs from Uganda staff'!$E$61:$E$80,0),MATCH('HRH Need estimation'!$D261,'Inputs from Uganda staff'!$E$6:$BM$6,0)),
""))</f>
        <v>0</v>
      </c>
      <c r="AL261" s="122">
        <f>IFERROR(
$AN261 * INDEX('WFOM - Time_Base'!$A$4:$API$29, MATCH("CenHos", 'WFOM - Time_Base'!$B$4:$B$29,0), MATCH(CONCATENATE($G261,AL$2),'WFOM - Time_Base'!$A$8:$API$8,0)) *
INDEX('WFOM - Time_Base'!$A$4:$API$29, MATCH("CenHos_Per", 'WFOM - Time_Base'!$B$4:$B$29,0), MATCH(CONCATENATE($G261,AL$2),'WFOM - Time_Base'!$A$8:$API$8,0)),
IFERROR($AN261 * INDEX('Inputs from Uganda staff'!$E$61:$BM$80,MATCH('HRH Need estimation'!AL$2,'Inputs from Uganda staff'!$E$61:$E$80,0),MATCH('HRH Need estimation'!$D261,'Inputs from Uganda staff'!$E$6:$BM$6,0)),
""))</f>
        <v>0</v>
      </c>
      <c r="AN261">
        <v>1</v>
      </c>
      <c r="AO261" t="e">
        <f t="shared" ref="AO261:AO324" si="12">VLOOKUP(C261,$AQ$4:$AQ$151,1,FALSE)</f>
        <v>#N/A</v>
      </c>
    </row>
    <row r="262" spans="1:41" hidden="1">
      <c r="A262" s="106" t="s">
        <v>915</v>
      </c>
      <c r="B262" s="106" t="s">
        <v>724</v>
      </c>
      <c r="C262" s="107" t="s">
        <v>739</v>
      </c>
      <c r="D262" s="115" t="s">
        <v>740</v>
      </c>
      <c r="E262" s="122" t="s">
        <v>865</v>
      </c>
      <c r="F262" s="122" t="s">
        <v>135</v>
      </c>
      <c r="G262" s="122" t="str">
        <f>IF(F262&lt;&gt;"", VLOOKUP(F262,'WFOM - Cadre and Service List'!$E$4:$F$52,2,FALSE), "")</f>
        <v>DentSurg</v>
      </c>
      <c r="H262" s="122"/>
      <c r="I262" s="207"/>
      <c r="J262" s="207"/>
      <c r="K262" s="207"/>
      <c r="L262" s="207"/>
      <c r="M262" s="207"/>
      <c r="N262" s="207"/>
      <c r="O262" s="207"/>
      <c r="P262" s="207">
        <f t="shared" si="11"/>
        <v>0</v>
      </c>
      <c r="Q262" s="122" t="s">
        <v>1947</v>
      </c>
      <c r="R262" s="122">
        <f>IFERROR(
$AN262 * INDEX('WFOM - Time_Base'!$A$4:$API$29, MATCH("CenHos", 'WFOM - Time_Base'!$B$4:$B$29,0), MATCH(CONCATENATE($G262,R$2),'WFOM - Time_Base'!$A$8:$API$8,0)) *
INDEX('WFOM - Time_Base'!$A$4:$API$29, MATCH("CenHos_Per", 'WFOM - Time_Base'!$B$4:$B$29,0), MATCH(CONCATENATE($G262,R$2),'WFOM - Time_Base'!$A$8:$API$8,0)),
IFERROR($AN262 * INDEX('Inputs from Uganda staff'!$E$61:$BM$80,MATCH('HRH Need estimation'!R$2,'Inputs from Uganda staff'!$E$61:$E$80,0),MATCH('HRH Need estimation'!$D262,'Inputs from Uganda staff'!$E$6:$BM$6,0)),
""))</f>
        <v>0</v>
      </c>
      <c r="S262" s="122">
        <f>IFERROR(
$AN262 * INDEX('WFOM - Time_Base'!$A$4:$API$29, MATCH("CenHos", 'WFOM - Time_Base'!$B$4:$B$29,0), MATCH(CONCATENATE($G262,S$2),'WFOM - Time_Base'!$A$8:$API$8,0)) *
INDEX('WFOM - Time_Base'!$A$4:$API$29, MATCH("CenHos_Per", 'WFOM - Time_Base'!$B$4:$B$29,0), MATCH(CONCATENATE($G262,S$2),'WFOM - Time_Base'!$A$8:$API$8,0)),
IFERROR($AN262 * INDEX('Inputs from Uganda staff'!$E$61:$BM$80,MATCH('HRH Need estimation'!S$2,'Inputs from Uganda staff'!$E$61:$E$80,0),MATCH('HRH Need estimation'!$D262,'Inputs from Uganda staff'!$E$6:$BM$6,0)),
""))</f>
        <v>0</v>
      </c>
      <c r="T262" s="122">
        <f>IFERROR(
$AN262 * INDEX('WFOM - Time_Base'!$A$4:$API$29, MATCH("CenHos", 'WFOM - Time_Base'!$B$4:$B$29,0), MATCH(CONCATENATE($G262,T$2),'WFOM - Time_Base'!$A$8:$API$8,0)) *
INDEX('WFOM - Time_Base'!$A$4:$API$29, MATCH("CenHos_Per", 'WFOM - Time_Base'!$B$4:$B$29,0), MATCH(CONCATENATE($G262,T$2),'WFOM - Time_Base'!$A$8:$API$8,0)),
IFERROR($AN262 * INDEX('Inputs from Uganda staff'!$E$61:$BM$80,MATCH('HRH Need estimation'!T$2,'Inputs from Uganda staff'!$E$61:$E$80,0),MATCH('HRH Need estimation'!$D262,'Inputs from Uganda staff'!$E$6:$BM$6,0)),
""))</f>
        <v>0</v>
      </c>
      <c r="U262" s="122">
        <f>IFERROR(
$AN262 * INDEX('WFOM - Time_Base'!$A$4:$API$29, MATCH("CenHos", 'WFOM - Time_Base'!$B$4:$B$29,0), MATCH(CONCATENATE($G262,U$2),'WFOM - Time_Base'!$A$8:$API$8,0)) *
INDEX('WFOM - Time_Base'!$A$4:$API$29, MATCH("CenHos_Per", 'WFOM - Time_Base'!$B$4:$B$29,0), MATCH(CONCATENATE($G262,U$2),'WFOM - Time_Base'!$A$8:$API$8,0)),
IFERROR($AN262 * INDEX('Inputs from Uganda staff'!$E$61:$BM$80,MATCH('HRH Need estimation'!U$2,'Inputs from Uganda staff'!$E$61:$E$80,0),MATCH('HRH Need estimation'!$D262,'Inputs from Uganda staff'!$E$6:$BM$6,0)),
""))</f>
        <v>0</v>
      </c>
      <c r="V262" s="122">
        <f>IFERROR(
$AN262 * INDEX('WFOM - Time_Base'!$A$4:$API$29, MATCH("CenHos", 'WFOM - Time_Base'!$B$4:$B$29,0), MATCH(CONCATENATE($G262,V$2),'WFOM - Time_Base'!$A$8:$API$8,0)) *
INDEX('WFOM - Time_Base'!$A$4:$API$29, MATCH("CenHos_Per", 'WFOM - Time_Base'!$B$4:$B$29,0), MATCH(CONCATENATE($G262,V$2),'WFOM - Time_Base'!$A$8:$API$8,0)),
IFERROR($AN262 * INDEX('Inputs from Uganda staff'!$E$61:$BM$80,MATCH('HRH Need estimation'!V$2,'Inputs from Uganda staff'!$E$61:$E$80,0),MATCH('HRH Need estimation'!$D262,'Inputs from Uganda staff'!$E$6:$BM$6,0)),
""))</f>
        <v>0</v>
      </c>
      <c r="W262" s="122">
        <f>IFERROR(
$AN262 * INDEX('WFOM - Time_Base'!$A$4:$API$29, MATCH("CenHos", 'WFOM - Time_Base'!$B$4:$B$29,0), MATCH(CONCATENATE($G262,W$2),'WFOM - Time_Base'!$A$8:$API$8,0)) *
INDEX('WFOM - Time_Base'!$A$4:$API$29, MATCH("CenHos_Per", 'WFOM - Time_Base'!$B$4:$B$29,0), MATCH(CONCATENATE($G262,W$2),'WFOM - Time_Base'!$A$8:$API$8,0)),
IFERROR($AN262 * INDEX('Inputs from Uganda staff'!$E$61:$BM$80,MATCH('HRH Need estimation'!W$2,'Inputs from Uganda staff'!$E$61:$E$80,0),MATCH('HRH Need estimation'!$D262,'Inputs from Uganda staff'!$E$6:$BM$6,0)),
""))</f>
        <v>0</v>
      </c>
      <c r="X262" s="122">
        <f>IFERROR(
$AN262 * INDEX('WFOM - Time_Base'!$A$4:$API$29, MATCH("CenHos", 'WFOM - Time_Base'!$B$4:$B$29,0), MATCH(CONCATENATE($G262,X$2),'WFOM - Time_Base'!$A$8:$API$8,0)) *
INDEX('WFOM - Time_Base'!$A$4:$API$29, MATCH("CenHos_Per", 'WFOM - Time_Base'!$B$4:$B$29,0), MATCH(CONCATENATE($G262,X$2),'WFOM - Time_Base'!$A$8:$API$8,0)),
IFERROR($AN262 * INDEX('Inputs from Uganda staff'!$E$61:$BM$80,MATCH('HRH Need estimation'!X$2,'Inputs from Uganda staff'!$E$61:$E$80,0),MATCH('HRH Need estimation'!$D262,'Inputs from Uganda staff'!$E$6:$BM$6,0)),
""))</f>
        <v>0</v>
      </c>
      <c r="Y262" s="122">
        <f>IFERROR(
$AN262 * INDEX('WFOM - Time_Base'!$A$4:$API$29, MATCH("CenHos", 'WFOM - Time_Base'!$B$4:$B$29,0), MATCH(CONCATENATE($G262,Y$2),'WFOM - Time_Base'!$A$8:$API$8,0)) *
INDEX('WFOM - Time_Base'!$A$4:$API$29, MATCH("CenHos_Per", 'WFOM - Time_Base'!$B$4:$B$29,0), MATCH(CONCATENATE($G262,Y$2),'WFOM - Time_Base'!$A$8:$API$8,0)),
IFERROR($AN262 * INDEX('Inputs from Uganda staff'!$E$61:$BM$80,MATCH('HRH Need estimation'!Y$2,'Inputs from Uganda staff'!$E$61:$E$80,0),MATCH('HRH Need estimation'!$D262,'Inputs from Uganda staff'!$E$6:$BM$6,0)),
""))</f>
        <v>0</v>
      </c>
      <c r="Z262" s="122">
        <f>IFERROR(
$AN262 * INDEX('WFOM - Time_Base'!$A$4:$API$29, MATCH("CenHos", 'WFOM - Time_Base'!$B$4:$B$29,0), MATCH(CONCATENATE($G262,Z$2),'WFOM - Time_Base'!$A$8:$API$8,0)) *
INDEX('WFOM - Time_Base'!$A$4:$API$29, MATCH("CenHos_Per", 'WFOM - Time_Base'!$B$4:$B$29,0), MATCH(CONCATENATE($G262,Z$2),'WFOM - Time_Base'!$A$8:$API$8,0)),
IFERROR($AN262 * INDEX('Inputs from Uganda staff'!$E$61:$BM$80,MATCH('HRH Need estimation'!Z$2,'Inputs from Uganda staff'!$E$61:$E$80,0),MATCH('HRH Need estimation'!$D262,'Inputs from Uganda staff'!$E$6:$BM$6,0)),
""))</f>
        <v>0</v>
      </c>
      <c r="AA262" s="122">
        <f>IFERROR(
$AN262 * INDEX('WFOM - Time_Base'!$A$4:$API$29, MATCH("CenHos", 'WFOM - Time_Base'!$B$4:$B$29,0), MATCH(CONCATENATE($G262,AA$2),'WFOM - Time_Base'!$A$8:$API$8,0)) *
INDEX('WFOM - Time_Base'!$A$4:$API$29, MATCH("CenHos_Per", 'WFOM - Time_Base'!$B$4:$B$29,0), MATCH(CONCATENATE($G262,AA$2),'WFOM - Time_Base'!$A$8:$API$8,0)),
IFERROR($AN262 * INDEX('Inputs from Uganda staff'!$E$61:$BM$80,MATCH('HRH Need estimation'!AA$2,'Inputs from Uganda staff'!$E$61:$E$80,0),MATCH('HRH Need estimation'!$D262,'Inputs from Uganda staff'!$E$6:$BM$6,0)),
""))</f>
        <v>0</v>
      </c>
      <c r="AB262" s="122">
        <f>IFERROR(
$AN262 * INDEX('WFOM - Time_Base'!$A$4:$API$29, MATCH("CenHos", 'WFOM - Time_Base'!$B$4:$B$29,0), MATCH(CONCATENATE($G262,AB$2),'WFOM - Time_Base'!$A$8:$API$8,0)) *
INDEX('WFOM - Time_Base'!$A$4:$API$29, MATCH("CenHos_Per", 'WFOM - Time_Base'!$B$4:$B$29,0), MATCH(CONCATENATE($G262,AB$2),'WFOM - Time_Base'!$A$8:$API$8,0)),
IFERROR($AN262 * INDEX('Inputs from Uganda staff'!$E$61:$BM$80,MATCH('HRH Need estimation'!AB$2,'Inputs from Uganda staff'!$E$61:$E$80,0),MATCH('HRH Need estimation'!$D262,'Inputs from Uganda staff'!$E$6:$BM$6,0)),
""))</f>
        <v>0</v>
      </c>
      <c r="AC262" s="122" t="str">
        <f>IFERROR(
$AN262 * INDEX('WFOM - Time_Base'!$A$4:$API$29, MATCH("CenHos", 'WFOM - Time_Base'!$B$4:$B$29,0), MATCH(CONCATENATE($G262,AC$2),'WFOM - Time_Base'!$A$8:$API$8,0)) *
INDEX('WFOM - Time_Base'!$A$4:$API$29, MATCH("CenHos_Per", 'WFOM - Time_Base'!$B$4:$B$29,0), MATCH(CONCATENATE($G262,AC$2),'WFOM - Time_Base'!$A$8:$API$8,0)),
IFERROR($AN262 * INDEX('Inputs from Uganda staff'!$E$61:$BM$80,MATCH('HRH Need estimation'!AC$2,'Inputs from Uganda staff'!$E$61:$E$80,0),MATCH('HRH Need estimation'!$D262,'Inputs from Uganda staff'!$E$6:$BM$6,0)),
""))</f>
        <v/>
      </c>
      <c r="AD262" s="122">
        <f>IFERROR(
$AN262 * INDEX('WFOM - Time_Base'!$A$4:$API$29, MATCH("CenHos", 'WFOM - Time_Base'!$B$4:$B$29,0), MATCH(CONCATENATE($G262,AD$2),'WFOM - Time_Base'!$A$8:$API$8,0)) *
INDEX('WFOM - Time_Base'!$A$4:$API$29, MATCH("CenHos_Per", 'WFOM - Time_Base'!$B$4:$B$29,0), MATCH(CONCATENATE($G262,AD$2),'WFOM - Time_Base'!$A$8:$API$8,0)),
IFERROR($AN262 * INDEX('Inputs from Uganda staff'!$E$61:$BM$80,MATCH('HRH Need estimation'!AD$2,'Inputs from Uganda staff'!$E$61:$E$80,0),MATCH('HRH Need estimation'!$D262,'Inputs from Uganda staff'!$E$6:$BM$6,0)),
""))</f>
        <v>90</v>
      </c>
      <c r="AE262" s="122">
        <f>IFERROR(
$AN262 * INDEX('WFOM - Time_Base'!$A$4:$API$29, MATCH("CenHos", 'WFOM - Time_Base'!$B$4:$B$29,0), MATCH(CONCATENATE($G262,AE$2),'WFOM - Time_Base'!$A$8:$API$8,0)) *
INDEX('WFOM - Time_Base'!$A$4:$API$29, MATCH("CenHos_Per", 'WFOM - Time_Base'!$B$4:$B$29,0), MATCH(CONCATENATE($G262,AE$2),'WFOM - Time_Base'!$A$8:$API$8,0)),
IFERROR($AN262 * INDEX('Inputs from Uganda staff'!$E$61:$BM$80,MATCH('HRH Need estimation'!AE$2,'Inputs from Uganda staff'!$E$61:$E$80,0),MATCH('HRH Need estimation'!$D262,'Inputs from Uganda staff'!$E$6:$BM$6,0)),
""))</f>
        <v>0</v>
      </c>
      <c r="AF262" s="122">
        <f>IFERROR(
$AN262 * INDEX('WFOM - Time_Base'!$A$4:$API$29, MATCH("CenHos", 'WFOM - Time_Base'!$B$4:$B$29,0), MATCH(CONCATENATE($G262,AF$2),'WFOM - Time_Base'!$A$8:$API$8,0)) *
INDEX('WFOM - Time_Base'!$A$4:$API$29, MATCH("CenHos_Per", 'WFOM - Time_Base'!$B$4:$B$29,0), MATCH(CONCATENATE($G262,AF$2),'WFOM - Time_Base'!$A$8:$API$8,0)),
IFERROR($AN262 * INDEX('Inputs from Uganda staff'!$E$61:$BM$80,MATCH('HRH Need estimation'!AF$2,'Inputs from Uganda staff'!$E$61:$E$80,0),MATCH('HRH Need estimation'!$D262,'Inputs from Uganda staff'!$E$6:$BM$6,0)),
""))</f>
        <v>100</v>
      </c>
      <c r="AG262" s="122">
        <f>IFERROR(
$AN262 * INDEX('WFOM - Time_Base'!$A$4:$API$29, MATCH("CenHos", 'WFOM - Time_Base'!$B$4:$B$29,0), MATCH(CONCATENATE($G262,AG$2),'WFOM - Time_Base'!$A$8:$API$8,0)) *
INDEX('WFOM - Time_Base'!$A$4:$API$29, MATCH("CenHos_Per", 'WFOM - Time_Base'!$B$4:$B$29,0), MATCH(CONCATENATE($G262,AG$2),'WFOM - Time_Base'!$A$8:$API$8,0)),
IFERROR($AN262 * INDEX('Inputs from Uganda staff'!$E$61:$BM$80,MATCH('HRH Need estimation'!AG$2,'Inputs from Uganda staff'!$E$61:$E$80,0),MATCH('HRH Need estimation'!$D262,'Inputs from Uganda staff'!$E$6:$BM$6,0)),
""))</f>
        <v>0</v>
      </c>
      <c r="AH262" s="122">
        <f>IFERROR(
$AN262 * INDEX('WFOM - Time_Base'!$A$4:$API$29, MATCH("CenHos", 'WFOM - Time_Base'!$B$4:$B$29,0), MATCH(CONCATENATE($G262,AH$2),'WFOM - Time_Base'!$A$8:$API$8,0)) *
INDEX('WFOM - Time_Base'!$A$4:$API$29, MATCH("CenHos_Per", 'WFOM - Time_Base'!$B$4:$B$29,0), MATCH(CONCATENATE($G262,AH$2),'WFOM - Time_Base'!$A$8:$API$8,0)),
IFERROR($AN262 * INDEX('Inputs from Uganda staff'!$E$61:$BM$80,MATCH('HRH Need estimation'!AH$2,'Inputs from Uganda staff'!$E$61:$E$80,0),MATCH('HRH Need estimation'!$D262,'Inputs from Uganda staff'!$E$6:$BM$6,0)),
""))</f>
        <v>0</v>
      </c>
      <c r="AI262" s="122">
        <f>IFERROR(
$AN262 * INDEX('WFOM - Time_Base'!$A$4:$API$29, MATCH("CenHos", 'WFOM - Time_Base'!$B$4:$B$29,0), MATCH(CONCATENATE($G262,AI$2),'WFOM - Time_Base'!$A$8:$API$8,0)) *
INDEX('WFOM - Time_Base'!$A$4:$API$29, MATCH("CenHos_Per", 'WFOM - Time_Base'!$B$4:$B$29,0), MATCH(CONCATENATE($G262,AI$2),'WFOM - Time_Base'!$A$8:$API$8,0)),
IFERROR($AN262 * INDEX('Inputs from Uganda staff'!$E$61:$BM$80,MATCH('HRH Need estimation'!AI$2,'Inputs from Uganda staff'!$E$61:$E$80,0),MATCH('HRH Need estimation'!$D262,'Inputs from Uganda staff'!$E$6:$BM$6,0)),
""))</f>
        <v>0</v>
      </c>
      <c r="AJ262" s="122">
        <f>IFERROR(
$AN262 * INDEX('WFOM - Time_Base'!$A$4:$API$29, MATCH("CenHos", 'WFOM - Time_Base'!$B$4:$B$29,0), MATCH(CONCATENATE($G262,AJ$2),'WFOM - Time_Base'!$A$8:$API$8,0)) *
INDEX('WFOM - Time_Base'!$A$4:$API$29, MATCH("CenHos_Per", 'WFOM - Time_Base'!$B$4:$B$29,0), MATCH(CONCATENATE($G262,AJ$2),'WFOM - Time_Base'!$A$8:$API$8,0)),
IFERROR($AN262 * INDEX('Inputs from Uganda staff'!$E$61:$BM$80,MATCH('HRH Need estimation'!AJ$2,'Inputs from Uganda staff'!$E$61:$E$80,0),MATCH('HRH Need estimation'!$D262,'Inputs from Uganda staff'!$E$6:$BM$6,0)),
""))</f>
        <v>0</v>
      </c>
      <c r="AK262" s="122">
        <f>IFERROR(
$AN262 * INDEX('WFOM - Time_Base'!$A$4:$API$29, MATCH("CenHos", 'WFOM - Time_Base'!$B$4:$B$29,0), MATCH(CONCATENATE($G262,AK$2),'WFOM - Time_Base'!$A$8:$API$8,0)) *
INDEX('WFOM - Time_Base'!$A$4:$API$29, MATCH("CenHos_Per", 'WFOM - Time_Base'!$B$4:$B$29,0), MATCH(CONCATENATE($G262,AK$2),'WFOM - Time_Base'!$A$8:$API$8,0)),
IFERROR($AN262 * INDEX('Inputs from Uganda staff'!$E$61:$BM$80,MATCH('HRH Need estimation'!AK$2,'Inputs from Uganda staff'!$E$61:$E$80,0),MATCH('HRH Need estimation'!$D262,'Inputs from Uganda staff'!$E$6:$BM$6,0)),
""))</f>
        <v>0</v>
      </c>
      <c r="AL262" s="122">
        <f>IFERROR(
$AN262 * INDEX('WFOM - Time_Base'!$A$4:$API$29, MATCH("CenHos", 'WFOM - Time_Base'!$B$4:$B$29,0), MATCH(CONCATENATE($G262,AL$2),'WFOM - Time_Base'!$A$8:$API$8,0)) *
INDEX('WFOM - Time_Base'!$A$4:$API$29, MATCH("CenHos_Per", 'WFOM - Time_Base'!$B$4:$B$29,0), MATCH(CONCATENATE($G262,AL$2),'WFOM - Time_Base'!$A$8:$API$8,0)),
IFERROR($AN262 * INDEX('Inputs from Uganda staff'!$E$61:$BM$80,MATCH('HRH Need estimation'!AL$2,'Inputs from Uganda staff'!$E$61:$E$80,0),MATCH('HRH Need estimation'!$D262,'Inputs from Uganda staff'!$E$6:$BM$6,0)),
""))</f>
        <v>0</v>
      </c>
      <c r="AN262">
        <v>1</v>
      </c>
      <c r="AO262" t="e">
        <f t="shared" si="12"/>
        <v>#N/A</v>
      </c>
    </row>
    <row r="263" spans="1:41" hidden="1">
      <c r="A263" s="106" t="s">
        <v>915</v>
      </c>
      <c r="B263" s="106" t="s">
        <v>724</v>
      </c>
      <c r="C263" s="107" t="s">
        <v>741</v>
      </c>
      <c r="D263" s="113" t="s">
        <v>742</v>
      </c>
      <c r="E263" s="122" t="s">
        <v>865</v>
      </c>
      <c r="F263" s="122" t="s">
        <v>135</v>
      </c>
      <c r="G263" s="122" t="str">
        <f>IF(F263&lt;&gt;"", VLOOKUP(F263,'WFOM - Cadre and Service List'!$E$4:$F$52,2,FALSE), "")</f>
        <v>DentSurg</v>
      </c>
      <c r="H263" s="122"/>
      <c r="I263" s="207"/>
      <c r="J263" s="207"/>
      <c r="K263" s="207"/>
      <c r="L263" s="207"/>
      <c r="M263" s="207"/>
      <c r="N263" s="207"/>
      <c r="O263" s="207"/>
      <c r="P263" s="207">
        <f t="shared" si="11"/>
        <v>0</v>
      </c>
      <c r="Q263" s="122" t="s">
        <v>1947</v>
      </c>
      <c r="R263" s="122">
        <f>IFERROR(
$AN263 * INDEX('WFOM - Time_Base'!$A$4:$API$29, MATCH("CenHos", 'WFOM - Time_Base'!$B$4:$B$29,0), MATCH(CONCATENATE($G263,R$2),'WFOM - Time_Base'!$A$8:$API$8,0)) *
INDEX('WFOM - Time_Base'!$A$4:$API$29, MATCH("CenHos_Per", 'WFOM - Time_Base'!$B$4:$B$29,0), MATCH(CONCATENATE($G263,R$2),'WFOM - Time_Base'!$A$8:$API$8,0)),
IFERROR($AN263 * INDEX('Inputs from Uganda staff'!$E$61:$BM$80,MATCH('HRH Need estimation'!R$2,'Inputs from Uganda staff'!$E$61:$E$80,0),MATCH('HRH Need estimation'!$D263,'Inputs from Uganda staff'!$E$6:$BM$6,0)),
""))</f>
        <v>0</v>
      </c>
      <c r="S263" s="122">
        <f>IFERROR(
$AN263 * INDEX('WFOM - Time_Base'!$A$4:$API$29, MATCH("CenHos", 'WFOM - Time_Base'!$B$4:$B$29,0), MATCH(CONCATENATE($G263,S$2),'WFOM - Time_Base'!$A$8:$API$8,0)) *
INDEX('WFOM - Time_Base'!$A$4:$API$29, MATCH("CenHos_Per", 'WFOM - Time_Base'!$B$4:$B$29,0), MATCH(CONCATENATE($G263,S$2),'WFOM - Time_Base'!$A$8:$API$8,0)),
IFERROR($AN263 * INDEX('Inputs from Uganda staff'!$E$61:$BM$80,MATCH('HRH Need estimation'!S$2,'Inputs from Uganda staff'!$E$61:$E$80,0),MATCH('HRH Need estimation'!$D263,'Inputs from Uganda staff'!$E$6:$BM$6,0)),
""))</f>
        <v>0</v>
      </c>
      <c r="T263" s="122">
        <f>IFERROR(
$AN263 * INDEX('WFOM - Time_Base'!$A$4:$API$29, MATCH("CenHos", 'WFOM - Time_Base'!$B$4:$B$29,0), MATCH(CONCATENATE($G263,T$2),'WFOM - Time_Base'!$A$8:$API$8,0)) *
INDEX('WFOM - Time_Base'!$A$4:$API$29, MATCH("CenHos_Per", 'WFOM - Time_Base'!$B$4:$B$29,0), MATCH(CONCATENATE($G263,T$2),'WFOM - Time_Base'!$A$8:$API$8,0)),
IFERROR($AN263 * INDEX('Inputs from Uganda staff'!$E$61:$BM$80,MATCH('HRH Need estimation'!T$2,'Inputs from Uganda staff'!$E$61:$E$80,0),MATCH('HRH Need estimation'!$D263,'Inputs from Uganda staff'!$E$6:$BM$6,0)),
""))</f>
        <v>0</v>
      </c>
      <c r="U263" s="122">
        <f>IFERROR(
$AN263 * INDEX('WFOM - Time_Base'!$A$4:$API$29, MATCH("CenHos", 'WFOM - Time_Base'!$B$4:$B$29,0), MATCH(CONCATENATE($G263,U$2),'WFOM - Time_Base'!$A$8:$API$8,0)) *
INDEX('WFOM - Time_Base'!$A$4:$API$29, MATCH("CenHos_Per", 'WFOM - Time_Base'!$B$4:$B$29,0), MATCH(CONCATENATE($G263,U$2),'WFOM - Time_Base'!$A$8:$API$8,0)),
IFERROR($AN263 * INDEX('Inputs from Uganda staff'!$E$61:$BM$80,MATCH('HRH Need estimation'!U$2,'Inputs from Uganda staff'!$E$61:$E$80,0),MATCH('HRH Need estimation'!$D263,'Inputs from Uganda staff'!$E$6:$BM$6,0)),
""))</f>
        <v>0</v>
      </c>
      <c r="V263" s="122">
        <f>IFERROR(
$AN263 * INDEX('WFOM - Time_Base'!$A$4:$API$29, MATCH("CenHos", 'WFOM - Time_Base'!$B$4:$B$29,0), MATCH(CONCATENATE($G263,V$2),'WFOM - Time_Base'!$A$8:$API$8,0)) *
INDEX('WFOM - Time_Base'!$A$4:$API$29, MATCH("CenHos_Per", 'WFOM - Time_Base'!$B$4:$B$29,0), MATCH(CONCATENATE($G263,V$2),'WFOM - Time_Base'!$A$8:$API$8,0)),
IFERROR($AN263 * INDEX('Inputs from Uganda staff'!$E$61:$BM$80,MATCH('HRH Need estimation'!V$2,'Inputs from Uganda staff'!$E$61:$E$80,0),MATCH('HRH Need estimation'!$D263,'Inputs from Uganda staff'!$E$6:$BM$6,0)),
""))</f>
        <v>0</v>
      </c>
      <c r="W263" s="122">
        <f>IFERROR(
$AN263 * INDEX('WFOM - Time_Base'!$A$4:$API$29, MATCH("CenHos", 'WFOM - Time_Base'!$B$4:$B$29,0), MATCH(CONCATENATE($G263,W$2),'WFOM - Time_Base'!$A$8:$API$8,0)) *
INDEX('WFOM - Time_Base'!$A$4:$API$29, MATCH("CenHos_Per", 'WFOM - Time_Base'!$B$4:$B$29,0), MATCH(CONCATENATE($G263,W$2),'WFOM - Time_Base'!$A$8:$API$8,0)),
IFERROR($AN263 * INDEX('Inputs from Uganda staff'!$E$61:$BM$80,MATCH('HRH Need estimation'!W$2,'Inputs from Uganda staff'!$E$61:$E$80,0),MATCH('HRH Need estimation'!$D263,'Inputs from Uganda staff'!$E$6:$BM$6,0)),
""))</f>
        <v>0</v>
      </c>
      <c r="X263" s="122">
        <f>IFERROR(
$AN263 * INDEX('WFOM - Time_Base'!$A$4:$API$29, MATCH("CenHos", 'WFOM - Time_Base'!$B$4:$B$29,0), MATCH(CONCATENATE($G263,X$2),'WFOM - Time_Base'!$A$8:$API$8,0)) *
INDEX('WFOM - Time_Base'!$A$4:$API$29, MATCH("CenHos_Per", 'WFOM - Time_Base'!$B$4:$B$29,0), MATCH(CONCATENATE($G263,X$2),'WFOM - Time_Base'!$A$8:$API$8,0)),
IFERROR($AN263 * INDEX('Inputs from Uganda staff'!$E$61:$BM$80,MATCH('HRH Need estimation'!X$2,'Inputs from Uganda staff'!$E$61:$E$80,0),MATCH('HRH Need estimation'!$D263,'Inputs from Uganda staff'!$E$6:$BM$6,0)),
""))</f>
        <v>0</v>
      </c>
      <c r="Y263" s="122">
        <f>IFERROR(
$AN263 * INDEX('WFOM - Time_Base'!$A$4:$API$29, MATCH("CenHos", 'WFOM - Time_Base'!$B$4:$B$29,0), MATCH(CONCATENATE($G263,Y$2),'WFOM - Time_Base'!$A$8:$API$8,0)) *
INDEX('WFOM - Time_Base'!$A$4:$API$29, MATCH("CenHos_Per", 'WFOM - Time_Base'!$B$4:$B$29,0), MATCH(CONCATENATE($G263,Y$2),'WFOM - Time_Base'!$A$8:$API$8,0)),
IFERROR($AN263 * INDEX('Inputs from Uganda staff'!$E$61:$BM$80,MATCH('HRH Need estimation'!Y$2,'Inputs from Uganda staff'!$E$61:$E$80,0),MATCH('HRH Need estimation'!$D263,'Inputs from Uganda staff'!$E$6:$BM$6,0)),
""))</f>
        <v>0</v>
      </c>
      <c r="Z263" s="122">
        <f>IFERROR(
$AN263 * INDEX('WFOM - Time_Base'!$A$4:$API$29, MATCH("CenHos", 'WFOM - Time_Base'!$B$4:$B$29,0), MATCH(CONCATENATE($G263,Z$2),'WFOM - Time_Base'!$A$8:$API$8,0)) *
INDEX('WFOM - Time_Base'!$A$4:$API$29, MATCH("CenHos_Per", 'WFOM - Time_Base'!$B$4:$B$29,0), MATCH(CONCATENATE($G263,Z$2),'WFOM - Time_Base'!$A$8:$API$8,0)),
IFERROR($AN263 * INDEX('Inputs from Uganda staff'!$E$61:$BM$80,MATCH('HRH Need estimation'!Z$2,'Inputs from Uganda staff'!$E$61:$E$80,0),MATCH('HRH Need estimation'!$D263,'Inputs from Uganda staff'!$E$6:$BM$6,0)),
""))</f>
        <v>0</v>
      </c>
      <c r="AA263" s="122">
        <f>IFERROR(
$AN263 * INDEX('WFOM - Time_Base'!$A$4:$API$29, MATCH("CenHos", 'WFOM - Time_Base'!$B$4:$B$29,0), MATCH(CONCATENATE($G263,AA$2),'WFOM - Time_Base'!$A$8:$API$8,0)) *
INDEX('WFOM - Time_Base'!$A$4:$API$29, MATCH("CenHos_Per", 'WFOM - Time_Base'!$B$4:$B$29,0), MATCH(CONCATENATE($G263,AA$2),'WFOM - Time_Base'!$A$8:$API$8,0)),
IFERROR($AN263 * INDEX('Inputs from Uganda staff'!$E$61:$BM$80,MATCH('HRH Need estimation'!AA$2,'Inputs from Uganda staff'!$E$61:$E$80,0),MATCH('HRH Need estimation'!$D263,'Inputs from Uganda staff'!$E$6:$BM$6,0)),
""))</f>
        <v>0</v>
      </c>
      <c r="AB263" s="122">
        <f>IFERROR(
$AN263 * INDEX('WFOM - Time_Base'!$A$4:$API$29, MATCH("CenHos", 'WFOM - Time_Base'!$B$4:$B$29,0), MATCH(CONCATENATE($G263,AB$2),'WFOM - Time_Base'!$A$8:$API$8,0)) *
INDEX('WFOM - Time_Base'!$A$4:$API$29, MATCH("CenHos_Per", 'WFOM - Time_Base'!$B$4:$B$29,0), MATCH(CONCATENATE($G263,AB$2),'WFOM - Time_Base'!$A$8:$API$8,0)),
IFERROR($AN263 * INDEX('Inputs from Uganda staff'!$E$61:$BM$80,MATCH('HRH Need estimation'!AB$2,'Inputs from Uganda staff'!$E$61:$E$80,0),MATCH('HRH Need estimation'!$D263,'Inputs from Uganda staff'!$E$6:$BM$6,0)),
""))</f>
        <v>0</v>
      </c>
      <c r="AC263" s="122" t="str">
        <f>IFERROR(
$AN263 * INDEX('WFOM - Time_Base'!$A$4:$API$29, MATCH("CenHos", 'WFOM - Time_Base'!$B$4:$B$29,0), MATCH(CONCATENATE($G263,AC$2),'WFOM - Time_Base'!$A$8:$API$8,0)) *
INDEX('WFOM - Time_Base'!$A$4:$API$29, MATCH("CenHos_Per", 'WFOM - Time_Base'!$B$4:$B$29,0), MATCH(CONCATENATE($G263,AC$2),'WFOM - Time_Base'!$A$8:$API$8,0)),
IFERROR($AN263 * INDEX('Inputs from Uganda staff'!$E$61:$BM$80,MATCH('HRH Need estimation'!AC$2,'Inputs from Uganda staff'!$E$61:$E$80,0),MATCH('HRH Need estimation'!$D263,'Inputs from Uganda staff'!$E$6:$BM$6,0)),
""))</f>
        <v/>
      </c>
      <c r="AD263" s="122">
        <f>IFERROR(
$AN263 * INDEX('WFOM - Time_Base'!$A$4:$API$29, MATCH("CenHos", 'WFOM - Time_Base'!$B$4:$B$29,0), MATCH(CONCATENATE($G263,AD$2),'WFOM - Time_Base'!$A$8:$API$8,0)) *
INDEX('WFOM - Time_Base'!$A$4:$API$29, MATCH("CenHos_Per", 'WFOM - Time_Base'!$B$4:$B$29,0), MATCH(CONCATENATE($G263,AD$2),'WFOM - Time_Base'!$A$8:$API$8,0)),
IFERROR($AN263 * INDEX('Inputs from Uganda staff'!$E$61:$BM$80,MATCH('HRH Need estimation'!AD$2,'Inputs from Uganda staff'!$E$61:$E$80,0),MATCH('HRH Need estimation'!$D263,'Inputs from Uganda staff'!$E$6:$BM$6,0)),
""))</f>
        <v>90</v>
      </c>
      <c r="AE263" s="122">
        <f>IFERROR(
$AN263 * INDEX('WFOM - Time_Base'!$A$4:$API$29, MATCH("CenHos", 'WFOM - Time_Base'!$B$4:$B$29,0), MATCH(CONCATENATE($G263,AE$2),'WFOM - Time_Base'!$A$8:$API$8,0)) *
INDEX('WFOM - Time_Base'!$A$4:$API$29, MATCH("CenHos_Per", 'WFOM - Time_Base'!$B$4:$B$29,0), MATCH(CONCATENATE($G263,AE$2),'WFOM - Time_Base'!$A$8:$API$8,0)),
IFERROR($AN263 * INDEX('Inputs from Uganda staff'!$E$61:$BM$80,MATCH('HRH Need estimation'!AE$2,'Inputs from Uganda staff'!$E$61:$E$80,0),MATCH('HRH Need estimation'!$D263,'Inputs from Uganda staff'!$E$6:$BM$6,0)),
""))</f>
        <v>0</v>
      </c>
      <c r="AF263" s="122">
        <f>IFERROR(
$AN263 * INDEX('WFOM - Time_Base'!$A$4:$API$29, MATCH("CenHos", 'WFOM - Time_Base'!$B$4:$B$29,0), MATCH(CONCATENATE($G263,AF$2),'WFOM - Time_Base'!$A$8:$API$8,0)) *
INDEX('WFOM - Time_Base'!$A$4:$API$29, MATCH("CenHos_Per", 'WFOM - Time_Base'!$B$4:$B$29,0), MATCH(CONCATENATE($G263,AF$2),'WFOM - Time_Base'!$A$8:$API$8,0)),
IFERROR($AN263 * INDEX('Inputs from Uganda staff'!$E$61:$BM$80,MATCH('HRH Need estimation'!AF$2,'Inputs from Uganda staff'!$E$61:$E$80,0),MATCH('HRH Need estimation'!$D263,'Inputs from Uganda staff'!$E$6:$BM$6,0)),
""))</f>
        <v>100</v>
      </c>
      <c r="AG263" s="122">
        <f>IFERROR(
$AN263 * INDEX('WFOM - Time_Base'!$A$4:$API$29, MATCH("CenHos", 'WFOM - Time_Base'!$B$4:$B$29,0), MATCH(CONCATENATE($G263,AG$2),'WFOM - Time_Base'!$A$8:$API$8,0)) *
INDEX('WFOM - Time_Base'!$A$4:$API$29, MATCH("CenHos_Per", 'WFOM - Time_Base'!$B$4:$B$29,0), MATCH(CONCATENATE($G263,AG$2),'WFOM - Time_Base'!$A$8:$API$8,0)),
IFERROR($AN263 * INDEX('Inputs from Uganda staff'!$E$61:$BM$80,MATCH('HRH Need estimation'!AG$2,'Inputs from Uganda staff'!$E$61:$E$80,0),MATCH('HRH Need estimation'!$D263,'Inputs from Uganda staff'!$E$6:$BM$6,0)),
""))</f>
        <v>0</v>
      </c>
      <c r="AH263" s="122">
        <f>IFERROR(
$AN263 * INDEX('WFOM - Time_Base'!$A$4:$API$29, MATCH("CenHos", 'WFOM - Time_Base'!$B$4:$B$29,0), MATCH(CONCATENATE($G263,AH$2),'WFOM - Time_Base'!$A$8:$API$8,0)) *
INDEX('WFOM - Time_Base'!$A$4:$API$29, MATCH("CenHos_Per", 'WFOM - Time_Base'!$B$4:$B$29,0), MATCH(CONCATENATE($G263,AH$2),'WFOM - Time_Base'!$A$8:$API$8,0)),
IFERROR($AN263 * INDEX('Inputs from Uganda staff'!$E$61:$BM$80,MATCH('HRH Need estimation'!AH$2,'Inputs from Uganda staff'!$E$61:$E$80,0),MATCH('HRH Need estimation'!$D263,'Inputs from Uganda staff'!$E$6:$BM$6,0)),
""))</f>
        <v>0</v>
      </c>
      <c r="AI263" s="122">
        <f>IFERROR(
$AN263 * INDEX('WFOM - Time_Base'!$A$4:$API$29, MATCH("CenHos", 'WFOM - Time_Base'!$B$4:$B$29,0), MATCH(CONCATENATE($G263,AI$2),'WFOM - Time_Base'!$A$8:$API$8,0)) *
INDEX('WFOM - Time_Base'!$A$4:$API$29, MATCH("CenHos_Per", 'WFOM - Time_Base'!$B$4:$B$29,0), MATCH(CONCATENATE($G263,AI$2),'WFOM - Time_Base'!$A$8:$API$8,0)),
IFERROR($AN263 * INDEX('Inputs from Uganda staff'!$E$61:$BM$80,MATCH('HRH Need estimation'!AI$2,'Inputs from Uganda staff'!$E$61:$E$80,0),MATCH('HRH Need estimation'!$D263,'Inputs from Uganda staff'!$E$6:$BM$6,0)),
""))</f>
        <v>0</v>
      </c>
      <c r="AJ263" s="122">
        <f>IFERROR(
$AN263 * INDEX('WFOM - Time_Base'!$A$4:$API$29, MATCH("CenHos", 'WFOM - Time_Base'!$B$4:$B$29,0), MATCH(CONCATENATE($G263,AJ$2),'WFOM - Time_Base'!$A$8:$API$8,0)) *
INDEX('WFOM - Time_Base'!$A$4:$API$29, MATCH("CenHos_Per", 'WFOM - Time_Base'!$B$4:$B$29,0), MATCH(CONCATENATE($G263,AJ$2),'WFOM - Time_Base'!$A$8:$API$8,0)),
IFERROR($AN263 * INDEX('Inputs from Uganda staff'!$E$61:$BM$80,MATCH('HRH Need estimation'!AJ$2,'Inputs from Uganda staff'!$E$61:$E$80,0),MATCH('HRH Need estimation'!$D263,'Inputs from Uganda staff'!$E$6:$BM$6,0)),
""))</f>
        <v>0</v>
      </c>
      <c r="AK263" s="122">
        <f>IFERROR(
$AN263 * INDEX('WFOM - Time_Base'!$A$4:$API$29, MATCH("CenHos", 'WFOM - Time_Base'!$B$4:$B$29,0), MATCH(CONCATENATE($G263,AK$2),'WFOM - Time_Base'!$A$8:$API$8,0)) *
INDEX('WFOM - Time_Base'!$A$4:$API$29, MATCH("CenHos_Per", 'WFOM - Time_Base'!$B$4:$B$29,0), MATCH(CONCATENATE($G263,AK$2),'WFOM - Time_Base'!$A$8:$API$8,0)),
IFERROR($AN263 * INDEX('Inputs from Uganda staff'!$E$61:$BM$80,MATCH('HRH Need estimation'!AK$2,'Inputs from Uganda staff'!$E$61:$E$80,0),MATCH('HRH Need estimation'!$D263,'Inputs from Uganda staff'!$E$6:$BM$6,0)),
""))</f>
        <v>0</v>
      </c>
      <c r="AL263" s="122">
        <f>IFERROR(
$AN263 * INDEX('WFOM - Time_Base'!$A$4:$API$29, MATCH("CenHos", 'WFOM - Time_Base'!$B$4:$B$29,0), MATCH(CONCATENATE($G263,AL$2),'WFOM - Time_Base'!$A$8:$API$8,0)) *
INDEX('WFOM - Time_Base'!$A$4:$API$29, MATCH("CenHos_Per", 'WFOM - Time_Base'!$B$4:$B$29,0), MATCH(CONCATENATE($G263,AL$2),'WFOM - Time_Base'!$A$8:$API$8,0)),
IFERROR($AN263 * INDEX('Inputs from Uganda staff'!$E$61:$BM$80,MATCH('HRH Need estimation'!AL$2,'Inputs from Uganda staff'!$E$61:$E$80,0),MATCH('HRH Need estimation'!$D263,'Inputs from Uganda staff'!$E$6:$BM$6,0)),
""))</f>
        <v>0</v>
      </c>
      <c r="AN263">
        <v>1</v>
      </c>
      <c r="AO263" t="e">
        <f t="shared" si="12"/>
        <v>#N/A</v>
      </c>
    </row>
    <row r="264" spans="1:41" hidden="1">
      <c r="A264" s="106" t="s">
        <v>915</v>
      </c>
      <c r="B264" s="106" t="s">
        <v>724</v>
      </c>
      <c r="C264" s="107" t="s">
        <v>743</v>
      </c>
      <c r="D264" s="113" t="s">
        <v>744</v>
      </c>
      <c r="E264" s="122" t="s">
        <v>865</v>
      </c>
      <c r="F264" s="122" t="s">
        <v>135</v>
      </c>
      <c r="G264" s="122" t="str">
        <f>IF(F264&lt;&gt;"", VLOOKUP(F264,'WFOM - Cadre and Service List'!$E$4:$F$52,2,FALSE), "")</f>
        <v>DentSurg</v>
      </c>
      <c r="H264" s="122"/>
      <c r="I264" s="207"/>
      <c r="J264" s="207"/>
      <c r="K264" s="207"/>
      <c r="L264" s="207"/>
      <c r="M264" s="207"/>
      <c r="N264" s="207"/>
      <c r="O264" s="207"/>
      <c r="P264" s="207">
        <f t="shared" si="11"/>
        <v>0</v>
      </c>
      <c r="Q264" s="122" t="s">
        <v>1947</v>
      </c>
      <c r="R264" s="122">
        <f>IFERROR(
$AN264 * INDEX('WFOM - Time_Base'!$A$4:$API$29, MATCH("CenHos", 'WFOM - Time_Base'!$B$4:$B$29,0), MATCH(CONCATENATE($G264,R$2),'WFOM - Time_Base'!$A$8:$API$8,0)) *
INDEX('WFOM - Time_Base'!$A$4:$API$29, MATCH("CenHos_Per", 'WFOM - Time_Base'!$B$4:$B$29,0), MATCH(CONCATENATE($G264,R$2),'WFOM - Time_Base'!$A$8:$API$8,0)),
IFERROR($AN264 * INDEX('Inputs from Uganda staff'!$E$61:$BM$80,MATCH('HRH Need estimation'!R$2,'Inputs from Uganda staff'!$E$61:$E$80,0),MATCH('HRH Need estimation'!$D264,'Inputs from Uganda staff'!$E$6:$BM$6,0)),
""))</f>
        <v>0</v>
      </c>
      <c r="S264" s="122">
        <f>IFERROR(
$AN264 * INDEX('WFOM - Time_Base'!$A$4:$API$29, MATCH("CenHos", 'WFOM - Time_Base'!$B$4:$B$29,0), MATCH(CONCATENATE($G264,S$2),'WFOM - Time_Base'!$A$8:$API$8,0)) *
INDEX('WFOM - Time_Base'!$A$4:$API$29, MATCH("CenHos_Per", 'WFOM - Time_Base'!$B$4:$B$29,0), MATCH(CONCATENATE($G264,S$2),'WFOM - Time_Base'!$A$8:$API$8,0)),
IFERROR($AN264 * INDEX('Inputs from Uganda staff'!$E$61:$BM$80,MATCH('HRH Need estimation'!S$2,'Inputs from Uganda staff'!$E$61:$E$80,0),MATCH('HRH Need estimation'!$D264,'Inputs from Uganda staff'!$E$6:$BM$6,0)),
""))</f>
        <v>0</v>
      </c>
      <c r="T264" s="122">
        <f>IFERROR(
$AN264 * INDEX('WFOM - Time_Base'!$A$4:$API$29, MATCH("CenHos", 'WFOM - Time_Base'!$B$4:$B$29,0), MATCH(CONCATENATE($G264,T$2),'WFOM - Time_Base'!$A$8:$API$8,0)) *
INDEX('WFOM - Time_Base'!$A$4:$API$29, MATCH("CenHos_Per", 'WFOM - Time_Base'!$B$4:$B$29,0), MATCH(CONCATENATE($G264,T$2),'WFOM - Time_Base'!$A$8:$API$8,0)),
IFERROR($AN264 * INDEX('Inputs from Uganda staff'!$E$61:$BM$80,MATCH('HRH Need estimation'!T$2,'Inputs from Uganda staff'!$E$61:$E$80,0),MATCH('HRH Need estimation'!$D264,'Inputs from Uganda staff'!$E$6:$BM$6,0)),
""))</f>
        <v>0</v>
      </c>
      <c r="U264" s="122">
        <f>IFERROR(
$AN264 * INDEX('WFOM - Time_Base'!$A$4:$API$29, MATCH("CenHos", 'WFOM - Time_Base'!$B$4:$B$29,0), MATCH(CONCATENATE($G264,U$2),'WFOM - Time_Base'!$A$8:$API$8,0)) *
INDEX('WFOM - Time_Base'!$A$4:$API$29, MATCH("CenHos_Per", 'WFOM - Time_Base'!$B$4:$B$29,0), MATCH(CONCATENATE($G264,U$2),'WFOM - Time_Base'!$A$8:$API$8,0)),
IFERROR($AN264 * INDEX('Inputs from Uganda staff'!$E$61:$BM$80,MATCH('HRH Need estimation'!U$2,'Inputs from Uganda staff'!$E$61:$E$80,0),MATCH('HRH Need estimation'!$D264,'Inputs from Uganda staff'!$E$6:$BM$6,0)),
""))</f>
        <v>0</v>
      </c>
      <c r="V264" s="122">
        <f>IFERROR(
$AN264 * INDEX('WFOM - Time_Base'!$A$4:$API$29, MATCH("CenHos", 'WFOM - Time_Base'!$B$4:$B$29,0), MATCH(CONCATENATE($G264,V$2),'WFOM - Time_Base'!$A$8:$API$8,0)) *
INDEX('WFOM - Time_Base'!$A$4:$API$29, MATCH("CenHos_Per", 'WFOM - Time_Base'!$B$4:$B$29,0), MATCH(CONCATENATE($G264,V$2),'WFOM - Time_Base'!$A$8:$API$8,0)),
IFERROR($AN264 * INDEX('Inputs from Uganda staff'!$E$61:$BM$80,MATCH('HRH Need estimation'!V$2,'Inputs from Uganda staff'!$E$61:$E$80,0),MATCH('HRH Need estimation'!$D264,'Inputs from Uganda staff'!$E$6:$BM$6,0)),
""))</f>
        <v>0</v>
      </c>
      <c r="W264" s="122">
        <f>IFERROR(
$AN264 * INDEX('WFOM - Time_Base'!$A$4:$API$29, MATCH("CenHos", 'WFOM - Time_Base'!$B$4:$B$29,0), MATCH(CONCATENATE($G264,W$2),'WFOM - Time_Base'!$A$8:$API$8,0)) *
INDEX('WFOM - Time_Base'!$A$4:$API$29, MATCH("CenHos_Per", 'WFOM - Time_Base'!$B$4:$B$29,0), MATCH(CONCATENATE($G264,W$2),'WFOM - Time_Base'!$A$8:$API$8,0)),
IFERROR($AN264 * INDEX('Inputs from Uganda staff'!$E$61:$BM$80,MATCH('HRH Need estimation'!W$2,'Inputs from Uganda staff'!$E$61:$E$80,0),MATCH('HRH Need estimation'!$D264,'Inputs from Uganda staff'!$E$6:$BM$6,0)),
""))</f>
        <v>0</v>
      </c>
      <c r="X264" s="122">
        <f>IFERROR(
$AN264 * INDEX('WFOM - Time_Base'!$A$4:$API$29, MATCH("CenHos", 'WFOM - Time_Base'!$B$4:$B$29,0), MATCH(CONCATENATE($G264,X$2),'WFOM - Time_Base'!$A$8:$API$8,0)) *
INDEX('WFOM - Time_Base'!$A$4:$API$29, MATCH("CenHos_Per", 'WFOM - Time_Base'!$B$4:$B$29,0), MATCH(CONCATENATE($G264,X$2),'WFOM - Time_Base'!$A$8:$API$8,0)),
IFERROR($AN264 * INDEX('Inputs from Uganda staff'!$E$61:$BM$80,MATCH('HRH Need estimation'!X$2,'Inputs from Uganda staff'!$E$61:$E$80,0),MATCH('HRH Need estimation'!$D264,'Inputs from Uganda staff'!$E$6:$BM$6,0)),
""))</f>
        <v>0</v>
      </c>
      <c r="Y264" s="122">
        <f>IFERROR(
$AN264 * INDEX('WFOM - Time_Base'!$A$4:$API$29, MATCH("CenHos", 'WFOM - Time_Base'!$B$4:$B$29,0), MATCH(CONCATENATE($G264,Y$2),'WFOM - Time_Base'!$A$8:$API$8,0)) *
INDEX('WFOM - Time_Base'!$A$4:$API$29, MATCH("CenHos_Per", 'WFOM - Time_Base'!$B$4:$B$29,0), MATCH(CONCATENATE($G264,Y$2),'WFOM - Time_Base'!$A$8:$API$8,0)),
IFERROR($AN264 * INDEX('Inputs from Uganda staff'!$E$61:$BM$80,MATCH('HRH Need estimation'!Y$2,'Inputs from Uganda staff'!$E$61:$E$80,0),MATCH('HRH Need estimation'!$D264,'Inputs from Uganda staff'!$E$6:$BM$6,0)),
""))</f>
        <v>0</v>
      </c>
      <c r="Z264" s="122">
        <f>IFERROR(
$AN264 * INDEX('WFOM - Time_Base'!$A$4:$API$29, MATCH("CenHos", 'WFOM - Time_Base'!$B$4:$B$29,0), MATCH(CONCATENATE($G264,Z$2),'WFOM - Time_Base'!$A$8:$API$8,0)) *
INDEX('WFOM - Time_Base'!$A$4:$API$29, MATCH("CenHos_Per", 'WFOM - Time_Base'!$B$4:$B$29,0), MATCH(CONCATENATE($G264,Z$2),'WFOM - Time_Base'!$A$8:$API$8,0)),
IFERROR($AN264 * INDEX('Inputs from Uganda staff'!$E$61:$BM$80,MATCH('HRH Need estimation'!Z$2,'Inputs from Uganda staff'!$E$61:$E$80,0),MATCH('HRH Need estimation'!$D264,'Inputs from Uganda staff'!$E$6:$BM$6,0)),
""))</f>
        <v>0</v>
      </c>
      <c r="AA264" s="122">
        <f>IFERROR(
$AN264 * INDEX('WFOM - Time_Base'!$A$4:$API$29, MATCH("CenHos", 'WFOM - Time_Base'!$B$4:$B$29,0), MATCH(CONCATENATE($G264,AA$2),'WFOM - Time_Base'!$A$8:$API$8,0)) *
INDEX('WFOM - Time_Base'!$A$4:$API$29, MATCH("CenHos_Per", 'WFOM - Time_Base'!$B$4:$B$29,0), MATCH(CONCATENATE($G264,AA$2),'WFOM - Time_Base'!$A$8:$API$8,0)),
IFERROR($AN264 * INDEX('Inputs from Uganda staff'!$E$61:$BM$80,MATCH('HRH Need estimation'!AA$2,'Inputs from Uganda staff'!$E$61:$E$80,0),MATCH('HRH Need estimation'!$D264,'Inputs from Uganda staff'!$E$6:$BM$6,0)),
""))</f>
        <v>0</v>
      </c>
      <c r="AB264" s="122">
        <f>IFERROR(
$AN264 * INDEX('WFOM - Time_Base'!$A$4:$API$29, MATCH("CenHos", 'WFOM - Time_Base'!$B$4:$B$29,0), MATCH(CONCATENATE($G264,AB$2),'WFOM - Time_Base'!$A$8:$API$8,0)) *
INDEX('WFOM - Time_Base'!$A$4:$API$29, MATCH("CenHos_Per", 'WFOM - Time_Base'!$B$4:$B$29,0), MATCH(CONCATENATE($G264,AB$2),'WFOM - Time_Base'!$A$8:$API$8,0)),
IFERROR($AN264 * INDEX('Inputs from Uganda staff'!$E$61:$BM$80,MATCH('HRH Need estimation'!AB$2,'Inputs from Uganda staff'!$E$61:$E$80,0),MATCH('HRH Need estimation'!$D264,'Inputs from Uganda staff'!$E$6:$BM$6,0)),
""))</f>
        <v>0</v>
      </c>
      <c r="AC264" s="122" t="str">
        <f>IFERROR(
$AN264 * INDEX('WFOM - Time_Base'!$A$4:$API$29, MATCH("CenHos", 'WFOM - Time_Base'!$B$4:$B$29,0), MATCH(CONCATENATE($G264,AC$2),'WFOM - Time_Base'!$A$8:$API$8,0)) *
INDEX('WFOM - Time_Base'!$A$4:$API$29, MATCH("CenHos_Per", 'WFOM - Time_Base'!$B$4:$B$29,0), MATCH(CONCATENATE($G264,AC$2),'WFOM - Time_Base'!$A$8:$API$8,0)),
IFERROR($AN264 * INDEX('Inputs from Uganda staff'!$E$61:$BM$80,MATCH('HRH Need estimation'!AC$2,'Inputs from Uganda staff'!$E$61:$E$80,0),MATCH('HRH Need estimation'!$D264,'Inputs from Uganda staff'!$E$6:$BM$6,0)),
""))</f>
        <v/>
      </c>
      <c r="AD264" s="122">
        <f>IFERROR(
$AN264 * INDEX('WFOM - Time_Base'!$A$4:$API$29, MATCH("CenHos", 'WFOM - Time_Base'!$B$4:$B$29,0), MATCH(CONCATENATE($G264,AD$2),'WFOM - Time_Base'!$A$8:$API$8,0)) *
INDEX('WFOM - Time_Base'!$A$4:$API$29, MATCH("CenHos_Per", 'WFOM - Time_Base'!$B$4:$B$29,0), MATCH(CONCATENATE($G264,AD$2),'WFOM - Time_Base'!$A$8:$API$8,0)),
IFERROR($AN264 * INDEX('Inputs from Uganda staff'!$E$61:$BM$80,MATCH('HRH Need estimation'!AD$2,'Inputs from Uganda staff'!$E$61:$E$80,0),MATCH('HRH Need estimation'!$D264,'Inputs from Uganda staff'!$E$6:$BM$6,0)),
""))</f>
        <v>90</v>
      </c>
      <c r="AE264" s="122">
        <f>IFERROR(
$AN264 * INDEX('WFOM - Time_Base'!$A$4:$API$29, MATCH("CenHos", 'WFOM - Time_Base'!$B$4:$B$29,0), MATCH(CONCATENATE($G264,AE$2),'WFOM - Time_Base'!$A$8:$API$8,0)) *
INDEX('WFOM - Time_Base'!$A$4:$API$29, MATCH("CenHos_Per", 'WFOM - Time_Base'!$B$4:$B$29,0), MATCH(CONCATENATE($G264,AE$2),'WFOM - Time_Base'!$A$8:$API$8,0)),
IFERROR($AN264 * INDEX('Inputs from Uganda staff'!$E$61:$BM$80,MATCH('HRH Need estimation'!AE$2,'Inputs from Uganda staff'!$E$61:$E$80,0),MATCH('HRH Need estimation'!$D264,'Inputs from Uganda staff'!$E$6:$BM$6,0)),
""))</f>
        <v>0</v>
      </c>
      <c r="AF264" s="122">
        <f>IFERROR(
$AN264 * INDEX('WFOM - Time_Base'!$A$4:$API$29, MATCH("CenHos", 'WFOM - Time_Base'!$B$4:$B$29,0), MATCH(CONCATENATE($G264,AF$2),'WFOM - Time_Base'!$A$8:$API$8,0)) *
INDEX('WFOM - Time_Base'!$A$4:$API$29, MATCH("CenHos_Per", 'WFOM - Time_Base'!$B$4:$B$29,0), MATCH(CONCATENATE($G264,AF$2),'WFOM - Time_Base'!$A$8:$API$8,0)),
IFERROR($AN264 * INDEX('Inputs from Uganda staff'!$E$61:$BM$80,MATCH('HRH Need estimation'!AF$2,'Inputs from Uganda staff'!$E$61:$E$80,0),MATCH('HRH Need estimation'!$D264,'Inputs from Uganda staff'!$E$6:$BM$6,0)),
""))</f>
        <v>100</v>
      </c>
      <c r="AG264" s="122">
        <f>IFERROR(
$AN264 * INDEX('WFOM - Time_Base'!$A$4:$API$29, MATCH("CenHos", 'WFOM - Time_Base'!$B$4:$B$29,0), MATCH(CONCATENATE($G264,AG$2),'WFOM - Time_Base'!$A$8:$API$8,0)) *
INDEX('WFOM - Time_Base'!$A$4:$API$29, MATCH("CenHos_Per", 'WFOM - Time_Base'!$B$4:$B$29,0), MATCH(CONCATENATE($G264,AG$2),'WFOM - Time_Base'!$A$8:$API$8,0)),
IFERROR($AN264 * INDEX('Inputs from Uganda staff'!$E$61:$BM$80,MATCH('HRH Need estimation'!AG$2,'Inputs from Uganda staff'!$E$61:$E$80,0),MATCH('HRH Need estimation'!$D264,'Inputs from Uganda staff'!$E$6:$BM$6,0)),
""))</f>
        <v>0</v>
      </c>
      <c r="AH264" s="122">
        <f>IFERROR(
$AN264 * INDEX('WFOM - Time_Base'!$A$4:$API$29, MATCH("CenHos", 'WFOM - Time_Base'!$B$4:$B$29,0), MATCH(CONCATENATE($G264,AH$2),'WFOM - Time_Base'!$A$8:$API$8,0)) *
INDEX('WFOM - Time_Base'!$A$4:$API$29, MATCH("CenHos_Per", 'WFOM - Time_Base'!$B$4:$B$29,0), MATCH(CONCATENATE($G264,AH$2),'WFOM - Time_Base'!$A$8:$API$8,0)),
IFERROR($AN264 * INDEX('Inputs from Uganda staff'!$E$61:$BM$80,MATCH('HRH Need estimation'!AH$2,'Inputs from Uganda staff'!$E$61:$E$80,0),MATCH('HRH Need estimation'!$D264,'Inputs from Uganda staff'!$E$6:$BM$6,0)),
""))</f>
        <v>0</v>
      </c>
      <c r="AI264" s="122">
        <f>IFERROR(
$AN264 * INDEX('WFOM - Time_Base'!$A$4:$API$29, MATCH("CenHos", 'WFOM - Time_Base'!$B$4:$B$29,0), MATCH(CONCATENATE($G264,AI$2),'WFOM - Time_Base'!$A$8:$API$8,0)) *
INDEX('WFOM - Time_Base'!$A$4:$API$29, MATCH("CenHos_Per", 'WFOM - Time_Base'!$B$4:$B$29,0), MATCH(CONCATENATE($G264,AI$2),'WFOM - Time_Base'!$A$8:$API$8,0)),
IFERROR($AN264 * INDEX('Inputs from Uganda staff'!$E$61:$BM$80,MATCH('HRH Need estimation'!AI$2,'Inputs from Uganda staff'!$E$61:$E$80,0),MATCH('HRH Need estimation'!$D264,'Inputs from Uganda staff'!$E$6:$BM$6,0)),
""))</f>
        <v>0</v>
      </c>
      <c r="AJ264" s="122">
        <f>IFERROR(
$AN264 * INDEX('WFOM - Time_Base'!$A$4:$API$29, MATCH("CenHos", 'WFOM - Time_Base'!$B$4:$B$29,0), MATCH(CONCATENATE($G264,AJ$2),'WFOM - Time_Base'!$A$8:$API$8,0)) *
INDEX('WFOM - Time_Base'!$A$4:$API$29, MATCH("CenHos_Per", 'WFOM - Time_Base'!$B$4:$B$29,0), MATCH(CONCATENATE($G264,AJ$2),'WFOM - Time_Base'!$A$8:$API$8,0)),
IFERROR($AN264 * INDEX('Inputs from Uganda staff'!$E$61:$BM$80,MATCH('HRH Need estimation'!AJ$2,'Inputs from Uganda staff'!$E$61:$E$80,0),MATCH('HRH Need estimation'!$D264,'Inputs from Uganda staff'!$E$6:$BM$6,0)),
""))</f>
        <v>0</v>
      </c>
      <c r="AK264" s="122">
        <f>IFERROR(
$AN264 * INDEX('WFOM - Time_Base'!$A$4:$API$29, MATCH("CenHos", 'WFOM - Time_Base'!$B$4:$B$29,0), MATCH(CONCATENATE($G264,AK$2),'WFOM - Time_Base'!$A$8:$API$8,0)) *
INDEX('WFOM - Time_Base'!$A$4:$API$29, MATCH("CenHos_Per", 'WFOM - Time_Base'!$B$4:$B$29,0), MATCH(CONCATENATE($G264,AK$2),'WFOM - Time_Base'!$A$8:$API$8,0)),
IFERROR($AN264 * INDEX('Inputs from Uganda staff'!$E$61:$BM$80,MATCH('HRH Need estimation'!AK$2,'Inputs from Uganda staff'!$E$61:$E$80,0),MATCH('HRH Need estimation'!$D264,'Inputs from Uganda staff'!$E$6:$BM$6,0)),
""))</f>
        <v>0</v>
      </c>
      <c r="AL264" s="122">
        <f>IFERROR(
$AN264 * INDEX('WFOM - Time_Base'!$A$4:$API$29, MATCH("CenHos", 'WFOM - Time_Base'!$B$4:$B$29,0), MATCH(CONCATENATE($G264,AL$2),'WFOM - Time_Base'!$A$8:$API$8,0)) *
INDEX('WFOM - Time_Base'!$A$4:$API$29, MATCH("CenHos_Per", 'WFOM - Time_Base'!$B$4:$B$29,0), MATCH(CONCATENATE($G264,AL$2),'WFOM - Time_Base'!$A$8:$API$8,0)),
IFERROR($AN264 * INDEX('Inputs from Uganda staff'!$E$61:$BM$80,MATCH('HRH Need estimation'!AL$2,'Inputs from Uganda staff'!$E$61:$E$80,0),MATCH('HRH Need estimation'!$D264,'Inputs from Uganda staff'!$E$6:$BM$6,0)),
""))</f>
        <v>0</v>
      </c>
      <c r="AN264">
        <v>1</v>
      </c>
      <c r="AO264" t="e">
        <f t="shared" si="12"/>
        <v>#N/A</v>
      </c>
    </row>
    <row r="265" spans="1:41" hidden="1">
      <c r="A265" s="106" t="s">
        <v>915</v>
      </c>
      <c r="B265" s="106" t="s">
        <v>724</v>
      </c>
      <c r="C265" s="107" t="s">
        <v>745</v>
      </c>
      <c r="D265" s="113" t="s">
        <v>746</v>
      </c>
      <c r="E265" s="122" t="s">
        <v>865</v>
      </c>
      <c r="F265" s="200" t="s">
        <v>135</v>
      </c>
      <c r="G265" s="122" t="str">
        <f>IF(F265&lt;&gt;"", VLOOKUP(F265,'WFOM - Cadre and Service List'!$E$4:$F$52,2,FALSE), "")</f>
        <v>DentSurg</v>
      </c>
      <c r="H265" s="122"/>
      <c r="I265" s="207"/>
      <c r="J265" s="207"/>
      <c r="K265" s="207"/>
      <c r="L265" s="207"/>
      <c r="M265" s="207"/>
      <c r="N265" s="207"/>
      <c r="O265" s="207"/>
      <c r="P265" s="207">
        <f t="shared" si="11"/>
        <v>0</v>
      </c>
      <c r="Q265" s="122" t="s">
        <v>1947</v>
      </c>
      <c r="R265" s="122">
        <f>IFERROR(
$AN265 * INDEX('WFOM - Time_Base'!$A$4:$API$29, MATCH("CenHos", 'WFOM - Time_Base'!$B$4:$B$29,0), MATCH(CONCATENATE($G265,R$2),'WFOM - Time_Base'!$A$8:$API$8,0)) *
INDEX('WFOM - Time_Base'!$A$4:$API$29, MATCH("CenHos_Per", 'WFOM - Time_Base'!$B$4:$B$29,0), MATCH(CONCATENATE($G265,R$2),'WFOM - Time_Base'!$A$8:$API$8,0)),
IFERROR($AN265 * INDEX('Inputs from Uganda staff'!$E$61:$BM$80,MATCH('HRH Need estimation'!R$2,'Inputs from Uganda staff'!$E$61:$E$80,0),MATCH('HRH Need estimation'!$D265,'Inputs from Uganda staff'!$E$6:$BM$6,0)),
""))</f>
        <v>0</v>
      </c>
      <c r="S265" s="122">
        <f>IFERROR(
$AN265 * INDEX('WFOM - Time_Base'!$A$4:$API$29, MATCH("CenHos", 'WFOM - Time_Base'!$B$4:$B$29,0), MATCH(CONCATENATE($G265,S$2),'WFOM - Time_Base'!$A$8:$API$8,0)) *
INDEX('WFOM - Time_Base'!$A$4:$API$29, MATCH("CenHos_Per", 'WFOM - Time_Base'!$B$4:$B$29,0), MATCH(CONCATENATE($G265,S$2),'WFOM - Time_Base'!$A$8:$API$8,0)),
IFERROR($AN265 * INDEX('Inputs from Uganda staff'!$E$61:$BM$80,MATCH('HRH Need estimation'!S$2,'Inputs from Uganda staff'!$E$61:$E$80,0),MATCH('HRH Need estimation'!$D265,'Inputs from Uganda staff'!$E$6:$BM$6,0)),
""))</f>
        <v>0</v>
      </c>
      <c r="T265" s="122">
        <f>IFERROR(
$AN265 * INDEX('WFOM - Time_Base'!$A$4:$API$29, MATCH("CenHos", 'WFOM - Time_Base'!$B$4:$B$29,0), MATCH(CONCATENATE($G265,T$2),'WFOM - Time_Base'!$A$8:$API$8,0)) *
INDEX('WFOM - Time_Base'!$A$4:$API$29, MATCH("CenHos_Per", 'WFOM - Time_Base'!$B$4:$B$29,0), MATCH(CONCATENATE($G265,T$2),'WFOM - Time_Base'!$A$8:$API$8,0)),
IFERROR($AN265 * INDEX('Inputs from Uganda staff'!$E$61:$BM$80,MATCH('HRH Need estimation'!T$2,'Inputs from Uganda staff'!$E$61:$E$80,0),MATCH('HRH Need estimation'!$D265,'Inputs from Uganda staff'!$E$6:$BM$6,0)),
""))</f>
        <v>0</v>
      </c>
      <c r="U265" s="122">
        <f>IFERROR(
$AN265 * INDEX('WFOM - Time_Base'!$A$4:$API$29, MATCH("CenHos", 'WFOM - Time_Base'!$B$4:$B$29,0), MATCH(CONCATENATE($G265,U$2),'WFOM - Time_Base'!$A$8:$API$8,0)) *
INDEX('WFOM - Time_Base'!$A$4:$API$29, MATCH("CenHos_Per", 'WFOM - Time_Base'!$B$4:$B$29,0), MATCH(CONCATENATE($G265,U$2),'WFOM - Time_Base'!$A$8:$API$8,0)),
IFERROR($AN265 * INDEX('Inputs from Uganda staff'!$E$61:$BM$80,MATCH('HRH Need estimation'!U$2,'Inputs from Uganda staff'!$E$61:$E$80,0),MATCH('HRH Need estimation'!$D265,'Inputs from Uganda staff'!$E$6:$BM$6,0)),
""))</f>
        <v>0</v>
      </c>
      <c r="V265" s="122">
        <f>IFERROR(
$AN265 * INDEX('WFOM - Time_Base'!$A$4:$API$29, MATCH("CenHos", 'WFOM - Time_Base'!$B$4:$B$29,0), MATCH(CONCATENATE($G265,V$2),'WFOM - Time_Base'!$A$8:$API$8,0)) *
INDEX('WFOM - Time_Base'!$A$4:$API$29, MATCH("CenHos_Per", 'WFOM - Time_Base'!$B$4:$B$29,0), MATCH(CONCATENATE($G265,V$2),'WFOM - Time_Base'!$A$8:$API$8,0)),
IFERROR($AN265 * INDEX('Inputs from Uganda staff'!$E$61:$BM$80,MATCH('HRH Need estimation'!V$2,'Inputs from Uganda staff'!$E$61:$E$80,0),MATCH('HRH Need estimation'!$D265,'Inputs from Uganda staff'!$E$6:$BM$6,0)),
""))</f>
        <v>0</v>
      </c>
      <c r="W265" s="122">
        <f>IFERROR(
$AN265 * INDEX('WFOM - Time_Base'!$A$4:$API$29, MATCH("CenHos", 'WFOM - Time_Base'!$B$4:$B$29,0), MATCH(CONCATENATE($G265,W$2),'WFOM - Time_Base'!$A$8:$API$8,0)) *
INDEX('WFOM - Time_Base'!$A$4:$API$29, MATCH("CenHos_Per", 'WFOM - Time_Base'!$B$4:$B$29,0), MATCH(CONCATENATE($G265,W$2),'WFOM - Time_Base'!$A$8:$API$8,0)),
IFERROR($AN265 * INDEX('Inputs from Uganda staff'!$E$61:$BM$80,MATCH('HRH Need estimation'!W$2,'Inputs from Uganda staff'!$E$61:$E$80,0),MATCH('HRH Need estimation'!$D265,'Inputs from Uganda staff'!$E$6:$BM$6,0)),
""))</f>
        <v>0</v>
      </c>
      <c r="X265" s="122">
        <f>IFERROR(
$AN265 * INDEX('WFOM - Time_Base'!$A$4:$API$29, MATCH("CenHos", 'WFOM - Time_Base'!$B$4:$B$29,0), MATCH(CONCATENATE($G265,X$2),'WFOM - Time_Base'!$A$8:$API$8,0)) *
INDEX('WFOM - Time_Base'!$A$4:$API$29, MATCH("CenHos_Per", 'WFOM - Time_Base'!$B$4:$B$29,0), MATCH(CONCATENATE($G265,X$2),'WFOM - Time_Base'!$A$8:$API$8,0)),
IFERROR($AN265 * INDEX('Inputs from Uganda staff'!$E$61:$BM$80,MATCH('HRH Need estimation'!X$2,'Inputs from Uganda staff'!$E$61:$E$80,0),MATCH('HRH Need estimation'!$D265,'Inputs from Uganda staff'!$E$6:$BM$6,0)),
""))</f>
        <v>0</v>
      </c>
      <c r="Y265" s="122">
        <f>IFERROR(
$AN265 * INDEX('WFOM - Time_Base'!$A$4:$API$29, MATCH("CenHos", 'WFOM - Time_Base'!$B$4:$B$29,0), MATCH(CONCATENATE($G265,Y$2),'WFOM - Time_Base'!$A$8:$API$8,0)) *
INDEX('WFOM - Time_Base'!$A$4:$API$29, MATCH("CenHos_Per", 'WFOM - Time_Base'!$B$4:$B$29,0), MATCH(CONCATENATE($G265,Y$2),'WFOM - Time_Base'!$A$8:$API$8,0)),
IFERROR($AN265 * INDEX('Inputs from Uganda staff'!$E$61:$BM$80,MATCH('HRH Need estimation'!Y$2,'Inputs from Uganda staff'!$E$61:$E$80,0),MATCH('HRH Need estimation'!$D265,'Inputs from Uganda staff'!$E$6:$BM$6,0)),
""))</f>
        <v>0</v>
      </c>
      <c r="Z265" s="122">
        <f>IFERROR(
$AN265 * INDEX('WFOM - Time_Base'!$A$4:$API$29, MATCH("CenHos", 'WFOM - Time_Base'!$B$4:$B$29,0), MATCH(CONCATENATE($G265,Z$2),'WFOM - Time_Base'!$A$8:$API$8,0)) *
INDEX('WFOM - Time_Base'!$A$4:$API$29, MATCH("CenHos_Per", 'WFOM - Time_Base'!$B$4:$B$29,0), MATCH(CONCATENATE($G265,Z$2),'WFOM - Time_Base'!$A$8:$API$8,0)),
IFERROR($AN265 * INDEX('Inputs from Uganda staff'!$E$61:$BM$80,MATCH('HRH Need estimation'!Z$2,'Inputs from Uganda staff'!$E$61:$E$80,0),MATCH('HRH Need estimation'!$D265,'Inputs from Uganda staff'!$E$6:$BM$6,0)),
""))</f>
        <v>0</v>
      </c>
      <c r="AA265" s="122">
        <f>IFERROR(
$AN265 * INDEX('WFOM - Time_Base'!$A$4:$API$29, MATCH("CenHos", 'WFOM - Time_Base'!$B$4:$B$29,0), MATCH(CONCATENATE($G265,AA$2),'WFOM - Time_Base'!$A$8:$API$8,0)) *
INDEX('WFOM - Time_Base'!$A$4:$API$29, MATCH("CenHos_Per", 'WFOM - Time_Base'!$B$4:$B$29,0), MATCH(CONCATENATE($G265,AA$2),'WFOM - Time_Base'!$A$8:$API$8,0)),
IFERROR($AN265 * INDEX('Inputs from Uganda staff'!$E$61:$BM$80,MATCH('HRH Need estimation'!AA$2,'Inputs from Uganda staff'!$E$61:$E$80,0),MATCH('HRH Need estimation'!$D265,'Inputs from Uganda staff'!$E$6:$BM$6,0)),
""))</f>
        <v>0</v>
      </c>
      <c r="AB265" s="122">
        <f>IFERROR(
$AN265 * INDEX('WFOM - Time_Base'!$A$4:$API$29, MATCH("CenHos", 'WFOM - Time_Base'!$B$4:$B$29,0), MATCH(CONCATENATE($G265,AB$2),'WFOM - Time_Base'!$A$8:$API$8,0)) *
INDEX('WFOM - Time_Base'!$A$4:$API$29, MATCH("CenHos_Per", 'WFOM - Time_Base'!$B$4:$B$29,0), MATCH(CONCATENATE($G265,AB$2),'WFOM - Time_Base'!$A$8:$API$8,0)),
IFERROR($AN265 * INDEX('Inputs from Uganda staff'!$E$61:$BM$80,MATCH('HRH Need estimation'!AB$2,'Inputs from Uganda staff'!$E$61:$E$80,0),MATCH('HRH Need estimation'!$D265,'Inputs from Uganda staff'!$E$6:$BM$6,0)),
""))</f>
        <v>0</v>
      </c>
      <c r="AC265" s="122" t="str">
        <f>IFERROR(
$AN265 * INDEX('WFOM - Time_Base'!$A$4:$API$29, MATCH("CenHos", 'WFOM - Time_Base'!$B$4:$B$29,0), MATCH(CONCATENATE($G265,AC$2),'WFOM - Time_Base'!$A$8:$API$8,0)) *
INDEX('WFOM - Time_Base'!$A$4:$API$29, MATCH("CenHos_Per", 'WFOM - Time_Base'!$B$4:$B$29,0), MATCH(CONCATENATE($G265,AC$2),'WFOM - Time_Base'!$A$8:$API$8,0)),
IFERROR($AN265 * INDEX('Inputs from Uganda staff'!$E$61:$BM$80,MATCH('HRH Need estimation'!AC$2,'Inputs from Uganda staff'!$E$61:$E$80,0),MATCH('HRH Need estimation'!$D265,'Inputs from Uganda staff'!$E$6:$BM$6,0)),
""))</f>
        <v/>
      </c>
      <c r="AD265" s="122">
        <f>IFERROR(
$AN265 * INDEX('WFOM - Time_Base'!$A$4:$API$29, MATCH("CenHos", 'WFOM - Time_Base'!$B$4:$B$29,0), MATCH(CONCATENATE($G265,AD$2),'WFOM - Time_Base'!$A$8:$API$8,0)) *
INDEX('WFOM - Time_Base'!$A$4:$API$29, MATCH("CenHos_Per", 'WFOM - Time_Base'!$B$4:$B$29,0), MATCH(CONCATENATE($G265,AD$2),'WFOM - Time_Base'!$A$8:$API$8,0)),
IFERROR($AN265 * INDEX('Inputs from Uganda staff'!$E$61:$BM$80,MATCH('HRH Need estimation'!AD$2,'Inputs from Uganda staff'!$E$61:$E$80,0),MATCH('HRH Need estimation'!$D265,'Inputs from Uganda staff'!$E$6:$BM$6,0)),
""))</f>
        <v>90</v>
      </c>
      <c r="AE265" s="122">
        <f>IFERROR(
$AN265 * INDEX('WFOM - Time_Base'!$A$4:$API$29, MATCH("CenHos", 'WFOM - Time_Base'!$B$4:$B$29,0), MATCH(CONCATENATE($G265,AE$2),'WFOM - Time_Base'!$A$8:$API$8,0)) *
INDEX('WFOM - Time_Base'!$A$4:$API$29, MATCH("CenHos_Per", 'WFOM - Time_Base'!$B$4:$B$29,0), MATCH(CONCATENATE($G265,AE$2),'WFOM - Time_Base'!$A$8:$API$8,0)),
IFERROR($AN265 * INDEX('Inputs from Uganda staff'!$E$61:$BM$80,MATCH('HRH Need estimation'!AE$2,'Inputs from Uganda staff'!$E$61:$E$80,0),MATCH('HRH Need estimation'!$D265,'Inputs from Uganda staff'!$E$6:$BM$6,0)),
""))</f>
        <v>0</v>
      </c>
      <c r="AF265" s="122">
        <f>IFERROR(
$AN265 * INDEX('WFOM - Time_Base'!$A$4:$API$29, MATCH("CenHos", 'WFOM - Time_Base'!$B$4:$B$29,0), MATCH(CONCATENATE($G265,AF$2),'WFOM - Time_Base'!$A$8:$API$8,0)) *
INDEX('WFOM - Time_Base'!$A$4:$API$29, MATCH("CenHos_Per", 'WFOM - Time_Base'!$B$4:$B$29,0), MATCH(CONCATENATE($G265,AF$2),'WFOM - Time_Base'!$A$8:$API$8,0)),
IFERROR($AN265 * INDEX('Inputs from Uganda staff'!$E$61:$BM$80,MATCH('HRH Need estimation'!AF$2,'Inputs from Uganda staff'!$E$61:$E$80,0),MATCH('HRH Need estimation'!$D265,'Inputs from Uganda staff'!$E$6:$BM$6,0)),
""))</f>
        <v>100</v>
      </c>
      <c r="AG265" s="122">
        <f>IFERROR(
$AN265 * INDEX('WFOM - Time_Base'!$A$4:$API$29, MATCH("CenHos", 'WFOM - Time_Base'!$B$4:$B$29,0), MATCH(CONCATENATE($G265,AG$2),'WFOM - Time_Base'!$A$8:$API$8,0)) *
INDEX('WFOM - Time_Base'!$A$4:$API$29, MATCH("CenHos_Per", 'WFOM - Time_Base'!$B$4:$B$29,0), MATCH(CONCATENATE($G265,AG$2),'WFOM - Time_Base'!$A$8:$API$8,0)),
IFERROR($AN265 * INDEX('Inputs from Uganda staff'!$E$61:$BM$80,MATCH('HRH Need estimation'!AG$2,'Inputs from Uganda staff'!$E$61:$E$80,0),MATCH('HRH Need estimation'!$D265,'Inputs from Uganda staff'!$E$6:$BM$6,0)),
""))</f>
        <v>0</v>
      </c>
      <c r="AH265" s="122">
        <f>IFERROR(
$AN265 * INDEX('WFOM - Time_Base'!$A$4:$API$29, MATCH("CenHos", 'WFOM - Time_Base'!$B$4:$B$29,0), MATCH(CONCATENATE($G265,AH$2),'WFOM - Time_Base'!$A$8:$API$8,0)) *
INDEX('WFOM - Time_Base'!$A$4:$API$29, MATCH("CenHos_Per", 'WFOM - Time_Base'!$B$4:$B$29,0), MATCH(CONCATENATE($G265,AH$2),'WFOM - Time_Base'!$A$8:$API$8,0)),
IFERROR($AN265 * INDEX('Inputs from Uganda staff'!$E$61:$BM$80,MATCH('HRH Need estimation'!AH$2,'Inputs from Uganda staff'!$E$61:$E$80,0),MATCH('HRH Need estimation'!$D265,'Inputs from Uganda staff'!$E$6:$BM$6,0)),
""))</f>
        <v>0</v>
      </c>
      <c r="AI265" s="122">
        <f>IFERROR(
$AN265 * INDEX('WFOM - Time_Base'!$A$4:$API$29, MATCH("CenHos", 'WFOM - Time_Base'!$B$4:$B$29,0), MATCH(CONCATENATE($G265,AI$2),'WFOM - Time_Base'!$A$8:$API$8,0)) *
INDEX('WFOM - Time_Base'!$A$4:$API$29, MATCH("CenHos_Per", 'WFOM - Time_Base'!$B$4:$B$29,0), MATCH(CONCATENATE($G265,AI$2),'WFOM - Time_Base'!$A$8:$API$8,0)),
IFERROR($AN265 * INDEX('Inputs from Uganda staff'!$E$61:$BM$80,MATCH('HRH Need estimation'!AI$2,'Inputs from Uganda staff'!$E$61:$E$80,0),MATCH('HRH Need estimation'!$D265,'Inputs from Uganda staff'!$E$6:$BM$6,0)),
""))</f>
        <v>0</v>
      </c>
      <c r="AJ265" s="122">
        <f>IFERROR(
$AN265 * INDEX('WFOM - Time_Base'!$A$4:$API$29, MATCH("CenHos", 'WFOM - Time_Base'!$B$4:$B$29,0), MATCH(CONCATENATE($G265,AJ$2),'WFOM - Time_Base'!$A$8:$API$8,0)) *
INDEX('WFOM - Time_Base'!$A$4:$API$29, MATCH("CenHos_Per", 'WFOM - Time_Base'!$B$4:$B$29,0), MATCH(CONCATENATE($G265,AJ$2),'WFOM - Time_Base'!$A$8:$API$8,0)),
IFERROR($AN265 * INDEX('Inputs from Uganda staff'!$E$61:$BM$80,MATCH('HRH Need estimation'!AJ$2,'Inputs from Uganda staff'!$E$61:$E$80,0),MATCH('HRH Need estimation'!$D265,'Inputs from Uganda staff'!$E$6:$BM$6,0)),
""))</f>
        <v>0</v>
      </c>
      <c r="AK265" s="122">
        <f>IFERROR(
$AN265 * INDEX('WFOM - Time_Base'!$A$4:$API$29, MATCH("CenHos", 'WFOM - Time_Base'!$B$4:$B$29,0), MATCH(CONCATENATE($G265,AK$2),'WFOM - Time_Base'!$A$8:$API$8,0)) *
INDEX('WFOM - Time_Base'!$A$4:$API$29, MATCH("CenHos_Per", 'WFOM - Time_Base'!$B$4:$B$29,0), MATCH(CONCATENATE($G265,AK$2),'WFOM - Time_Base'!$A$8:$API$8,0)),
IFERROR($AN265 * INDEX('Inputs from Uganda staff'!$E$61:$BM$80,MATCH('HRH Need estimation'!AK$2,'Inputs from Uganda staff'!$E$61:$E$80,0),MATCH('HRH Need estimation'!$D265,'Inputs from Uganda staff'!$E$6:$BM$6,0)),
""))</f>
        <v>0</v>
      </c>
      <c r="AL265" s="122">
        <f>IFERROR(
$AN265 * INDEX('WFOM - Time_Base'!$A$4:$API$29, MATCH("CenHos", 'WFOM - Time_Base'!$B$4:$B$29,0), MATCH(CONCATENATE($G265,AL$2),'WFOM - Time_Base'!$A$8:$API$8,0)) *
INDEX('WFOM - Time_Base'!$A$4:$API$29, MATCH("CenHos_Per", 'WFOM - Time_Base'!$B$4:$B$29,0), MATCH(CONCATENATE($G265,AL$2),'WFOM - Time_Base'!$A$8:$API$8,0)),
IFERROR($AN265 * INDEX('Inputs from Uganda staff'!$E$61:$BM$80,MATCH('HRH Need estimation'!AL$2,'Inputs from Uganda staff'!$E$61:$E$80,0),MATCH('HRH Need estimation'!$D265,'Inputs from Uganda staff'!$E$6:$BM$6,0)),
""))</f>
        <v>0</v>
      </c>
      <c r="AN265">
        <v>1</v>
      </c>
      <c r="AO265" t="e">
        <f t="shared" si="12"/>
        <v>#N/A</v>
      </c>
    </row>
    <row r="266" spans="1:41" hidden="1">
      <c r="A266" s="106" t="s">
        <v>915</v>
      </c>
      <c r="B266" s="106" t="s">
        <v>724</v>
      </c>
      <c r="C266" s="107" t="s">
        <v>747</v>
      </c>
      <c r="D266" s="113" t="s">
        <v>748</v>
      </c>
      <c r="E266" s="252"/>
      <c r="F266" s="252"/>
      <c r="G266" s="122" t="str">
        <f>IF(F266&lt;&gt;"", VLOOKUP(F266,'WFOM - Cadre and Service List'!$E$4:$F$52,2,FALSE), "")</f>
        <v/>
      </c>
      <c r="H266" s="122"/>
      <c r="I266" s="207"/>
      <c r="J266" s="207"/>
      <c r="K266" s="207"/>
      <c r="L266" s="207"/>
      <c r="M266" s="207"/>
      <c r="N266" s="207"/>
      <c r="O266" s="207"/>
      <c r="P266" s="207">
        <f t="shared" si="11"/>
        <v>0</v>
      </c>
      <c r="Q266" s="122" t="s">
        <v>1947</v>
      </c>
      <c r="R266" s="122">
        <f>IFERROR(
$AN266 * INDEX('WFOM - Time_Base'!$A$4:$API$29, MATCH("CenHos", 'WFOM - Time_Base'!$B$4:$B$29,0), MATCH(CONCATENATE($G266,R$2),'WFOM - Time_Base'!$A$8:$API$8,0)) *
INDEX('WFOM - Time_Base'!$A$4:$API$29, MATCH("CenHos_Per", 'WFOM - Time_Base'!$B$4:$B$29,0), MATCH(CONCATENATE($G266,R$2),'WFOM - Time_Base'!$A$8:$API$8,0)),
IFERROR($AN266 * INDEX('Inputs from Uganda staff'!$E$61:$BM$80,MATCH('HRH Need estimation'!R$2,'Inputs from Uganda staff'!$E$61:$E$80,0),MATCH('HRH Need estimation'!$D266,'Inputs from Uganda staff'!$E$6:$BM$6,0)),
""))</f>
        <v>0</v>
      </c>
      <c r="S266" s="122">
        <f>IFERROR(
$AN266 * INDEX('WFOM - Time_Base'!$A$4:$API$29, MATCH("CenHos", 'WFOM - Time_Base'!$B$4:$B$29,0), MATCH(CONCATENATE($G266,S$2),'WFOM - Time_Base'!$A$8:$API$8,0)) *
INDEX('WFOM - Time_Base'!$A$4:$API$29, MATCH("CenHos_Per", 'WFOM - Time_Base'!$B$4:$B$29,0), MATCH(CONCATENATE($G266,S$2),'WFOM - Time_Base'!$A$8:$API$8,0)),
IFERROR($AN266 * INDEX('Inputs from Uganda staff'!$E$61:$BM$80,MATCH('HRH Need estimation'!S$2,'Inputs from Uganda staff'!$E$61:$E$80,0),MATCH('HRH Need estimation'!$D266,'Inputs from Uganda staff'!$E$6:$BM$6,0)),
""))</f>
        <v>0</v>
      </c>
      <c r="T266" s="122">
        <f>IFERROR(
$AN266 * INDEX('WFOM - Time_Base'!$A$4:$API$29, MATCH("CenHos", 'WFOM - Time_Base'!$B$4:$B$29,0), MATCH(CONCATENATE($G266,T$2),'WFOM - Time_Base'!$A$8:$API$8,0)) *
INDEX('WFOM - Time_Base'!$A$4:$API$29, MATCH("CenHos_Per", 'WFOM - Time_Base'!$B$4:$B$29,0), MATCH(CONCATENATE($G266,T$2),'WFOM - Time_Base'!$A$8:$API$8,0)),
IFERROR($AN266 * INDEX('Inputs from Uganda staff'!$E$61:$BM$80,MATCH('HRH Need estimation'!T$2,'Inputs from Uganda staff'!$E$61:$E$80,0),MATCH('HRH Need estimation'!$D266,'Inputs from Uganda staff'!$E$6:$BM$6,0)),
""))</f>
        <v>0</v>
      </c>
      <c r="U266" s="122">
        <f>IFERROR(
$AN266 * INDEX('WFOM - Time_Base'!$A$4:$API$29, MATCH("CenHos", 'WFOM - Time_Base'!$B$4:$B$29,0), MATCH(CONCATENATE($G266,U$2),'WFOM - Time_Base'!$A$8:$API$8,0)) *
INDEX('WFOM - Time_Base'!$A$4:$API$29, MATCH("CenHos_Per", 'WFOM - Time_Base'!$B$4:$B$29,0), MATCH(CONCATENATE($G266,U$2),'WFOM - Time_Base'!$A$8:$API$8,0)),
IFERROR($AN266 * INDEX('Inputs from Uganda staff'!$E$61:$BM$80,MATCH('HRH Need estimation'!U$2,'Inputs from Uganda staff'!$E$61:$E$80,0),MATCH('HRH Need estimation'!$D266,'Inputs from Uganda staff'!$E$6:$BM$6,0)),
""))</f>
        <v>1.2</v>
      </c>
      <c r="V266" s="122">
        <f>IFERROR(
$AN266 * INDEX('WFOM - Time_Base'!$A$4:$API$29, MATCH("CenHos", 'WFOM - Time_Base'!$B$4:$B$29,0), MATCH(CONCATENATE($G266,V$2),'WFOM - Time_Base'!$A$8:$API$8,0)) *
INDEX('WFOM - Time_Base'!$A$4:$API$29, MATCH("CenHos_Per", 'WFOM - Time_Base'!$B$4:$B$29,0), MATCH(CONCATENATE($G266,V$2),'WFOM - Time_Base'!$A$8:$API$8,0)),
IFERROR($AN266 * INDEX('Inputs from Uganda staff'!$E$61:$BM$80,MATCH('HRH Need estimation'!V$2,'Inputs from Uganda staff'!$E$61:$E$80,0),MATCH('HRH Need estimation'!$D266,'Inputs from Uganda staff'!$E$6:$BM$6,0)),
""))</f>
        <v>1.2</v>
      </c>
      <c r="W266" s="122">
        <f>IFERROR(
$AN266 * INDEX('WFOM - Time_Base'!$A$4:$API$29, MATCH("CenHos", 'WFOM - Time_Base'!$B$4:$B$29,0), MATCH(CONCATENATE($G266,W$2),'WFOM - Time_Base'!$A$8:$API$8,0)) *
INDEX('WFOM - Time_Base'!$A$4:$API$29, MATCH("CenHos_Per", 'WFOM - Time_Base'!$B$4:$B$29,0), MATCH(CONCATENATE($G266,W$2),'WFOM - Time_Base'!$A$8:$API$8,0)),
IFERROR($AN266 * INDEX('Inputs from Uganda staff'!$E$61:$BM$80,MATCH('HRH Need estimation'!W$2,'Inputs from Uganda staff'!$E$61:$E$80,0),MATCH('HRH Need estimation'!$D266,'Inputs from Uganda staff'!$E$6:$BM$6,0)),
""))</f>
        <v>0</v>
      </c>
      <c r="X266" s="122">
        <f>IFERROR(
$AN266 * INDEX('WFOM - Time_Base'!$A$4:$API$29, MATCH("CenHos", 'WFOM - Time_Base'!$B$4:$B$29,0), MATCH(CONCATENATE($G266,X$2),'WFOM - Time_Base'!$A$8:$API$8,0)) *
INDEX('WFOM - Time_Base'!$A$4:$API$29, MATCH("CenHos_Per", 'WFOM - Time_Base'!$B$4:$B$29,0), MATCH(CONCATENATE($G266,X$2),'WFOM - Time_Base'!$A$8:$API$8,0)),
IFERROR($AN266 * INDEX('Inputs from Uganda staff'!$E$61:$BM$80,MATCH('HRH Need estimation'!X$2,'Inputs from Uganda staff'!$E$61:$E$80,0),MATCH('HRH Need estimation'!$D266,'Inputs from Uganda staff'!$E$6:$BM$6,0)),
""))</f>
        <v>0</v>
      </c>
      <c r="Y266" s="122">
        <f>IFERROR(
$AN266 * INDEX('WFOM - Time_Base'!$A$4:$API$29, MATCH("CenHos", 'WFOM - Time_Base'!$B$4:$B$29,0), MATCH(CONCATENATE($G266,Y$2),'WFOM - Time_Base'!$A$8:$API$8,0)) *
INDEX('WFOM - Time_Base'!$A$4:$API$29, MATCH("CenHos_Per", 'WFOM - Time_Base'!$B$4:$B$29,0), MATCH(CONCATENATE($G266,Y$2),'WFOM - Time_Base'!$A$8:$API$8,0)),
IFERROR($AN266 * INDEX('Inputs from Uganda staff'!$E$61:$BM$80,MATCH('HRH Need estimation'!Y$2,'Inputs from Uganda staff'!$E$61:$E$80,0),MATCH('HRH Need estimation'!$D266,'Inputs from Uganda staff'!$E$6:$BM$6,0)),
""))</f>
        <v>0</v>
      </c>
      <c r="Z266" s="122">
        <f>IFERROR(
$AN266 * INDEX('WFOM - Time_Base'!$A$4:$API$29, MATCH("CenHos", 'WFOM - Time_Base'!$B$4:$B$29,0), MATCH(CONCATENATE($G266,Z$2),'WFOM - Time_Base'!$A$8:$API$8,0)) *
INDEX('WFOM - Time_Base'!$A$4:$API$29, MATCH("CenHos_Per", 'WFOM - Time_Base'!$B$4:$B$29,0), MATCH(CONCATENATE($G266,Z$2),'WFOM - Time_Base'!$A$8:$API$8,0)),
IFERROR($AN266 * INDEX('Inputs from Uganda staff'!$E$61:$BM$80,MATCH('HRH Need estimation'!Z$2,'Inputs from Uganda staff'!$E$61:$E$80,0),MATCH('HRH Need estimation'!$D266,'Inputs from Uganda staff'!$E$6:$BM$6,0)),
""))</f>
        <v>0</v>
      </c>
      <c r="AA266" s="122">
        <f>IFERROR(
$AN266 * INDEX('WFOM - Time_Base'!$A$4:$API$29, MATCH("CenHos", 'WFOM - Time_Base'!$B$4:$B$29,0), MATCH(CONCATENATE($G266,AA$2),'WFOM - Time_Base'!$A$8:$API$8,0)) *
INDEX('WFOM - Time_Base'!$A$4:$API$29, MATCH("CenHos_Per", 'WFOM - Time_Base'!$B$4:$B$29,0), MATCH(CONCATENATE($G266,AA$2),'WFOM - Time_Base'!$A$8:$API$8,0)),
IFERROR($AN266 * INDEX('Inputs from Uganda staff'!$E$61:$BM$80,MATCH('HRH Need estimation'!AA$2,'Inputs from Uganda staff'!$E$61:$E$80,0),MATCH('HRH Need estimation'!$D266,'Inputs from Uganda staff'!$E$6:$BM$6,0)),
""))</f>
        <v>0</v>
      </c>
      <c r="AB266" s="122">
        <f>IFERROR(
$AN266 * INDEX('WFOM - Time_Base'!$A$4:$API$29, MATCH("CenHos", 'WFOM - Time_Base'!$B$4:$B$29,0), MATCH(CONCATENATE($G266,AB$2),'WFOM - Time_Base'!$A$8:$API$8,0)) *
INDEX('WFOM - Time_Base'!$A$4:$API$29, MATCH("CenHos_Per", 'WFOM - Time_Base'!$B$4:$B$29,0), MATCH(CONCATENATE($G266,AB$2),'WFOM - Time_Base'!$A$8:$API$8,0)),
IFERROR($AN266 * INDEX('Inputs from Uganda staff'!$E$61:$BM$80,MATCH('HRH Need estimation'!AB$2,'Inputs from Uganda staff'!$E$61:$E$80,0),MATCH('HRH Need estimation'!$D266,'Inputs from Uganda staff'!$E$6:$BM$6,0)),
""))</f>
        <v>0</v>
      </c>
      <c r="AC266" s="122" t="str">
        <f>IFERROR(
$AN266 * INDEX('WFOM - Time_Base'!$A$4:$API$29, MATCH("CenHos", 'WFOM - Time_Base'!$B$4:$B$29,0), MATCH(CONCATENATE($G266,AC$2),'WFOM - Time_Base'!$A$8:$API$8,0)) *
INDEX('WFOM - Time_Base'!$A$4:$API$29, MATCH("CenHos_Per", 'WFOM - Time_Base'!$B$4:$B$29,0), MATCH(CONCATENATE($G266,AC$2),'WFOM - Time_Base'!$A$8:$API$8,0)),
IFERROR($AN266 * INDEX('Inputs from Uganda staff'!$E$61:$BM$80,MATCH('HRH Need estimation'!AC$2,'Inputs from Uganda staff'!$E$61:$E$80,0),MATCH('HRH Need estimation'!$D266,'Inputs from Uganda staff'!$E$6:$BM$6,0)),
""))</f>
        <v/>
      </c>
      <c r="AD266" s="122">
        <f>IFERROR(
$AN266 * INDEX('WFOM - Time_Base'!$A$4:$API$29, MATCH("CenHos", 'WFOM - Time_Base'!$B$4:$B$29,0), MATCH(CONCATENATE($G266,AD$2),'WFOM - Time_Base'!$A$8:$API$8,0)) *
INDEX('WFOM - Time_Base'!$A$4:$API$29, MATCH("CenHos_Per", 'WFOM - Time_Base'!$B$4:$B$29,0), MATCH(CONCATENATE($G266,AD$2),'WFOM - Time_Base'!$A$8:$API$8,0)),
IFERROR($AN266 * INDEX('Inputs from Uganda staff'!$E$61:$BM$80,MATCH('HRH Need estimation'!AD$2,'Inputs from Uganda staff'!$E$61:$E$80,0),MATCH('HRH Need estimation'!$D266,'Inputs from Uganda staff'!$E$6:$BM$6,0)),
""))</f>
        <v>54</v>
      </c>
      <c r="AE266" s="122">
        <f>IFERROR(
$AN266 * INDEX('WFOM - Time_Base'!$A$4:$API$29, MATCH("CenHos", 'WFOM - Time_Base'!$B$4:$B$29,0), MATCH(CONCATENATE($G266,AE$2),'WFOM - Time_Base'!$A$8:$API$8,0)) *
INDEX('WFOM - Time_Base'!$A$4:$API$29, MATCH("CenHos_Per", 'WFOM - Time_Base'!$B$4:$B$29,0), MATCH(CONCATENATE($G266,AE$2),'WFOM - Time_Base'!$A$8:$API$8,0)),
IFERROR($AN266 * INDEX('Inputs from Uganda staff'!$E$61:$BM$80,MATCH('HRH Need estimation'!AE$2,'Inputs from Uganda staff'!$E$61:$E$80,0),MATCH('HRH Need estimation'!$D266,'Inputs from Uganda staff'!$E$6:$BM$6,0)),
""))</f>
        <v>0</v>
      </c>
      <c r="AF266" s="122">
        <f>IFERROR(
$AN266 * INDEX('WFOM - Time_Base'!$A$4:$API$29, MATCH("CenHos", 'WFOM - Time_Base'!$B$4:$B$29,0), MATCH(CONCATENATE($G266,AF$2),'WFOM - Time_Base'!$A$8:$API$8,0)) *
INDEX('WFOM - Time_Base'!$A$4:$API$29, MATCH("CenHos_Per", 'WFOM - Time_Base'!$B$4:$B$29,0), MATCH(CONCATENATE($G266,AF$2),'WFOM - Time_Base'!$A$8:$API$8,0)),
IFERROR($AN266 * INDEX('Inputs from Uganda staff'!$E$61:$BM$80,MATCH('HRH Need estimation'!AF$2,'Inputs from Uganda staff'!$E$61:$E$80,0),MATCH('HRH Need estimation'!$D266,'Inputs from Uganda staff'!$E$6:$BM$6,0)),
""))</f>
        <v>18</v>
      </c>
      <c r="AG266" s="122">
        <f>IFERROR(
$AN266 * INDEX('WFOM - Time_Base'!$A$4:$API$29, MATCH("CenHos", 'WFOM - Time_Base'!$B$4:$B$29,0), MATCH(CONCATENATE($G266,AG$2),'WFOM - Time_Base'!$A$8:$API$8,0)) *
INDEX('WFOM - Time_Base'!$A$4:$API$29, MATCH("CenHos_Per", 'WFOM - Time_Base'!$B$4:$B$29,0), MATCH(CONCATENATE($G266,AG$2),'WFOM - Time_Base'!$A$8:$API$8,0)),
IFERROR($AN266 * INDEX('Inputs from Uganda staff'!$E$61:$BM$80,MATCH('HRH Need estimation'!AG$2,'Inputs from Uganda staff'!$E$61:$E$80,0),MATCH('HRH Need estimation'!$D266,'Inputs from Uganda staff'!$E$6:$BM$6,0)),
""))</f>
        <v>0</v>
      </c>
      <c r="AH266" s="122">
        <f>IFERROR(
$AN266 * INDEX('WFOM - Time_Base'!$A$4:$API$29, MATCH("CenHos", 'WFOM - Time_Base'!$B$4:$B$29,0), MATCH(CONCATENATE($G266,AH$2),'WFOM - Time_Base'!$A$8:$API$8,0)) *
INDEX('WFOM - Time_Base'!$A$4:$API$29, MATCH("CenHos_Per", 'WFOM - Time_Base'!$B$4:$B$29,0), MATCH(CONCATENATE($G266,AH$2),'WFOM - Time_Base'!$A$8:$API$8,0)),
IFERROR($AN266 * INDEX('Inputs from Uganda staff'!$E$61:$BM$80,MATCH('HRH Need estimation'!AH$2,'Inputs from Uganda staff'!$E$61:$E$80,0),MATCH('HRH Need estimation'!$D266,'Inputs from Uganda staff'!$E$6:$BM$6,0)),
""))</f>
        <v>0</v>
      </c>
      <c r="AI266" s="122">
        <f>IFERROR(
$AN266 * INDEX('WFOM - Time_Base'!$A$4:$API$29, MATCH("CenHos", 'WFOM - Time_Base'!$B$4:$B$29,0), MATCH(CONCATENATE($G266,AI$2),'WFOM - Time_Base'!$A$8:$API$8,0)) *
INDEX('WFOM - Time_Base'!$A$4:$API$29, MATCH("CenHos_Per", 'WFOM - Time_Base'!$B$4:$B$29,0), MATCH(CONCATENATE($G266,AI$2),'WFOM - Time_Base'!$A$8:$API$8,0)),
IFERROR($AN266 * INDEX('Inputs from Uganda staff'!$E$61:$BM$80,MATCH('HRH Need estimation'!AI$2,'Inputs from Uganda staff'!$E$61:$E$80,0),MATCH('HRH Need estimation'!$D266,'Inputs from Uganda staff'!$E$6:$BM$6,0)),
""))</f>
        <v>0.8</v>
      </c>
      <c r="AJ266" s="122">
        <f>IFERROR(
$AN266 * INDEX('WFOM - Time_Base'!$A$4:$API$29, MATCH("CenHos", 'WFOM - Time_Base'!$B$4:$B$29,0), MATCH(CONCATENATE($G266,AJ$2),'WFOM - Time_Base'!$A$8:$API$8,0)) *
INDEX('WFOM - Time_Base'!$A$4:$API$29, MATCH("CenHos_Per", 'WFOM - Time_Base'!$B$4:$B$29,0), MATCH(CONCATENATE($G266,AJ$2),'WFOM - Time_Base'!$A$8:$API$8,0)),
IFERROR($AN266 * INDEX('Inputs from Uganda staff'!$E$61:$BM$80,MATCH('HRH Need estimation'!AJ$2,'Inputs from Uganda staff'!$E$61:$E$80,0),MATCH('HRH Need estimation'!$D266,'Inputs from Uganda staff'!$E$6:$BM$6,0)),
""))</f>
        <v>0</v>
      </c>
      <c r="AK266" s="122">
        <f>IFERROR(
$AN266 * INDEX('WFOM - Time_Base'!$A$4:$API$29, MATCH("CenHos", 'WFOM - Time_Base'!$B$4:$B$29,0), MATCH(CONCATENATE($G266,AK$2),'WFOM - Time_Base'!$A$8:$API$8,0)) *
INDEX('WFOM - Time_Base'!$A$4:$API$29, MATCH("CenHos_Per", 'WFOM - Time_Base'!$B$4:$B$29,0), MATCH(CONCATENATE($G266,AK$2),'WFOM - Time_Base'!$A$8:$API$8,0)),
IFERROR($AN266 * INDEX('Inputs from Uganda staff'!$E$61:$BM$80,MATCH('HRH Need estimation'!AK$2,'Inputs from Uganda staff'!$E$61:$E$80,0),MATCH('HRH Need estimation'!$D266,'Inputs from Uganda staff'!$E$6:$BM$6,0)),
""))</f>
        <v>0</v>
      </c>
      <c r="AL266" s="122">
        <f>IFERROR(
$AN266 * INDEX('WFOM - Time_Base'!$A$4:$API$29, MATCH("CenHos", 'WFOM - Time_Base'!$B$4:$B$29,0), MATCH(CONCATENATE($G266,AL$2),'WFOM - Time_Base'!$A$8:$API$8,0)) *
INDEX('WFOM - Time_Base'!$A$4:$API$29, MATCH("CenHos_Per", 'WFOM - Time_Base'!$B$4:$B$29,0), MATCH(CONCATENATE($G266,AL$2),'WFOM - Time_Base'!$A$8:$API$8,0)),
IFERROR($AN266 * INDEX('Inputs from Uganda staff'!$E$61:$BM$80,MATCH('HRH Need estimation'!AL$2,'Inputs from Uganda staff'!$E$61:$E$80,0),MATCH('HRH Need estimation'!$D266,'Inputs from Uganda staff'!$E$6:$BM$6,0)),
""))</f>
        <v>0</v>
      </c>
      <c r="AN266">
        <v>1</v>
      </c>
      <c r="AO266" t="e">
        <f t="shared" si="12"/>
        <v>#N/A</v>
      </c>
    </row>
    <row r="267" spans="1:41" hidden="1">
      <c r="A267" s="106" t="s">
        <v>915</v>
      </c>
      <c r="B267" s="106" t="s">
        <v>724</v>
      </c>
      <c r="C267" s="107" t="s">
        <v>749</v>
      </c>
      <c r="D267" s="115" t="s">
        <v>750</v>
      </c>
      <c r="E267" s="122" t="s">
        <v>865</v>
      </c>
      <c r="F267" s="122" t="s">
        <v>135</v>
      </c>
      <c r="G267" s="122" t="str">
        <f>IF(F267&lt;&gt;"", VLOOKUP(F267,'WFOM - Cadre and Service List'!$E$4:$F$52,2,FALSE), "")</f>
        <v>DentSurg</v>
      </c>
      <c r="H267" s="122"/>
      <c r="I267" s="207"/>
      <c r="J267" s="207"/>
      <c r="K267" s="207"/>
      <c r="L267" s="207"/>
      <c r="M267" s="207"/>
      <c r="N267" s="207"/>
      <c r="O267" s="207"/>
      <c r="P267" s="207">
        <f t="shared" si="11"/>
        <v>0</v>
      </c>
      <c r="Q267" s="122" t="s">
        <v>1947</v>
      </c>
      <c r="R267" s="122">
        <f>IFERROR(
$AN267 * INDEX('WFOM - Time_Base'!$A$4:$API$29, MATCH("CenHos", 'WFOM - Time_Base'!$B$4:$B$29,0), MATCH(CONCATENATE($G267,R$2),'WFOM - Time_Base'!$A$8:$API$8,0)) *
INDEX('WFOM - Time_Base'!$A$4:$API$29, MATCH("CenHos_Per", 'WFOM - Time_Base'!$B$4:$B$29,0), MATCH(CONCATENATE($G267,R$2),'WFOM - Time_Base'!$A$8:$API$8,0)),
IFERROR($AN267 * INDEX('Inputs from Uganda staff'!$E$61:$BM$80,MATCH('HRH Need estimation'!R$2,'Inputs from Uganda staff'!$E$61:$E$80,0),MATCH('HRH Need estimation'!$D267,'Inputs from Uganda staff'!$E$6:$BM$6,0)),
""))</f>
        <v>0</v>
      </c>
      <c r="S267" s="122">
        <f>IFERROR(
$AN267 * INDEX('WFOM - Time_Base'!$A$4:$API$29, MATCH("CenHos", 'WFOM - Time_Base'!$B$4:$B$29,0), MATCH(CONCATENATE($G267,S$2),'WFOM - Time_Base'!$A$8:$API$8,0)) *
INDEX('WFOM - Time_Base'!$A$4:$API$29, MATCH("CenHos_Per", 'WFOM - Time_Base'!$B$4:$B$29,0), MATCH(CONCATENATE($G267,S$2),'WFOM - Time_Base'!$A$8:$API$8,0)),
IFERROR($AN267 * INDEX('Inputs from Uganda staff'!$E$61:$BM$80,MATCH('HRH Need estimation'!S$2,'Inputs from Uganda staff'!$E$61:$E$80,0),MATCH('HRH Need estimation'!$D267,'Inputs from Uganda staff'!$E$6:$BM$6,0)),
""))</f>
        <v>0</v>
      </c>
      <c r="T267" s="122">
        <f>IFERROR(
$AN267 * INDEX('WFOM - Time_Base'!$A$4:$API$29, MATCH("CenHos", 'WFOM - Time_Base'!$B$4:$B$29,0), MATCH(CONCATENATE($G267,T$2),'WFOM - Time_Base'!$A$8:$API$8,0)) *
INDEX('WFOM - Time_Base'!$A$4:$API$29, MATCH("CenHos_Per", 'WFOM - Time_Base'!$B$4:$B$29,0), MATCH(CONCATENATE($G267,T$2),'WFOM - Time_Base'!$A$8:$API$8,0)),
IFERROR($AN267 * INDEX('Inputs from Uganda staff'!$E$61:$BM$80,MATCH('HRH Need estimation'!T$2,'Inputs from Uganda staff'!$E$61:$E$80,0),MATCH('HRH Need estimation'!$D267,'Inputs from Uganda staff'!$E$6:$BM$6,0)),
""))</f>
        <v>0</v>
      </c>
      <c r="U267" s="122">
        <f>IFERROR(
$AN267 * INDEX('WFOM - Time_Base'!$A$4:$API$29, MATCH("CenHos", 'WFOM - Time_Base'!$B$4:$B$29,0), MATCH(CONCATENATE($G267,U$2),'WFOM - Time_Base'!$A$8:$API$8,0)) *
INDEX('WFOM - Time_Base'!$A$4:$API$29, MATCH("CenHos_Per", 'WFOM - Time_Base'!$B$4:$B$29,0), MATCH(CONCATENATE($G267,U$2),'WFOM - Time_Base'!$A$8:$API$8,0)),
IFERROR($AN267 * INDEX('Inputs from Uganda staff'!$E$61:$BM$80,MATCH('HRH Need estimation'!U$2,'Inputs from Uganda staff'!$E$61:$E$80,0),MATCH('HRH Need estimation'!$D267,'Inputs from Uganda staff'!$E$6:$BM$6,0)),
""))</f>
        <v>0</v>
      </c>
      <c r="V267" s="122">
        <f>IFERROR(
$AN267 * INDEX('WFOM - Time_Base'!$A$4:$API$29, MATCH("CenHos", 'WFOM - Time_Base'!$B$4:$B$29,0), MATCH(CONCATENATE($G267,V$2),'WFOM - Time_Base'!$A$8:$API$8,0)) *
INDEX('WFOM - Time_Base'!$A$4:$API$29, MATCH("CenHos_Per", 'WFOM - Time_Base'!$B$4:$B$29,0), MATCH(CONCATENATE($G267,V$2),'WFOM - Time_Base'!$A$8:$API$8,0)),
IFERROR($AN267 * INDEX('Inputs from Uganda staff'!$E$61:$BM$80,MATCH('HRH Need estimation'!V$2,'Inputs from Uganda staff'!$E$61:$E$80,0),MATCH('HRH Need estimation'!$D267,'Inputs from Uganda staff'!$E$6:$BM$6,0)),
""))</f>
        <v>0</v>
      </c>
      <c r="W267" s="122">
        <f>IFERROR(
$AN267 * INDEX('WFOM - Time_Base'!$A$4:$API$29, MATCH("CenHos", 'WFOM - Time_Base'!$B$4:$B$29,0), MATCH(CONCATENATE($G267,W$2),'WFOM - Time_Base'!$A$8:$API$8,0)) *
INDEX('WFOM - Time_Base'!$A$4:$API$29, MATCH("CenHos_Per", 'WFOM - Time_Base'!$B$4:$B$29,0), MATCH(CONCATENATE($G267,W$2),'WFOM - Time_Base'!$A$8:$API$8,0)),
IFERROR($AN267 * INDEX('Inputs from Uganda staff'!$E$61:$BM$80,MATCH('HRH Need estimation'!W$2,'Inputs from Uganda staff'!$E$61:$E$80,0),MATCH('HRH Need estimation'!$D267,'Inputs from Uganda staff'!$E$6:$BM$6,0)),
""))</f>
        <v>0</v>
      </c>
      <c r="X267" s="122">
        <f>IFERROR(
$AN267 * INDEX('WFOM - Time_Base'!$A$4:$API$29, MATCH("CenHos", 'WFOM - Time_Base'!$B$4:$B$29,0), MATCH(CONCATENATE($G267,X$2),'WFOM - Time_Base'!$A$8:$API$8,0)) *
INDEX('WFOM - Time_Base'!$A$4:$API$29, MATCH("CenHos_Per", 'WFOM - Time_Base'!$B$4:$B$29,0), MATCH(CONCATENATE($G267,X$2),'WFOM - Time_Base'!$A$8:$API$8,0)),
IFERROR($AN267 * INDEX('Inputs from Uganda staff'!$E$61:$BM$80,MATCH('HRH Need estimation'!X$2,'Inputs from Uganda staff'!$E$61:$E$80,0),MATCH('HRH Need estimation'!$D267,'Inputs from Uganda staff'!$E$6:$BM$6,0)),
""))</f>
        <v>0</v>
      </c>
      <c r="Y267" s="122">
        <f>IFERROR(
$AN267 * INDEX('WFOM - Time_Base'!$A$4:$API$29, MATCH("CenHos", 'WFOM - Time_Base'!$B$4:$B$29,0), MATCH(CONCATENATE($G267,Y$2),'WFOM - Time_Base'!$A$8:$API$8,0)) *
INDEX('WFOM - Time_Base'!$A$4:$API$29, MATCH("CenHos_Per", 'WFOM - Time_Base'!$B$4:$B$29,0), MATCH(CONCATENATE($G267,Y$2),'WFOM - Time_Base'!$A$8:$API$8,0)),
IFERROR($AN267 * INDEX('Inputs from Uganda staff'!$E$61:$BM$80,MATCH('HRH Need estimation'!Y$2,'Inputs from Uganda staff'!$E$61:$E$80,0),MATCH('HRH Need estimation'!$D267,'Inputs from Uganda staff'!$E$6:$BM$6,0)),
""))</f>
        <v>0</v>
      </c>
      <c r="Z267" s="122">
        <f>IFERROR(
$AN267 * INDEX('WFOM - Time_Base'!$A$4:$API$29, MATCH("CenHos", 'WFOM - Time_Base'!$B$4:$B$29,0), MATCH(CONCATENATE($G267,Z$2),'WFOM - Time_Base'!$A$8:$API$8,0)) *
INDEX('WFOM - Time_Base'!$A$4:$API$29, MATCH("CenHos_Per", 'WFOM - Time_Base'!$B$4:$B$29,0), MATCH(CONCATENATE($G267,Z$2),'WFOM - Time_Base'!$A$8:$API$8,0)),
IFERROR($AN267 * INDEX('Inputs from Uganda staff'!$E$61:$BM$80,MATCH('HRH Need estimation'!Z$2,'Inputs from Uganda staff'!$E$61:$E$80,0),MATCH('HRH Need estimation'!$D267,'Inputs from Uganda staff'!$E$6:$BM$6,0)),
""))</f>
        <v>0</v>
      </c>
      <c r="AA267" s="122">
        <f>IFERROR(
$AN267 * INDEX('WFOM - Time_Base'!$A$4:$API$29, MATCH("CenHos", 'WFOM - Time_Base'!$B$4:$B$29,0), MATCH(CONCATENATE($G267,AA$2),'WFOM - Time_Base'!$A$8:$API$8,0)) *
INDEX('WFOM - Time_Base'!$A$4:$API$29, MATCH("CenHos_Per", 'WFOM - Time_Base'!$B$4:$B$29,0), MATCH(CONCATENATE($G267,AA$2),'WFOM - Time_Base'!$A$8:$API$8,0)),
IFERROR($AN267 * INDEX('Inputs from Uganda staff'!$E$61:$BM$80,MATCH('HRH Need estimation'!AA$2,'Inputs from Uganda staff'!$E$61:$E$80,0),MATCH('HRH Need estimation'!$D267,'Inputs from Uganda staff'!$E$6:$BM$6,0)),
""))</f>
        <v>0</v>
      </c>
      <c r="AB267" s="122">
        <f>IFERROR(
$AN267 * INDEX('WFOM - Time_Base'!$A$4:$API$29, MATCH("CenHos", 'WFOM - Time_Base'!$B$4:$B$29,0), MATCH(CONCATENATE($G267,AB$2),'WFOM - Time_Base'!$A$8:$API$8,0)) *
INDEX('WFOM - Time_Base'!$A$4:$API$29, MATCH("CenHos_Per", 'WFOM - Time_Base'!$B$4:$B$29,0), MATCH(CONCATENATE($G267,AB$2),'WFOM - Time_Base'!$A$8:$API$8,0)),
IFERROR($AN267 * INDEX('Inputs from Uganda staff'!$E$61:$BM$80,MATCH('HRH Need estimation'!AB$2,'Inputs from Uganda staff'!$E$61:$E$80,0),MATCH('HRH Need estimation'!$D267,'Inputs from Uganda staff'!$E$6:$BM$6,0)),
""))</f>
        <v>0</v>
      </c>
      <c r="AC267" s="122" t="str">
        <f>IFERROR(
$AN267 * INDEX('WFOM - Time_Base'!$A$4:$API$29, MATCH("CenHos", 'WFOM - Time_Base'!$B$4:$B$29,0), MATCH(CONCATENATE($G267,AC$2),'WFOM - Time_Base'!$A$8:$API$8,0)) *
INDEX('WFOM - Time_Base'!$A$4:$API$29, MATCH("CenHos_Per", 'WFOM - Time_Base'!$B$4:$B$29,0), MATCH(CONCATENATE($G267,AC$2),'WFOM - Time_Base'!$A$8:$API$8,0)),
IFERROR($AN267 * INDEX('Inputs from Uganda staff'!$E$61:$BM$80,MATCH('HRH Need estimation'!AC$2,'Inputs from Uganda staff'!$E$61:$E$80,0),MATCH('HRH Need estimation'!$D267,'Inputs from Uganda staff'!$E$6:$BM$6,0)),
""))</f>
        <v/>
      </c>
      <c r="AD267" s="122">
        <f>IFERROR(
$AN267 * INDEX('WFOM - Time_Base'!$A$4:$API$29, MATCH("CenHos", 'WFOM - Time_Base'!$B$4:$B$29,0), MATCH(CONCATENATE($G267,AD$2),'WFOM - Time_Base'!$A$8:$API$8,0)) *
INDEX('WFOM - Time_Base'!$A$4:$API$29, MATCH("CenHos_Per", 'WFOM - Time_Base'!$B$4:$B$29,0), MATCH(CONCATENATE($G267,AD$2),'WFOM - Time_Base'!$A$8:$API$8,0)),
IFERROR($AN267 * INDEX('Inputs from Uganda staff'!$E$61:$BM$80,MATCH('HRH Need estimation'!AD$2,'Inputs from Uganda staff'!$E$61:$E$80,0),MATCH('HRH Need estimation'!$D267,'Inputs from Uganda staff'!$E$6:$BM$6,0)),
""))</f>
        <v>90</v>
      </c>
      <c r="AE267" s="122">
        <f>IFERROR(
$AN267 * INDEX('WFOM - Time_Base'!$A$4:$API$29, MATCH("CenHos", 'WFOM - Time_Base'!$B$4:$B$29,0), MATCH(CONCATENATE($G267,AE$2),'WFOM - Time_Base'!$A$8:$API$8,0)) *
INDEX('WFOM - Time_Base'!$A$4:$API$29, MATCH("CenHos_Per", 'WFOM - Time_Base'!$B$4:$B$29,0), MATCH(CONCATENATE($G267,AE$2),'WFOM - Time_Base'!$A$8:$API$8,0)),
IFERROR($AN267 * INDEX('Inputs from Uganda staff'!$E$61:$BM$80,MATCH('HRH Need estimation'!AE$2,'Inputs from Uganda staff'!$E$61:$E$80,0),MATCH('HRH Need estimation'!$D267,'Inputs from Uganda staff'!$E$6:$BM$6,0)),
""))</f>
        <v>0</v>
      </c>
      <c r="AF267" s="122">
        <f>IFERROR(
$AN267 * INDEX('WFOM - Time_Base'!$A$4:$API$29, MATCH("CenHos", 'WFOM - Time_Base'!$B$4:$B$29,0), MATCH(CONCATENATE($G267,AF$2),'WFOM - Time_Base'!$A$8:$API$8,0)) *
INDEX('WFOM - Time_Base'!$A$4:$API$29, MATCH("CenHos_Per", 'WFOM - Time_Base'!$B$4:$B$29,0), MATCH(CONCATENATE($G267,AF$2),'WFOM - Time_Base'!$A$8:$API$8,0)),
IFERROR($AN267 * INDEX('Inputs from Uganda staff'!$E$61:$BM$80,MATCH('HRH Need estimation'!AF$2,'Inputs from Uganda staff'!$E$61:$E$80,0),MATCH('HRH Need estimation'!$D267,'Inputs from Uganda staff'!$E$6:$BM$6,0)),
""))</f>
        <v>100</v>
      </c>
      <c r="AG267" s="122">
        <f>IFERROR(
$AN267 * INDEX('WFOM - Time_Base'!$A$4:$API$29, MATCH("CenHos", 'WFOM - Time_Base'!$B$4:$B$29,0), MATCH(CONCATENATE($G267,AG$2),'WFOM - Time_Base'!$A$8:$API$8,0)) *
INDEX('WFOM - Time_Base'!$A$4:$API$29, MATCH("CenHos_Per", 'WFOM - Time_Base'!$B$4:$B$29,0), MATCH(CONCATENATE($G267,AG$2),'WFOM - Time_Base'!$A$8:$API$8,0)),
IFERROR($AN267 * INDEX('Inputs from Uganda staff'!$E$61:$BM$80,MATCH('HRH Need estimation'!AG$2,'Inputs from Uganda staff'!$E$61:$E$80,0),MATCH('HRH Need estimation'!$D267,'Inputs from Uganda staff'!$E$6:$BM$6,0)),
""))</f>
        <v>0</v>
      </c>
      <c r="AH267" s="122">
        <f>IFERROR(
$AN267 * INDEX('WFOM - Time_Base'!$A$4:$API$29, MATCH("CenHos", 'WFOM - Time_Base'!$B$4:$B$29,0), MATCH(CONCATENATE($G267,AH$2),'WFOM - Time_Base'!$A$8:$API$8,0)) *
INDEX('WFOM - Time_Base'!$A$4:$API$29, MATCH("CenHos_Per", 'WFOM - Time_Base'!$B$4:$B$29,0), MATCH(CONCATENATE($G267,AH$2),'WFOM - Time_Base'!$A$8:$API$8,0)),
IFERROR($AN267 * INDEX('Inputs from Uganda staff'!$E$61:$BM$80,MATCH('HRH Need estimation'!AH$2,'Inputs from Uganda staff'!$E$61:$E$80,0),MATCH('HRH Need estimation'!$D267,'Inputs from Uganda staff'!$E$6:$BM$6,0)),
""))</f>
        <v>0</v>
      </c>
      <c r="AI267" s="122">
        <f>IFERROR(
$AN267 * INDEX('WFOM - Time_Base'!$A$4:$API$29, MATCH("CenHos", 'WFOM - Time_Base'!$B$4:$B$29,0), MATCH(CONCATENATE($G267,AI$2),'WFOM - Time_Base'!$A$8:$API$8,0)) *
INDEX('WFOM - Time_Base'!$A$4:$API$29, MATCH("CenHos_Per", 'WFOM - Time_Base'!$B$4:$B$29,0), MATCH(CONCATENATE($G267,AI$2),'WFOM - Time_Base'!$A$8:$API$8,0)),
IFERROR($AN267 * INDEX('Inputs from Uganda staff'!$E$61:$BM$80,MATCH('HRH Need estimation'!AI$2,'Inputs from Uganda staff'!$E$61:$E$80,0),MATCH('HRH Need estimation'!$D267,'Inputs from Uganda staff'!$E$6:$BM$6,0)),
""))</f>
        <v>0</v>
      </c>
      <c r="AJ267" s="122">
        <f>IFERROR(
$AN267 * INDEX('WFOM - Time_Base'!$A$4:$API$29, MATCH("CenHos", 'WFOM - Time_Base'!$B$4:$B$29,0), MATCH(CONCATENATE($G267,AJ$2),'WFOM - Time_Base'!$A$8:$API$8,0)) *
INDEX('WFOM - Time_Base'!$A$4:$API$29, MATCH("CenHos_Per", 'WFOM - Time_Base'!$B$4:$B$29,0), MATCH(CONCATENATE($G267,AJ$2),'WFOM - Time_Base'!$A$8:$API$8,0)),
IFERROR($AN267 * INDEX('Inputs from Uganda staff'!$E$61:$BM$80,MATCH('HRH Need estimation'!AJ$2,'Inputs from Uganda staff'!$E$61:$E$80,0),MATCH('HRH Need estimation'!$D267,'Inputs from Uganda staff'!$E$6:$BM$6,0)),
""))</f>
        <v>0</v>
      </c>
      <c r="AK267" s="122">
        <f>IFERROR(
$AN267 * INDEX('WFOM - Time_Base'!$A$4:$API$29, MATCH("CenHos", 'WFOM - Time_Base'!$B$4:$B$29,0), MATCH(CONCATENATE($G267,AK$2),'WFOM - Time_Base'!$A$8:$API$8,0)) *
INDEX('WFOM - Time_Base'!$A$4:$API$29, MATCH("CenHos_Per", 'WFOM - Time_Base'!$B$4:$B$29,0), MATCH(CONCATENATE($G267,AK$2),'WFOM - Time_Base'!$A$8:$API$8,0)),
IFERROR($AN267 * INDEX('Inputs from Uganda staff'!$E$61:$BM$80,MATCH('HRH Need estimation'!AK$2,'Inputs from Uganda staff'!$E$61:$E$80,0),MATCH('HRH Need estimation'!$D267,'Inputs from Uganda staff'!$E$6:$BM$6,0)),
""))</f>
        <v>0</v>
      </c>
      <c r="AL267" s="122">
        <f>IFERROR(
$AN267 * INDEX('WFOM - Time_Base'!$A$4:$API$29, MATCH("CenHos", 'WFOM - Time_Base'!$B$4:$B$29,0), MATCH(CONCATENATE($G267,AL$2),'WFOM - Time_Base'!$A$8:$API$8,0)) *
INDEX('WFOM - Time_Base'!$A$4:$API$29, MATCH("CenHos_Per", 'WFOM - Time_Base'!$B$4:$B$29,0), MATCH(CONCATENATE($G267,AL$2),'WFOM - Time_Base'!$A$8:$API$8,0)),
IFERROR($AN267 * INDEX('Inputs from Uganda staff'!$E$61:$BM$80,MATCH('HRH Need estimation'!AL$2,'Inputs from Uganda staff'!$E$61:$E$80,0),MATCH('HRH Need estimation'!$D267,'Inputs from Uganda staff'!$E$6:$BM$6,0)),
""))</f>
        <v>0</v>
      </c>
      <c r="AN267">
        <v>1</v>
      </c>
      <c r="AO267" t="e">
        <f t="shared" si="12"/>
        <v>#N/A</v>
      </c>
    </row>
    <row r="268" spans="1:41" hidden="1">
      <c r="A268" s="106" t="s">
        <v>915</v>
      </c>
      <c r="B268" s="106" t="s">
        <v>724</v>
      </c>
      <c r="C268" s="107" t="s">
        <v>751</v>
      </c>
      <c r="D268" s="115" t="s">
        <v>752</v>
      </c>
      <c r="E268" s="252"/>
      <c r="F268" s="252"/>
      <c r="G268" s="122" t="str">
        <f>IF(F268&lt;&gt;"", VLOOKUP(F268,'WFOM - Cadre and Service List'!$E$4:$F$52,2,FALSE), "")</f>
        <v/>
      </c>
      <c r="H268" s="122"/>
      <c r="I268" s="207"/>
      <c r="J268" s="207"/>
      <c r="K268" s="207"/>
      <c r="L268" s="207"/>
      <c r="M268" s="207"/>
      <c r="N268" s="207"/>
      <c r="O268" s="207"/>
      <c r="P268" s="207">
        <f t="shared" si="11"/>
        <v>0</v>
      </c>
      <c r="Q268" s="122" t="s">
        <v>1947</v>
      </c>
      <c r="R268" s="122">
        <f>IFERROR(
$AN268 * INDEX('WFOM - Time_Base'!$A$4:$API$29, MATCH("CenHos", 'WFOM - Time_Base'!$B$4:$B$29,0), MATCH(CONCATENATE($G268,R$2),'WFOM - Time_Base'!$A$8:$API$8,0)) *
INDEX('WFOM - Time_Base'!$A$4:$API$29, MATCH("CenHos_Per", 'WFOM - Time_Base'!$B$4:$B$29,0), MATCH(CONCATENATE($G268,R$2),'WFOM - Time_Base'!$A$8:$API$8,0)),
IFERROR($AN268 * INDEX('Inputs from Uganda staff'!$E$61:$BM$80,MATCH('HRH Need estimation'!R$2,'Inputs from Uganda staff'!$E$61:$E$80,0),MATCH('HRH Need estimation'!$D268,'Inputs from Uganda staff'!$E$6:$BM$6,0)),
""))</f>
        <v>0</v>
      </c>
      <c r="S268" s="122">
        <f>IFERROR(
$AN268 * INDEX('WFOM - Time_Base'!$A$4:$API$29, MATCH("CenHos", 'WFOM - Time_Base'!$B$4:$B$29,0), MATCH(CONCATENATE($G268,S$2),'WFOM - Time_Base'!$A$8:$API$8,0)) *
INDEX('WFOM - Time_Base'!$A$4:$API$29, MATCH("CenHos_Per", 'WFOM - Time_Base'!$B$4:$B$29,0), MATCH(CONCATENATE($G268,S$2),'WFOM - Time_Base'!$A$8:$API$8,0)),
IFERROR($AN268 * INDEX('Inputs from Uganda staff'!$E$61:$BM$80,MATCH('HRH Need estimation'!S$2,'Inputs from Uganda staff'!$E$61:$E$80,0),MATCH('HRH Need estimation'!$D268,'Inputs from Uganda staff'!$E$6:$BM$6,0)),
""))</f>
        <v>0</v>
      </c>
      <c r="T268" s="122">
        <f>IFERROR(
$AN268 * INDEX('WFOM - Time_Base'!$A$4:$API$29, MATCH("CenHos", 'WFOM - Time_Base'!$B$4:$B$29,0), MATCH(CONCATENATE($G268,T$2),'WFOM - Time_Base'!$A$8:$API$8,0)) *
INDEX('WFOM - Time_Base'!$A$4:$API$29, MATCH("CenHos_Per", 'WFOM - Time_Base'!$B$4:$B$29,0), MATCH(CONCATENATE($G268,T$2),'WFOM - Time_Base'!$A$8:$API$8,0)),
IFERROR($AN268 * INDEX('Inputs from Uganda staff'!$E$61:$BM$80,MATCH('HRH Need estimation'!T$2,'Inputs from Uganda staff'!$E$61:$E$80,0),MATCH('HRH Need estimation'!$D268,'Inputs from Uganda staff'!$E$6:$BM$6,0)),
""))</f>
        <v>0</v>
      </c>
      <c r="U268" s="122">
        <f>IFERROR(
$AN268 * INDEX('WFOM - Time_Base'!$A$4:$API$29, MATCH("CenHos", 'WFOM - Time_Base'!$B$4:$B$29,0), MATCH(CONCATENATE($G268,U$2),'WFOM - Time_Base'!$A$8:$API$8,0)) *
INDEX('WFOM - Time_Base'!$A$4:$API$29, MATCH("CenHos_Per", 'WFOM - Time_Base'!$B$4:$B$29,0), MATCH(CONCATENATE($G268,U$2),'WFOM - Time_Base'!$A$8:$API$8,0)),
IFERROR($AN268 * INDEX('Inputs from Uganda staff'!$E$61:$BM$80,MATCH('HRH Need estimation'!U$2,'Inputs from Uganda staff'!$E$61:$E$80,0),MATCH('HRH Need estimation'!$D268,'Inputs from Uganda staff'!$E$6:$BM$6,0)),
""))</f>
        <v>1.2</v>
      </c>
      <c r="V268" s="122">
        <f>IFERROR(
$AN268 * INDEX('WFOM - Time_Base'!$A$4:$API$29, MATCH("CenHos", 'WFOM - Time_Base'!$B$4:$B$29,0), MATCH(CONCATENATE($G268,V$2),'WFOM - Time_Base'!$A$8:$API$8,0)) *
INDEX('WFOM - Time_Base'!$A$4:$API$29, MATCH("CenHos_Per", 'WFOM - Time_Base'!$B$4:$B$29,0), MATCH(CONCATENATE($G268,V$2),'WFOM - Time_Base'!$A$8:$API$8,0)),
IFERROR($AN268 * INDEX('Inputs from Uganda staff'!$E$61:$BM$80,MATCH('HRH Need estimation'!V$2,'Inputs from Uganda staff'!$E$61:$E$80,0),MATCH('HRH Need estimation'!$D268,'Inputs from Uganda staff'!$E$6:$BM$6,0)),
""))</f>
        <v>1.2</v>
      </c>
      <c r="W268" s="122">
        <f>IFERROR(
$AN268 * INDEX('WFOM - Time_Base'!$A$4:$API$29, MATCH("CenHos", 'WFOM - Time_Base'!$B$4:$B$29,0), MATCH(CONCATENATE($G268,W$2),'WFOM - Time_Base'!$A$8:$API$8,0)) *
INDEX('WFOM - Time_Base'!$A$4:$API$29, MATCH("CenHos_Per", 'WFOM - Time_Base'!$B$4:$B$29,0), MATCH(CONCATENATE($G268,W$2),'WFOM - Time_Base'!$A$8:$API$8,0)),
IFERROR($AN268 * INDEX('Inputs from Uganda staff'!$E$61:$BM$80,MATCH('HRH Need estimation'!W$2,'Inputs from Uganda staff'!$E$61:$E$80,0),MATCH('HRH Need estimation'!$D268,'Inputs from Uganda staff'!$E$6:$BM$6,0)),
""))</f>
        <v>0</v>
      </c>
      <c r="X268" s="122">
        <f>IFERROR(
$AN268 * INDEX('WFOM - Time_Base'!$A$4:$API$29, MATCH("CenHos", 'WFOM - Time_Base'!$B$4:$B$29,0), MATCH(CONCATENATE($G268,X$2),'WFOM - Time_Base'!$A$8:$API$8,0)) *
INDEX('WFOM - Time_Base'!$A$4:$API$29, MATCH("CenHos_Per", 'WFOM - Time_Base'!$B$4:$B$29,0), MATCH(CONCATENATE($G268,X$2),'WFOM - Time_Base'!$A$8:$API$8,0)),
IFERROR($AN268 * INDEX('Inputs from Uganda staff'!$E$61:$BM$80,MATCH('HRH Need estimation'!X$2,'Inputs from Uganda staff'!$E$61:$E$80,0),MATCH('HRH Need estimation'!$D268,'Inputs from Uganda staff'!$E$6:$BM$6,0)),
""))</f>
        <v>0</v>
      </c>
      <c r="Y268" s="122">
        <f>IFERROR(
$AN268 * INDEX('WFOM - Time_Base'!$A$4:$API$29, MATCH("CenHos", 'WFOM - Time_Base'!$B$4:$B$29,0), MATCH(CONCATENATE($G268,Y$2),'WFOM - Time_Base'!$A$8:$API$8,0)) *
INDEX('WFOM - Time_Base'!$A$4:$API$29, MATCH("CenHos_Per", 'WFOM - Time_Base'!$B$4:$B$29,0), MATCH(CONCATENATE($G268,Y$2),'WFOM - Time_Base'!$A$8:$API$8,0)),
IFERROR($AN268 * INDEX('Inputs from Uganda staff'!$E$61:$BM$80,MATCH('HRH Need estimation'!Y$2,'Inputs from Uganda staff'!$E$61:$E$80,0),MATCH('HRH Need estimation'!$D268,'Inputs from Uganda staff'!$E$6:$BM$6,0)),
""))</f>
        <v>0</v>
      </c>
      <c r="Z268" s="122">
        <f>IFERROR(
$AN268 * INDEX('WFOM - Time_Base'!$A$4:$API$29, MATCH("CenHos", 'WFOM - Time_Base'!$B$4:$B$29,0), MATCH(CONCATENATE($G268,Z$2),'WFOM - Time_Base'!$A$8:$API$8,0)) *
INDEX('WFOM - Time_Base'!$A$4:$API$29, MATCH("CenHos_Per", 'WFOM - Time_Base'!$B$4:$B$29,0), MATCH(CONCATENATE($G268,Z$2),'WFOM - Time_Base'!$A$8:$API$8,0)),
IFERROR($AN268 * INDEX('Inputs from Uganda staff'!$E$61:$BM$80,MATCH('HRH Need estimation'!Z$2,'Inputs from Uganda staff'!$E$61:$E$80,0),MATCH('HRH Need estimation'!$D268,'Inputs from Uganda staff'!$E$6:$BM$6,0)),
""))</f>
        <v>0</v>
      </c>
      <c r="AA268" s="122">
        <f>IFERROR(
$AN268 * INDEX('WFOM - Time_Base'!$A$4:$API$29, MATCH("CenHos", 'WFOM - Time_Base'!$B$4:$B$29,0), MATCH(CONCATENATE($G268,AA$2),'WFOM - Time_Base'!$A$8:$API$8,0)) *
INDEX('WFOM - Time_Base'!$A$4:$API$29, MATCH("CenHos_Per", 'WFOM - Time_Base'!$B$4:$B$29,0), MATCH(CONCATENATE($G268,AA$2),'WFOM - Time_Base'!$A$8:$API$8,0)),
IFERROR($AN268 * INDEX('Inputs from Uganda staff'!$E$61:$BM$80,MATCH('HRH Need estimation'!AA$2,'Inputs from Uganda staff'!$E$61:$E$80,0),MATCH('HRH Need estimation'!$D268,'Inputs from Uganda staff'!$E$6:$BM$6,0)),
""))</f>
        <v>0</v>
      </c>
      <c r="AB268" s="122">
        <f>IFERROR(
$AN268 * INDEX('WFOM - Time_Base'!$A$4:$API$29, MATCH("CenHos", 'WFOM - Time_Base'!$B$4:$B$29,0), MATCH(CONCATENATE($G268,AB$2),'WFOM - Time_Base'!$A$8:$API$8,0)) *
INDEX('WFOM - Time_Base'!$A$4:$API$29, MATCH("CenHos_Per", 'WFOM - Time_Base'!$B$4:$B$29,0), MATCH(CONCATENATE($G268,AB$2),'WFOM - Time_Base'!$A$8:$API$8,0)),
IFERROR($AN268 * INDEX('Inputs from Uganda staff'!$E$61:$BM$80,MATCH('HRH Need estimation'!AB$2,'Inputs from Uganda staff'!$E$61:$E$80,0),MATCH('HRH Need estimation'!$D268,'Inputs from Uganda staff'!$E$6:$BM$6,0)),
""))</f>
        <v>0</v>
      </c>
      <c r="AC268" s="122" t="str">
        <f>IFERROR(
$AN268 * INDEX('WFOM - Time_Base'!$A$4:$API$29, MATCH("CenHos", 'WFOM - Time_Base'!$B$4:$B$29,0), MATCH(CONCATENATE($G268,AC$2),'WFOM - Time_Base'!$A$8:$API$8,0)) *
INDEX('WFOM - Time_Base'!$A$4:$API$29, MATCH("CenHos_Per", 'WFOM - Time_Base'!$B$4:$B$29,0), MATCH(CONCATENATE($G268,AC$2),'WFOM - Time_Base'!$A$8:$API$8,0)),
IFERROR($AN268 * INDEX('Inputs from Uganda staff'!$E$61:$BM$80,MATCH('HRH Need estimation'!AC$2,'Inputs from Uganda staff'!$E$61:$E$80,0),MATCH('HRH Need estimation'!$D268,'Inputs from Uganda staff'!$E$6:$BM$6,0)),
""))</f>
        <v/>
      </c>
      <c r="AD268" s="122">
        <f>IFERROR(
$AN268 * INDEX('WFOM - Time_Base'!$A$4:$API$29, MATCH("CenHos", 'WFOM - Time_Base'!$B$4:$B$29,0), MATCH(CONCATENATE($G268,AD$2),'WFOM - Time_Base'!$A$8:$API$8,0)) *
INDEX('WFOM - Time_Base'!$A$4:$API$29, MATCH("CenHos_Per", 'WFOM - Time_Base'!$B$4:$B$29,0), MATCH(CONCATENATE($G268,AD$2),'WFOM - Time_Base'!$A$8:$API$8,0)),
IFERROR($AN268 * INDEX('Inputs from Uganda staff'!$E$61:$BM$80,MATCH('HRH Need estimation'!AD$2,'Inputs from Uganda staff'!$E$61:$E$80,0),MATCH('HRH Need estimation'!$D268,'Inputs from Uganda staff'!$E$6:$BM$6,0)),
""))</f>
        <v>54</v>
      </c>
      <c r="AE268" s="122">
        <f>IFERROR(
$AN268 * INDEX('WFOM - Time_Base'!$A$4:$API$29, MATCH("CenHos", 'WFOM - Time_Base'!$B$4:$B$29,0), MATCH(CONCATENATE($G268,AE$2),'WFOM - Time_Base'!$A$8:$API$8,0)) *
INDEX('WFOM - Time_Base'!$A$4:$API$29, MATCH("CenHos_Per", 'WFOM - Time_Base'!$B$4:$B$29,0), MATCH(CONCATENATE($G268,AE$2),'WFOM - Time_Base'!$A$8:$API$8,0)),
IFERROR($AN268 * INDEX('Inputs from Uganda staff'!$E$61:$BM$80,MATCH('HRH Need estimation'!AE$2,'Inputs from Uganda staff'!$E$61:$E$80,0),MATCH('HRH Need estimation'!$D268,'Inputs from Uganda staff'!$E$6:$BM$6,0)),
""))</f>
        <v>0</v>
      </c>
      <c r="AF268" s="122">
        <f>IFERROR(
$AN268 * INDEX('WFOM - Time_Base'!$A$4:$API$29, MATCH("CenHos", 'WFOM - Time_Base'!$B$4:$B$29,0), MATCH(CONCATENATE($G268,AF$2),'WFOM - Time_Base'!$A$8:$API$8,0)) *
INDEX('WFOM - Time_Base'!$A$4:$API$29, MATCH("CenHos_Per", 'WFOM - Time_Base'!$B$4:$B$29,0), MATCH(CONCATENATE($G268,AF$2),'WFOM - Time_Base'!$A$8:$API$8,0)),
IFERROR($AN268 * INDEX('Inputs from Uganda staff'!$E$61:$BM$80,MATCH('HRH Need estimation'!AF$2,'Inputs from Uganda staff'!$E$61:$E$80,0),MATCH('HRH Need estimation'!$D268,'Inputs from Uganda staff'!$E$6:$BM$6,0)),
""))</f>
        <v>18</v>
      </c>
      <c r="AG268" s="122">
        <f>IFERROR(
$AN268 * INDEX('WFOM - Time_Base'!$A$4:$API$29, MATCH("CenHos", 'WFOM - Time_Base'!$B$4:$B$29,0), MATCH(CONCATENATE($G268,AG$2),'WFOM - Time_Base'!$A$8:$API$8,0)) *
INDEX('WFOM - Time_Base'!$A$4:$API$29, MATCH("CenHos_Per", 'WFOM - Time_Base'!$B$4:$B$29,0), MATCH(CONCATENATE($G268,AG$2),'WFOM - Time_Base'!$A$8:$API$8,0)),
IFERROR($AN268 * INDEX('Inputs from Uganda staff'!$E$61:$BM$80,MATCH('HRH Need estimation'!AG$2,'Inputs from Uganda staff'!$E$61:$E$80,0),MATCH('HRH Need estimation'!$D268,'Inputs from Uganda staff'!$E$6:$BM$6,0)),
""))</f>
        <v>0</v>
      </c>
      <c r="AH268" s="122">
        <f>IFERROR(
$AN268 * INDEX('WFOM - Time_Base'!$A$4:$API$29, MATCH("CenHos", 'WFOM - Time_Base'!$B$4:$B$29,0), MATCH(CONCATENATE($G268,AH$2),'WFOM - Time_Base'!$A$8:$API$8,0)) *
INDEX('WFOM - Time_Base'!$A$4:$API$29, MATCH("CenHos_Per", 'WFOM - Time_Base'!$B$4:$B$29,0), MATCH(CONCATENATE($G268,AH$2),'WFOM - Time_Base'!$A$8:$API$8,0)),
IFERROR($AN268 * INDEX('Inputs from Uganda staff'!$E$61:$BM$80,MATCH('HRH Need estimation'!AH$2,'Inputs from Uganda staff'!$E$61:$E$80,0),MATCH('HRH Need estimation'!$D268,'Inputs from Uganda staff'!$E$6:$BM$6,0)),
""))</f>
        <v>0</v>
      </c>
      <c r="AI268" s="122">
        <f>IFERROR(
$AN268 * INDEX('WFOM - Time_Base'!$A$4:$API$29, MATCH("CenHos", 'WFOM - Time_Base'!$B$4:$B$29,0), MATCH(CONCATENATE($G268,AI$2),'WFOM - Time_Base'!$A$8:$API$8,0)) *
INDEX('WFOM - Time_Base'!$A$4:$API$29, MATCH("CenHos_Per", 'WFOM - Time_Base'!$B$4:$B$29,0), MATCH(CONCATENATE($G268,AI$2),'WFOM - Time_Base'!$A$8:$API$8,0)),
IFERROR($AN268 * INDEX('Inputs from Uganda staff'!$E$61:$BM$80,MATCH('HRH Need estimation'!AI$2,'Inputs from Uganda staff'!$E$61:$E$80,0),MATCH('HRH Need estimation'!$D268,'Inputs from Uganda staff'!$E$6:$BM$6,0)),
""))</f>
        <v>0.8</v>
      </c>
      <c r="AJ268" s="122">
        <f>IFERROR(
$AN268 * INDEX('WFOM - Time_Base'!$A$4:$API$29, MATCH("CenHos", 'WFOM - Time_Base'!$B$4:$B$29,0), MATCH(CONCATENATE($G268,AJ$2),'WFOM - Time_Base'!$A$8:$API$8,0)) *
INDEX('WFOM - Time_Base'!$A$4:$API$29, MATCH("CenHos_Per", 'WFOM - Time_Base'!$B$4:$B$29,0), MATCH(CONCATENATE($G268,AJ$2),'WFOM - Time_Base'!$A$8:$API$8,0)),
IFERROR($AN268 * INDEX('Inputs from Uganda staff'!$E$61:$BM$80,MATCH('HRH Need estimation'!AJ$2,'Inputs from Uganda staff'!$E$61:$E$80,0),MATCH('HRH Need estimation'!$D268,'Inputs from Uganda staff'!$E$6:$BM$6,0)),
""))</f>
        <v>0</v>
      </c>
      <c r="AK268" s="122">
        <f>IFERROR(
$AN268 * INDEX('WFOM - Time_Base'!$A$4:$API$29, MATCH("CenHos", 'WFOM - Time_Base'!$B$4:$B$29,0), MATCH(CONCATENATE($G268,AK$2),'WFOM - Time_Base'!$A$8:$API$8,0)) *
INDEX('WFOM - Time_Base'!$A$4:$API$29, MATCH("CenHos_Per", 'WFOM - Time_Base'!$B$4:$B$29,0), MATCH(CONCATENATE($G268,AK$2),'WFOM - Time_Base'!$A$8:$API$8,0)),
IFERROR($AN268 * INDEX('Inputs from Uganda staff'!$E$61:$BM$80,MATCH('HRH Need estimation'!AK$2,'Inputs from Uganda staff'!$E$61:$E$80,0),MATCH('HRH Need estimation'!$D268,'Inputs from Uganda staff'!$E$6:$BM$6,0)),
""))</f>
        <v>0</v>
      </c>
      <c r="AL268" s="122">
        <f>IFERROR(
$AN268 * INDEX('WFOM - Time_Base'!$A$4:$API$29, MATCH("CenHos", 'WFOM - Time_Base'!$B$4:$B$29,0), MATCH(CONCATENATE($G268,AL$2),'WFOM - Time_Base'!$A$8:$API$8,0)) *
INDEX('WFOM - Time_Base'!$A$4:$API$29, MATCH("CenHos_Per", 'WFOM - Time_Base'!$B$4:$B$29,0), MATCH(CONCATENATE($G268,AL$2),'WFOM - Time_Base'!$A$8:$API$8,0)),
IFERROR($AN268 * INDEX('Inputs from Uganda staff'!$E$61:$BM$80,MATCH('HRH Need estimation'!AL$2,'Inputs from Uganda staff'!$E$61:$E$80,0),MATCH('HRH Need estimation'!$D268,'Inputs from Uganda staff'!$E$6:$BM$6,0)),
""))</f>
        <v>0</v>
      </c>
      <c r="AN268">
        <v>1</v>
      </c>
      <c r="AO268" t="e">
        <f t="shared" si="12"/>
        <v>#N/A</v>
      </c>
    </row>
    <row r="269" spans="1:41" hidden="1">
      <c r="A269" s="106" t="s">
        <v>915</v>
      </c>
      <c r="B269" s="106" t="s">
        <v>724</v>
      </c>
      <c r="C269" s="107" t="s">
        <v>753</v>
      </c>
      <c r="D269" s="113" t="s">
        <v>754</v>
      </c>
      <c r="E269" s="252"/>
      <c r="F269" s="252"/>
      <c r="G269" s="122" t="str">
        <f>IF(F269&lt;&gt;"", VLOOKUP(F269,'WFOM - Cadre and Service List'!$E$4:$F$52,2,FALSE), "")</f>
        <v/>
      </c>
      <c r="H269" s="122"/>
      <c r="I269" s="207"/>
      <c r="J269" s="207"/>
      <c r="K269" s="207"/>
      <c r="L269" s="207"/>
      <c r="M269" s="207"/>
      <c r="N269" s="207"/>
      <c r="O269" s="207"/>
      <c r="P269" s="207">
        <f t="shared" si="11"/>
        <v>0</v>
      </c>
      <c r="Q269" s="122" t="s">
        <v>1947</v>
      </c>
      <c r="R269" s="122">
        <f>IFERROR(
$AN269 * INDEX('WFOM - Time_Base'!$A$4:$API$29, MATCH("CenHos", 'WFOM - Time_Base'!$B$4:$B$29,0), MATCH(CONCATENATE($G269,R$2),'WFOM - Time_Base'!$A$8:$API$8,0)) *
INDEX('WFOM - Time_Base'!$A$4:$API$29, MATCH("CenHos_Per", 'WFOM - Time_Base'!$B$4:$B$29,0), MATCH(CONCATENATE($G269,R$2),'WFOM - Time_Base'!$A$8:$API$8,0)),
IFERROR($AN269 * INDEX('Inputs from Uganda staff'!$E$61:$BM$80,MATCH('HRH Need estimation'!R$2,'Inputs from Uganda staff'!$E$61:$E$80,0),MATCH('HRH Need estimation'!$D269,'Inputs from Uganda staff'!$E$6:$BM$6,0)),
""))</f>
        <v>0</v>
      </c>
      <c r="S269" s="122">
        <f>IFERROR(
$AN269 * INDEX('WFOM - Time_Base'!$A$4:$API$29, MATCH("CenHos", 'WFOM - Time_Base'!$B$4:$B$29,0), MATCH(CONCATENATE($G269,S$2),'WFOM - Time_Base'!$A$8:$API$8,0)) *
INDEX('WFOM - Time_Base'!$A$4:$API$29, MATCH("CenHos_Per", 'WFOM - Time_Base'!$B$4:$B$29,0), MATCH(CONCATENATE($G269,S$2),'WFOM - Time_Base'!$A$8:$API$8,0)),
IFERROR($AN269 * INDEX('Inputs from Uganda staff'!$E$61:$BM$80,MATCH('HRH Need estimation'!S$2,'Inputs from Uganda staff'!$E$61:$E$80,0),MATCH('HRH Need estimation'!$D269,'Inputs from Uganda staff'!$E$6:$BM$6,0)),
""))</f>
        <v>0</v>
      </c>
      <c r="T269" s="122">
        <f>IFERROR(
$AN269 * INDEX('WFOM - Time_Base'!$A$4:$API$29, MATCH("CenHos", 'WFOM - Time_Base'!$B$4:$B$29,0), MATCH(CONCATENATE($G269,T$2),'WFOM - Time_Base'!$A$8:$API$8,0)) *
INDEX('WFOM - Time_Base'!$A$4:$API$29, MATCH("CenHos_Per", 'WFOM - Time_Base'!$B$4:$B$29,0), MATCH(CONCATENATE($G269,T$2),'WFOM - Time_Base'!$A$8:$API$8,0)),
IFERROR($AN269 * INDEX('Inputs from Uganda staff'!$E$61:$BM$80,MATCH('HRH Need estimation'!T$2,'Inputs from Uganda staff'!$E$61:$E$80,0),MATCH('HRH Need estimation'!$D269,'Inputs from Uganda staff'!$E$6:$BM$6,0)),
""))</f>
        <v>0</v>
      </c>
      <c r="U269" s="122">
        <f>IFERROR(
$AN269 * INDEX('WFOM - Time_Base'!$A$4:$API$29, MATCH("CenHos", 'WFOM - Time_Base'!$B$4:$B$29,0), MATCH(CONCATENATE($G269,U$2),'WFOM - Time_Base'!$A$8:$API$8,0)) *
INDEX('WFOM - Time_Base'!$A$4:$API$29, MATCH("CenHos_Per", 'WFOM - Time_Base'!$B$4:$B$29,0), MATCH(CONCATENATE($G269,U$2),'WFOM - Time_Base'!$A$8:$API$8,0)),
IFERROR($AN269 * INDEX('Inputs from Uganda staff'!$E$61:$BM$80,MATCH('HRH Need estimation'!U$2,'Inputs from Uganda staff'!$E$61:$E$80,0),MATCH('HRH Need estimation'!$D269,'Inputs from Uganda staff'!$E$6:$BM$6,0)),
""))</f>
        <v>0</v>
      </c>
      <c r="V269" s="122">
        <f>IFERROR(
$AN269 * INDEX('WFOM - Time_Base'!$A$4:$API$29, MATCH("CenHos", 'WFOM - Time_Base'!$B$4:$B$29,0), MATCH(CONCATENATE($G269,V$2),'WFOM - Time_Base'!$A$8:$API$8,0)) *
INDEX('WFOM - Time_Base'!$A$4:$API$29, MATCH("CenHos_Per", 'WFOM - Time_Base'!$B$4:$B$29,0), MATCH(CONCATENATE($G269,V$2),'WFOM - Time_Base'!$A$8:$API$8,0)),
IFERROR($AN269 * INDEX('Inputs from Uganda staff'!$E$61:$BM$80,MATCH('HRH Need estimation'!V$2,'Inputs from Uganda staff'!$E$61:$E$80,0),MATCH('HRH Need estimation'!$D269,'Inputs from Uganda staff'!$E$6:$BM$6,0)),
""))</f>
        <v>0</v>
      </c>
      <c r="W269" s="122">
        <f>IFERROR(
$AN269 * INDEX('WFOM - Time_Base'!$A$4:$API$29, MATCH("CenHos", 'WFOM - Time_Base'!$B$4:$B$29,0), MATCH(CONCATENATE($G269,W$2),'WFOM - Time_Base'!$A$8:$API$8,0)) *
INDEX('WFOM - Time_Base'!$A$4:$API$29, MATCH("CenHos_Per", 'WFOM - Time_Base'!$B$4:$B$29,0), MATCH(CONCATENATE($G269,W$2),'WFOM - Time_Base'!$A$8:$API$8,0)),
IFERROR($AN269 * INDEX('Inputs from Uganda staff'!$E$61:$BM$80,MATCH('HRH Need estimation'!W$2,'Inputs from Uganda staff'!$E$61:$E$80,0),MATCH('HRH Need estimation'!$D269,'Inputs from Uganda staff'!$E$6:$BM$6,0)),
""))</f>
        <v>0</v>
      </c>
      <c r="X269" s="122">
        <f>IFERROR(
$AN269 * INDEX('WFOM - Time_Base'!$A$4:$API$29, MATCH("CenHos", 'WFOM - Time_Base'!$B$4:$B$29,0), MATCH(CONCATENATE($G269,X$2),'WFOM - Time_Base'!$A$8:$API$8,0)) *
INDEX('WFOM - Time_Base'!$A$4:$API$29, MATCH("CenHos_Per", 'WFOM - Time_Base'!$B$4:$B$29,0), MATCH(CONCATENATE($G269,X$2),'WFOM - Time_Base'!$A$8:$API$8,0)),
IFERROR($AN269 * INDEX('Inputs from Uganda staff'!$E$61:$BM$80,MATCH('HRH Need estimation'!X$2,'Inputs from Uganda staff'!$E$61:$E$80,0),MATCH('HRH Need estimation'!$D269,'Inputs from Uganda staff'!$E$6:$BM$6,0)),
""))</f>
        <v>0</v>
      </c>
      <c r="Y269" s="122">
        <f>IFERROR(
$AN269 * INDEX('WFOM - Time_Base'!$A$4:$API$29, MATCH("CenHos", 'WFOM - Time_Base'!$B$4:$B$29,0), MATCH(CONCATENATE($G269,Y$2),'WFOM - Time_Base'!$A$8:$API$8,0)) *
INDEX('WFOM - Time_Base'!$A$4:$API$29, MATCH("CenHos_Per", 'WFOM - Time_Base'!$B$4:$B$29,0), MATCH(CONCATENATE($G269,Y$2),'WFOM - Time_Base'!$A$8:$API$8,0)),
IFERROR($AN269 * INDEX('Inputs from Uganda staff'!$E$61:$BM$80,MATCH('HRH Need estimation'!Y$2,'Inputs from Uganda staff'!$E$61:$E$80,0),MATCH('HRH Need estimation'!$D269,'Inputs from Uganda staff'!$E$6:$BM$6,0)),
""))</f>
        <v>0</v>
      </c>
      <c r="Z269" s="122">
        <f>IFERROR(
$AN269 * INDEX('WFOM - Time_Base'!$A$4:$API$29, MATCH("CenHos", 'WFOM - Time_Base'!$B$4:$B$29,0), MATCH(CONCATENATE($G269,Z$2),'WFOM - Time_Base'!$A$8:$API$8,0)) *
INDEX('WFOM - Time_Base'!$A$4:$API$29, MATCH("CenHos_Per", 'WFOM - Time_Base'!$B$4:$B$29,0), MATCH(CONCATENATE($G269,Z$2),'WFOM - Time_Base'!$A$8:$API$8,0)),
IFERROR($AN269 * INDEX('Inputs from Uganda staff'!$E$61:$BM$80,MATCH('HRH Need estimation'!Z$2,'Inputs from Uganda staff'!$E$61:$E$80,0),MATCH('HRH Need estimation'!$D269,'Inputs from Uganda staff'!$E$6:$BM$6,0)),
""))</f>
        <v>0</v>
      </c>
      <c r="AA269" s="122">
        <f>IFERROR(
$AN269 * INDEX('WFOM - Time_Base'!$A$4:$API$29, MATCH("CenHos", 'WFOM - Time_Base'!$B$4:$B$29,0), MATCH(CONCATENATE($G269,AA$2),'WFOM - Time_Base'!$A$8:$API$8,0)) *
INDEX('WFOM - Time_Base'!$A$4:$API$29, MATCH("CenHos_Per", 'WFOM - Time_Base'!$B$4:$B$29,0), MATCH(CONCATENATE($G269,AA$2),'WFOM - Time_Base'!$A$8:$API$8,0)),
IFERROR($AN269 * INDEX('Inputs from Uganda staff'!$E$61:$BM$80,MATCH('HRH Need estimation'!AA$2,'Inputs from Uganda staff'!$E$61:$E$80,0),MATCH('HRH Need estimation'!$D269,'Inputs from Uganda staff'!$E$6:$BM$6,0)),
""))</f>
        <v>0</v>
      </c>
      <c r="AB269" s="122">
        <f>IFERROR(
$AN269 * INDEX('WFOM - Time_Base'!$A$4:$API$29, MATCH("CenHos", 'WFOM - Time_Base'!$B$4:$B$29,0), MATCH(CONCATENATE($G269,AB$2),'WFOM - Time_Base'!$A$8:$API$8,0)) *
INDEX('WFOM - Time_Base'!$A$4:$API$29, MATCH("CenHos_Per", 'WFOM - Time_Base'!$B$4:$B$29,0), MATCH(CONCATENATE($G269,AB$2),'WFOM - Time_Base'!$A$8:$API$8,0)),
IFERROR($AN269 * INDEX('Inputs from Uganda staff'!$E$61:$BM$80,MATCH('HRH Need estimation'!AB$2,'Inputs from Uganda staff'!$E$61:$E$80,0),MATCH('HRH Need estimation'!$D269,'Inputs from Uganda staff'!$E$6:$BM$6,0)),
""))</f>
        <v>0</v>
      </c>
      <c r="AC269" s="122" t="str">
        <f>IFERROR(
$AN269 * INDEX('WFOM - Time_Base'!$A$4:$API$29, MATCH("CenHos", 'WFOM - Time_Base'!$B$4:$B$29,0), MATCH(CONCATENATE($G269,AC$2),'WFOM - Time_Base'!$A$8:$API$8,0)) *
INDEX('WFOM - Time_Base'!$A$4:$API$29, MATCH("CenHos_Per", 'WFOM - Time_Base'!$B$4:$B$29,0), MATCH(CONCATENATE($G269,AC$2),'WFOM - Time_Base'!$A$8:$API$8,0)),
IFERROR($AN269 * INDEX('Inputs from Uganda staff'!$E$61:$BM$80,MATCH('HRH Need estimation'!AC$2,'Inputs from Uganda staff'!$E$61:$E$80,0),MATCH('HRH Need estimation'!$D269,'Inputs from Uganda staff'!$E$6:$BM$6,0)),
""))</f>
        <v/>
      </c>
      <c r="AD269" s="122">
        <f>IFERROR(
$AN269 * INDEX('WFOM - Time_Base'!$A$4:$API$29, MATCH("CenHos", 'WFOM - Time_Base'!$B$4:$B$29,0), MATCH(CONCATENATE($G269,AD$2),'WFOM - Time_Base'!$A$8:$API$8,0)) *
INDEX('WFOM - Time_Base'!$A$4:$API$29, MATCH("CenHos_Per", 'WFOM - Time_Base'!$B$4:$B$29,0), MATCH(CONCATENATE($G269,AD$2),'WFOM - Time_Base'!$A$8:$API$8,0)),
IFERROR($AN269 * INDEX('Inputs from Uganda staff'!$E$61:$BM$80,MATCH('HRH Need estimation'!AD$2,'Inputs from Uganda staff'!$E$61:$E$80,0),MATCH('HRH Need estimation'!$D269,'Inputs from Uganda staff'!$E$6:$BM$6,0)),
""))</f>
        <v>54</v>
      </c>
      <c r="AE269" s="122">
        <f>IFERROR(
$AN269 * INDEX('WFOM - Time_Base'!$A$4:$API$29, MATCH("CenHos", 'WFOM - Time_Base'!$B$4:$B$29,0), MATCH(CONCATENATE($G269,AE$2),'WFOM - Time_Base'!$A$8:$API$8,0)) *
INDEX('WFOM - Time_Base'!$A$4:$API$29, MATCH("CenHos_Per", 'WFOM - Time_Base'!$B$4:$B$29,0), MATCH(CONCATENATE($G269,AE$2),'WFOM - Time_Base'!$A$8:$API$8,0)),
IFERROR($AN269 * INDEX('Inputs from Uganda staff'!$E$61:$BM$80,MATCH('HRH Need estimation'!AE$2,'Inputs from Uganda staff'!$E$61:$E$80,0),MATCH('HRH Need estimation'!$D269,'Inputs from Uganda staff'!$E$6:$BM$6,0)),
""))</f>
        <v>0</v>
      </c>
      <c r="AF269" s="122">
        <f>IFERROR(
$AN269 * INDEX('WFOM - Time_Base'!$A$4:$API$29, MATCH("CenHos", 'WFOM - Time_Base'!$B$4:$B$29,0), MATCH(CONCATENATE($G269,AF$2),'WFOM - Time_Base'!$A$8:$API$8,0)) *
INDEX('WFOM - Time_Base'!$A$4:$API$29, MATCH("CenHos_Per", 'WFOM - Time_Base'!$B$4:$B$29,0), MATCH(CONCATENATE($G269,AF$2),'WFOM - Time_Base'!$A$8:$API$8,0)),
IFERROR($AN269 * INDEX('Inputs from Uganda staff'!$E$61:$BM$80,MATCH('HRH Need estimation'!AF$2,'Inputs from Uganda staff'!$E$61:$E$80,0),MATCH('HRH Need estimation'!$D269,'Inputs from Uganda staff'!$E$6:$BM$6,0)),
""))</f>
        <v>18</v>
      </c>
      <c r="AG269" s="122">
        <f>IFERROR(
$AN269 * INDEX('WFOM - Time_Base'!$A$4:$API$29, MATCH("CenHos", 'WFOM - Time_Base'!$B$4:$B$29,0), MATCH(CONCATENATE($G269,AG$2),'WFOM - Time_Base'!$A$8:$API$8,0)) *
INDEX('WFOM - Time_Base'!$A$4:$API$29, MATCH("CenHos_Per", 'WFOM - Time_Base'!$B$4:$B$29,0), MATCH(CONCATENATE($G269,AG$2),'WFOM - Time_Base'!$A$8:$API$8,0)),
IFERROR($AN269 * INDEX('Inputs from Uganda staff'!$E$61:$BM$80,MATCH('HRH Need estimation'!AG$2,'Inputs from Uganda staff'!$E$61:$E$80,0),MATCH('HRH Need estimation'!$D269,'Inputs from Uganda staff'!$E$6:$BM$6,0)),
""))</f>
        <v>0</v>
      </c>
      <c r="AH269" s="122">
        <f>IFERROR(
$AN269 * INDEX('WFOM - Time_Base'!$A$4:$API$29, MATCH("CenHos", 'WFOM - Time_Base'!$B$4:$B$29,0), MATCH(CONCATENATE($G269,AH$2),'WFOM - Time_Base'!$A$8:$API$8,0)) *
INDEX('WFOM - Time_Base'!$A$4:$API$29, MATCH("CenHos_Per", 'WFOM - Time_Base'!$B$4:$B$29,0), MATCH(CONCATENATE($G269,AH$2),'WFOM - Time_Base'!$A$8:$API$8,0)),
IFERROR($AN269 * INDEX('Inputs from Uganda staff'!$E$61:$BM$80,MATCH('HRH Need estimation'!AH$2,'Inputs from Uganda staff'!$E$61:$E$80,0),MATCH('HRH Need estimation'!$D269,'Inputs from Uganda staff'!$E$6:$BM$6,0)),
""))</f>
        <v>0</v>
      </c>
      <c r="AI269" s="122">
        <f>IFERROR(
$AN269 * INDEX('WFOM - Time_Base'!$A$4:$API$29, MATCH("CenHos", 'WFOM - Time_Base'!$B$4:$B$29,0), MATCH(CONCATENATE($G269,AI$2),'WFOM - Time_Base'!$A$8:$API$8,0)) *
INDEX('WFOM - Time_Base'!$A$4:$API$29, MATCH("CenHos_Per", 'WFOM - Time_Base'!$B$4:$B$29,0), MATCH(CONCATENATE($G269,AI$2),'WFOM - Time_Base'!$A$8:$API$8,0)),
IFERROR($AN269 * INDEX('Inputs from Uganda staff'!$E$61:$BM$80,MATCH('HRH Need estimation'!AI$2,'Inputs from Uganda staff'!$E$61:$E$80,0),MATCH('HRH Need estimation'!$D269,'Inputs from Uganda staff'!$E$6:$BM$6,0)),
""))</f>
        <v>0.8</v>
      </c>
      <c r="AJ269" s="122">
        <f>IFERROR(
$AN269 * INDEX('WFOM - Time_Base'!$A$4:$API$29, MATCH("CenHos", 'WFOM - Time_Base'!$B$4:$B$29,0), MATCH(CONCATENATE($G269,AJ$2),'WFOM - Time_Base'!$A$8:$API$8,0)) *
INDEX('WFOM - Time_Base'!$A$4:$API$29, MATCH("CenHos_Per", 'WFOM - Time_Base'!$B$4:$B$29,0), MATCH(CONCATENATE($G269,AJ$2),'WFOM - Time_Base'!$A$8:$API$8,0)),
IFERROR($AN269 * INDEX('Inputs from Uganda staff'!$E$61:$BM$80,MATCH('HRH Need estimation'!AJ$2,'Inputs from Uganda staff'!$E$61:$E$80,0),MATCH('HRH Need estimation'!$D269,'Inputs from Uganda staff'!$E$6:$BM$6,0)),
""))</f>
        <v>0</v>
      </c>
      <c r="AK269" s="122">
        <f>IFERROR(
$AN269 * INDEX('WFOM - Time_Base'!$A$4:$API$29, MATCH("CenHos", 'WFOM - Time_Base'!$B$4:$B$29,0), MATCH(CONCATENATE($G269,AK$2),'WFOM - Time_Base'!$A$8:$API$8,0)) *
INDEX('WFOM - Time_Base'!$A$4:$API$29, MATCH("CenHos_Per", 'WFOM - Time_Base'!$B$4:$B$29,0), MATCH(CONCATENATE($G269,AK$2),'WFOM - Time_Base'!$A$8:$API$8,0)),
IFERROR($AN269 * INDEX('Inputs from Uganda staff'!$E$61:$BM$80,MATCH('HRH Need estimation'!AK$2,'Inputs from Uganda staff'!$E$61:$E$80,0),MATCH('HRH Need estimation'!$D269,'Inputs from Uganda staff'!$E$6:$BM$6,0)),
""))</f>
        <v>0</v>
      </c>
      <c r="AL269" s="122">
        <f>IFERROR(
$AN269 * INDEX('WFOM - Time_Base'!$A$4:$API$29, MATCH("CenHos", 'WFOM - Time_Base'!$B$4:$B$29,0), MATCH(CONCATENATE($G269,AL$2),'WFOM - Time_Base'!$A$8:$API$8,0)) *
INDEX('WFOM - Time_Base'!$A$4:$API$29, MATCH("CenHos_Per", 'WFOM - Time_Base'!$B$4:$B$29,0), MATCH(CONCATENATE($G269,AL$2),'WFOM - Time_Base'!$A$8:$API$8,0)),
IFERROR($AN269 * INDEX('Inputs from Uganda staff'!$E$61:$BM$80,MATCH('HRH Need estimation'!AL$2,'Inputs from Uganda staff'!$E$61:$E$80,0),MATCH('HRH Need estimation'!$D269,'Inputs from Uganda staff'!$E$6:$BM$6,0)),
""))</f>
        <v>0</v>
      </c>
      <c r="AN269">
        <v>1</v>
      </c>
      <c r="AO269" t="e">
        <f t="shared" si="12"/>
        <v>#N/A</v>
      </c>
    </row>
    <row r="270" spans="1:41" hidden="1">
      <c r="A270" s="106" t="s">
        <v>915</v>
      </c>
      <c r="B270" s="106" t="s">
        <v>724</v>
      </c>
      <c r="C270" s="107" t="s">
        <v>755</v>
      </c>
      <c r="D270" s="115" t="s">
        <v>756</v>
      </c>
      <c r="E270" s="252"/>
      <c r="F270" s="252"/>
      <c r="G270" s="122" t="str">
        <f>IF(F270&lt;&gt;"", VLOOKUP(F270,'WFOM - Cadre and Service List'!$E$4:$F$52,2,FALSE), "")</f>
        <v/>
      </c>
      <c r="H270" s="122"/>
      <c r="I270" s="207"/>
      <c r="J270" s="207"/>
      <c r="K270" s="207"/>
      <c r="L270" s="207"/>
      <c r="M270" s="207"/>
      <c r="N270" s="207"/>
      <c r="O270" s="207"/>
      <c r="P270" s="207">
        <f t="shared" si="11"/>
        <v>0</v>
      </c>
      <c r="Q270" s="122" t="s">
        <v>1947</v>
      </c>
      <c r="R270" s="122">
        <f>IFERROR(
$AN270 * INDEX('WFOM - Time_Base'!$A$4:$API$29, MATCH("CenHos", 'WFOM - Time_Base'!$B$4:$B$29,0), MATCH(CONCATENATE($G270,R$2),'WFOM - Time_Base'!$A$8:$API$8,0)) *
INDEX('WFOM - Time_Base'!$A$4:$API$29, MATCH("CenHos_Per", 'WFOM - Time_Base'!$B$4:$B$29,0), MATCH(CONCATENATE($G270,R$2),'WFOM - Time_Base'!$A$8:$API$8,0)),
IFERROR($AN270 * INDEX('Inputs from Uganda staff'!$E$61:$BM$80,MATCH('HRH Need estimation'!R$2,'Inputs from Uganda staff'!$E$61:$E$80,0),MATCH('HRH Need estimation'!$D270,'Inputs from Uganda staff'!$E$6:$BM$6,0)),
""))</f>
        <v>0</v>
      </c>
      <c r="S270" s="122">
        <f>IFERROR(
$AN270 * INDEX('WFOM - Time_Base'!$A$4:$API$29, MATCH("CenHos", 'WFOM - Time_Base'!$B$4:$B$29,0), MATCH(CONCATENATE($G270,S$2),'WFOM - Time_Base'!$A$8:$API$8,0)) *
INDEX('WFOM - Time_Base'!$A$4:$API$29, MATCH("CenHos_Per", 'WFOM - Time_Base'!$B$4:$B$29,0), MATCH(CONCATENATE($G270,S$2),'WFOM - Time_Base'!$A$8:$API$8,0)),
IFERROR($AN270 * INDEX('Inputs from Uganda staff'!$E$61:$BM$80,MATCH('HRH Need estimation'!S$2,'Inputs from Uganda staff'!$E$61:$E$80,0),MATCH('HRH Need estimation'!$D270,'Inputs from Uganda staff'!$E$6:$BM$6,0)),
""))</f>
        <v>0</v>
      </c>
      <c r="T270" s="122">
        <f>IFERROR(
$AN270 * INDEX('WFOM - Time_Base'!$A$4:$API$29, MATCH("CenHos", 'WFOM - Time_Base'!$B$4:$B$29,0), MATCH(CONCATENATE($G270,T$2),'WFOM - Time_Base'!$A$8:$API$8,0)) *
INDEX('WFOM - Time_Base'!$A$4:$API$29, MATCH("CenHos_Per", 'WFOM - Time_Base'!$B$4:$B$29,0), MATCH(CONCATENATE($G270,T$2),'WFOM - Time_Base'!$A$8:$API$8,0)),
IFERROR($AN270 * INDEX('Inputs from Uganda staff'!$E$61:$BM$80,MATCH('HRH Need estimation'!T$2,'Inputs from Uganda staff'!$E$61:$E$80,0),MATCH('HRH Need estimation'!$D270,'Inputs from Uganda staff'!$E$6:$BM$6,0)),
""))</f>
        <v>0</v>
      </c>
      <c r="U270" s="122">
        <f>IFERROR(
$AN270 * INDEX('WFOM - Time_Base'!$A$4:$API$29, MATCH("CenHos", 'WFOM - Time_Base'!$B$4:$B$29,0), MATCH(CONCATENATE($G270,U$2),'WFOM - Time_Base'!$A$8:$API$8,0)) *
INDEX('WFOM - Time_Base'!$A$4:$API$29, MATCH("CenHos_Per", 'WFOM - Time_Base'!$B$4:$B$29,0), MATCH(CONCATENATE($G270,U$2),'WFOM - Time_Base'!$A$8:$API$8,0)),
IFERROR($AN270 * INDEX('Inputs from Uganda staff'!$E$61:$BM$80,MATCH('HRH Need estimation'!U$2,'Inputs from Uganda staff'!$E$61:$E$80,0),MATCH('HRH Need estimation'!$D270,'Inputs from Uganda staff'!$E$6:$BM$6,0)),
""))</f>
        <v>1.2</v>
      </c>
      <c r="V270" s="122">
        <f>IFERROR(
$AN270 * INDEX('WFOM - Time_Base'!$A$4:$API$29, MATCH("CenHos", 'WFOM - Time_Base'!$B$4:$B$29,0), MATCH(CONCATENATE($G270,V$2),'WFOM - Time_Base'!$A$8:$API$8,0)) *
INDEX('WFOM - Time_Base'!$A$4:$API$29, MATCH("CenHos_Per", 'WFOM - Time_Base'!$B$4:$B$29,0), MATCH(CONCATENATE($G270,V$2),'WFOM - Time_Base'!$A$8:$API$8,0)),
IFERROR($AN270 * INDEX('Inputs from Uganda staff'!$E$61:$BM$80,MATCH('HRH Need estimation'!V$2,'Inputs from Uganda staff'!$E$61:$E$80,0),MATCH('HRH Need estimation'!$D270,'Inputs from Uganda staff'!$E$6:$BM$6,0)),
""))</f>
        <v>1.2</v>
      </c>
      <c r="W270" s="122">
        <f>IFERROR(
$AN270 * INDEX('WFOM - Time_Base'!$A$4:$API$29, MATCH("CenHos", 'WFOM - Time_Base'!$B$4:$B$29,0), MATCH(CONCATENATE($G270,W$2),'WFOM - Time_Base'!$A$8:$API$8,0)) *
INDEX('WFOM - Time_Base'!$A$4:$API$29, MATCH("CenHos_Per", 'WFOM - Time_Base'!$B$4:$B$29,0), MATCH(CONCATENATE($G270,W$2),'WFOM - Time_Base'!$A$8:$API$8,0)),
IFERROR($AN270 * INDEX('Inputs from Uganda staff'!$E$61:$BM$80,MATCH('HRH Need estimation'!W$2,'Inputs from Uganda staff'!$E$61:$E$80,0),MATCH('HRH Need estimation'!$D270,'Inputs from Uganda staff'!$E$6:$BM$6,0)),
""))</f>
        <v>0</v>
      </c>
      <c r="X270" s="122">
        <f>IFERROR(
$AN270 * INDEX('WFOM - Time_Base'!$A$4:$API$29, MATCH("CenHos", 'WFOM - Time_Base'!$B$4:$B$29,0), MATCH(CONCATENATE($G270,X$2),'WFOM - Time_Base'!$A$8:$API$8,0)) *
INDEX('WFOM - Time_Base'!$A$4:$API$29, MATCH("CenHos_Per", 'WFOM - Time_Base'!$B$4:$B$29,0), MATCH(CONCATENATE($G270,X$2),'WFOM - Time_Base'!$A$8:$API$8,0)),
IFERROR($AN270 * INDEX('Inputs from Uganda staff'!$E$61:$BM$80,MATCH('HRH Need estimation'!X$2,'Inputs from Uganda staff'!$E$61:$E$80,0),MATCH('HRH Need estimation'!$D270,'Inputs from Uganda staff'!$E$6:$BM$6,0)),
""))</f>
        <v>0</v>
      </c>
      <c r="Y270" s="122">
        <f>IFERROR(
$AN270 * INDEX('WFOM - Time_Base'!$A$4:$API$29, MATCH("CenHos", 'WFOM - Time_Base'!$B$4:$B$29,0), MATCH(CONCATENATE($G270,Y$2),'WFOM - Time_Base'!$A$8:$API$8,0)) *
INDEX('WFOM - Time_Base'!$A$4:$API$29, MATCH("CenHos_Per", 'WFOM - Time_Base'!$B$4:$B$29,0), MATCH(CONCATENATE($G270,Y$2),'WFOM - Time_Base'!$A$8:$API$8,0)),
IFERROR($AN270 * INDEX('Inputs from Uganda staff'!$E$61:$BM$80,MATCH('HRH Need estimation'!Y$2,'Inputs from Uganda staff'!$E$61:$E$80,0),MATCH('HRH Need estimation'!$D270,'Inputs from Uganda staff'!$E$6:$BM$6,0)),
""))</f>
        <v>0</v>
      </c>
      <c r="Z270" s="122">
        <f>IFERROR(
$AN270 * INDEX('WFOM - Time_Base'!$A$4:$API$29, MATCH("CenHos", 'WFOM - Time_Base'!$B$4:$B$29,0), MATCH(CONCATENATE($G270,Z$2),'WFOM - Time_Base'!$A$8:$API$8,0)) *
INDEX('WFOM - Time_Base'!$A$4:$API$29, MATCH("CenHos_Per", 'WFOM - Time_Base'!$B$4:$B$29,0), MATCH(CONCATENATE($G270,Z$2),'WFOM - Time_Base'!$A$8:$API$8,0)),
IFERROR($AN270 * INDEX('Inputs from Uganda staff'!$E$61:$BM$80,MATCH('HRH Need estimation'!Z$2,'Inputs from Uganda staff'!$E$61:$E$80,0),MATCH('HRH Need estimation'!$D270,'Inputs from Uganda staff'!$E$6:$BM$6,0)),
""))</f>
        <v>0</v>
      </c>
      <c r="AA270" s="122">
        <f>IFERROR(
$AN270 * INDEX('WFOM - Time_Base'!$A$4:$API$29, MATCH("CenHos", 'WFOM - Time_Base'!$B$4:$B$29,0), MATCH(CONCATENATE($G270,AA$2),'WFOM - Time_Base'!$A$8:$API$8,0)) *
INDEX('WFOM - Time_Base'!$A$4:$API$29, MATCH("CenHos_Per", 'WFOM - Time_Base'!$B$4:$B$29,0), MATCH(CONCATENATE($G270,AA$2),'WFOM - Time_Base'!$A$8:$API$8,0)),
IFERROR($AN270 * INDEX('Inputs from Uganda staff'!$E$61:$BM$80,MATCH('HRH Need estimation'!AA$2,'Inputs from Uganda staff'!$E$61:$E$80,0),MATCH('HRH Need estimation'!$D270,'Inputs from Uganda staff'!$E$6:$BM$6,0)),
""))</f>
        <v>0</v>
      </c>
      <c r="AB270" s="122">
        <f>IFERROR(
$AN270 * INDEX('WFOM - Time_Base'!$A$4:$API$29, MATCH("CenHos", 'WFOM - Time_Base'!$B$4:$B$29,0), MATCH(CONCATENATE($G270,AB$2),'WFOM - Time_Base'!$A$8:$API$8,0)) *
INDEX('WFOM - Time_Base'!$A$4:$API$29, MATCH("CenHos_Per", 'WFOM - Time_Base'!$B$4:$B$29,0), MATCH(CONCATENATE($G270,AB$2),'WFOM - Time_Base'!$A$8:$API$8,0)),
IFERROR($AN270 * INDEX('Inputs from Uganda staff'!$E$61:$BM$80,MATCH('HRH Need estimation'!AB$2,'Inputs from Uganda staff'!$E$61:$E$80,0),MATCH('HRH Need estimation'!$D270,'Inputs from Uganda staff'!$E$6:$BM$6,0)),
""))</f>
        <v>0</v>
      </c>
      <c r="AC270" s="122" t="str">
        <f>IFERROR(
$AN270 * INDEX('WFOM - Time_Base'!$A$4:$API$29, MATCH("CenHos", 'WFOM - Time_Base'!$B$4:$B$29,0), MATCH(CONCATENATE($G270,AC$2),'WFOM - Time_Base'!$A$8:$API$8,0)) *
INDEX('WFOM - Time_Base'!$A$4:$API$29, MATCH("CenHos_Per", 'WFOM - Time_Base'!$B$4:$B$29,0), MATCH(CONCATENATE($G270,AC$2),'WFOM - Time_Base'!$A$8:$API$8,0)),
IFERROR($AN270 * INDEX('Inputs from Uganda staff'!$E$61:$BM$80,MATCH('HRH Need estimation'!AC$2,'Inputs from Uganda staff'!$E$61:$E$80,0),MATCH('HRH Need estimation'!$D270,'Inputs from Uganda staff'!$E$6:$BM$6,0)),
""))</f>
        <v/>
      </c>
      <c r="AD270" s="122">
        <f>IFERROR(
$AN270 * INDEX('WFOM - Time_Base'!$A$4:$API$29, MATCH("CenHos", 'WFOM - Time_Base'!$B$4:$B$29,0), MATCH(CONCATENATE($G270,AD$2),'WFOM - Time_Base'!$A$8:$API$8,0)) *
INDEX('WFOM - Time_Base'!$A$4:$API$29, MATCH("CenHos_Per", 'WFOM - Time_Base'!$B$4:$B$29,0), MATCH(CONCATENATE($G270,AD$2),'WFOM - Time_Base'!$A$8:$API$8,0)),
IFERROR($AN270 * INDEX('Inputs from Uganda staff'!$E$61:$BM$80,MATCH('HRH Need estimation'!AD$2,'Inputs from Uganda staff'!$E$61:$E$80,0),MATCH('HRH Need estimation'!$D270,'Inputs from Uganda staff'!$E$6:$BM$6,0)),
""))</f>
        <v>24</v>
      </c>
      <c r="AE270" s="122">
        <f>IFERROR(
$AN270 * INDEX('WFOM - Time_Base'!$A$4:$API$29, MATCH("CenHos", 'WFOM - Time_Base'!$B$4:$B$29,0), MATCH(CONCATENATE($G270,AE$2),'WFOM - Time_Base'!$A$8:$API$8,0)) *
INDEX('WFOM - Time_Base'!$A$4:$API$29, MATCH("CenHos_Per", 'WFOM - Time_Base'!$B$4:$B$29,0), MATCH(CONCATENATE($G270,AE$2),'WFOM - Time_Base'!$A$8:$API$8,0)),
IFERROR($AN270 * INDEX('Inputs from Uganda staff'!$E$61:$BM$80,MATCH('HRH Need estimation'!AE$2,'Inputs from Uganda staff'!$E$61:$E$80,0),MATCH('HRH Need estimation'!$D270,'Inputs from Uganda staff'!$E$6:$BM$6,0)),
""))</f>
        <v>0</v>
      </c>
      <c r="AF270" s="122">
        <f>IFERROR(
$AN270 * INDEX('WFOM - Time_Base'!$A$4:$API$29, MATCH("CenHos", 'WFOM - Time_Base'!$B$4:$B$29,0), MATCH(CONCATENATE($G270,AF$2),'WFOM - Time_Base'!$A$8:$API$8,0)) *
INDEX('WFOM - Time_Base'!$A$4:$API$29, MATCH("CenHos_Per", 'WFOM - Time_Base'!$B$4:$B$29,0), MATCH(CONCATENATE($G270,AF$2),'WFOM - Time_Base'!$A$8:$API$8,0)),
IFERROR($AN270 * INDEX('Inputs from Uganda staff'!$E$61:$BM$80,MATCH('HRH Need estimation'!AF$2,'Inputs from Uganda staff'!$E$61:$E$80,0),MATCH('HRH Need estimation'!$D270,'Inputs from Uganda staff'!$E$6:$BM$6,0)),
""))</f>
        <v>18</v>
      </c>
      <c r="AG270" s="122">
        <f>IFERROR(
$AN270 * INDEX('WFOM - Time_Base'!$A$4:$API$29, MATCH("CenHos", 'WFOM - Time_Base'!$B$4:$B$29,0), MATCH(CONCATENATE($G270,AG$2),'WFOM - Time_Base'!$A$8:$API$8,0)) *
INDEX('WFOM - Time_Base'!$A$4:$API$29, MATCH("CenHos_Per", 'WFOM - Time_Base'!$B$4:$B$29,0), MATCH(CONCATENATE($G270,AG$2),'WFOM - Time_Base'!$A$8:$API$8,0)),
IFERROR($AN270 * INDEX('Inputs from Uganda staff'!$E$61:$BM$80,MATCH('HRH Need estimation'!AG$2,'Inputs from Uganda staff'!$E$61:$E$80,0),MATCH('HRH Need estimation'!$D270,'Inputs from Uganda staff'!$E$6:$BM$6,0)),
""))</f>
        <v>0</v>
      </c>
      <c r="AH270" s="122">
        <f>IFERROR(
$AN270 * INDEX('WFOM - Time_Base'!$A$4:$API$29, MATCH("CenHos", 'WFOM - Time_Base'!$B$4:$B$29,0), MATCH(CONCATENATE($G270,AH$2),'WFOM - Time_Base'!$A$8:$API$8,0)) *
INDEX('WFOM - Time_Base'!$A$4:$API$29, MATCH("CenHos_Per", 'WFOM - Time_Base'!$B$4:$B$29,0), MATCH(CONCATENATE($G270,AH$2),'WFOM - Time_Base'!$A$8:$API$8,0)),
IFERROR($AN270 * INDEX('Inputs from Uganda staff'!$E$61:$BM$80,MATCH('HRH Need estimation'!AH$2,'Inputs from Uganda staff'!$E$61:$E$80,0),MATCH('HRH Need estimation'!$D270,'Inputs from Uganda staff'!$E$6:$BM$6,0)),
""))</f>
        <v>0</v>
      </c>
      <c r="AI270" s="122">
        <f>IFERROR(
$AN270 * INDEX('WFOM - Time_Base'!$A$4:$API$29, MATCH("CenHos", 'WFOM - Time_Base'!$B$4:$B$29,0), MATCH(CONCATENATE($G270,AI$2),'WFOM - Time_Base'!$A$8:$API$8,0)) *
INDEX('WFOM - Time_Base'!$A$4:$API$29, MATCH("CenHos_Per", 'WFOM - Time_Base'!$B$4:$B$29,0), MATCH(CONCATENATE($G270,AI$2),'WFOM - Time_Base'!$A$8:$API$8,0)),
IFERROR($AN270 * INDEX('Inputs from Uganda staff'!$E$61:$BM$80,MATCH('HRH Need estimation'!AI$2,'Inputs from Uganda staff'!$E$61:$E$80,0),MATCH('HRH Need estimation'!$D270,'Inputs from Uganda staff'!$E$6:$BM$6,0)),
""))</f>
        <v>0.8</v>
      </c>
      <c r="AJ270" s="122">
        <f>IFERROR(
$AN270 * INDEX('WFOM - Time_Base'!$A$4:$API$29, MATCH("CenHos", 'WFOM - Time_Base'!$B$4:$B$29,0), MATCH(CONCATENATE($G270,AJ$2),'WFOM - Time_Base'!$A$8:$API$8,0)) *
INDEX('WFOM - Time_Base'!$A$4:$API$29, MATCH("CenHos_Per", 'WFOM - Time_Base'!$B$4:$B$29,0), MATCH(CONCATENATE($G270,AJ$2),'WFOM - Time_Base'!$A$8:$API$8,0)),
IFERROR($AN270 * INDEX('Inputs from Uganda staff'!$E$61:$BM$80,MATCH('HRH Need estimation'!AJ$2,'Inputs from Uganda staff'!$E$61:$E$80,0),MATCH('HRH Need estimation'!$D270,'Inputs from Uganda staff'!$E$6:$BM$6,0)),
""))</f>
        <v>0</v>
      </c>
      <c r="AK270" s="122">
        <f>IFERROR(
$AN270 * INDEX('WFOM - Time_Base'!$A$4:$API$29, MATCH("CenHos", 'WFOM - Time_Base'!$B$4:$B$29,0), MATCH(CONCATENATE($G270,AK$2),'WFOM - Time_Base'!$A$8:$API$8,0)) *
INDEX('WFOM - Time_Base'!$A$4:$API$29, MATCH("CenHos_Per", 'WFOM - Time_Base'!$B$4:$B$29,0), MATCH(CONCATENATE($G270,AK$2),'WFOM - Time_Base'!$A$8:$API$8,0)),
IFERROR($AN270 * INDEX('Inputs from Uganda staff'!$E$61:$BM$80,MATCH('HRH Need estimation'!AK$2,'Inputs from Uganda staff'!$E$61:$E$80,0),MATCH('HRH Need estimation'!$D270,'Inputs from Uganda staff'!$E$6:$BM$6,0)),
""))</f>
        <v>0</v>
      </c>
      <c r="AL270" s="122">
        <f>IFERROR(
$AN270 * INDEX('WFOM - Time_Base'!$A$4:$API$29, MATCH("CenHos", 'WFOM - Time_Base'!$B$4:$B$29,0), MATCH(CONCATENATE($G270,AL$2),'WFOM - Time_Base'!$A$8:$API$8,0)) *
INDEX('WFOM - Time_Base'!$A$4:$API$29, MATCH("CenHos_Per", 'WFOM - Time_Base'!$B$4:$B$29,0), MATCH(CONCATENATE($G270,AL$2),'WFOM - Time_Base'!$A$8:$API$8,0)),
IFERROR($AN270 * INDEX('Inputs from Uganda staff'!$E$61:$BM$80,MATCH('HRH Need estimation'!AL$2,'Inputs from Uganda staff'!$E$61:$E$80,0),MATCH('HRH Need estimation'!$D270,'Inputs from Uganda staff'!$E$6:$BM$6,0)),
""))</f>
        <v>0</v>
      </c>
      <c r="AN270">
        <v>1</v>
      </c>
      <c r="AO270" t="e">
        <f t="shared" si="12"/>
        <v>#N/A</v>
      </c>
    </row>
    <row r="271" spans="1:41" hidden="1">
      <c r="A271" s="106" t="s">
        <v>915</v>
      </c>
      <c r="B271" s="106" t="s">
        <v>724</v>
      </c>
      <c r="C271" s="107" t="s">
        <v>757</v>
      </c>
      <c r="D271" s="115" t="s">
        <v>758</v>
      </c>
      <c r="E271" s="252"/>
      <c r="F271" s="252"/>
      <c r="G271" s="122" t="str">
        <f>IF(F271&lt;&gt;"", VLOOKUP(F271,'WFOM - Cadre and Service List'!$E$4:$F$52,2,FALSE), "")</f>
        <v/>
      </c>
      <c r="H271" s="122"/>
      <c r="I271" s="207"/>
      <c r="J271" s="207"/>
      <c r="K271" s="207"/>
      <c r="L271" s="207"/>
      <c r="M271" s="207"/>
      <c r="N271" s="207"/>
      <c r="O271" s="207"/>
      <c r="P271" s="207">
        <f t="shared" si="11"/>
        <v>0</v>
      </c>
      <c r="Q271" s="122" t="s">
        <v>1947</v>
      </c>
      <c r="R271" s="122">
        <f>IFERROR(
$AN271 * INDEX('WFOM - Time_Base'!$A$4:$API$29, MATCH("CenHos", 'WFOM - Time_Base'!$B$4:$B$29,0), MATCH(CONCATENATE($G271,R$2),'WFOM - Time_Base'!$A$8:$API$8,0)) *
INDEX('WFOM - Time_Base'!$A$4:$API$29, MATCH("CenHos_Per", 'WFOM - Time_Base'!$B$4:$B$29,0), MATCH(CONCATENATE($G271,R$2),'WFOM - Time_Base'!$A$8:$API$8,0)),
IFERROR($AN271 * INDEX('Inputs from Uganda staff'!$E$61:$BM$80,MATCH('HRH Need estimation'!R$2,'Inputs from Uganda staff'!$E$61:$E$80,0),MATCH('HRH Need estimation'!$D271,'Inputs from Uganda staff'!$E$6:$BM$6,0)),
""))</f>
        <v>0</v>
      </c>
      <c r="S271" s="122">
        <f>IFERROR(
$AN271 * INDEX('WFOM - Time_Base'!$A$4:$API$29, MATCH("CenHos", 'WFOM - Time_Base'!$B$4:$B$29,0), MATCH(CONCATENATE($G271,S$2),'WFOM - Time_Base'!$A$8:$API$8,0)) *
INDEX('WFOM - Time_Base'!$A$4:$API$29, MATCH("CenHos_Per", 'WFOM - Time_Base'!$B$4:$B$29,0), MATCH(CONCATENATE($G271,S$2),'WFOM - Time_Base'!$A$8:$API$8,0)),
IFERROR($AN271 * INDEX('Inputs from Uganda staff'!$E$61:$BM$80,MATCH('HRH Need estimation'!S$2,'Inputs from Uganda staff'!$E$61:$E$80,0),MATCH('HRH Need estimation'!$D271,'Inputs from Uganda staff'!$E$6:$BM$6,0)),
""))</f>
        <v>0</v>
      </c>
      <c r="T271" s="122">
        <f>IFERROR(
$AN271 * INDEX('WFOM - Time_Base'!$A$4:$API$29, MATCH("CenHos", 'WFOM - Time_Base'!$B$4:$B$29,0), MATCH(CONCATENATE($G271,T$2),'WFOM - Time_Base'!$A$8:$API$8,0)) *
INDEX('WFOM - Time_Base'!$A$4:$API$29, MATCH("CenHos_Per", 'WFOM - Time_Base'!$B$4:$B$29,0), MATCH(CONCATENATE($G271,T$2),'WFOM - Time_Base'!$A$8:$API$8,0)),
IFERROR($AN271 * INDEX('Inputs from Uganda staff'!$E$61:$BM$80,MATCH('HRH Need estimation'!T$2,'Inputs from Uganda staff'!$E$61:$E$80,0),MATCH('HRH Need estimation'!$D271,'Inputs from Uganda staff'!$E$6:$BM$6,0)),
""))</f>
        <v>0</v>
      </c>
      <c r="U271" s="122">
        <f>IFERROR(
$AN271 * INDEX('WFOM - Time_Base'!$A$4:$API$29, MATCH("CenHos", 'WFOM - Time_Base'!$B$4:$B$29,0), MATCH(CONCATENATE($G271,U$2),'WFOM - Time_Base'!$A$8:$API$8,0)) *
INDEX('WFOM - Time_Base'!$A$4:$API$29, MATCH("CenHos_Per", 'WFOM - Time_Base'!$B$4:$B$29,0), MATCH(CONCATENATE($G271,U$2),'WFOM - Time_Base'!$A$8:$API$8,0)),
IFERROR($AN271 * INDEX('Inputs from Uganda staff'!$E$61:$BM$80,MATCH('HRH Need estimation'!U$2,'Inputs from Uganda staff'!$E$61:$E$80,0),MATCH('HRH Need estimation'!$D271,'Inputs from Uganda staff'!$E$6:$BM$6,0)),
""))</f>
        <v>1.2</v>
      </c>
      <c r="V271" s="122">
        <f>IFERROR(
$AN271 * INDEX('WFOM - Time_Base'!$A$4:$API$29, MATCH("CenHos", 'WFOM - Time_Base'!$B$4:$B$29,0), MATCH(CONCATENATE($G271,V$2),'WFOM - Time_Base'!$A$8:$API$8,0)) *
INDEX('WFOM - Time_Base'!$A$4:$API$29, MATCH("CenHos_Per", 'WFOM - Time_Base'!$B$4:$B$29,0), MATCH(CONCATENATE($G271,V$2),'WFOM - Time_Base'!$A$8:$API$8,0)),
IFERROR($AN271 * INDEX('Inputs from Uganda staff'!$E$61:$BM$80,MATCH('HRH Need estimation'!V$2,'Inputs from Uganda staff'!$E$61:$E$80,0),MATCH('HRH Need estimation'!$D271,'Inputs from Uganda staff'!$E$6:$BM$6,0)),
""))</f>
        <v>1.2</v>
      </c>
      <c r="W271" s="122">
        <f>IFERROR(
$AN271 * INDEX('WFOM - Time_Base'!$A$4:$API$29, MATCH("CenHos", 'WFOM - Time_Base'!$B$4:$B$29,0), MATCH(CONCATENATE($G271,W$2),'WFOM - Time_Base'!$A$8:$API$8,0)) *
INDEX('WFOM - Time_Base'!$A$4:$API$29, MATCH("CenHos_Per", 'WFOM - Time_Base'!$B$4:$B$29,0), MATCH(CONCATENATE($G271,W$2),'WFOM - Time_Base'!$A$8:$API$8,0)),
IFERROR($AN271 * INDEX('Inputs from Uganda staff'!$E$61:$BM$80,MATCH('HRH Need estimation'!W$2,'Inputs from Uganda staff'!$E$61:$E$80,0),MATCH('HRH Need estimation'!$D271,'Inputs from Uganda staff'!$E$6:$BM$6,0)),
""))</f>
        <v>0</v>
      </c>
      <c r="X271" s="122">
        <f>IFERROR(
$AN271 * INDEX('WFOM - Time_Base'!$A$4:$API$29, MATCH("CenHos", 'WFOM - Time_Base'!$B$4:$B$29,0), MATCH(CONCATENATE($G271,X$2),'WFOM - Time_Base'!$A$8:$API$8,0)) *
INDEX('WFOM - Time_Base'!$A$4:$API$29, MATCH("CenHos_Per", 'WFOM - Time_Base'!$B$4:$B$29,0), MATCH(CONCATENATE($G271,X$2),'WFOM - Time_Base'!$A$8:$API$8,0)),
IFERROR($AN271 * INDEX('Inputs from Uganda staff'!$E$61:$BM$80,MATCH('HRH Need estimation'!X$2,'Inputs from Uganda staff'!$E$61:$E$80,0),MATCH('HRH Need estimation'!$D271,'Inputs from Uganda staff'!$E$6:$BM$6,0)),
""))</f>
        <v>0</v>
      </c>
      <c r="Y271" s="122">
        <f>IFERROR(
$AN271 * INDEX('WFOM - Time_Base'!$A$4:$API$29, MATCH("CenHos", 'WFOM - Time_Base'!$B$4:$B$29,0), MATCH(CONCATENATE($G271,Y$2),'WFOM - Time_Base'!$A$8:$API$8,0)) *
INDEX('WFOM - Time_Base'!$A$4:$API$29, MATCH("CenHos_Per", 'WFOM - Time_Base'!$B$4:$B$29,0), MATCH(CONCATENATE($G271,Y$2),'WFOM - Time_Base'!$A$8:$API$8,0)),
IFERROR($AN271 * INDEX('Inputs from Uganda staff'!$E$61:$BM$80,MATCH('HRH Need estimation'!Y$2,'Inputs from Uganda staff'!$E$61:$E$80,0),MATCH('HRH Need estimation'!$D271,'Inputs from Uganda staff'!$E$6:$BM$6,0)),
""))</f>
        <v>0</v>
      </c>
      <c r="Z271" s="122">
        <f>IFERROR(
$AN271 * INDEX('WFOM - Time_Base'!$A$4:$API$29, MATCH("CenHos", 'WFOM - Time_Base'!$B$4:$B$29,0), MATCH(CONCATENATE($G271,Z$2),'WFOM - Time_Base'!$A$8:$API$8,0)) *
INDEX('WFOM - Time_Base'!$A$4:$API$29, MATCH("CenHos_Per", 'WFOM - Time_Base'!$B$4:$B$29,0), MATCH(CONCATENATE($G271,Z$2),'WFOM - Time_Base'!$A$8:$API$8,0)),
IFERROR($AN271 * INDEX('Inputs from Uganda staff'!$E$61:$BM$80,MATCH('HRH Need estimation'!Z$2,'Inputs from Uganda staff'!$E$61:$E$80,0),MATCH('HRH Need estimation'!$D271,'Inputs from Uganda staff'!$E$6:$BM$6,0)),
""))</f>
        <v>0</v>
      </c>
      <c r="AA271" s="122">
        <f>IFERROR(
$AN271 * INDEX('WFOM - Time_Base'!$A$4:$API$29, MATCH("CenHos", 'WFOM - Time_Base'!$B$4:$B$29,0), MATCH(CONCATENATE($G271,AA$2),'WFOM - Time_Base'!$A$8:$API$8,0)) *
INDEX('WFOM - Time_Base'!$A$4:$API$29, MATCH("CenHos_Per", 'WFOM - Time_Base'!$B$4:$B$29,0), MATCH(CONCATENATE($G271,AA$2),'WFOM - Time_Base'!$A$8:$API$8,0)),
IFERROR($AN271 * INDEX('Inputs from Uganda staff'!$E$61:$BM$80,MATCH('HRH Need estimation'!AA$2,'Inputs from Uganda staff'!$E$61:$E$80,0),MATCH('HRH Need estimation'!$D271,'Inputs from Uganda staff'!$E$6:$BM$6,0)),
""))</f>
        <v>0</v>
      </c>
      <c r="AB271" s="122">
        <f>IFERROR(
$AN271 * INDEX('WFOM - Time_Base'!$A$4:$API$29, MATCH("CenHos", 'WFOM - Time_Base'!$B$4:$B$29,0), MATCH(CONCATENATE($G271,AB$2),'WFOM - Time_Base'!$A$8:$API$8,0)) *
INDEX('WFOM - Time_Base'!$A$4:$API$29, MATCH("CenHos_Per", 'WFOM - Time_Base'!$B$4:$B$29,0), MATCH(CONCATENATE($G271,AB$2),'WFOM - Time_Base'!$A$8:$API$8,0)),
IFERROR($AN271 * INDEX('Inputs from Uganda staff'!$E$61:$BM$80,MATCH('HRH Need estimation'!AB$2,'Inputs from Uganda staff'!$E$61:$E$80,0),MATCH('HRH Need estimation'!$D271,'Inputs from Uganda staff'!$E$6:$BM$6,0)),
""))</f>
        <v>0</v>
      </c>
      <c r="AC271" s="122" t="str">
        <f>IFERROR(
$AN271 * INDEX('WFOM - Time_Base'!$A$4:$API$29, MATCH("CenHos", 'WFOM - Time_Base'!$B$4:$B$29,0), MATCH(CONCATENATE($G271,AC$2),'WFOM - Time_Base'!$A$8:$API$8,0)) *
INDEX('WFOM - Time_Base'!$A$4:$API$29, MATCH("CenHos_Per", 'WFOM - Time_Base'!$B$4:$B$29,0), MATCH(CONCATENATE($G271,AC$2),'WFOM - Time_Base'!$A$8:$API$8,0)),
IFERROR($AN271 * INDEX('Inputs from Uganda staff'!$E$61:$BM$80,MATCH('HRH Need estimation'!AC$2,'Inputs from Uganda staff'!$E$61:$E$80,0),MATCH('HRH Need estimation'!$D271,'Inputs from Uganda staff'!$E$6:$BM$6,0)),
""))</f>
        <v/>
      </c>
      <c r="AD271" s="122">
        <f>IFERROR(
$AN271 * INDEX('WFOM - Time_Base'!$A$4:$API$29, MATCH("CenHos", 'WFOM - Time_Base'!$B$4:$B$29,0), MATCH(CONCATENATE($G271,AD$2),'WFOM - Time_Base'!$A$8:$API$8,0)) *
INDEX('WFOM - Time_Base'!$A$4:$API$29, MATCH("CenHos_Per", 'WFOM - Time_Base'!$B$4:$B$29,0), MATCH(CONCATENATE($G271,AD$2),'WFOM - Time_Base'!$A$8:$API$8,0)),
IFERROR($AN271 * INDEX('Inputs from Uganda staff'!$E$61:$BM$80,MATCH('HRH Need estimation'!AD$2,'Inputs from Uganda staff'!$E$61:$E$80,0),MATCH('HRH Need estimation'!$D271,'Inputs from Uganda staff'!$E$6:$BM$6,0)),
""))</f>
        <v>3</v>
      </c>
      <c r="AE271" s="122">
        <f>IFERROR(
$AN271 * INDEX('WFOM - Time_Base'!$A$4:$API$29, MATCH("CenHos", 'WFOM - Time_Base'!$B$4:$B$29,0), MATCH(CONCATENATE($G271,AE$2),'WFOM - Time_Base'!$A$8:$API$8,0)) *
INDEX('WFOM - Time_Base'!$A$4:$API$29, MATCH("CenHos_Per", 'WFOM - Time_Base'!$B$4:$B$29,0), MATCH(CONCATENATE($G271,AE$2),'WFOM - Time_Base'!$A$8:$API$8,0)),
IFERROR($AN271 * INDEX('Inputs from Uganda staff'!$E$61:$BM$80,MATCH('HRH Need estimation'!AE$2,'Inputs from Uganda staff'!$E$61:$E$80,0),MATCH('HRH Need estimation'!$D271,'Inputs from Uganda staff'!$E$6:$BM$6,0)),
""))</f>
        <v>0</v>
      </c>
      <c r="AF271" s="122">
        <f>IFERROR(
$AN271 * INDEX('WFOM - Time_Base'!$A$4:$API$29, MATCH("CenHos", 'WFOM - Time_Base'!$B$4:$B$29,0), MATCH(CONCATENATE($G271,AF$2),'WFOM - Time_Base'!$A$8:$API$8,0)) *
INDEX('WFOM - Time_Base'!$A$4:$API$29, MATCH("CenHos_Per", 'WFOM - Time_Base'!$B$4:$B$29,0), MATCH(CONCATENATE($G271,AF$2),'WFOM - Time_Base'!$A$8:$API$8,0)),
IFERROR($AN271 * INDEX('Inputs from Uganda staff'!$E$61:$BM$80,MATCH('HRH Need estimation'!AF$2,'Inputs from Uganda staff'!$E$61:$E$80,0),MATCH('HRH Need estimation'!$D271,'Inputs from Uganda staff'!$E$6:$BM$6,0)),
""))</f>
        <v>18</v>
      </c>
      <c r="AG271" s="122">
        <f>IFERROR(
$AN271 * INDEX('WFOM - Time_Base'!$A$4:$API$29, MATCH("CenHos", 'WFOM - Time_Base'!$B$4:$B$29,0), MATCH(CONCATENATE($G271,AG$2),'WFOM - Time_Base'!$A$8:$API$8,0)) *
INDEX('WFOM - Time_Base'!$A$4:$API$29, MATCH("CenHos_Per", 'WFOM - Time_Base'!$B$4:$B$29,0), MATCH(CONCATENATE($G271,AG$2),'WFOM - Time_Base'!$A$8:$API$8,0)),
IFERROR($AN271 * INDEX('Inputs from Uganda staff'!$E$61:$BM$80,MATCH('HRH Need estimation'!AG$2,'Inputs from Uganda staff'!$E$61:$E$80,0),MATCH('HRH Need estimation'!$D271,'Inputs from Uganda staff'!$E$6:$BM$6,0)),
""))</f>
        <v>0</v>
      </c>
      <c r="AH271" s="122">
        <f>IFERROR(
$AN271 * INDEX('WFOM - Time_Base'!$A$4:$API$29, MATCH("CenHos", 'WFOM - Time_Base'!$B$4:$B$29,0), MATCH(CONCATENATE($G271,AH$2),'WFOM - Time_Base'!$A$8:$API$8,0)) *
INDEX('WFOM - Time_Base'!$A$4:$API$29, MATCH("CenHos_Per", 'WFOM - Time_Base'!$B$4:$B$29,0), MATCH(CONCATENATE($G271,AH$2),'WFOM - Time_Base'!$A$8:$API$8,0)),
IFERROR($AN271 * INDEX('Inputs from Uganda staff'!$E$61:$BM$80,MATCH('HRH Need estimation'!AH$2,'Inputs from Uganda staff'!$E$61:$E$80,0),MATCH('HRH Need estimation'!$D271,'Inputs from Uganda staff'!$E$6:$BM$6,0)),
""))</f>
        <v>0</v>
      </c>
      <c r="AI271" s="122">
        <f>IFERROR(
$AN271 * INDEX('WFOM - Time_Base'!$A$4:$API$29, MATCH("CenHos", 'WFOM - Time_Base'!$B$4:$B$29,0), MATCH(CONCATENATE($G271,AI$2),'WFOM - Time_Base'!$A$8:$API$8,0)) *
INDEX('WFOM - Time_Base'!$A$4:$API$29, MATCH("CenHos_Per", 'WFOM - Time_Base'!$B$4:$B$29,0), MATCH(CONCATENATE($G271,AI$2),'WFOM - Time_Base'!$A$8:$API$8,0)),
IFERROR($AN271 * INDEX('Inputs from Uganda staff'!$E$61:$BM$80,MATCH('HRH Need estimation'!AI$2,'Inputs from Uganda staff'!$E$61:$E$80,0),MATCH('HRH Need estimation'!$D271,'Inputs from Uganda staff'!$E$6:$BM$6,0)),
""))</f>
        <v>0.8</v>
      </c>
      <c r="AJ271" s="122">
        <f>IFERROR(
$AN271 * INDEX('WFOM - Time_Base'!$A$4:$API$29, MATCH("CenHos", 'WFOM - Time_Base'!$B$4:$B$29,0), MATCH(CONCATENATE($G271,AJ$2),'WFOM - Time_Base'!$A$8:$API$8,0)) *
INDEX('WFOM - Time_Base'!$A$4:$API$29, MATCH("CenHos_Per", 'WFOM - Time_Base'!$B$4:$B$29,0), MATCH(CONCATENATE($G271,AJ$2),'WFOM - Time_Base'!$A$8:$API$8,0)),
IFERROR($AN271 * INDEX('Inputs from Uganda staff'!$E$61:$BM$80,MATCH('HRH Need estimation'!AJ$2,'Inputs from Uganda staff'!$E$61:$E$80,0),MATCH('HRH Need estimation'!$D271,'Inputs from Uganda staff'!$E$6:$BM$6,0)),
""))</f>
        <v>0</v>
      </c>
      <c r="AK271" s="122">
        <f>IFERROR(
$AN271 * INDEX('WFOM - Time_Base'!$A$4:$API$29, MATCH("CenHos", 'WFOM - Time_Base'!$B$4:$B$29,0), MATCH(CONCATENATE($G271,AK$2),'WFOM - Time_Base'!$A$8:$API$8,0)) *
INDEX('WFOM - Time_Base'!$A$4:$API$29, MATCH("CenHos_Per", 'WFOM - Time_Base'!$B$4:$B$29,0), MATCH(CONCATENATE($G271,AK$2),'WFOM - Time_Base'!$A$8:$API$8,0)),
IFERROR($AN271 * INDEX('Inputs from Uganda staff'!$E$61:$BM$80,MATCH('HRH Need estimation'!AK$2,'Inputs from Uganda staff'!$E$61:$E$80,0),MATCH('HRH Need estimation'!$D271,'Inputs from Uganda staff'!$E$6:$BM$6,0)),
""))</f>
        <v>0</v>
      </c>
      <c r="AL271" s="122">
        <f>IFERROR(
$AN271 * INDEX('WFOM - Time_Base'!$A$4:$API$29, MATCH("CenHos", 'WFOM - Time_Base'!$B$4:$B$29,0), MATCH(CONCATENATE($G271,AL$2),'WFOM - Time_Base'!$A$8:$API$8,0)) *
INDEX('WFOM - Time_Base'!$A$4:$API$29, MATCH("CenHos_Per", 'WFOM - Time_Base'!$B$4:$B$29,0), MATCH(CONCATENATE($G271,AL$2),'WFOM - Time_Base'!$A$8:$API$8,0)),
IFERROR($AN271 * INDEX('Inputs from Uganda staff'!$E$61:$BM$80,MATCH('HRH Need estimation'!AL$2,'Inputs from Uganda staff'!$E$61:$E$80,0),MATCH('HRH Need estimation'!$D271,'Inputs from Uganda staff'!$E$6:$BM$6,0)),
""))</f>
        <v>0</v>
      </c>
      <c r="AN271">
        <v>1</v>
      </c>
      <c r="AO271" t="e">
        <f t="shared" si="12"/>
        <v>#N/A</v>
      </c>
    </row>
    <row r="272" spans="1:41" hidden="1">
      <c r="A272" s="106" t="s">
        <v>915</v>
      </c>
      <c r="B272" s="106" t="s">
        <v>25</v>
      </c>
      <c r="C272" s="107" t="s">
        <v>759</v>
      </c>
      <c r="D272" s="115" t="s">
        <v>760</v>
      </c>
      <c r="E272" s="122" t="s">
        <v>25</v>
      </c>
      <c r="F272" s="122" t="s">
        <v>38</v>
      </c>
      <c r="G272" s="122" t="str">
        <f>IF(F272&lt;&gt;"", VLOOKUP(F272,'WFOM - Cadre and Service List'!$E$4:$F$52,2,FALSE), "")</f>
        <v>FamPlan</v>
      </c>
      <c r="H272" s="122"/>
      <c r="I272" s="207"/>
      <c r="J272" s="207"/>
      <c r="K272" s="207"/>
      <c r="L272" s="207"/>
      <c r="M272" s="207"/>
      <c r="N272" s="207"/>
      <c r="O272" s="207"/>
      <c r="P272" s="207">
        <f t="shared" si="11"/>
        <v>0</v>
      </c>
      <c r="Q272" s="122" t="s">
        <v>1947</v>
      </c>
      <c r="R272" s="252">
        <f>IFERROR(
$AN272 * INDEX('WFOM - Time_Base'!$A$4:$API$29, MATCH("ComHos", 'WFOM - Time_Base'!$B$4:$B$29,0), MATCH(CONCATENATE($G272,R$2),'WFOM - Time_Base'!$A$8:$API$8,0)) *
INDEX('WFOM - Time_Base'!$A$4:$API$29, MATCH("ComHos_Per", 'WFOM - Time_Base'!$B$4:$B$29,0), MATCH(CONCATENATE($G272,R$2),'WFOM - Time_Base'!$A$8:$API$8,0)),
IFERROR($AN272 * INDEX('Inputs from Uganda staff'!$E$61:$BM$80,MATCH('HRH Need estimation'!R$2,'Inputs from Uganda staff'!$E$61:$E$80,0),MATCH('HRH Need estimation'!$D272,'Inputs from Uganda staff'!$E$6:$BM$6,0)),
""))</f>
        <v>0</v>
      </c>
      <c r="S272" s="252">
        <f>IFERROR(
$AN272 * INDEX('WFOM - Time_Base'!$A$4:$API$29, MATCH("ComHos", 'WFOM - Time_Base'!$B$4:$B$29,0), MATCH(CONCATENATE($G272,S$2),'WFOM - Time_Base'!$A$8:$API$8,0)) *
INDEX('WFOM - Time_Base'!$A$4:$API$29, MATCH("ComHos_Per", 'WFOM - Time_Base'!$B$4:$B$29,0), MATCH(CONCATENATE($G272,S$2),'WFOM - Time_Base'!$A$8:$API$8,0)),
IFERROR($AN272 * INDEX('Inputs from Uganda staff'!$E$61:$BM$80,MATCH('HRH Need estimation'!S$2,'Inputs from Uganda staff'!$E$61:$E$80,0),MATCH('HRH Need estimation'!$D272,'Inputs from Uganda staff'!$E$6:$BM$6,0)),
""))</f>
        <v>0</v>
      </c>
      <c r="T272" s="252">
        <f>IFERROR(
$AN272 * INDEX('WFOM - Time_Base'!$A$4:$API$29, MATCH("ComHos", 'WFOM - Time_Base'!$B$4:$B$29,0), MATCH(CONCATENATE($G272,T$2),'WFOM - Time_Base'!$A$8:$API$8,0)) *
INDEX('WFOM - Time_Base'!$A$4:$API$29, MATCH("ComHos_Per", 'WFOM - Time_Base'!$B$4:$B$29,0), MATCH(CONCATENATE($G272,T$2),'WFOM - Time_Base'!$A$8:$API$8,0)),
IFERROR($AN272 * INDEX('Inputs from Uganda staff'!$E$61:$BM$80,MATCH('HRH Need estimation'!T$2,'Inputs from Uganda staff'!$E$61:$E$80,0),MATCH('HRH Need estimation'!$D272,'Inputs from Uganda staff'!$E$6:$BM$6,0)),
""))</f>
        <v>0</v>
      </c>
      <c r="U272" s="252">
        <f>IFERROR(
$AN272 * INDEX('WFOM - Time_Base'!$A$4:$API$29, MATCH("ComHos", 'WFOM - Time_Base'!$B$4:$B$29,0), MATCH(CONCATENATE($G272,U$2),'WFOM - Time_Base'!$A$8:$API$8,0)) *
INDEX('WFOM - Time_Base'!$A$4:$API$29, MATCH("ComHos_Per", 'WFOM - Time_Base'!$B$4:$B$29,0), MATCH(CONCATENATE($G272,U$2),'WFOM - Time_Base'!$A$8:$API$8,0)),
IFERROR($AN272 * INDEX('Inputs from Uganda staff'!$E$61:$BM$80,MATCH('HRH Need estimation'!U$2,'Inputs from Uganda staff'!$E$61:$E$80,0),MATCH('HRH Need estimation'!$D272,'Inputs from Uganda staff'!$E$6:$BM$6,0)),
""))</f>
        <v>0</v>
      </c>
      <c r="V272" s="252">
        <f>IFERROR(
$AN272 * INDEX('WFOM - Time_Base'!$A$4:$API$29, MATCH("ComHos", 'WFOM - Time_Base'!$B$4:$B$29,0), MATCH(CONCATENATE($G272,V$2),'WFOM - Time_Base'!$A$8:$API$8,0)) *
INDEX('WFOM - Time_Base'!$A$4:$API$29, MATCH("ComHos_Per", 'WFOM - Time_Base'!$B$4:$B$29,0), MATCH(CONCATENATE($G272,V$2),'WFOM - Time_Base'!$A$8:$API$8,0)),
IFERROR($AN272 * INDEX('Inputs from Uganda staff'!$E$61:$BM$80,MATCH('HRH Need estimation'!V$2,'Inputs from Uganda staff'!$E$61:$E$80,0),MATCH('HRH Need estimation'!$D272,'Inputs from Uganda staff'!$E$6:$BM$6,0)),
""))</f>
        <v>16</v>
      </c>
      <c r="W272" s="252">
        <f>IFERROR(
$AN272 * INDEX('WFOM - Time_Base'!$A$4:$API$29, MATCH("ComHos", 'WFOM - Time_Base'!$B$4:$B$29,0), MATCH(CONCATENATE($G272,W$2),'WFOM - Time_Base'!$A$8:$API$8,0)) *
INDEX('WFOM - Time_Base'!$A$4:$API$29, MATCH("ComHos_Per", 'WFOM - Time_Base'!$B$4:$B$29,0), MATCH(CONCATENATE($G272,W$2),'WFOM - Time_Base'!$A$8:$API$8,0)),
IFERROR($AN272 * INDEX('Inputs from Uganda staff'!$E$61:$BM$80,MATCH('HRH Need estimation'!W$2,'Inputs from Uganda staff'!$E$61:$E$80,0),MATCH('HRH Need estimation'!$D272,'Inputs from Uganda staff'!$E$6:$BM$6,0)),
""))</f>
        <v>0</v>
      </c>
      <c r="X272" s="252">
        <f>IFERROR(
$AN272 * INDEX('WFOM - Time_Base'!$A$4:$API$29, MATCH("ComHos", 'WFOM - Time_Base'!$B$4:$B$29,0), MATCH(CONCATENATE($G272,X$2),'WFOM - Time_Base'!$A$8:$API$8,0)) *
INDEX('WFOM - Time_Base'!$A$4:$API$29, MATCH("ComHos_Per", 'WFOM - Time_Base'!$B$4:$B$29,0), MATCH(CONCATENATE($G272,X$2),'WFOM - Time_Base'!$A$8:$API$8,0)),
IFERROR($AN272 * INDEX('Inputs from Uganda staff'!$E$61:$BM$80,MATCH('HRH Need estimation'!X$2,'Inputs from Uganda staff'!$E$61:$E$80,0),MATCH('HRH Need estimation'!$D272,'Inputs from Uganda staff'!$E$6:$BM$6,0)),
""))</f>
        <v>0</v>
      </c>
      <c r="Y272" s="252">
        <f>Y231</f>
        <v>0.8</v>
      </c>
      <c r="Z272" s="252">
        <f>IFERROR(
$AN272 * INDEX('WFOM - Time_Base'!$A$4:$API$29, MATCH("ComHos", 'WFOM - Time_Base'!$B$4:$B$29,0), MATCH(CONCATENATE($G272,Z$2),'WFOM - Time_Base'!$A$8:$API$8,0)) *
INDEX('WFOM - Time_Base'!$A$4:$API$29, MATCH("ComHos_Per", 'WFOM - Time_Base'!$B$4:$B$29,0), MATCH(CONCATENATE($G272,Z$2),'WFOM - Time_Base'!$A$8:$API$8,0)),
IFERROR($AN272 * INDEX('Inputs from Uganda staff'!$E$61:$BM$80,MATCH('HRH Need estimation'!Z$2,'Inputs from Uganda staff'!$E$61:$E$80,0),MATCH('HRH Need estimation'!$D272,'Inputs from Uganda staff'!$E$6:$BM$6,0)),
""))</f>
        <v>0</v>
      </c>
      <c r="AA272" s="252">
        <f>IFERROR(
$AN272 * INDEX('WFOM - Time_Base'!$A$4:$API$29, MATCH("ComHos", 'WFOM - Time_Base'!$B$4:$B$29,0), MATCH(CONCATENATE($G272,AA$2),'WFOM - Time_Base'!$A$8:$API$8,0)) *
INDEX('WFOM - Time_Base'!$A$4:$API$29, MATCH("ComHos_Per", 'WFOM - Time_Base'!$B$4:$B$29,0), MATCH(CONCATENATE($G272,AA$2),'WFOM - Time_Base'!$A$8:$API$8,0)),
IFERROR($AN272 * INDEX('Inputs from Uganda staff'!$E$61:$BM$80,MATCH('HRH Need estimation'!AA$2,'Inputs from Uganda staff'!$E$61:$E$80,0),MATCH('HRH Need estimation'!$D272,'Inputs from Uganda staff'!$E$6:$BM$6,0)),
""))</f>
        <v>0</v>
      </c>
      <c r="AB272" s="252">
        <f>IFERROR(
$AN272 * INDEX('WFOM - Time_Base'!$A$4:$API$29, MATCH("ComHos", 'WFOM - Time_Base'!$B$4:$B$29,0), MATCH(CONCATENATE($G272,AB$2),'WFOM - Time_Base'!$A$8:$API$8,0)) *
INDEX('WFOM - Time_Base'!$A$4:$API$29, MATCH("ComHos_Per", 'WFOM - Time_Base'!$B$4:$B$29,0), MATCH(CONCATENATE($G272,AB$2),'WFOM - Time_Base'!$A$8:$API$8,0)),
IFERROR($AN272 * INDEX('Inputs from Uganda staff'!$E$61:$BM$80,MATCH('HRH Need estimation'!AB$2,'Inputs from Uganda staff'!$E$61:$E$80,0),MATCH('HRH Need estimation'!$D272,'Inputs from Uganda staff'!$E$6:$BM$6,0)),
""))</f>
        <v>0</v>
      </c>
      <c r="AC272" s="252" t="str">
        <f>IFERROR(
$AN272 * INDEX('WFOM - Time_Base'!$A$4:$API$29, MATCH("CenHos", 'WFOM - Time_Base'!$B$4:$B$29,0), MATCH(CONCATENATE($G272,AC$2),'WFOM - Time_Base'!$A$8:$API$8,0)) *
INDEX('WFOM - Time_Base'!$A$4:$API$29, MATCH("CenHos_Per", 'WFOM - Time_Base'!$B$4:$B$29,0), MATCH(CONCATENATE($G272,AC$2),'WFOM - Time_Base'!$A$8:$API$8,0)),
IFERROR($AN272 * INDEX('Inputs from Uganda staff'!$E$61:$BM$80,MATCH('HRH Need estimation'!AC$2,'Inputs from Uganda staff'!$E$61:$E$80,0),MATCH('HRH Need estimation'!$D272,'Inputs from Uganda staff'!$E$6:$BM$6,0)),
""))</f>
        <v/>
      </c>
      <c r="AD272" s="252">
        <f>IFERROR(
$AN272 * INDEX('WFOM - Time_Base'!$A$4:$API$29, MATCH("CenHos", 'WFOM - Time_Base'!$B$4:$B$29,0), MATCH(CONCATENATE($G272,AD$2),'WFOM - Time_Base'!$A$8:$API$8,0)) *
INDEX('WFOM - Time_Base'!$A$4:$API$29, MATCH("CenHos_Per", 'WFOM - Time_Base'!$B$4:$B$29,0), MATCH(CONCATENATE($G272,AD$2),'WFOM - Time_Base'!$A$8:$API$8,0)),
IFERROR($AN272 * INDEX('Inputs from Uganda staff'!$E$61:$BM$80,MATCH('HRH Need estimation'!AD$2,'Inputs from Uganda staff'!$E$61:$E$80,0),MATCH('HRH Need estimation'!$D272,'Inputs from Uganda staff'!$E$6:$BM$6,0)),
""))</f>
        <v>0</v>
      </c>
      <c r="AE272" s="252">
        <f>IFERROR(
$AN272 * INDEX('WFOM - Time_Base'!$A$4:$API$29, MATCH("CenHos", 'WFOM - Time_Base'!$B$4:$B$29,0), MATCH(CONCATENATE($G272,AE$2),'WFOM - Time_Base'!$A$8:$API$8,0)) *
INDEX('WFOM - Time_Base'!$A$4:$API$29, MATCH("CenHos_Per", 'WFOM - Time_Base'!$B$4:$B$29,0), MATCH(CONCATENATE($G272,AE$2),'WFOM - Time_Base'!$A$8:$API$8,0)),
IFERROR($AN272 * INDEX('Inputs from Uganda staff'!$E$61:$BM$80,MATCH('HRH Need estimation'!AE$2,'Inputs from Uganda staff'!$E$61:$E$80,0),MATCH('HRH Need estimation'!$D272,'Inputs from Uganda staff'!$E$6:$BM$6,0)),
""))</f>
        <v>0</v>
      </c>
      <c r="AF272" s="252">
        <f>IFERROR(
$AN272 * INDEX('WFOM - Time_Base'!$A$4:$API$29, MATCH("CenHos", 'WFOM - Time_Base'!$B$4:$B$29,0), MATCH(CONCATENATE($G272,AF$2),'WFOM - Time_Base'!$A$8:$API$8,0)) *
INDEX('WFOM - Time_Base'!$A$4:$API$29, MATCH("CenHos_Per", 'WFOM - Time_Base'!$B$4:$B$29,0), MATCH(CONCATENATE($G272,AF$2),'WFOM - Time_Base'!$A$8:$API$8,0)),
IFERROR($AN272 * INDEX('Inputs from Uganda staff'!$E$61:$BM$80,MATCH('HRH Need estimation'!AF$2,'Inputs from Uganda staff'!$E$61:$E$80,0),MATCH('HRH Need estimation'!$D272,'Inputs from Uganda staff'!$E$6:$BM$6,0)),
""))</f>
        <v>0</v>
      </c>
      <c r="AG272" s="252">
        <f>IFERROR(
$AN272 * INDEX('WFOM - Time_Base'!$A$4:$API$29, MATCH("CenHos", 'WFOM - Time_Base'!$B$4:$B$29,0), MATCH(CONCATENATE($G272,AG$2),'WFOM - Time_Base'!$A$8:$API$8,0)) *
INDEX('WFOM - Time_Base'!$A$4:$API$29, MATCH("CenHos_Per", 'WFOM - Time_Base'!$B$4:$B$29,0), MATCH(CONCATENATE($G272,AG$2),'WFOM - Time_Base'!$A$8:$API$8,0)),
IFERROR($AN272 * INDEX('Inputs from Uganda staff'!$E$61:$BM$80,MATCH('HRH Need estimation'!AG$2,'Inputs from Uganda staff'!$E$61:$E$80,0),MATCH('HRH Need estimation'!$D272,'Inputs from Uganda staff'!$E$6:$BM$6,0)),
""))</f>
        <v>0</v>
      </c>
      <c r="AH272" s="252">
        <f>IFERROR(
$AN272 * INDEX('WFOM - Time_Base'!$A$4:$API$29, MATCH("CenHos", 'WFOM - Time_Base'!$B$4:$B$29,0), MATCH(CONCATENATE($G272,AH$2),'WFOM - Time_Base'!$A$8:$API$8,0)) *
INDEX('WFOM - Time_Base'!$A$4:$API$29, MATCH("CenHos_Per", 'WFOM - Time_Base'!$B$4:$B$29,0), MATCH(CONCATENATE($G272,AH$2),'WFOM - Time_Base'!$A$8:$API$8,0)),
IFERROR($AN272 * INDEX('Inputs from Uganda staff'!$E$61:$BM$80,MATCH('HRH Need estimation'!AH$2,'Inputs from Uganda staff'!$E$61:$E$80,0),MATCH('HRH Need estimation'!$D272,'Inputs from Uganda staff'!$E$6:$BM$6,0)),
""))</f>
        <v>0</v>
      </c>
      <c r="AI272" s="252">
        <f>IFERROR(
$AN272 * INDEX('WFOM - Time_Base'!$A$4:$API$29, MATCH("CenHos", 'WFOM - Time_Base'!$B$4:$B$29,0), MATCH(CONCATENATE($G272,AI$2),'WFOM - Time_Base'!$A$8:$API$8,0)) *
INDEX('WFOM - Time_Base'!$A$4:$API$29, MATCH("CenHos_Per", 'WFOM - Time_Base'!$B$4:$B$29,0), MATCH(CONCATENATE($G272,AI$2),'WFOM - Time_Base'!$A$8:$API$8,0)),
IFERROR($AN272 * INDEX('Inputs from Uganda staff'!$E$61:$BM$80,MATCH('HRH Need estimation'!AI$2,'Inputs from Uganda staff'!$E$61:$E$80,0),MATCH('HRH Need estimation'!$D272,'Inputs from Uganda staff'!$E$6:$BM$6,0)),
""))</f>
        <v>0</v>
      </c>
      <c r="AJ272" s="252">
        <f>IFERROR(
$AN272 * INDEX('WFOM - Time_Base'!$A$4:$API$29, MATCH("CenHos", 'WFOM - Time_Base'!$B$4:$B$29,0), MATCH(CONCATENATE($G272,AJ$2),'WFOM - Time_Base'!$A$8:$API$8,0)) *
INDEX('WFOM - Time_Base'!$A$4:$API$29, MATCH("CenHos_Per", 'WFOM - Time_Base'!$B$4:$B$29,0), MATCH(CONCATENATE($G272,AJ$2),'WFOM - Time_Base'!$A$8:$API$8,0)),
IFERROR($AN272 * INDEX('Inputs from Uganda staff'!$E$61:$BM$80,MATCH('HRH Need estimation'!AJ$2,'Inputs from Uganda staff'!$E$61:$E$80,0),MATCH('HRH Need estimation'!$D272,'Inputs from Uganda staff'!$E$6:$BM$6,0)),
""))</f>
        <v>0</v>
      </c>
      <c r="AK272" s="252">
        <f>IFERROR(
$AN272 * INDEX('WFOM - Time_Base'!$A$4:$API$29, MATCH("CenHos", 'WFOM - Time_Base'!$B$4:$B$29,0), MATCH(CONCATENATE($G272,AK$2),'WFOM - Time_Base'!$A$8:$API$8,0)) *
INDEX('WFOM - Time_Base'!$A$4:$API$29, MATCH("CenHos_Per", 'WFOM - Time_Base'!$B$4:$B$29,0), MATCH(CONCATENATE($G272,AK$2),'WFOM - Time_Base'!$A$8:$API$8,0)),
IFERROR($AN272 * INDEX('Inputs from Uganda staff'!$E$61:$BM$80,MATCH('HRH Need estimation'!AK$2,'Inputs from Uganda staff'!$E$61:$E$80,0),MATCH('HRH Need estimation'!$D272,'Inputs from Uganda staff'!$E$6:$BM$6,0)),
""))</f>
        <v>0</v>
      </c>
      <c r="AL272" s="252">
        <f>IFERROR(
$AN272 * INDEX('WFOM - Time_Base'!$A$4:$API$29, MATCH("CenHos", 'WFOM - Time_Base'!$B$4:$B$29,0), MATCH(CONCATENATE($G272,AL$2),'WFOM - Time_Base'!$A$8:$API$8,0)) *
INDEX('WFOM - Time_Base'!$A$4:$API$29, MATCH("CenHos_Per", 'WFOM - Time_Base'!$B$4:$B$29,0), MATCH(CONCATENATE($G272,AL$2),'WFOM - Time_Base'!$A$8:$API$8,0)),
IFERROR($AN272 * INDEX('Inputs from Uganda staff'!$E$61:$BM$80,MATCH('HRH Need estimation'!AL$2,'Inputs from Uganda staff'!$E$61:$E$80,0),MATCH('HRH Need estimation'!$D272,'Inputs from Uganda staff'!$E$6:$BM$6,0)),
""))</f>
        <v>0</v>
      </c>
      <c r="AM272" t="s">
        <v>2083</v>
      </c>
      <c r="AN272">
        <v>1</v>
      </c>
      <c r="AO272" t="str">
        <f t="shared" si="12"/>
        <v>291</v>
      </c>
    </row>
    <row r="273" spans="1:41" hidden="1">
      <c r="A273" s="106" t="s">
        <v>1038</v>
      </c>
      <c r="B273" s="106" t="s">
        <v>25</v>
      </c>
      <c r="C273" s="107" t="s">
        <v>761</v>
      </c>
      <c r="D273" s="115" t="s">
        <v>762</v>
      </c>
      <c r="E273" s="122" t="s">
        <v>25</v>
      </c>
      <c r="F273" s="122" t="s">
        <v>38</v>
      </c>
      <c r="G273" s="122" t="str">
        <f>IF(F273&lt;&gt;"", VLOOKUP(F273,'WFOM - Cadre and Service List'!$E$4:$F$52,2,FALSE), "")</f>
        <v>FamPlan</v>
      </c>
      <c r="H273" s="122"/>
      <c r="I273" s="207"/>
      <c r="J273" s="207"/>
      <c r="K273" s="207"/>
      <c r="L273" s="207"/>
      <c r="M273" s="207"/>
      <c r="N273" s="207"/>
      <c r="O273" s="207"/>
      <c r="P273" s="207">
        <f t="shared" si="11"/>
        <v>0</v>
      </c>
      <c r="Q273" s="122" t="s">
        <v>1947</v>
      </c>
      <c r="R273" s="252">
        <f>IFERROR(
$AN273 * INDEX('WFOM - Time_Base'!$A$4:$API$29, MATCH("ComHos", 'WFOM - Time_Base'!$B$4:$B$29,0), MATCH(CONCATENATE($G273,R$2),'WFOM - Time_Base'!$A$8:$API$8,0)) *
INDEX('WFOM - Time_Base'!$A$4:$API$29, MATCH("ComHos_Per", 'WFOM - Time_Base'!$B$4:$B$29,0), MATCH(CONCATENATE($G273,R$2),'WFOM - Time_Base'!$A$8:$API$8,0)),
IFERROR($AN273 * INDEX('Inputs from Uganda staff'!$E$61:$BM$80,MATCH('HRH Need estimation'!R$2,'Inputs from Uganda staff'!$E$61:$E$80,0),MATCH('HRH Need estimation'!$D273,'Inputs from Uganda staff'!$E$6:$BM$6,0)),
""))</f>
        <v>0</v>
      </c>
      <c r="S273" s="252">
        <f>IFERROR(
$AN273 * INDEX('WFOM - Time_Base'!$A$4:$API$29, MATCH("ComHos", 'WFOM - Time_Base'!$B$4:$B$29,0), MATCH(CONCATENATE($G273,S$2),'WFOM - Time_Base'!$A$8:$API$8,0)) *
INDEX('WFOM - Time_Base'!$A$4:$API$29, MATCH("ComHos_Per", 'WFOM - Time_Base'!$B$4:$B$29,0), MATCH(CONCATENATE($G273,S$2),'WFOM - Time_Base'!$A$8:$API$8,0)),
IFERROR($AN273 * INDEX('Inputs from Uganda staff'!$E$61:$BM$80,MATCH('HRH Need estimation'!S$2,'Inputs from Uganda staff'!$E$61:$E$80,0),MATCH('HRH Need estimation'!$D273,'Inputs from Uganda staff'!$E$6:$BM$6,0)),
""))</f>
        <v>0</v>
      </c>
      <c r="T273" s="252">
        <f>IFERROR(
$AN273 * INDEX('WFOM - Time_Base'!$A$4:$API$29, MATCH("ComHos", 'WFOM - Time_Base'!$B$4:$B$29,0), MATCH(CONCATENATE($G273,T$2),'WFOM - Time_Base'!$A$8:$API$8,0)) *
INDEX('WFOM - Time_Base'!$A$4:$API$29, MATCH("ComHos_Per", 'WFOM - Time_Base'!$B$4:$B$29,0), MATCH(CONCATENATE($G273,T$2),'WFOM - Time_Base'!$A$8:$API$8,0)),
IFERROR($AN273 * INDEX('Inputs from Uganda staff'!$E$61:$BM$80,MATCH('HRH Need estimation'!T$2,'Inputs from Uganda staff'!$E$61:$E$80,0),MATCH('HRH Need estimation'!$D273,'Inputs from Uganda staff'!$E$6:$BM$6,0)),
""))</f>
        <v>0</v>
      </c>
      <c r="U273" s="252">
        <f>IFERROR(
$AN273 * INDEX('WFOM - Time_Base'!$A$4:$API$29, MATCH("ComHos", 'WFOM - Time_Base'!$B$4:$B$29,0), MATCH(CONCATENATE($G273,U$2),'WFOM - Time_Base'!$A$8:$API$8,0)) *
INDEX('WFOM - Time_Base'!$A$4:$API$29, MATCH("ComHos_Per", 'WFOM - Time_Base'!$B$4:$B$29,0), MATCH(CONCATENATE($G273,U$2),'WFOM - Time_Base'!$A$8:$API$8,0)),
IFERROR($AN273 * INDEX('Inputs from Uganda staff'!$E$61:$BM$80,MATCH('HRH Need estimation'!U$2,'Inputs from Uganda staff'!$E$61:$E$80,0),MATCH('HRH Need estimation'!$D273,'Inputs from Uganda staff'!$E$6:$BM$6,0)),
""))</f>
        <v>0</v>
      </c>
      <c r="V273" s="252">
        <f>IFERROR(
$AN273 * INDEX('WFOM - Time_Base'!$A$4:$API$29, MATCH("ComHos", 'WFOM - Time_Base'!$B$4:$B$29,0), MATCH(CONCATENATE($G273,V$2),'WFOM - Time_Base'!$A$8:$API$8,0)) *
INDEX('WFOM - Time_Base'!$A$4:$API$29, MATCH("ComHos_Per", 'WFOM - Time_Base'!$B$4:$B$29,0), MATCH(CONCATENATE($G273,V$2),'WFOM - Time_Base'!$A$8:$API$8,0)),
IFERROR($AN273 * INDEX('Inputs from Uganda staff'!$E$61:$BM$80,MATCH('HRH Need estimation'!V$2,'Inputs from Uganda staff'!$E$61:$E$80,0),MATCH('HRH Need estimation'!$D273,'Inputs from Uganda staff'!$E$6:$BM$6,0)),
""))</f>
        <v>16</v>
      </c>
      <c r="W273" s="252">
        <f>IFERROR(
$AN273 * INDEX('WFOM - Time_Base'!$A$4:$API$29, MATCH("ComHos", 'WFOM - Time_Base'!$B$4:$B$29,0), MATCH(CONCATENATE($G273,W$2),'WFOM - Time_Base'!$A$8:$API$8,0)) *
INDEX('WFOM - Time_Base'!$A$4:$API$29, MATCH("ComHos_Per", 'WFOM - Time_Base'!$B$4:$B$29,0), MATCH(CONCATENATE($G273,W$2),'WFOM - Time_Base'!$A$8:$API$8,0)),
IFERROR($AN273 * INDEX('Inputs from Uganda staff'!$E$61:$BM$80,MATCH('HRH Need estimation'!W$2,'Inputs from Uganda staff'!$E$61:$E$80,0),MATCH('HRH Need estimation'!$D273,'Inputs from Uganda staff'!$E$6:$BM$6,0)),
""))</f>
        <v>0</v>
      </c>
      <c r="X273" s="252">
        <f>IFERROR(
$AN273 * INDEX('WFOM - Time_Base'!$A$4:$API$29, MATCH("ComHos", 'WFOM - Time_Base'!$B$4:$B$29,0), MATCH(CONCATENATE($G273,X$2),'WFOM - Time_Base'!$A$8:$API$8,0)) *
INDEX('WFOM - Time_Base'!$A$4:$API$29, MATCH("ComHos_Per", 'WFOM - Time_Base'!$B$4:$B$29,0), MATCH(CONCATENATE($G273,X$2),'WFOM - Time_Base'!$A$8:$API$8,0)),
IFERROR($AN273 * INDEX('Inputs from Uganda staff'!$E$61:$BM$80,MATCH('HRH Need estimation'!X$2,'Inputs from Uganda staff'!$E$61:$E$80,0),MATCH('HRH Need estimation'!$D273,'Inputs from Uganda staff'!$E$6:$BM$6,0)),
""))</f>
        <v>0</v>
      </c>
      <c r="Y273" s="252">
        <f>Y231</f>
        <v>0.8</v>
      </c>
      <c r="Z273" s="252">
        <f>IFERROR(
$AN273 * INDEX('WFOM - Time_Base'!$A$4:$API$29, MATCH("ComHos", 'WFOM - Time_Base'!$B$4:$B$29,0), MATCH(CONCATENATE($G273,Z$2),'WFOM - Time_Base'!$A$8:$API$8,0)) *
INDEX('WFOM - Time_Base'!$A$4:$API$29, MATCH("ComHos_Per", 'WFOM - Time_Base'!$B$4:$B$29,0), MATCH(CONCATENATE($G273,Z$2),'WFOM - Time_Base'!$A$8:$API$8,0)),
IFERROR($AN273 * INDEX('Inputs from Uganda staff'!$E$61:$BM$80,MATCH('HRH Need estimation'!Z$2,'Inputs from Uganda staff'!$E$61:$E$80,0),MATCH('HRH Need estimation'!$D273,'Inputs from Uganda staff'!$E$6:$BM$6,0)),
""))</f>
        <v>0</v>
      </c>
      <c r="AA273" s="252">
        <f>IFERROR(
$AN273 * INDEX('WFOM - Time_Base'!$A$4:$API$29, MATCH("ComHos", 'WFOM - Time_Base'!$B$4:$B$29,0), MATCH(CONCATENATE($G273,AA$2),'WFOM - Time_Base'!$A$8:$API$8,0)) *
INDEX('WFOM - Time_Base'!$A$4:$API$29, MATCH("ComHos_Per", 'WFOM - Time_Base'!$B$4:$B$29,0), MATCH(CONCATENATE($G273,AA$2),'WFOM - Time_Base'!$A$8:$API$8,0)),
IFERROR($AN273 * INDEX('Inputs from Uganda staff'!$E$61:$BM$80,MATCH('HRH Need estimation'!AA$2,'Inputs from Uganda staff'!$E$61:$E$80,0),MATCH('HRH Need estimation'!$D273,'Inputs from Uganda staff'!$E$6:$BM$6,0)),
""))</f>
        <v>0</v>
      </c>
      <c r="AB273" s="252">
        <f>IFERROR(
$AN273 * INDEX('WFOM - Time_Base'!$A$4:$API$29, MATCH("ComHos", 'WFOM - Time_Base'!$B$4:$B$29,0), MATCH(CONCATENATE($G273,AB$2),'WFOM - Time_Base'!$A$8:$API$8,0)) *
INDEX('WFOM - Time_Base'!$A$4:$API$29, MATCH("ComHos_Per", 'WFOM - Time_Base'!$B$4:$B$29,0), MATCH(CONCATENATE($G273,AB$2),'WFOM - Time_Base'!$A$8:$API$8,0)),
IFERROR($AN273 * INDEX('Inputs from Uganda staff'!$E$61:$BM$80,MATCH('HRH Need estimation'!AB$2,'Inputs from Uganda staff'!$E$61:$E$80,0),MATCH('HRH Need estimation'!$D273,'Inputs from Uganda staff'!$E$6:$BM$6,0)),
""))</f>
        <v>0</v>
      </c>
      <c r="AC273" s="252" t="str">
        <f>IFERROR(
$AN273 * INDEX('WFOM - Time_Base'!$A$4:$API$29, MATCH("CenHos", 'WFOM - Time_Base'!$B$4:$B$29,0), MATCH(CONCATENATE($G273,AC$2),'WFOM - Time_Base'!$A$8:$API$8,0)) *
INDEX('WFOM - Time_Base'!$A$4:$API$29, MATCH("CenHos_Per", 'WFOM - Time_Base'!$B$4:$B$29,0), MATCH(CONCATENATE($G273,AC$2),'WFOM - Time_Base'!$A$8:$API$8,0)),
IFERROR($AN273 * INDEX('Inputs from Uganda staff'!$E$61:$BM$80,MATCH('HRH Need estimation'!AC$2,'Inputs from Uganda staff'!$E$61:$E$80,0),MATCH('HRH Need estimation'!$D273,'Inputs from Uganda staff'!$E$6:$BM$6,0)),
""))</f>
        <v/>
      </c>
      <c r="AD273" s="252">
        <f>IFERROR(
$AN273 * INDEX('WFOM - Time_Base'!$A$4:$API$29, MATCH("CenHos", 'WFOM - Time_Base'!$B$4:$B$29,0), MATCH(CONCATENATE($G273,AD$2),'WFOM - Time_Base'!$A$8:$API$8,0)) *
INDEX('WFOM - Time_Base'!$A$4:$API$29, MATCH("CenHos_Per", 'WFOM - Time_Base'!$B$4:$B$29,0), MATCH(CONCATENATE($G273,AD$2),'WFOM - Time_Base'!$A$8:$API$8,0)),
IFERROR($AN273 * INDEX('Inputs from Uganda staff'!$E$61:$BM$80,MATCH('HRH Need estimation'!AD$2,'Inputs from Uganda staff'!$E$61:$E$80,0),MATCH('HRH Need estimation'!$D273,'Inputs from Uganda staff'!$E$6:$BM$6,0)),
""))</f>
        <v>0</v>
      </c>
      <c r="AE273" s="252">
        <f>IFERROR(
$AN273 * INDEX('WFOM - Time_Base'!$A$4:$API$29, MATCH("CenHos", 'WFOM - Time_Base'!$B$4:$B$29,0), MATCH(CONCATENATE($G273,AE$2),'WFOM - Time_Base'!$A$8:$API$8,0)) *
INDEX('WFOM - Time_Base'!$A$4:$API$29, MATCH("CenHos_Per", 'WFOM - Time_Base'!$B$4:$B$29,0), MATCH(CONCATENATE($G273,AE$2),'WFOM - Time_Base'!$A$8:$API$8,0)),
IFERROR($AN273 * INDEX('Inputs from Uganda staff'!$E$61:$BM$80,MATCH('HRH Need estimation'!AE$2,'Inputs from Uganda staff'!$E$61:$E$80,0),MATCH('HRH Need estimation'!$D273,'Inputs from Uganda staff'!$E$6:$BM$6,0)),
""))</f>
        <v>0</v>
      </c>
      <c r="AF273" s="252">
        <f>IFERROR(
$AN273 * INDEX('WFOM - Time_Base'!$A$4:$API$29, MATCH("CenHos", 'WFOM - Time_Base'!$B$4:$B$29,0), MATCH(CONCATENATE($G273,AF$2),'WFOM - Time_Base'!$A$8:$API$8,0)) *
INDEX('WFOM - Time_Base'!$A$4:$API$29, MATCH("CenHos_Per", 'WFOM - Time_Base'!$B$4:$B$29,0), MATCH(CONCATENATE($G273,AF$2),'WFOM - Time_Base'!$A$8:$API$8,0)),
IFERROR($AN273 * INDEX('Inputs from Uganda staff'!$E$61:$BM$80,MATCH('HRH Need estimation'!AF$2,'Inputs from Uganda staff'!$E$61:$E$80,0),MATCH('HRH Need estimation'!$D273,'Inputs from Uganda staff'!$E$6:$BM$6,0)),
""))</f>
        <v>0</v>
      </c>
      <c r="AG273" s="252">
        <f>IFERROR(
$AN273 * INDEX('WFOM - Time_Base'!$A$4:$API$29, MATCH("CenHos", 'WFOM - Time_Base'!$B$4:$B$29,0), MATCH(CONCATENATE($G273,AG$2),'WFOM - Time_Base'!$A$8:$API$8,0)) *
INDEX('WFOM - Time_Base'!$A$4:$API$29, MATCH("CenHos_Per", 'WFOM - Time_Base'!$B$4:$B$29,0), MATCH(CONCATENATE($G273,AG$2),'WFOM - Time_Base'!$A$8:$API$8,0)),
IFERROR($AN273 * INDEX('Inputs from Uganda staff'!$E$61:$BM$80,MATCH('HRH Need estimation'!AG$2,'Inputs from Uganda staff'!$E$61:$E$80,0),MATCH('HRH Need estimation'!$D273,'Inputs from Uganda staff'!$E$6:$BM$6,0)),
""))</f>
        <v>0</v>
      </c>
      <c r="AH273" s="252">
        <f>IFERROR(
$AN273 * INDEX('WFOM - Time_Base'!$A$4:$API$29, MATCH("CenHos", 'WFOM - Time_Base'!$B$4:$B$29,0), MATCH(CONCATENATE($G273,AH$2),'WFOM - Time_Base'!$A$8:$API$8,0)) *
INDEX('WFOM - Time_Base'!$A$4:$API$29, MATCH("CenHos_Per", 'WFOM - Time_Base'!$B$4:$B$29,0), MATCH(CONCATENATE($G273,AH$2),'WFOM - Time_Base'!$A$8:$API$8,0)),
IFERROR($AN273 * INDEX('Inputs from Uganda staff'!$E$61:$BM$80,MATCH('HRH Need estimation'!AH$2,'Inputs from Uganda staff'!$E$61:$E$80,0),MATCH('HRH Need estimation'!$D273,'Inputs from Uganda staff'!$E$6:$BM$6,0)),
""))</f>
        <v>0</v>
      </c>
      <c r="AI273" s="252">
        <f>IFERROR(
$AN273 * INDEX('WFOM - Time_Base'!$A$4:$API$29, MATCH("CenHos", 'WFOM - Time_Base'!$B$4:$B$29,0), MATCH(CONCATENATE($G273,AI$2),'WFOM - Time_Base'!$A$8:$API$8,0)) *
INDEX('WFOM - Time_Base'!$A$4:$API$29, MATCH("CenHos_Per", 'WFOM - Time_Base'!$B$4:$B$29,0), MATCH(CONCATENATE($G273,AI$2),'WFOM - Time_Base'!$A$8:$API$8,0)),
IFERROR($AN273 * INDEX('Inputs from Uganda staff'!$E$61:$BM$80,MATCH('HRH Need estimation'!AI$2,'Inputs from Uganda staff'!$E$61:$E$80,0),MATCH('HRH Need estimation'!$D273,'Inputs from Uganda staff'!$E$6:$BM$6,0)),
""))</f>
        <v>0</v>
      </c>
      <c r="AJ273" s="252">
        <f>IFERROR(
$AN273 * INDEX('WFOM - Time_Base'!$A$4:$API$29, MATCH("CenHos", 'WFOM - Time_Base'!$B$4:$B$29,0), MATCH(CONCATENATE($G273,AJ$2),'WFOM - Time_Base'!$A$8:$API$8,0)) *
INDEX('WFOM - Time_Base'!$A$4:$API$29, MATCH("CenHos_Per", 'WFOM - Time_Base'!$B$4:$B$29,0), MATCH(CONCATENATE($G273,AJ$2),'WFOM - Time_Base'!$A$8:$API$8,0)),
IFERROR($AN273 * INDEX('Inputs from Uganda staff'!$E$61:$BM$80,MATCH('HRH Need estimation'!AJ$2,'Inputs from Uganda staff'!$E$61:$E$80,0),MATCH('HRH Need estimation'!$D273,'Inputs from Uganda staff'!$E$6:$BM$6,0)),
""))</f>
        <v>0</v>
      </c>
      <c r="AK273" s="252">
        <f>IFERROR(
$AN273 * INDEX('WFOM - Time_Base'!$A$4:$API$29, MATCH("CenHos", 'WFOM - Time_Base'!$B$4:$B$29,0), MATCH(CONCATENATE($G273,AK$2),'WFOM - Time_Base'!$A$8:$API$8,0)) *
INDEX('WFOM - Time_Base'!$A$4:$API$29, MATCH("CenHos_Per", 'WFOM - Time_Base'!$B$4:$B$29,0), MATCH(CONCATENATE($G273,AK$2),'WFOM - Time_Base'!$A$8:$API$8,0)),
IFERROR($AN273 * INDEX('Inputs from Uganda staff'!$E$61:$BM$80,MATCH('HRH Need estimation'!AK$2,'Inputs from Uganda staff'!$E$61:$E$80,0),MATCH('HRH Need estimation'!$D273,'Inputs from Uganda staff'!$E$6:$BM$6,0)),
""))</f>
        <v>0</v>
      </c>
      <c r="AL273" s="252">
        <f>IFERROR(
$AN273 * INDEX('WFOM - Time_Base'!$A$4:$API$29, MATCH("CenHos", 'WFOM - Time_Base'!$B$4:$B$29,0), MATCH(CONCATENATE($G273,AL$2),'WFOM - Time_Base'!$A$8:$API$8,0)) *
INDEX('WFOM - Time_Base'!$A$4:$API$29, MATCH("CenHos_Per", 'WFOM - Time_Base'!$B$4:$B$29,0), MATCH(CONCATENATE($G273,AL$2),'WFOM - Time_Base'!$A$8:$API$8,0)),
IFERROR($AN273 * INDEX('Inputs from Uganda staff'!$E$61:$BM$80,MATCH('HRH Need estimation'!AL$2,'Inputs from Uganda staff'!$E$61:$E$80,0),MATCH('HRH Need estimation'!$D273,'Inputs from Uganda staff'!$E$6:$BM$6,0)),
""))</f>
        <v>0</v>
      </c>
      <c r="AM273" t="s">
        <v>2083</v>
      </c>
      <c r="AN273">
        <v>1</v>
      </c>
      <c r="AO273" t="str">
        <f t="shared" si="12"/>
        <v>292</v>
      </c>
    </row>
    <row r="274" spans="1:41" hidden="1">
      <c r="A274" s="106" t="s">
        <v>971</v>
      </c>
      <c r="B274" s="106" t="s">
        <v>25</v>
      </c>
      <c r="C274" s="107" t="s">
        <v>763</v>
      </c>
      <c r="D274" s="115" t="s">
        <v>764</v>
      </c>
      <c r="E274" s="122" t="s">
        <v>25</v>
      </c>
      <c r="F274" s="122" t="s">
        <v>49</v>
      </c>
      <c r="G274" s="122" t="str">
        <f>IF(F274&lt;&gt;"", VLOOKUP(F274,'WFOM - Cadre and Service List'!$E$4:$F$52,2,FALSE), "")</f>
        <v>EPI</v>
      </c>
      <c r="H274" s="122"/>
      <c r="I274" s="207"/>
      <c r="J274" s="207"/>
      <c r="K274" s="207"/>
      <c r="L274" s="207"/>
      <c r="M274" s="207"/>
      <c r="N274" s="207"/>
      <c r="O274" s="207"/>
      <c r="P274" s="207">
        <f t="shared" si="11"/>
        <v>0</v>
      </c>
      <c r="Q274" s="122" t="s">
        <v>1947</v>
      </c>
      <c r="R274" s="122">
        <f>IFERROR(
$AN274 * INDEX('WFOM - Time_Base'!$A$4:$API$29, MATCH("CenHos", 'WFOM - Time_Base'!$B$4:$B$29,0), MATCH(CONCATENATE($G274,R$2),'WFOM - Time_Base'!$A$8:$API$8,0)) *
INDEX('WFOM - Time_Base'!$A$4:$API$29, MATCH("CenHos_Per", 'WFOM - Time_Base'!$B$4:$B$29,0), MATCH(CONCATENATE($G274,R$2),'WFOM - Time_Base'!$A$8:$API$8,0)),
IFERROR($AN274 * INDEX('Inputs from Uganda staff'!$E$61:$BM$80,MATCH('HRH Need estimation'!R$2,'Inputs from Uganda staff'!$E$61:$E$80,0),MATCH('HRH Need estimation'!$D274,'Inputs from Uganda staff'!$E$6:$BM$6,0)),
""))</f>
        <v>0</v>
      </c>
      <c r="S274" s="122">
        <f>IFERROR(
$AN274 * INDEX('WFOM - Time_Base'!$A$4:$API$29, MATCH("CenHos", 'WFOM - Time_Base'!$B$4:$B$29,0), MATCH(CONCATENATE($G274,S$2),'WFOM - Time_Base'!$A$8:$API$8,0)) *
INDEX('WFOM - Time_Base'!$A$4:$API$29, MATCH("CenHos_Per", 'WFOM - Time_Base'!$B$4:$B$29,0), MATCH(CONCATENATE($G274,S$2),'WFOM - Time_Base'!$A$8:$API$8,0)),
IFERROR($AN274 * INDEX('Inputs from Uganda staff'!$E$61:$BM$80,MATCH('HRH Need estimation'!S$2,'Inputs from Uganda staff'!$E$61:$E$80,0),MATCH('HRH Need estimation'!$D274,'Inputs from Uganda staff'!$E$6:$BM$6,0)),
""))</f>
        <v>0</v>
      </c>
      <c r="T274" s="122">
        <f>IFERROR(
$AN274 * INDEX('WFOM - Time_Base'!$A$4:$API$29, MATCH("CenHos", 'WFOM - Time_Base'!$B$4:$B$29,0), MATCH(CONCATENATE($G274,T$2),'WFOM - Time_Base'!$A$8:$API$8,0)) *
INDEX('WFOM - Time_Base'!$A$4:$API$29, MATCH("CenHos_Per", 'WFOM - Time_Base'!$B$4:$B$29,0), MATCH(CONCATENATE($G274,T$2),'WFOM - Time_Base'!$A$8:$API$8,0)),
IFERROR($AN274 * INDEX('Inputs from Uganda staff'!$E$61:$BM$80,MATCH('HRH Need estimation'!T$2,'Inputs from Uganda staff'!$E$61:$E$80,0),MATCH('HRH Need estimation'!$D274,'Inputs from Uganda staff'!$E$6:$BM$6,0)),
""))</f>
        <v>0</v>
      </c>
      <c r="U274" s="122">
        <f>IFERROR(
$AN274 * INDEX('WFOM - Time_Base'!$A$4:$API$29, MATCH("CenHos", 'WFOM - Time_Base'!$B$4:$B$29,0), MATCH(CONCATENATE($G274,U$2),'WFOM - Time_Base'!$A$8:$API$8,0)) *
INDEX('WFOM - Time_Base'!$A$4:$API$29, MATCH("CenHos_Per", 'WFOM - Time_Base'!$B$4:$B$29,0), MATCH(CONCATENATE($G274,U$2),'WFOM - Time_Base'!$A$8:$API$8,0)),
IFERROR($AN274 * INDEX('Inputs from Uganda staff'!$E$61:$BM$80,MATCH('HRH Need estimation'!U$2,'Inputs from Uganda staff'!$E$61:$E$80,0),MATCH('HRH Need estimation'!$D274,'Inputs from Uganda staff'!$E$6:$BM$6,0)),
""))</f>
        <v>0</v>
      </c>
      <c r="V274" s="122">
        <f>IFERROR(
$AN274 * INDEX('WFOM - Time_Base'!$A$4:$API$29, MATCH("CenHos", 'WFOM - Time_Base'!$B$4:$B$29,0), MATCH(CONCATENATE($G274,V$2),'WFOM - Time_Base'!$A$8:$API$8,0)) *
INDEX('WFOM - Time_Base'!$A$4:$API$29, MATCH("CenHos_Per", 'WFOM - Time_Base'!$B$4:$B$29,0), MATCH(CONCATENATE($G274,V$2),'WFOM - Time_Base'!$A$8:$API$8,0)),
IFERROR($AN274 * INDEX('Inputs from Uganda staff'!$E$61:$BM$80,MATCH('HRH Need estimation'!V$2,'Inputs from Uganda staff'!$E$61:$E$80,0),MATCH('HRH Need estimation'!$D274,'Inputs from Uganda staff'!$E$6:$BM$6,0)),
""))</f>
        <v>1</v>
      </c>
      <c r="W274" s="122">
        <f>IFERROR(
$AN274 * INDEX('WFOM - Time_Base'!$A$4:$API$29, MATCH("CenHos", 'WFOM - Time_Base'!$B$4:$B$29,0), MATCH(CONCATENATE($G274,W$2),'WFOM - Time_Base'!$A$8:$API$8,0)) *
INDEX('WFOM - Time_Base'!$A$4:$API$29, MATCH("CenHos_Per", 'WFOM - Time_Base'!$B$4:$B$29,0), MATCH(CONCATENATE($G274,W$2),'WFOM - Time_Base'!$A$8:$API$8,0)),
IFERROR($AN274 * INDEX('Inputs from Uganda staff'!$E$61:$BM$80,MATCH('HRH Need estimation'!W$2,'Inputs from Uganda staff'!$E$61:$E$80,0),MATCH('HRH Need estimation'!$D274,'Inputs from Uganda staff'!$E$6:$BM$6,0)),
""))</f>
        <v>0</v>
      </c>
      <c r="X274" s="122">
        <f>IFERROR(
$AN274 * INDEX('WFOM - Time_Base'!$A$4:$API$29, MATCH("CenHos", 'WFOM - Time_Base'!$B$4:$B$29,0), MATCH(CONCATENATE($G274,X$2),'WFOM - Time_Base'!$A$8:$API$8,0)) *
INDEX('WFOM - Time_Base'!$A$4:$API$29, MATCH("CenHos_Per", 'WFOM - Time_Base'!$B$4:$B$29,0), MATCH(CONCATENATE($G274,X$2),'WFOM - Time_Base'!$A$8:$API$8,0)),
IFERROR($AN274 * INDEX('Inputs from Uganda staff'!$E$61:$BM$80,MATCH('HRH Need estimation'!X$2,'Inputs from Uganda staff'!$E$61:$E$80,0),MATCH('HRH Need estimation'!$D274,'Inputs from Uganda staff'!$E$6:$BM$6,0)),
""))</f>
        <v>0</v>
      </c>
      <c r="Y274" s="122">
        <f>IFERROR(
$AN274 * INDEX('WFOM - Time_Base'!$A$4:$API$29, MATCH("CenHos", 'WFOM - Time_Base'!$B$4:$B$29,0), MATCH(CONCATENATE($G274,Y$2),'WFOM - Time_Base'!$A$8:$API$8,0)) *
INDEX('WFOM - Time_Base'!$A$4:$API$29, MATCH("CenHos_Per", 'WFOM - Time_Base'!$B$4:$B$29,0), MATCH(CONCATENATE($G274,Y$2),'WFOM - Time_Base'!$A$8:$API$8,0)),
IFERROR($AN274 * INDEX('Inputs from Uganda staff'!$E$61:$BM$80,MATCH('HRH Need estimation'!Y$2,'Inputs from Uganda staff'!$E$61:$E$80,0),MATCH('HRH Need estimation'!$D274,'Inputs from Uganda staff'!$E$6:$BM$6,0)),
""))</f>
        <v>1</v>
      </c>
      <c r="Z274" s="122">
        <f>IFERROR(
$AN274 * INDEX('WFOM - Time_Base'!$A$4:$API$29, MATCH("CenHos", 'WFOM - Time_Base'!$B$4:$B$29,0), MATCH(CONCATENATE($G274,Z$2),'WFOM - Time_Base'!$A$8:$API$8,0)) *
INDEX('WFOM - Time_Base'!$A$4:$API$29, MATCH("CenHos_Per", 'WFOM - Time_Base'!$B$4:$B$29,0), MATCH(CONCATENATE($G274,Z$2),'WFOM - Time_Base'!$A$8:$API$8,0)),
IFERROR($AN274 * INDEX('Inputs from Uganda staff'!$E$61:$BM$80,MATCH('HRH Need estimation'!Z$2,'Inputs from Uganda staff'!$E$61:$E$80,0),MATCH('HRH Need estimation'!$D274,'Inputs from Uganda staff'!$E$6:$BM$6,0)),
""))</f>
        <v>0</v>
      </c>
      <c r="AA274" s="122">
        <f>IFERROR(
$AN274 * INDEX('WFOM - Time_Base'!$A$4:$API$29, MATCH("CenHos", 'WFOM - Time_Base'!$B$4:$B$29,0), MATCH(CONCATENATE($G274,AA$2),'WFOM - Time_Base'!$A$8:$API$8,0)) *
INDEX('WFOM - Time_Base'!$A$4:$API$29, MATCH("CenHos_Per", 'WFOM - Time_Base'!$B$4:$B$29,0), MATCH(CONCATENATE($G274,AA$2),'WFOM - Time_Base'!$A$8:$API$8,0)),
IFERROR($AN274 * INDEX('Inputs from Uganda staff'!$E$61:$BM$80,MATCH('HRH Need estimation'!AA$2,'Inputs from Uganda staff'!$E$61:$E$80,0),MATCH('HRH Need estimation'!$D274,'Inputs from Uganda staff'!$E$6:$BM$6,0)),
""))</f>
        <v>0</v>
      </c>
      <c r="AB274" s="122">
        <f>IFERROR(
$AN274 * INDEX('WFOM - Time_Base'!$A$4:$API$29, MATCH("CenHos", 'WFOM - Time_Base'!$B$4:$B$29,0), MATCH(CONCATENATE($G274,AB$2),'WFOM - Time_Base'!$A$8:$API$8,0)) *
INDEX('WFOM - Time_Base'!$A$4:$API$29, MATCH("CenHos_Per", 'WFOM - Time_Base'!$B$4:$B$29,0), MATCH(CONCATENATE($G274,AB$2),'WFOM - Time_Base'!$A$8:$API$8,0)),
IFERROR($AN274 * INDEX('Inputs from Uganda staff'!$E$61:$BM$80,MATCH('HRH Need estimation'!AB$2,'Inputs from Uganda staff'!$E$61:$E$80,0),MATCH('HRH Need estimation'!$D274,'Inputs from Uganda staff'!$E$6:$BM$6,0)),
""))</f>
        <v>0</v>
      </c>
      <c r="AC274" s="122" t="str">
        <f>IFERROR(
$AN274 * INDEX('WFOM - Time_Base'!$A$4:$API$29, MATCH("CenHos", 'WFOM - Time_Base'!$B$4:$B$29,0), MATCH(CONCATENATE($G274,AC$2),'WFOM - Time_Base'!$A$8:$API$8,0)) *
INDEX('WFOM - Time_Base'!$A$4:$API$29, MATCH("CenHos_Per", 'WFOM - Time_Base'!$B$4:$B$29,0), MATCH(CONCATENATE($G274,AC$2),'WFOM - Time_Base'!$A$8:$API$8,0)),
IFERROR($AN274 * INDEX('Inputs from Uganda staff'!$E$61:$BM$80,MATCH('HRH Need estimation'!AC$2,'Inputs from Uganda staff'!$E$61:$E$80,0),MATCH('HRH Need estimation'!$D274,'Inputs from Uganda staff'!$E$6:$BM$6,0)),
""))</f>
        <v/>
      </c>
      <c r="AD274" s="122">
        <f>IFERROR(
$AN274 * INDEX('WFOM - Time_Base'!$A$4:$API$29, MATCH("CenHos", 'WFOM - Time_Base'!$B$4:$B$29,0), MATCH(CONCATENATE($G274,AD$2),'WFOM - Time_Base'!$A$8:$API$8,0)) *
INDEX('WFOM - Time_Base'!$A$4:$API$29, MATCH("CenHos_Per", 'WFOM - Time_Base'!$B$4:$B$29,0), MATCH(CONCATENATE($G274,AD$2),'WFOM - Time_Base'!$A$8:$API$8,0)),
IFERROR($AN274 * INDEX('Inputs from Uganda staff'!$E$61:$BM$80,MATCH('HRH Need estimation'!AD$2,'Inputs from Uganda staff'!$E$61:$E$80,0),MATCH('HRH Need estimation'!$D274,'Inputs from Uganda staff'!$E$6:$BM$6,0)),
""))</f>
        <v>0</v>
      </c>
      <c r="AE274" s="122">
        <f>IFERROR(
$AN274 * INDEX('WFOM - Time_Base'!$A$4:$API$29, MATCH("CenHos", 'WFOM - Time_Base'!$B$4:$B$29,0), MATCH(CONCATENATE($G274,AE$2),'WFOM - Time_Base'!$A$8:$API$8,0)) *
INDEX('WFOM - Time_Base'!$A$4:$API$29, MATCH("CenHos_Per", 'WFOM - Time_Base'!$B$4:$B$29,0), MATCH(CONCATENATE($G274,AE$2),'WFOM - Time_Base'!$A$8:$API$8,0)),
IFERROR($AN274 * INDEX('Inputs from Uganda staff'!$E$61:$BM$80,MATCH('HRH Need estimation'!AE$2,'Inputs from Uganda staff'!$E$61:$E$80,0),MATCH('HRH Need estimation'!$D274,'Inputs from Uganda staff'!$E$6:$BM$6,0)),
""))</f>
        <v>0</v>
      </c>
      <c r="AF274" s="122">
        <f>IFERROR(
$AN274 * INDEX('WFOM - Time_Base'!$A$4:$API$29, MATCH("CenHos", 'WFOM - Time_Base'!$B$4:$B$29,0), MATCH(CONCATENATE($G274,AF$2),'WFOM - Time_Base'!$A$8:$API$8,0)) *
INDEX('WFOM - Time_Base'!$A$4:$API$29, MATCH("CenHos_Per", 'WFOM - Time_Base'!$B$4:$B$29,0), MATCH(CONCATENATE($G274,AF$2),'WFOM - Time_Base'!$A$8:$API$8,0)),
IFERROR($AN274 * INDEX('Inputs from Uganda staff'!$E$61:$BM$80,MATCH('HRH Need estimation'!AF$2,'Inputs from Uganda staff'!$E$61:$E$80,0),MATCH('HRH Need estimation'!$D274,'Inputs from Uganda staff'!$E$6:$BM$6,0)),
""))</f>
        <v>0</v>
      </c>
      <c r="AG274" s="122">
        <f>IFERROR(
$AN274 * INDEX('WFOM - Time_Base'!$A$4:$API$29, MATCH("CenHos", 'WFOM - Time_Base'!$B$4:$B$29,0), MATCH(CONCATENATE($G274,AG$2),'WFOM - Time_Base'!$A$8:$API$8,0)) *
INDEX('WFOM - Time_Base'!$A$4:$API$29, MATCH("CenHos_Per", 'WFOM - Time_Base'!$B$4:$B$29,0), MATCH(CONCATENATE($G274,AG$2),'WFOM - Time_Base'!$A$8:$API$8,0)),
IFERROR($AN274 * INDEX('Inputs from Uganda staff'!$E$61:$BM$80,MATCH('HRH Need estimation'!AG$2,'Inputs from Uganda staff'!$E$61:$E$80,0),MATCH('HRH Need estimation'!$D274,'Inputs from Uganda staff'!$E$6:$BM$6,0)),
""))</f>
        <v>0</v>
      </c>
      <c r="AH274" s="122">
        <f>IFERROR(
$AN274 * INDEX('WFOM - Time_Base'!$A$4:$API$29, MATCH("CenHos", 'WFOM - Time_Base'!$B$4:$B$29,0), MATCH(CONCATENATE($G274,AH$2),'WFOM - Time_Base'!$A$8:$API$8,0)) *
INDEX('WFOM - Time_Base'!$A$4:$API$29, MATCH("CenHos_Per", 'WFOM - Time_Base'!$B$4:$B$29,0), MATCH(CONCATENATE($G274,AH$2),'WFOM - Time_Base'!$A$8:$API$8,0)),
IFERROR($AN274 * INDEX('Inputs from Uganda staff'!$E$61:$BM$80,MATCH('HRH Need estimation'!AH$2,'Inputs from Uganda staff'!$E$61:$E$80,0),MATCH('HRH Need estimation'!$D274,'Inputs from Uganda staff'!$E$6:$BM$6,0)),
""))</f>
        <v>0</v>
      </c>
      <c r="AI274" s="122">
        <f>IFERROR(
$AN274 * INDEX('WFOM - Time_Base'!$A$4:$API$29, MATCH("CenHos", 'WFOM - Time_Base'!$B$4:$B$29,0), MATCH(CONCATENATE($G274,AI$2),'WFOM - Time_Base'!$A$8:$API$8,0)) *
INDEX('WFOM - Time_Base'!$A$4:$API$29, MATCH("CenHos_Per", 'WFOM - Time_Base'!$B$4:$B$29,0), MATCH(CONCATENATE($G274,AI$2),'WFOM - Time_Base'!$A$8:$API$8,0)),
IFERROR($AN274 * INDEX('Inputs from Uganda staff'!$E$61:$BM$80,MATCH('HRH Need estimation'!AI$2,'Inputs from Uganda staff'!$E$61:$E$80,0),MATCH('HRH Need estimation'!$D274,'Inputs from Uganda staff'!$E$6:$BM$6,0)),
""))</f>
        <v>0</v>
      </c>
      <c r="AJ274" s="122">
        <f>IFERROR(
$AN274 * INDEX('WFOM - Time_Base'!$A$4:$API$29, MATCH("CenHos", 'WFOM - Time_Base'!$B$4:$B$29,0), MATCH(CONCATENATE($G274,AJ$2),'WFOM - Time_Base'!$A$8:$API$8,0)) *
INDEX('WFOM - Time_Base'!$A$4:$API$29, MATCH("CenHos_Per", 'WFOM - Time_Base'!$B$4:$B$29,0), MATCH(CONCATENATE($G274,AJ$2),'WFOM - Time_Base'!$A$8:$API$8,0)),
IFERROR($AN274 * INDEX('Inputs from Uganda staff'!$E$61:$BM$80,MATCH('HRH Need estimation'!AJ$2,'Inputs from Uganda staff'!$E$61:$E$80,0),MATCH('HRH Need estimation'!$D274,'Inputs from Uganda staff'!$E$6:$BM$6,0)),
""))</f>
        <v>0</v>
      </c>
      <c r="AK274" s="122">
        <f>IFERROR(
$AN274 * INDEX('WFOM - Time_Base'!$A$4:$API$29, MATCH("CenHos", 'WFOM - Time_Base'!$B$4:$B$29,0), MATCH(CONCATENATE($G274,AK$2),'WFOM - Time_Base'!$A$8:$API$8,0)) *
INDEX('WFOM - Time_Base'!$A$4:$API$29, MATCH("CenHos_Per", 'WFOM - Time_Base'!$B$4:$B$29,0), MATCH(CONCATENATE($G274,AK$2),'WFOM - Time_Base'!$A$8:$API$8,0)),
IFERROR($AN274 * INDEX('Inputs from Uganda staff'!$E$61:$BM$80,MATCH('HRH Need estimation'!AK$2,'Inputs from Uganda staff'!$E$61:$E$80,0),MATCH('HRH Need estimation'!$D274,'Inputs from Uganda staff'!$E$6:$BM$6,0)),
""))</f>
        <v>0</v>
      </c>
      <c r="AL274" s="122">
        <f>IFERROR(
$AN274 * INDEX('WFOM - Time_Base'!$A$4:$API$29, MATCH("CenHos", 'WFOM - Time_Base'!$B$4:$B$29,0), MATCH(CONCATENATE($G274,AL$2),'WFOM - Time_Base'!$A$8:$API$8,0)) *
INDEX('WFOM - Time_Base'!$A$4:$API$29, MATCH("CenHos_Per", 'WFOM - Time_Base'!$B$4:$B$29,0), MATCH(CONCATENATE($G274,AL$2),'WFOM - Time_Base'!$A$8:$API$8,0)),
IFERROR($AN274 * INDEX('Inputs from Uganda staff'!$E$61:$BM$80,MATCH('HRH Need estimation'!AL$2,'Inputs from Uganda staff'!$E$61:$E$80,0),MATCH('HRH Need estimation'!$D274,'Inputs from Uganda staff'!$E$6:$BM$6,0)),
""))</f>
        <v>0</v>
      </c>
      <c r="AM274" t="s">
        <v>2034</v>
      </c>
      <c r="AN274">
        <v>1</v>
      </c>
      <c r="AO274" t="e">
        <f t="shared" si="12"/>
        <v>#N/A</v>
      </c>
    </row>
    <row r="275" spans="1:41" hidden="1">
      <c r="A275" s="106" t="s">
        <v>1039</v>
      </c>
      <c r="B275" s="106" t="s">
        <v>25</v>
      </c>
      <c r="C275" s="107" t="s">
        <v>765</v>
      </c>
      <c r="D275" s="115" t="s">
        <v>766</v>
      </c>
      <c r="E275" s="199"/>
      <c r="F275" s="199"/>
      <c r="G275" s="199" t="str">
        <f>IF(F275&lt;&gt;"", VLOOKUP(F275,'WFOM - Cadre and Service List'!$E$4:$F$52,2,FALSE), "")</f>
        <v/>
      </c>
      <c r="H275" s="199" t="s">
        <v>910</v>
      </c>
      <c r="I275" s="208"/>
      <c r="J275" s="208"/>
      <c r="K275" s="208"/>
      <c r="L275" s="208"/>
      <c r="M275" s="208"/>
      <c r="N275" s="208"/>
      <c r="O275" s="208"/>
      <c r="P275" s="207">
        <f t="shared" si="11"/>
        <v>0</v>
      </c>
      <c r="Q275" s="122" t="s">
        <v>1947</v>
      </c>
      <c r="R275" s="122" t="str">
        <f>IFERROR(
$AN275 * INDEX('WFOM - Time_Base'!$A$4:$API$29, MATCH("CenHos", 'WFOM - Time_Base'!$B$4:$B$29,0), MATCH(CONCATENATE($G275,R$2),'WFOM - Time_Base'!$A$8:$API$8,0)) *
INDEX('WFOM - Time_Base'!$A$4:$API$29, MATCH("CenHos_Per", 'WFOM - Time_Base'!$B$4:$B$29,0), MATCH(CONCATENATE($G275,R$2),'WFOM - Time_Base'!$A$8:$API$8,0)),
IFERROR($AN275 * INDEX('Inputs from Uganda staff'!$E$61:$BM$80,MATCH('HRH Need estimation'!R$2,'Inputs from Uganda staff'!$E$61:$E$80,0),MATCH('HRH Need estimation'!$D275,'Inputs from Uganda staff'!$E$6:$BM$6,0)),
""))</f>
        <v/>
      </c>
      <c r="S275" s="122" t="str">
        <f>IFERROR(
$AN275 * INDEX('WFOM - Time_Base'!$A$4:$API$29, MATCH("CenHos", 'WFOM - Time_Base'!$B$4:$B$29,0), MATCH(CONCATENATE($G275,S$2),'WFOM - Time_Base'!$A$8:$API$8,0)) *
INDEX('WFOM - Time_Base'!$A$4:$API$29, MATCH("CenHos_Per", 'WFOM - Time_Base'!$B$4:$B$29,0), MATCH(CONCATENATE($G275,S$2),'WFOM - Time_Base'!$A$8:$API$8,0)),
IFERROR($AN275 * INDEX('Inputs from Uganda staff'!$E$61:$BM$80,MATCH('HRH Need estimation'!S$2,'Inputs from Uganda staff'!$E$61:$E$80,0),MATCH('HRH Need estimation'!$D275,'Inputs from Uganda staff'!$E$6:$BM$6,0)),
""))</f>
        <v/>
      </c>
      <c r="T275" s="122" t="str">
        <f>IFERROR(
$AN275 * INDEX('WFOM - Time_Base'!$A$4:$API$29, MATCH("CenHos", 'WFOM - Time_Base'!$B$4:$B$29,0), MATCH(CONCATENATE($G275,T$2),'WFOM - Time_Base'!$A$8:$API$8,0)) *
INDEX('WFOM - Time_Base'!$A$4:$API$29, MATCH("CenHos_Per", 'WFOM - Time_Base'!$B$4:$B$29,0), MATCH(CONCATENATE($G275,T$2),'WFOM - Time_Base'!$A$8:$API$8,0)),
IFERROR($AN275 * INDEX('Inputs from Uganda staff'!$E$61:$BM$80,MATCH('HRH Need estimation'!T$2,'Inputs from Uganda staff'!$E$61:$E$80,0),MATCH('HRH Need estimation'!$D275,'Inputs from Uganda staff'!$E$6:$BM$6,0)),
""))</f>
        <v/>
      </c>
      <c r="U275" s="122" t="str">
        <f>IFERROR(
$AN275 * INDEX('WFOM - Time_Base'!$A$4:$API$29, MATCH("CenHos", 'WFOM - Time_Base'!$B$4:$B$29,0), MATCH(CONCATENATE($G275,U$2),'WFOM - Time_Base'!$A$8:$API$8,0)) *
INDEX('WFOM - Time_Base'!$A$4:$API$29, MATCH("CenHos_Per", 'WFOM - Time_Base'!$B$4:$B$29,0), MATCH(CONCATENATE($G275,U$2),'WFOM - Time_Base'!$A$8:$API$8,0)),
IFERROR($AN275 * INDEX('Inputs from Uganda staff'!$E$61:$BM$80,MATCH('HRH Need estimation'!U$2,'Inputs from Uganda staff'!$E$61:$E$80,0),MATCH('HRH Need estimation'!$D275,'Inputs from Uganda staff'!$E$6:$BM$6,0)),
""))</f>
        <v/>
      </c>
      <c r="V275" s="122" t="str">
        <f>IFERROR(
$AN275 * INDEX('WFOM - Time_Base'!$A$4:$API$29, MATCH("CenHos", 'WFOM - Time_Base'!$B$4:$B$29,0), MATCH(CONCATENATE($G275,V$2),'WFOM - Time_Base'!$A$8:$API$8,0)) *
INDEX('WFOM - Time_Base'!$A$4:$API$29, MATCH("CenHos_Per", 'WFOM - Time_Base'!$B$4:$B$29,0), MATCH(CONCATENATE($G275,V$2),'WFOM - Time_Base'!$A$8:$API$8,0)),
IFERROR($AN275 * INDEX('Inputs from Uganda staff'!$E$61:$BM$80,MATCH('HRH Need estimation'!V$2,'Inputs from Uganda staff'!$E$61:$E$80,0),MATCH('HRH Need estimation'!$D275,'Inputs from Uganda staff'!$E$6:$BM$6,0)),
""))</f>
        <v/>
      </c>
      <c r="W275" s="122" t="str">
        <f>IFERROR(
$AN275 * INDEX('WFOM - Time_Base'!$A$4:$API$29, MATCH("CenHos", 'WFOM - Time_Base'!$B$4:$B$29,0), MATCH(CONCATENATE($G275,W$2),'WFOM - Time_Base'!$A$8:$API$8,0)) *
INDEX('WFOM - Time_Base'!$A$4:$API$29, MATCH("CenHos_Per", 'WFOM - Time_Base'!$B$4:$B$29,0), MATCH(CONCATENATE($G275,W$2),'WFOM - Time_Base'!$A$8:$API$8,0)),
IFERROR($AN275 * INDEX('Inputs from Uganda staff'!$E$61:$BM$80,MATCH('HRH Need estimation'!W$2,'Inputs from Uganda staff'!$E$61:$E$80,0),MATCH('HRH Need estimation'!$D275,'Inputs from Uganda staff'!$E$6:$BM$6,0)),
""))</f>
        <v/>
      </c>
      <c r="X275" s="122" t="str">
        <f>IFERROR(
$AN275 * INDEX('WFOM - Time_Base'!$A$4:$API$29, MATCH("CenHos", 'WFOM - Time_Base'!$B$4:$B$29,0), MATCH(CONCATENATE($G275,X$2),'WFOM - Time_Base'!$A$8:$API$8,0)) *
INDEX('WFOM - Time_Base'!$A$4:$API$29, MATCH("CenHos_Per", 'WFOM - Time_Base'!$B$4:$B$29,0), MATCH(CONCATENATE($G275,X$2),'WFOM - Time_Base'!$A$8:$API$8,0)),
IFERROR($AN275 * INDEX('Inputs from Uganda staff'!$E$61:$BM$80,MATCH('HRH Need estimation'!X$2,'Inputs from Uganda staff'!$E$61:$E$80,0),MATCH('HRH Need estimation'!$D275,'Inputs from Uganda staff'!$E$6:$BM$6,0)),
""))</f>
        <v/>
      </c>
      <c r="Y275" s="122" t="str">
        <f>IFERROR(
$AN275 * INDEX('WFOM - Time_Base'!$A$4:$API$29, MATCH("CenHos", 'WFOM - Time_Base'!$B$4:$B$29,0), MATCH(CONCATENATE($G275,Y$2),'WFOM - Time_Base'!$A$8:$API$8,0)) *
INDEX('WFOM - Time_Base'!$A$4:$API$29, MATCH("CenHos_Per", 'WFOM - Time_Base'!$B$4:$B$29,0), MATCH(CONCATENATE($G275,Y$2),'WFOM - Time_Base'!$A$8:$API$8,0)),
IFERROR($AN275 * INDEX('Inputs from Uganda staff'!$E$61:$BM$80,MATCH('HRH Need estimation'!Y$2,'Inputs from Uganda staff'!$E$61:$E$80,0),MATCH('HRH Need estimation'!$D275,'Inputs from Uganda staff'!$E$6:$BM$6,0)),
""))</f>
        <v/>
      </c>
      <c r="Z275" s="122" t="str">
        <f>IFERROR(
$AN275 * INDEX('WFOM - Time_Base'!$A$4:$API$29, MATCH("CenHos", 'WFOM - Time_Base'!$B$4:$B$29,0), MATCH(CONCATENATE($G275,Z$2),'WFOM - Time_Base'!$A$8:$API$8,0)) *
INDEX('WFOM - Time_Base'!$A$4:$API$29, MATCH("CenHos_Per", 'WFOM - Time_Base'!$B$4:$B$29,0), MATCH(CONCATENATE($G275,Z$2),'WFOM - Time_Base'!$A$8:$API$8,0)),
IFERROR($AN275 * INDEX('Inputs from Uganda staff'!$E$61:$BM$80,MATCH('HRH Need estimation'!Z$2,'Inputs from Uganda staff'!$E$61:$E$80,0),MATCH('HRH Need estimation'!$D275,'Inputs from Uganda staff'!$E$6:$BM$6,0)),
""))</f>
        <v/>
      </c>
      <c r="AA275" s="122" t="str">
        <f>IFERROR(
$AN275 * INDEX('WFOM - Time_Base'!$A$4:$API$29, MATCH("CenHos", 'WFOM - Time_Base'!$B$4:$B$29,0), MATCH(CONCATENATE($G275,AA$2),'WFOM - Time_Base'!$A$8:$API$8,0)) *
INDEX('WFOM - Time_Base'!$A$4:$API$29, MATCH("CenHos_Per", 'WFOM - Time_Base'!$B$4:$B$29,0), MATCH(CONCATENATE($G275,AA$2),'WFOM - Time_Base'!$A$8:$API$8,0)),
IFERROR($AN275 * INDEX('Inputs from Uganda staff'!$E$61:$BM$80,MATCH('HRH Need estimation'!AA$2,'Inputs from Uganda staff'!$E$61:$E$80,0),MATCH('HRH Need estimation'!$D275,'Inputs from Uganda staff'!$E$6:$BM$6,0)),
""))</f>
        <v/>
      </c>
      <c r="AB275" s="122" t="str">
        <f>IFERROR(
$AN275 * INDEX('WFOM - Time_Base'!$A$4:$API$29, MATCH("CenHos", 'WFOM - Time_Base'!$B$4:$B$29,0), MATCH(CONCATENATE($G275,AB$2),'WFOM - Time_Base'!$A$8:$API$8,0)) *
INDEX('WFOM - Time_Base'!$A$4:$API$29, MATCH("CenHos_Per", 'WFOM - Time_Base'!$B$4:$B$29,0), MATCH(CONCATENATE($G275,AB$2),'WFOM - Time_Base'!$A$8:$API$8,0)),
IFERROR($AN275 * INDEX('Inputs from Uganda staff'!$E$61:$BM$80,MATCH('HRH Need estimation'!AB$2,'Inputs from Uganda staff'!$E$61:$E$80,0),MATCH('HRH Need estimation'!$D275,'Inputs from Uganda staff'!$E$6:$BM$6,0)),
""))</f>
        <v/>
      </c>
      <c r="AC275" s="122" t="str">
        <f>IFERROR(
$AN275 * INDEX('WFOM - Time_Base'!$A$4:$API$29, MATCH("CenHos", 'WFOM - Time_Base'!$B$4:$B$29,0), MATCH(CONCATENATE($G275,AC$2),'WFOM - Time_Base'!$A$8:$API$8,0)) *
INDEX('WFOM - Time_Base'!$A$4:$API$29, MATCH("CenHos_Per", 'WFOM - Time_Base'!$B$4:$B$29,0), MATCH(CONCATENATE($G275,AC$2),'WFOM - Time_Base'!$A$8:$API$8,0)),
IFERROR($AN275 * INDEX('Inputs from Uganda staff'!$E$61:$BM$80,MATCH('HRH Need estimation'!AC$2,'Inputs from Uganda staff'!$E$61:$E$80,0),MATCH('HRH Need estimation'!$D275,'Inputs from Uganda staff'!$E$6:$BM$6,0)),
""))</f>
        <v/>
      </c>
      <c r="AD275" s="122" t="str">
        <f>IFERROR(
$AN275 * INDEX('WFOM - Time_Base'!$A$4:$API$29, MATCH("CenHos", 'WFOM - Time_Base'!$B$4:$B$29,0), MATCH(CONCATENATE($G275,AD$2),'WFOM - Time_Base'!$A$8:$API$8,0)) *
INDEX('WFOM - Time_Base'!$A$4:$API$29, MATCH("CenHos_Per", 'WFOM - Time_Base'!$B$4:$B$29,0), MATCH(CONCATENATE($G275,AD$2),'WFOM - Time_Base'!$A$8:$API$8,0)),
IFERROR($AN275 * INDEX('Inputs from Uganda staff'!$E$61:$BM$80,MATCH('HRH Need estimation'!AD$2,'Inputs from Uganda staff'!$E$61:$E$80,0),MATCH('HRH Need estimation'!$D275,'Inputs from Uganda staff'!$E$6:$BM$6,0)),
""))</f>
        <v/>
      </c>
      <c r="AE275" s="122" t="str">
        <f>IFERROR(
$AN275 * INDEX('WFOM - Time_Base'!$A$4:$API$29, MATCH("CenHos", 'WFOM - Time_Base'!$B$4:$B$29,0), MATCH(CONCATENATE($G275,AE$2),'WFOM - Time_Base'!$A$8:$API$8,0)) *
INDEX('WFOM - Time_Base'!$A$4:$API$29, MATCH("CenHos_Per", 'WFOM - Time_Base'!$B$4:$B$29,0), MATCH(CONCATENATE($G275,AE$2),'WFOM - Time_Base'!$A$8:$API$8,0)),
IFERROR($AN275 * INDEX('Inputs from Uganda staff'!$E$61:$BM$80,MATCH('HRH Need estimation'!AE$2,'Inputs from Uganda staff'!$E$61:$E$80,0),MATCH('HRH Need estimation'!$D275,'Inputs from Uganda staff'!$E$6:$BM$6,0)),
""))</f>
        <v/>
      </c>
      <c r="AF275" s="122" t="str">
        <f>IFERROR(
$AN275 * INDEX('WFOM - Time_Base'!$A$4:$API$29, MATCH("CenHos", 'WFOM - Time_Base'!$B$4:$B$29,0), MATCH(CONCATENATE($G275,AF$2),'WFOM - Time_Base'!$A$8:$API$8,0)) *
INDEX('WFOM - Time_Base'!$A$4:$API$29, MATCH("CenHos_Per", 'WFOM - Time_Base'!$B$4:$B$29,0), MATCH(CONCATENATE($G275,AF$2),'WFOM - Time_Base'!$A$8:$API$8,0)),
IFERROR($AN275 * INDEX('Inputs from Uganda staff'!$E$61:$BM$80,MATCH('HRH Need estimation'!AF$2,'Inputs from Uganda staff'!$E$61:$E$80,0),MATCH('HRH Need estimation'!$D275,'Inputs from Uganda staff'!$E$6:$BM$6,0)),
""))</f>
        <v/>
      </c>
      <c r="AG275" s="122" t="str">
        <f>IFERROR(
$AN275 * INDEX('WFOM - Time_Base'!$A$4:$API$29, MATCH("CenHos", 'WFOM - Time_Base'!$B$4:$B$29,0), MATCH(CONCATENATE($G275,AG$2),'WFOM - Time_Base'!$A$8:$API$8,0)) *
INDEX('WFOM - Time_Base'!$A$4:$API$29, MATCH("CenHos_Per", 'WFOM - Time_Base'!$B$4:$B$29,0), MATCH(CONCATENATE($G275,AG$2),'WFOM - Time_Base'!$A$8:$API$8,0)),
IFERROR($AN275 * INDEX('Inputs from Uganda staff'!$E$61:$BM$80,MATCH('HRH Need estimation'!AG$2,'Inputs from Uganda staff'!$E$61:$E$80,0),MATCH('HRH Need estimation'!$D275,'Inputs from Uganda staff'!$E$6:$BM$6,0)),
""))</f>
        <v/>
      </c>
      <c r="AH275" s="122" t="str">
        <f>IFERROR(
$AN275 * INDEX('WFOM - Time_Base'!$A$4:$API$29, MATCH("CenHos", 'WFOM - Time_Base'!$B$4:$B$29,0), MATCH(CONCATENATE($G275,AH$2),'WFOM - Time_Base'!$A$8:$API$8,0)) *
INDEX('WFOM - Time_Base'!$A$4:$API$29, MATCH("CenHos_Per", 'WFOM - Time_Base'!$B$4:$B$29,0), MATCH(CONCATENATE($G275,AH$2),'WFOM - Time_Base'!$A$8:$API$8,0)),
IFERROR($AN275 * INDEX('Inputs from Uganda staff'!$E$61:$BM$80,MATCH('HRH Need estimation'!AH$2,'Inputs from Uganda staff'!$E$61:$E$80,0),MATCH('HRH Need estimation'!$D275,'Inputs from Uganda staff'!$E$6:$BM$6,0)),
""))</f>
        <v/>
      </c>
      <c r="AI275" s="122" t="str">
        <f>IFERROR(
$AN275 * INDEX('WFOM - Time_Base'!$A$4:$API$29, MATCH("CenHos", 'WFOM - Time_Base'!$B$4:$B$29,0), MATCH(CONCATENATE($G275,AI$2),'WFOM - Time_Base'!$A$8:$API$8,0)) *
INDEX('WFOM - Time_Base'!$A$4:$API$29, MATCH("CenHos_Per", 'WFOM - Time_Base'!$B$4:$B$29,0), MATCH(CONCATENATE($G275,AI$2),'WFOM - Time_Base'!$A$8:$API$8,0)),
IFERROR($AN275 * INDEX('Inputs from Uganda staff'!$E$61:$BM$80,MATCH('HRH Need estimation'!AI$2,'Inputs from Uganda staff'!$E$61:$E$80,0),MATCH('HRH Need estimation'!$D275,'Inputs from Uganda staff'!$E$6:$BM$6,0)),
""))</f>
        <v/>
      </c>
      <c r="AJ275" s="122" t="str">
        <f>IFERROR(
$AN275 * INDEX('WFOM - Time_Base'!$A$4:$API$29, MATCH("CenHos", 'WFOM - Time_Base'!$B$4:$B$29,0), MATCH(CONCATENATE($G275,AJ$2),'WFOM - Time_Base'!$A$8:$API$8,0)) *
INDEX('WFOM - Time_Base'!$A$4:$API$29, MATCH("CenHos_Per", 'WFOM - Time_Base'!$B$4:$B$29,0), MATCH(CONCATENATE($G275,AJ$2),'WFOM - Time_Base'!$A$8:$API$8,0)),
IFERROR($AN275 * INDEX('Inputs from Uganda staff'!$E$61:$BM$80,MATCH('HRH Need estimation'!AJ$2,'Inputs from Uganda staff'!$E$61:$E$80,0),MATCH('HRH Need estimation'!$D275,'Inputs from Uganda staff'!$E$6:$BM$6,0)),
""))</f>
        <v/>
      </c>
      <c r="AK275" s="122" t="str">
        <f>IFERROR(
$AN275 * INDEX('WFOM - Time_Base'!$A$4:$API$29, MATCH("CenHos", 'WFOM - Time_Base'!$B$4:$B$29,0), MATCH(CONCATENATE($G275,AK$2),'WFOM - Time_Base'!$A$8:$API$8,0)) *
INDEX('WFOM - Time_Base'!$A$4:$API$29, MATCH("CenHos_Per", 'WFOM - Time_Base'!$B$4:$B$29,0), MATCH(CONCATENATE($G275,AK$2),'WFOM - Time_Base'!$A$8:$API$8,0)),
IFERROR($AN275 * INDEX('Inputs from Uganda staff'!$E$61:$BM$80,MATCH('HRH Need estimation'!AK$2,'Inputs from Uganda staff'!$E$61:$E$80,0),MATCH('HRH Need estimation'!$D275,'Inputs from Uganda staff'!$E$6:$BM$6,0)),
""))</f>
        <v/>
      </c>
      <c r="AL275" s="122" t="str">
        <f>IFERROR(
$AN275 * INDEX('WFOM - Time_Base'!$A$4:$API$29, MATCH("CenHos", 'WFOM - Time_Base'!$B$4:$B$29,0), MATCH(CONCATENATE($G275,AL$2),'WFOM - Time_Base'!$A$8:$API$8,0)) *
INDEX('WFOM - Time_Base'!$A$4:$API$29, MATCH("CenHos_Per", 'WFOM - Time_Base'!$B$4:$B$29,0), MATCH(CONCATENATE($G275,AL$2),'WFOM - Time_Base'!$A$8:$API$8,0)),
IFERROR($AN275 * INDEX('Inputs from Uganda staff'!$E$61:$BM$80,MATCH('HRH Need estimation'!AL$2,'Inputs from Uganda staff'!$E$61:$E$80,0),MATCH('HRH Need estimation'!$D275,'Inputs from Uganda staff'!$E$6:$BM$6,0)),
""))</f>
        <v/>
      </c>
      <c r="AN275">
        <v>1</v>
      </c>
      <c r="AO275" t="e">
        <f t="shared" si="12"/>
        <v>#N/A</v>
      </c>
    </row>
    <row r="276" spans="1:41" hidden="1">
      <c r="A276" s="106" t="s">
        <v>1040</v>
      </c>
      <c r="B276" s="106" t="s">
        <v>25</v>
      </c>
      <c r="C276" s="107" t="s">
        <v>767</v>
      </c>
      <c r="D276" s="115" t="s">
        <v>768</v>
      </c>
      <c r="E276" s="199"/>
      <c r="F276" s="199"/>
      <c r="G276" s="199" t="str">
        <f>IF(F276&lt;&gt;"", VLOOKUP(F276,'WFOM - Cadre and Service List'!$E$4:$F$52,2,FALSE), "")</f>
        <v/>
      </c>
      <c r="H276" s="199" t="s">
        <v>910</v>
      </c>
      <c r="I276" s="208"/>
      <c r="J276" s="208"/>
      <c r="K276" s="208"/>
      <c r="L276" s="208"/>
      <c r="M276" s="208"/>
      <c r="N276" s="208"/>
      <c r="O276" s="208"/>
      <c r="P276" s="207">
        <f t="shared" si="11"/>
        <v>0</v>
      </c>
      <c r="Q276" s="122" t="s">
        <v>1947</v>
      </c>
      <c r="R276" s="122" t="str">
        <f>IFERROR(
$AN276 * INDEX('WFOM - Time_Base'!$A$4:$API$29, MATCH("CenHos", 'WFOM - Time_Base'!$B$4:$B$29,0), MATCH(CONCATENATE($G276,R$2),'WFOM - Time_Base'!$A$8:$API$8,0)) *
INDEX('WFOM - Time_Base'!$A$4:$API$29, MATCH("CenHos_Per", 'WFOM - Time_Base'!$B$4:$B$29,0), MATCH(CONCATENATE($G276,R$2),'WFOM - Time_Base'!$A$8:$API$8,0)),
IFERROR($AN276 * INDEX('Inputs from Uganda staff'!$E$61:$BM$80,MATCH('HRH Need estimation'!R$2,'Inputs from Uganda staff'!$E$61:$E$80,0),MATCH('HRH Need estimation'!$D276,'Inputs from Uganda staff'!$E$6:$BM$6,0)),
""))</f>
        <v/>
      </c>
      <c r="S276" s="122" t="str">
        <f>IFERROR(
$AN276 * INDEX('WFOM - Time_Base'!$A$4:$API$29, MATCH("CenHos", 'WFOM - Time_Base'!$B$4:$B$29,0), MATCH(CONCATENATE($G276,S$2),'WFOM - Time_Base'!$A$8:$API$8,0)) *
INDEX('WFOM - Time_Base'!$A$4:$API$29, MATCH("CenHos_Per", 'WFOM - Time_Base'!$B$4:$B$29,0), MATCH(CONCATENATE($G276,S$2),'WFOM - Time_Base'!$A$8:$API$8,0)),
IFERROR($AN276 * INDEX('Inputs from Uganda staff'!$E$61:$BM$80,MATCH('HRH Need estimation'!S$2,'Inputs from Uganda staff'!$E$61:$E$80,0),MATCH('HRH Need estimation'!$D276,'Inputs from Uganda staff'!$E$6:$BM$6,0)),
""))</f>
        <v/>
      </c>
      <c r="T276" s="122" t="str">
        <f>IFERROR(
$AN276 * INDEX('WFOM - Time_Base'!$A$4:$API$29, MATCH("CenHos", 'WFOM - Time_Base'!$B$4:$B$29,0), MATCH(CONCATENATE($G276,T$2),'WFOM - Time_Base'!$A$8:$API$8,0)) *
INDEX('WFOM - Time_Base'!$A$4:$API$29, MATCH("CenHos_Per", 'WFOM - Time_Base'!$B$4:$B$29,0), MATCH(CONCATENATE($G276,T$2),'WFOM - Time_Base'!$A$8:$API$8,0)),
IFERROR($AN276 * INDEX('Inputs from Uganda staff'!$E$61:$BM$80,MATCH('HRH Need estimation'!T$2,'Inputs from Uganda staff'!$E$61:$E$80,0),MATCH('HRH Need estimation'!$D276,'Inputs from Uganda staff'!$E$6:$BM$6,0)),
""))</f>
        <v/>
      </c>
      <c r="U276" s="122" t="str">
        <f>IFERROR(
$AN276 * INDEX('WFOM - Time_Base'!$A$4:$API$29, MATCH("CenHos", 'WFOM - Time_Base'!$B$4:$B$29,0), MATCH(CONCATENATE($G276,U$2),'WFOM - Time_Base'!$A$8:$API$8,0)) *
INDEX('WFOM - Time_Base'!$A$4:$API$29, MATCH("CenHos_Per", 'WFOM - Time_Base'!$B$4:$B$29,0), MATCH(CONCATENATE($G276,U$2),'WFOM - Time_Base'!$A$8:$API$8,0)),
IFERROR($AN276 * INDEX('Inputs from Uganda staff'!$E$61:$BM$80,MATCH('HRH Need estimation'!U$2,'Inputs from Uganda staff'!$E$61:$E$80,0),MATCH('HRH Need estimation'!$D276,'Inputs from Uganda staff'!$E$6:$BM$6,0)),
""))</f>
        <v/>
      </c>
      <c r="V276" s="122" t="str">
        <f>IFERROR(
$AN276 * INDEX('WFOM - Time_Base'!$A$4:$API$29, MATCH("CenHos", 'WFOM - Time_Base'!$B$4:$B$29,0), MATCH(CONCATENATE($G276,V$2),'WFOM - Time_Base'!$A$8:$API$8,0)) *
INDEX('WFOM - Time_Base'!$A$4:$API$29, MATCH("CenHos_Per", 'WFOM - Time_Base'!$B$4:$B$29,0), MATCH(CONCATENATE($G276,V$2),'WFOM - Time_Base'!$A$8:$API$8,0)),
IFERROR($AN276 * INDEX('Inputs from Uganda staff'!$E$61:$BM$80,MATCH('HRH Need estimation'!V$2,'Inputs from Uganda staff'!$E$61:$E$80,0),MATCH('HRH Need estimation'!$D276,'Inputs from Uganda staff'!$E$6:$BM$6,0)),
""))</f>
        <v/>
      </c>
      <c r="W276" s="122" t="str">
        <f>IFERROR(
$AN276 * INDEX('WFOM - Time_Base'!$A$4:$API$29, MATCH("CenHos", 'WFOM - Time_Base'!$B$4:$B$29,0), MATCH(CONCATENATE($G276,W$2),'WFOM - Time_Base'!$A$8:$API$8,0)) *
INDEX('WFOM - Time_Base'!$A$4:$API$29, MATCH("CenHos_Per", 'WFOM - Time_Base'!$B$4:$B$29,0), MATCH(CONCATENATE($G276,W$2),'WFOM - Time_Base'!$A$8:$API$8,0)),
IFERROR($AN276 * INDEX('Inputs from Uganda staff'!$E$61:$BM$80,MATCH('HRH Need estimation'!W$2,'Inputs from Uganda staff'!$E$61:$E$80,0),MATCH('HRH Need estimation'!$D276,'Inputs from Uganda staff'!$E$6:$BM$6,0)),
""))</f>
        <v/>
      </c>
      <c r="X276" s="122" t="str">
        <f>IFERROR(
$AN276 * INDEX('WFOM - Time_Base'!$A$4:$API$29, MATCH("CenHos", 'WFOM - Time_Base'!$B$4:$B$29,0), MATCH(CONCATENATE($G276,X$2),'WFOM - Time_Base'!$A$8:$API$8,0)) *
INDEX('WFOM - Time_Base'!$A$4:$API$29, MATCH("CenHos_Per", 'WFOM - Time_Base'!$B$4:$B$29,0), MATCH(CONCATENATE($G276,X$2),'WFOM - Time_Base'!$A$8:$API$8,0)),
IFERROR($AN276 * INDEX('Inputs from Uganda staff'!$E$61:$BM$80,MATCH('HRH Need estimation'!X$2,'Inputs from Uganda staff'!$E$61:$E$80,0),MATCH('HRH Need estimation'!$D276,'Inputs from Uganda staff'!$E$6:$BM$6,0)),
""))</f>
        <v/>
      </c>
      <c r="Y276" s="122" t="str">
        <f>IFERROR(
$AN276 * INDEX('WFOM - Time_Base'!$A$4:$API$29, MATCH("CenHos", 'WFOM - Time_Base'!$B$4:$B$29,0), MATCH(CONCATENATE($G276,Y$2),'WFOM - Time_Base'!$A$8:$API$8,0)) *
INDEX('WFOM - Time_Base'!$A$4:$API$29, MATCH("CenHos_Per", 'WFOM - Time_Base'!$B$4:$B$29,0), MATCH(CONCATENATE($G276,Y$2),'WFOM - Time_Base'!$A$8:$API$8,0)),
IFERROR($AN276 * INDEX('Inputs from Uganda staff'!$E$61:$BM$80,MATCH('HRH Need estimation'!Y$2,'Inputs from Uganda staff'!$E$61:$E$80,0),MATCH('HRH Need estimation'!$D276,'Inputs from Uganda staff'!$E$6:$BM$6,0)),
""))</f>
        <v/>
      </c>
      <c r="Z276" s="122" t="str">
        <f>IFERROR(
$AN276 * INDEX('WFOM - Time_Base'!$A$4:$API$29, MATCH("CenHos", 'WFOM - Time_Base'!$B$4:$B$29,0), MATCH(CONCATENATE($G276,Z$2),'WFOM - Time_Base'!$A$8:$API$8,0)) *
INDEX('WFOM - Time_Base'!$A$4:$API$29, MATCH("CenHos_Per", 'WFOM - Time_Base'!$B$4:$B$29,0), MATCH(CONCATENATE($G276,Z$2),'WFOM - Time_Base'!$A$8:$API$8,0)),
IFERROR($AN276 * INDEX('Inputs from Uganda staff'!$E$61:$BM$80,MATCH('HRH Need estimation'!Z$2,'Inputs from Uganda staff'!$E$61:$E$80,0),MATCH('HRH Need estimation'!$D276,'Inputs from Uganda staff'!$E$6:$BM$6,0)),
""))</f>
        <v/>
      </c>
      <c r="AA276" s="122" t="str">
        <f>IFERROR(
$AN276 * INDEX('WFOM - Time_Base'!$A$4:$API$29, MATCH("CenHos", 'WFOM - Time_Base'!$B$4:$B$29,0), MATCH(CONCATENATE($G276,AA$2),'WFOM - Time_Base'!$A$8:$API$8,0)) *
INDEX('WFOM - Time_Base'!$A$4:$API$29, MATCH("CenHos_Per", 'WFOM - Time_Base'!$B$4:$B$29,0), MATCH(CONCATENATE($G276,AA$2),'WFOM - Time_Base'!$A$8:$API$8,0)),
IFERROR($AN276 * INDEX('Inputs from Uganda staff'!$E$61:$BM$80,MATCH('HRH Need estimation'!AA$2,'Inputs from Uganda staff'!$E$61:$E$80,0),MATCH('HRH Need estimation'!$D276,'Inputs from Uganda staff'!$E$6:$BM$6,0)),
""))</f>
        <v/>
      </c>
      <c r="AB276" s="122" t="str">
        <f>IFERROR(
$AN276 * INDEX('WFOM - Time_Base'!$A$4:$API$29, MATCH("CenHos", 'WFOM - Time_Base'!$B$4:$B$29,0), MATCH(CONCATENATE($G276,AB$2),'WFOM - Time_Base'!$A$8:$API$8,0)) *
INDEX('WFOM - Time_Base'!$A$4:$API$29, MATCH("CenHos_Per", 'WFOM - Time_Base'!$B$4:$B$29,0), MATCH(CONCATENATE($G276,AB$2),'WFOM - Time_Base'!$A$8:$API$8,0)),
IFERROR($AN276 * INDEX('Inputs from Uganda staff'!$E$61:$BM$80,MATCH('HRH Need estimation'!AB$2,'Inputs from Uganda staff'!$E$61:$E$80,0),MATCH('HRH Need estimation'!$D276,'Inputs from Uganda staff'!$E$6:$BM$6,0)),
""))</f>
        <v/>
      </c>
      <c r="AC276" s="122" t="str">
        <f>IFERROR(
$AN276 * INDEX('WFOM - Time_Base'!$A$4:$API$29, MATCH("CenHos", 'WFOM - Time_Base'!$B$4:$B$29,0), MATCH(CONCATENATE($G276,AC$2),'WFOM - Time_Base'!$A$8:$API$8,0)) *
INDEX('WFOM - Time_Base'!$A$4:$API$29, MATCH("CenHos_Per", 'WFOM - Time_Base'!$B$4:$B$29,0), MATCH(CONCATENATE($G276,AC$2),'WFOM - Time_Base'!$A$8:$API$8,0)),
IFERROR($AN276 * INDEX('Inputs from Uganda staff'!$E$61:$BM$80,MATCH('HRH Need estimation'!AC$2,'Inputs from Uganda staff'!$E$61:$E$80,0),MATCH('HRH Need estimation'!$D276,'Inputs from Uganda staff'!$E$6:$BM$6,0)),
""))</f>
        <v/>
      </c>
      <c r="AD276" s="122" t="str">
        <f>IFERROR(
$AN276 * INDEX('WFOM - Time_Base'!$A$4:$API$29, MATCH("CenHos", 'WFOM - Time_Base'!$B$4:$B$29,0), MATCH(CONCATENATE($G276,AD$2),'WFOM - Time_Base'!$A$8:$API$8,0)) *
INDEX('WFOM - Time_Base'!$A$4:$API$29, MATCH("CenHos_Per", 'WFOM - Time_Base'!$B$4:$B$29,0), MATCH(CONCATENATE($G276,AD$2),'WFOM - Time_Base'!$A$8:$API$8,0)),
IFERROR($AN276 * INDEX('Inputs from Uganda staff'!$E$61:$BM$80,MATCH('HRH Need estimation'!AD$2,'Inputs from Uganda staff'!$E$61:$E$80,0),MATCH('HRH Need estimation'!$D276,'Inputs from Uganda staff'!$E$6:$BM$6,0)),
""))</f>
        <v/>
      </c>
      <c r="AE276" s="122" t="str">
        <f>IFERROR(
$AN276 * INDEX('WFOM - Time_Base'!$A$4:$API$29, MATCH("CenHos", 'WFOM - Time_Base'!$B$4:$B$29,0), MATCH(CONCATENATE($G276,AE$2),'WFOM - Time_Base'!$A$8:$API$8,0)) *
INDEX('WFOM - Time_Base'!$A$4:$API$29, MATCH("CenHos_Per", 'WFOM - Time_Base'!$B$4:$B$29,0), MATCH(CONCATENATE($G276,AE$2),'WFOM - Time_Base'!$A$8:$API$8,0)),
IFERROR($AN276 * INDEX('Inputs from Uganda staff'!$E$61:$BM$80,MATCH('HRH Need estimation'!AE$2,'Inputs from Uganda staff'!$E$61:$E$80,0),MATCH('HRH Need estimation'!$D276,'Inputs from Uganda staff'!$E$6:$BM$6,0)),
""))</f>
        <v/>
      </c>
      <c r="AF276" s="122" t="str">
        <f>IFERROR(
$AN276 * INDEX('WFOM - Time_Base'!$A$4:$API$29, MATCH("CenHos", 'WFOM - Time_Base'!$B$4:$B$29,0), MATCH(CONCATENATE($G276,AF$2),'WFOM - Time_Base'!$A$8:$API$8,0)) *
INDEX('WFOM - Time_Base'!$A$4:$API$29, MATCH("CenHos_Per", 'WFOM - Time_Base'!$B$4:$B$29,0), MATCH(CONCATENATE($G276,AF$2),'WFOM - Time_Base'!$A$8:$API$8,0)),
IFERROR($AN276 * INDEX('Inputs from Uganda staff'!$E$61:$BM$80,MATCH('HRH Need estimation'!AF$2,'Inputs from Uganda staff'!$E$61:$E$80,0),MATCH('HRH Need estimation'!$D276,'Inputs from Uganda staff'!$E$6:$BM$6,0)),
""))</f>
        <v/>
      </c>
      <c r="AG276" s="122" t="str">
        <f>IFERROR(
$AN276 * INDEX('WFOM - Time_Base'!$A$4:$API$29, MATCH("CenHos", 'WFOM - Time_Base'!$B$4:$B$29,0), MATCH(CONCATENATE($G276,AG$2),'WFOM - Time_Base'!$A$8:$API$8,0)) *
INDEX('WFOM - Time_Base'!$A$4:$API$29, MATCH("CenHos_Per", 'WFOM - Time_Base'!$B$4:$B$29,0), MATCH(CONCATENATE($G276,AG$2),'WFOM - Time_Base'!$A$8:$API$8,0)),
IFERROR($AN276 * INDEX('Inputs from Uganda staff'!$E$61:$BM$80,MATCH('HRH Need estimation'!AG$2,'Inputs from Uganda staff'!$E$61:$E$80,0),MATCH('HRH Need estimation'!$D276,'Inputs from Uganda staff'!$E$6:$BM$6,0)),
""))</f>
        <v/>
      </c>
      <c r="AH276" s="122" t="str">
        <f>IFERROR(
$AN276 * INDEX('WFOM - Time_Base'!$A$4:$API$29, MATCH("CenHos", 'WFOM - Time_Base'!$B$4:$B$29,0), MATCH(CONCATENATE($G276,AH$2),'WFOM - Time_Base'!$A$8:$API$8,0)) *
INDEX('WFOM - Time_Base'!$A$4:$API$29, MATCH("CenHos_Per", 'WFOM - Time_Base'!$B$4:$B$29,0), MATCH(CONCATENATE($G276,AH$2),'WFOM - Time_Base'!$A$8:$API$8,0)),
IFERROR($AN276 * INDEX('Inputs from Uganda staff'!$E$61:$BM$80,MATCH('HRH Need estimation'!AH$2,'Inputs from Uganda staff'!$E$61:$E$80,0),MATCH('HRH Need estimation'!$D276,'Inputs from Uganda staff'!$E$6:$BM$6,0)),
""))</f>
        <v/>
      </c>
      <c r="AI276" s="122" t="str">
        <f>IFERROR(
$AN276 * INDEX('WFOM - Time_Base'!$A$4:$API$29, MATCH("CenHos", 'WFOM - Time_Base'!$B$4:$B$29,0), MATCH(CONCATENATE($G276,AI$2),'WFOM - Time_Base'!$A$8:$API$8,0)) *
INDEX('WFOM - Time_Base'!$A$4:$API$29, MATCH("CenHos_Per", 'WFOM - Time_Base'!$B$4:$B$29,0), MATCH(CONCATENATE($G276,AI$2),'WFOM - Time_Base'!$A$8:$API$8,0)),
IFERROR($AN276 * INDEX('Inputs from Uganda staff'!$E$61:$BM$80,MATCH('HRH Need estimation'!AI$2,'Inputs from Uganda staff'!$E$61:$E$80,0),MATCH('HRH Need estimation'!$D276,'Inputs from Uganda staff'!$E$6:$BM$6,0)),
""))</f>
        <v/>
      </c>
      <c r="AJ276" s="122" t="str">
        <f>IFERROR(
$AN276 * INDEX('WFOM - Time_Base'!$A$4:$API$29, MATCH("CenHos", 'WFOM - Time_Base'!$B$4:$B$29,0), MATCH(CONCATENATE($G276,AJ$2),'WFOM - Time_Base'!$A$8:$API$8,0)) *
INDEX('WFOM - Time_Base'!$A$4:$API$29, MATCH("CenHos_Per", 'WFOM - Time_Base'!$B$4:$B$29,0), MATCH(CONCATENATE($G276,AJ$2),'WFOM - Time_Base'!$A$8:$API$8,0)),
IFERROR($AN276 * INDEX('Inputs from Uganda staff'!$E$61:$BM$80,MATCH('HRH Need estimation'!AJ$2,'Inputs from Uganda staff'!$E$61:$E$80,0),MATCH('HRH Need estimation'!$D276,'Inputs from Uganda staff'!$E$6:$BM$6,0)),
""))</f>
        <v/>
      </c>
      <c r="AK276" s="122" t="str">
        <f>IFERROR(
$AN276 * INDEX('WFOM - Time_Base'!$A$4:$API$29, MATCH("CenHos", 'WFOM - Time_Base'!$B$4:$B$29,0), MATCH(CONCATENATE($G276,AK$2),'WFOM - Time_Base'!$A$8:$API$8,0)) *
INDEX('WFOM - Time_Base'!$A$4:$API$29, MATCH("CenHos_Per", 'WFOM - Time_Base'!$B$4:$B$29,0), MATCH(CONCATENATE($G276,AK$2),'WFOM - Time_Base'!$A$8:$API$8,0)),
IFERROR($AN276 * INDEX('Inputs from Uganda staff'!$E$61:$BM$80,MATCH('HRH Need estimation'!AK$2,'Inputs from Uganda staff'!$E$61:$E$80,0),MATCH('HRH Need estimation'!$D276,'Inputs from Uganda staff'!$E$6:$BM$6,0)),
""))</f>
        <v/>
      </c>
      <c r="AL276" s="122" t="str">
        <f>IFERROR(
$AN276 * INDEX('WFOM - Time_Base'!$A$4:$API$29, MATCH("CenHos", 'WFOM - Time_Base'!$B$4:$B$29,0), MATCH(CONCATENATE($G276,AL$2),'WFOM - Time_Base'!$A$8:$API$8,0)) *
INDEX('WFOM - Time_Base'!$A$4:$API$29, MATCH("CenHos_Per", 'WFOM - Time_Base'!$B$4:$B$29,0), MATCH(CONCATENATE($G276,AL$2),'WFOM - Time_Base'!$A$8:$API$8,0)),
IFERROR($AN276 * INDEX('Inputs from Uganda staff'!$E$61:$BM$80,MATCH('HRH Need estimation'!AL$2,'Inputs from Uganda staff'!$E$61:$E$80,0),MATCH('HRH Need estimation'!$D276,'Inputs from Uganda staff'!$E$6:$BM$6,0)),
""))</f>
        <v/>
      </c>
      <c r="AN276">
        <v>1</v>
      </c>
      <c r="AO276" t="e">
        <f t="shared" si="12"/>
        <v>#N/A</v>
      </c>
    </row>
    <row r="277" spans="1:41" hidden="1">
      <c r="A277" s="106" t="s">
        <v>1041</v>
      </c>
      <c r="B277" s="106" t="s">
        <v>25</v>
      </c>
      <c r="C277" s="107" t="s">
        <v>769</v>
      </c>
      <c r="D277" s="115" t="s">
        <v>770</v>
      </c>
      <c r="E277" s="252"/>
      <c r="F277" s="252"/>
      <c r="G277" s="122" t="str">
        <f>IF(F277&lt;&gt;"", VLOOKUP(F277,'WFOM - Cadre and Service List'!$E$4:$F$52,2,FALSE), "")</f>
        <v/>
      </c>
      <c r="H277" s="122"/>
      <c r="I277" s="207"/>
      <c r="J277" s="207"/>
      <c r="K277" s="207"/>
      <c r="L277" s="207"/>
      <c r="M277" s="207"/>
      <c r="N277" s="207"/>
      <c r="O277" s="207"/>
      <c r="P277" s="207">
        <f t="shared" si="11"/>
        <v>0</v>
      </c>
      <c r="Q277" s="122" t="s">
        <v>1947</v>
      </c>
      <c r="R277" s="122">
        <f>IFERROR(
$AN277 * INDEX('WFOM - Time_Base'!$A$4:$API$29, MATCH("CenHos", 'WFOM - Time_Base'!$B$4:$B$29,0), MATCH(CONCATENATE($G277,R$2),'WFOM - Time_Base'!$A$8:$API$8,0)) *
INDEX('WFOM - Time_Base'!$A$4:$API$29, MATCH("CenHos_Per", 'WFOM - Time_Base'!$B$4:$B$29,0), MATCH(CONCATENATE($G277,R$2),'WFOM - Time_Base'!$A$8:$API$8,0)),
IFERROR($AN277 * INDEX('Inputs from Uganda staff'!$E$61:$BM$80,MATCH('HRH Need estimation'!R$2,'Inputs from Uganda staff'!$E$61:$E$80,0),MATCH('HRH Need estimation'!$D277,'Inputs from Uganda staff'!$E$6:$BM$6,0)),
""))</f>
        <v>3.6</v>
      </c>
      <c r="S277" s="122">
        <f>IFERROR(
$AN277 * INDEX('WFOM - Time_Base'!$A$4:$API$29, MATCH("CenHos", 'WFOM - Time_Base'!$B$4:$B$29,0), MATCH(CONCATENATE($G277,S$2),'WFOM - Time_Base'!$A$8:$API$8,0)) *
INDEX('WFOM - Time_Base'!$A$4:$API$29, MATCH("CenHos_Per", 'WFOM - Time_Base'!$B$4:$B$29,0), MATCH(CONCATENATE($G277,S$2),'WFOM - Time_Base'!$A$8:$API$8,0)),
IFERROR($AN277 * INDEX('Inputs from Uganda staff'!$E$61:$BM$80,MATCH('HRH Need estimation'!S$2,'Inputs from Uganda staff'!$E$61:$E$80,0),MATCH('HRH Need estimation'!$D277,'Inputs from Uganda staff'!$E$6:$BM$6,0)),
""))</f>
        <v>0</v>
      </c>
      <c r="T277" s="122">
        <f>IFERROR(
$AN277 * INDEX('WFOM - Time_Base'!$A$4:$API$29, MATCH("CenHos", 'WFOM - Time_Base'!$B$4:$B$29,0), MATCH(CONCATENATE($G277,T$2),'WFOM - Time_Base'!$A$8:$API$8,0)) *
INDEX('WFOM - Time_Base'!$A$4:$API$29, MATCH("CenHos_Per", 'WFOM - Time_Base'!$B$4:$B$29,0), MATCH(CONCATENATE($G277,T$2),'WFOM - Time_Base'!$A$8:$API$8,0)),
IFERROR($AN277 * INDEX('Inputs from Uganda staff'!$E$61:$BM$80,MATCH('HRH Need estimation'!T$2,'Inputs from Uganda staff'!$E$61:$E$80,0),MATCH('HRH Need estimation'!$D277,'Inputs from Uganda staff'!$E$6:$BM$6,0)),
""))</f>
        <v>0</v>
      </c>
      <c r="U277" s="122">
        <f>IFERROR(
$AN277 * INDEX('WFOM - Time_Base'!$A$4:$API$29, MATCH("CenHos", 'WFOM - Time_Base'!$B$4:$B$29,0), MATCH(CONCATENATE($G277,U$2),'WFOM - Time_Base'!$A$8:$API$8,0)) *
INDEX('WFOM - Time_Base'!$A$4:$API$29, MATCH("CenHos_Per", 'WFOM - Time_Base'!$B$4:$B$29,0), MATCH(CONCATENATE($G277,U$2),'WFOM - Time_Base'!$A$8:$API$8,0)),
IFERROR($AN277 * INDEX('Inputs from Uganda staff'!$E$61:$BM$80,MATCH('HRH Need estimation'!U$2,'Inputs from Uganda staff'!$E$61:$E$80,0),MATCH('HRH Need estimation'!$D277,'Inputs from Uganda staff'!$E$6:$BM$6,0)),
""))</f>
        <v>10.8</v>
      </c>
      <c r="V277" s="122">
        <f>IFERROR(
$AN277 * INDEX('WFOM - Time_Base'!$A$4:$API$29, MATCH("CenHos", 'WFOM - Time_Base'!$B$4:$B$29,0), MATCH(CONCATENATE($G277,V$2),'WFOM - Time_Base'!$A$8:$API$8,0)) *
INDEX('WFOM - Time_Base'!$A$4:$API$29, MATCH("CenHos_Per", 'WFOM - Time_Base'!$B$4:$B$29,0), MATCH(CONCATENATE($G277,V$2),'WFOM - Time_Base'!$A$8:$API$8,0)),
IFERROR($AN277 * INDEX('Inputs from Uganda staff'!$E$61:$BM$80,MATCH('HRH Need estimation'!V$2,'Inputs from Uganda staff'!$E$61:$E$80,0),MATCH('HRH Need estimation'!$D277,'Inputs from Uganda staff'!$E$6:$BM$6,0)),
""))</f>
        <v>1.8</v>
      </c>
      <c r="W277" s="122">
        <f>IFERROR(
$AN277 * INDEX('WFOM - Time_Base'!$A$4:$API$29, MATCH("CenHos", 'WFOM - Time_Base'!$B$4:$B$29,0), MATCH(CONCATENATE($G277,W$2),'WFOM - Time_Base'!$A$8:$API$8,0)) *
INDEX('WFOM - Time_Base'!$A$4:$API$29, MATCH("CenHos_Per", 'WFOM - Time_Base'!$B$4:$B$29,0), MATCH(CONCATENATE($G277,W$2),'WFOM - Time_Base'!$A$8:$API$8,0)),
IFERROR($AN277 * INDEX('Inputs from Uganda staff'!$E$61:$BM$80,MATCH('HRH Need estimation'!W$2,'Inputs from Uganda staff'!$E$61:$E$80,0),MATCH('HRH Need estimation'!$D277,'Inputs from Uganda staff'!$E$6:$BM$6,0)),
""))</f>
        <v>0</v>
      </c>
      <c r="X277" s="122">
        <f>IFERROR(
$AN277 * INDEX('WFOM - Time_Base'!$A$4:$API$29, MATCH("CenHos", 'WFOM - Time_Base'!$B$4:$B$29,0), MATCH(CONCATENATE($G277,X$2),'WFOM - Time_Base'!$A$8:$API$8,0)) *
INDEX('WFOM - Time_Base'!$A$4:$API$29, MATCH("CenHos_Per", 'WFOM - Time_Base'!$B$4:$B$29,0), MATCH(CONCATENATE($G277,X$2),'WFOM - Time_Base'!$A$8:$API$8,0)),
IFERROR($AN277 * INDEX('Inputs from Uganda staff'!$E$61:$BM$80,MATCH('HRH Need estimation'!X$2,'Inputs from Uganda staff'!$E$61:$E$80,0),MATCH('HRH Need estimation'!$D277,'Inputs from Uganda staff'!$E$6:$BM$6,0)),
""))</f>
        <v>0</v>
      </c>
      <c r="Y277" s="122">
        <f>IFERROR(
$AN277 * INDEX('WFOM - Time_Base'!$A$4:$API$29, MATCH("CenHos", 'WFOM - Time_Base'!$B$4:$B$29,0), MATCH(CONCATENATE($G277,Y$2),'WFOM - Time_Base'!$A$8:$API$8,0)) *
INDEX('WFOM - Time_Base'!$A$4:$API$29, MATCH("CenHos_Per", 'WFOM - Time_Base'!$B$4:$B$29,0), MATCH(CONCATENATE($G277,Y$2),'WFOM - Time_Base'!$A$8:$API$8,0)),
IFERROR($AN277 * INDEX('Inputs from Uganda staff'!$E$61:$BM$80,MATCH('HRH Need estimation'!Y$2,'Inputs from Uganda staff'!$E$61:$E$80,0),MATCH('HRH Need estimation'!$D277,'Inputs from Uganda staff'!$E$6:$BM$6,0)),
""))</f>
        <v>0</v>
      </c>
      <c r="Z277" s="122">
        <f>IFERROR(
$AN277 * INDEX('WFOM - Time_Base'!$A$4:$API$29, MATCH("CenHos", 'WFOM - Time_Base'!$B$4:$B$29,0), MATCH(CONCATENATE($G277,Z$2),'WFOM - Time_Base'!$A$8:$API$8,0)) *
INDEX('WFOM - Time_Base'!$A$4:$API$29, MATCH("CenHos_Per", 'WFOM - Time_Base'!$B$4:$B$29,0), MATCH(CONCATENATE($G277,Z$2),'WFOM - Time_Base'!$A$8:$API$8,0)),
IFERROR($AN277 * INDEX('Inputs from Uganda staff'!$E$61:$BM$80,MATCH('HRH Need estimation'!Z$2,'Inputs from Uganda staff'!$E$61:$E$80,0),MATCH('HRH Need estimation'!$D277,'Inputs from Uganda staff'!$E$6:$BM$6,0)),
""))</f>
        <v>0</v>
      </c>
      <c r="AA277" s="122">
        <f>IFERROR(
$AN277 * INDEX('WFOM - Time_Base'!$A$4:$API$29, MATCH("CenHos", 'WFOM - Time_Base'!$B$4:$B$29,0), MATCH(CONCATENATE($G277,AA$2),'WFOM - Time_Base'!$A$8:$API$8,0)) *
INDEX('WFOM - Time_Base'!$A$4:$API$29, MATCH("CenHos_Per", 'WFOM - Time_Base'!$B$4:$B$29,0), MATCH(CONCATENATE($G277,AA$2),'WFOM - Time_Base'!$A$8:$API$8,0)),
IFERROR($AN277 * INDEX('Inputs from Uganda staff'!$E$61:$BM$80,MATCH('HRH Need estimation'!AA$2,'Inputs from Uganda staff'!$E$61:$E$80,0),MATCH('HRH Need estimation'!$D277,'Inputs from Uganda staff'!$E$6:$BM$6,0)),
""))</f>
        <v>0</v>
      </c>
      <c r="AB277" s="122">
        <f>IFERROR(
$AN277 * INDEX('WFOM - Time_Base'!$A$4:$API$29, MATCH("CenHos", 'WFOM - Time_Base'!$B$4:$B$29,0), MATCH(CONCATENATE($G277,AB$2),'WFOM - Time_Base'!$A$8:$API$8,0)) *
INDEX('WFOM - Time_Base'!$A$4:$API$29, MATCH("CenHos_Per", 'WFOM - Time_Base'!$B$4:$B$29,0), MATCH(CONCATENATE($G277,AB$2),'WFOM - Time_Base'!$A$8:$API$8,0)),
IFERROR($AN277 * INDEX('Inputs from Uganda staff'!$E$61:$BM$80,MATCH('HRH Need estimation'!AB$2,'Inputs from Uganda staff'!$E$61:$E$80,0),MATCH('HRH Need estimation'!$D277,'Inputs from Uganda staff'!$E$6:$BM$6,0)),
""))</f>
        <v>0</v>
      </c>
      <c r="AC277" s="122" t="str">
        <f>IFERROR(
$AN277 * INDEX('WFOM - Time_Base'!$A$4:$API$29, MATCH("CenHos", 'WFOM - Time_Base'!$B$4:$B$29,0), MATCH(CONCATENATE($G277,AC$2),'WFOM - Time_Base'!$A$8:$API$8,0)) *
INDEX('WFOM - Time_Base'!$A$4:$API$29, MATCH("CenHos_Per", 'WFOM - Time_Base'!$B$4:$B$29,0), MATCH(CONCATENATE($G277,AC$2),'WFOM - Time_Base'!$A$8:$API$8,0)),
IFERROR($AN277 * INDEX('Inputs from Uganda staff'!$E$61:$BM$80,MATCH('HRH Need estimation'!AC$2,'Inputs from Uganda staff'!$E$61:$E$80,0),MATCH('HRH Need estimation'!$D277,'Inputs from Uganda staff'!$E$6:$BM$6,0)),
""))</f>
        <v/>
      </c>
      <c r="AD277" s="122">
        <f>IFERROR(
$AN277 * INDEX('WFOM - Time_Base'!$A$4:$API$29, MATCH("CenHos", 'WFOM - Time_Base'!$B$4:$B$29,0), MATCH(CONCATENATE($G277,AD$2),'WFOM - Time_Base'!$A$8:$API$8,0)) *
INDEX('WFOM - Time_Base'!$A$4:$API$29, MATCH("CenHos_Per", 'WFOM - Time_Base'!$B$4:$B$29,0), MATCH(CONCATENATE($G277,AD$2),'WFOM - Time_Base'!$A$8:$API$8,0)),
IFERROR($AN277 * INDEX('Inputs from Uganda staff'!$E$61:$BM$80,MATCH('HRH Need estimation'!AD$2,'Inputs from Uganda staff'!$E$61:$E$80,0),MATCH('HRH Need estimation'!$D277,'Inputs from Uganda staff'!$E$6:$BM$6,0)),
""))</f>
        <v>0</v>
      </c>
      <c r="AE277" s="122">
        <f>IFERROR(
$AN277 * INDEX('WFOM - Time_Base'!$A$4:$API$29, MATCH("CenHos", 'WFOM - Time_Base'!$B$4:$B$29,0), MATCH(CONCATENATE($G277,AE$2),'WFOM - Time_Base'!$A$8:$API$8,0)) *
INDEX('WFOM - Time_Base'!$A$4:$API$29, MATCH("CenHos_Per", 'WFOM - Time_Base'!$B$4:$B$29,0), MATCH(CONCATENATE($G277,AE$2),'WFOM - Time_Base'!$A$8:$API$8,0)),
IFERROR($AN277 * INDEX('Inputs from Uganda staff'!$E$61:$BM$80,MATCH('HRH Need estimation'!AE$2,'Inputs from Uganda staff'!$E$61:$E$80,0),MATCH('HRH Need estimation'!$D277,'Inputs from Uganda staff'!$E$6:$BM$6,0)),
""))</f>
        <v>0</v>
      </c>
      <c r="AF277" s="122">
        <f>IFERROR(
$AN277 * INDEX('WFOM - Time_Base'!$A$4:$API$29, MATCH("CenHos", 'WFOM - Time_Base'!$B$4:$B$29,0), MATCH(CONCATENATE($G277,AF$2),'WFOM - Time_Base'!$A$8:$API$8,0)) *
INDEX('WFOM - Time_Base'!$A$4:$API$29, MATCH("CenHos_Per", 'WFOM - Time_Base'!$B$4:$B$29,0), MATCH(CONCATENATE($G277,AF$2),'WFOM - Time_Base'!$A$8:$API$8,0)),
IFERROR($AN277 * INDEX('Inputs from Uganda staff'!$E$61:$BM$80,MATCH('HRH Need estimation'!AF$2,'Inputs from Uganda staff'!$E$61:$E$80,0),MATCH('HRH Need estimation'!$D277,'Inputs from Uganda staff'!$E$6:$BM$6,0)),
""))</f>
        <v>0</v>
      </c>
      <c r="AG277" s="122">
        <f>IFERROR(
$AN277 * INDEX('WFOM - Time_Base'!$A$4:$API$29, MATCH("CenHos", 'WFOM - Time_Base'!$B$4:$B$29,0), MATCH(CONCATENATE($G277,AG$2),'WFOM - Time_Base'!$A$8:$API$8,0)) *
INDEX('WFOM - Time_Base'!$A$4:$API$29, MATCH("CenHos_Per", 'WFOM - Time_Base'!$B$4:$B$29,0), MATCH(CONCATENATE($G277,AG$2),'WFOM - Time_Base'!$A$8:$API$8,0)),
IFERROR($AN277 * INDEX('Inputs from Uganda staff'!$E$61:$BM$80,MATCH('HRH Need estimation'!AG$2,'Inputs from Uganda staff'!$E$61:$E$80,0),MATCH('HRH Need estimation'!$D277,'Inputs from Uganda staff'!$E$6:$BM$6,0)),
""))</f>
        <v>0</v>
      </c>
      <c r="AH277" s="122">
        <f>IFERROR(
$AN277 * INDEX('WFOM - Time_Base'!$A$4:$API$29, MATCH("CenHos", 'WFOM - Time_Base'!$B$4:$B$29,0), MATCH(CONCATENATE($G277,AH$2),'WFOM - Time_Base'!$A$8:$API$8,0)) *
INDEX('WFOM - Time_Base'!$A$4:$API$29, MATCH("CenHos_Per", 'WFOM - Time_Base'!$B$4:$B$29,0), MATCH(CONCATENATE($G277,AH$2),'WFOM - Time_Base'!$A$8:$API$8,0)),
IFERROR($AN277 * INDEX('Inputs from Uganda staff'!$E$61:$BM$80,MATCH('HRH Need estimation'!AH$2,'Inputs from Uganda staff'!$E$61:$E$80,0),MATCH('HRH Need estimation'!$D277,'Inputs from Uganda staff'!$E$6:$BM$6,0)),
""))</f>
        <v>0</v>
      </c>
      <c r="AI277" s="122">
        <f>IFERROR(
$AN277 * INDEX('WFOM - Time_Base'!$A$4:$API$29, MATCH("CenHos", 'WFOM - Time_Base'!$B$4:$B$29,0), MATCH(CONCATENATE($G277,AI$2),'WFOM - Time_Base'!$A$8:$API$8,0)) *
INDEX('WFOM - Time_Base'!$A$4:$API$29, MATCH("CenHos_Per", 'WFOM - Time_Base'!$B$4:$B$29,0), MATCH(CONCATENATE($G277,AI$2),'WFOM - Time_Base'!$A$8:$API$8,0)),
IFERROR($AN277 * INDEX('Inputs from Uganda staff'!$E$61:$BM$80,MATCH('HRH Need estimation'!AI$2,'Inputs from Uganda staff'!$E$61:$E$80,0),MATCH('HRH Need estimation'!$D277,'Inputs from Uganda staff'!$E$6:$BM$6,0)),
""))</f>
        <v>0</v>
      </c>
      <c r="AJ277" s="122">
        <f>IFERROR(
$AN277 * INDEX('WFOM - Time_Base'!$A$4:$API$29, MATCH("CenHos", 'WFOM - Time_Base'!$B$4:$B$29,0), MATCH(CONCATENATE($G277,AJ$2),'WFOM - Time_Base'!$A$8:$API$8,0)) *
INDEX('WFOM - Time_Base'!$A$4:$API$29, MATCH("CenHos_Per", 'WFOM - Time_Base'!$B$4:$B$29,0), MATCH(CONCATENATE($G277,AJ$2),'WFOM - Time_Base'!$A$8:$API$8,0)),
IFERROR($AN277 * INDEX('Inputs from Uganda staff'!$E$61:$BM$80,MATCH('HRH Need estimation'!AJ$2,'Inputs from Uganda staff'!$E$61:$E$80,0),MATCH('HRH Need estimation'!$D277,'Inputs from Uganda staff'!$E$6:$BM$6,0)),
""))</f>
        <v>0</v>
      </c>
      <c r="AK277" s="122">
        <f>IFERROR(
$AN277 * INDEX('WFOM - Time_Base'!$A$4:$API$29, MATCH("CenHos", 'WFOM - Time_Base'!$B$4:$B$29,0), MATCH(CONCATENATE($G277,AK$2),'WFOM - Time_Base'!$A$8:$API$8,0)) *
INDEX('WFOM - Time_Base'!$A$4:$API$29, MATCH("CenHos_Per", 'WFOM - Time_Base'!$B$4:$B$29,0), MATCH(CONCATENATE($G277,AK$2),'WFOM - Time_Base'!$A$8:$API$8,0)),
IFERROR($AN277 * INDEX('Inputs from Uganda staff'!$E$61:$BM$80,MATCH('HRH Need estimation'!AK$2,'Inputs from Uganda staff'!$E$61:$E$80,0),MATCH('HRH Need estimation'!$D277,'Inputs from Uganda staff'!$E$6:$BM$6,0)),
""))</f>
        <v>0</v>
      </c>
      <c r="AL277" s="122">
        <f>IFERROR(
$AN277 * INDEX('WFOM - Time_Base'!$A$4:$API$29, MATCH("CenHos", 'WFOM - Time_Base'!$B$4:$B$29,0), MATCH(CONCATENATE($G277,AL$2),'WFOM - Time_Base'!$A$8:$API$8,0)) *
INDEX('WFOM - Time_Base'!$A$4:$API$29, MATCH("CenHos_Per", 'WFOM - Time_Base'!$B$4:$B$29,0), MATCH(CONCATENATE($G277,AL$2),'WFOM - Time_Base'!$A$8:$API$8,0)),
IFERROR($AN277 * INDEX('Inputs from Uganda staff'!$E$61:$BM$80,MATCH('HRH Need estimation'!AL$2,'Inputs from Uganda staff'!$E$61:$E$80,0),MATCH('HRH Need estimation'!$D277,'Inputs from Uganda staff'!$E$6:$BM$6,0)),
""))</f>
        <v>0</v>
      </c>
      <c r="AN277">
        <v>1</v>
      </c>
      <c r="AO277" t="str">
        <f t="shared" si="12"/>
        <v>296</v>
      </c>
    </row>
    <row r="278" spans="1:41" hidden="1">
      <c r="A278" s="106" t="s">
        <v>1042</v>
      </c>
      <c r="B278" s="106" t="s">
        <v>25</v>
      </c>
      <c r="C278" s="107" t="s">
        <v>771</v>
      </c>
      <c r="D278" s="115" t="s">
        <v>772</v>
      </c>
      <c r="E278" s="122" t="s">
        <v>25</v>
      </c>
      <c r="F278" s="122" t="s">
        <v>38</v>
      </c>
      <c r="G278" s="122" t="str">
        <f>IF(F278&lt;&gt;"", VLOOKUP(F278,'WFOM - Cadre and Service List'!$E$4:$F$52,2,FALSE), "")</f>
        <v>FamPlan</v>
      </c>
      <c r="H278" s="122"/>
      <c r="I278" s="207"/>
      <c r="J278" s="207"/>
      <c r="K278" s="207"/>
      <c r="L278" s="207"/>
      <c r="M278" s="207"/>
      <c r="N278" s="207"/>
      <c r="O278" s="207"/>
      <c r="P278" s="207">
        <f t="shared" si="11"/>
        <v>0</v>
      </c>
      <c r="Q278" s="122" t="s">
        <v>1947</v>
      </c>
      <c r="R278" s="122">
        <f>IFERROR(
$AN278 * INDEX('WFOM - Time_Base'!$A$4:$API$29, MATCH("CenHos", 'WFOM - Time_Base'!$B$4:$B$29,0), MATCH(CONCATENATE($G278,R$2),'WFOM - Time_Base'!$A$8:$API$8,0)) *
INDEX('WFOM - Time_Base'!$A$4:$API$29, MATCH("CenHos_Per", 'WFOM - Time_Base'!$B$4:$B$29,0), MATCH(CONCATENATE($G278,R$2),'WFOM - Time_Base'!$A$8:$API$8,0)),
IFERROR($AN278 * INDEX('Inputs from Uganda staff'!$E$61:$BM$80,MATCH('HRH Need estimation'!R$2,'Inputs from Uganda staff'!$E$61:$E$80,0),MATCH('HRH Need estimation'!$D278,'Inputs from Uganda staff'!$E$6:$BM$6,0)),
""))</f>
        <v>0</v>
      </c>
      <c r="S278" s="122">
        <f>IFERROR(
$AN278 * INDEX('WFOM - Time_Base'!$A$4:$API$29, MATCH("CenHos", 'WFOM - Time_Base'!$B$4:$B$29,0), MATCH(CONCATENATE($G278,S$2),'WFOM - Time_Base'!$A$8:$API$8,0)) *
INDEX('WFOM - Time_Base'!$A$4:$API$29, MATCH("CenHos_Per", 'WFOM - Time_Base'!$B$4:$B$29,0), MATCH(CONCATENATE($G278,S$2),'WFOM - Time_Base'!$A$8:$API$8,0)),
IFERROR($AN278 * INDEX('Inputs from Uganda staff'!$E$61:$BM$80,MATCH('HRH Need estimation'!S$2,'Inputs from Uganda staff'!$E$61:$E$80,0),MATCH('HRH Need estimation'!$D278,'Inputs from Uganda staff'!$E$6:$BM$6,0)),
""))</f>
        <v>0</v>
      </c>
      <c r="T278" s="122">
        <f>IFERROR(
$AN278 * INDEX('WFOM - Time_Base'!$A$4:$API$29, MATCH("CenHos", 'WFOM - Time_Base'!$B$4:$B$29,0), MATCH(CONCATENATE($G278,T$2),'WFOM - Time_Base'!$A$8:$API$8,0)) *
INDEX('WFOM - Time_Base'!$A$4:$API$29, MATCH("CenHos_Per", 'WFOM - Time_Base'!$B$4:$B$29,0), MATCH(CONCATENATE($G278,T$2),'WFOM - Time_Base'!$A$8:$API$8,0)),
IFERROR($AN278 * INDEX('Inputs from Uganda staff'!$E$61:$BM$80,MATCH('HRH Need estimation'!T$2,'Inputs from Uganda staff'!$E$61:$E$80,0),MATCH('HRH Need estimation'!$D278,'Inputs from Uganda staff'!$E$6:$BM$6,0)),
""))</f>
        <v>0</v>
      </c>
      <c r="U278" s="122">
        <f>IFERROR(
$AN278 * INDEX('WFOM - Time_Base'!$A$4:$API$29, MATCH("CenHos", 'WFOM - Time_Base'!$B$4:$B$29,0), MATCH(CONCATENATE($G278,U$2),'WFOM - Time_Base'!$A$8:$API$8,0)) *
INDEX('WFOM - Time_Base'!$A$4:$API$29, MATCH("CenHos_Per", 'WFOM - Time_Base'!$B$4:$B$29,0), MATCH(CONCATENATE($G278,U$2),'WFOM - Time_Base'!$A$8:$API$8,0)),
IFERROR($AN278 * INDEX('Inputs from Uganda staff'!$E$61:$BM$80,MATCH('HRH Need estimation'!U$2,'Inputs from Uganda staff'!$E$61:$E$80,0),MATCH('HRH Need estimation'!$D278,'Inputs from Uganda staff'!$E$6:$BM$6,0)),
""))</f>
        <v>10</v>
      </c>
      <c r="V278" s="122">
        <f>IFERROR(
$AN278 * INDEX('WFOM - Time_Base'!$A$4:$API$29, MATCH("CenHos", 'WFOM - Time_Base'!$B$4:$B$29,0), MATCH(CONCATENATE($G278,V$2),'WFOM - Time_Base'!$A$8:$API$8,0)) *
INDEX('WFOM - Time_Base'!$A$4:$API$29, MATCH("CenHos_Per", 'WFOM - Time_Base'!$B$4:$B$29,0), MATCH(CONCATENATE($G278,V$2),'WFOM - Time_Base'!$A$8:$API$8,0)),
IFERROR($AN278 * INDEX('Inputs from Uganda staff'!$E$61:$BM$80,MATCH('HRH Need estimation'!V$2,'Inputs from Uganda staff'!$E$61:$E$80,0),MATCH('HRH Need estimation'!$D278,'Inputs from Uganda staff'!$E$6:$BM$6,0)),
""))</f>
        <v>10</v>
      </c>
      <c r="W278" s="122">
        <f>IFERROR(
$AN278 * INDEX('WFOM - Time_Base'!$A$4:$API$29, MATCH("CenHos", 'WFOM - Time_Base'!$B$4:$B$29,0), MATCH(CONCATENATE($G278,W$2),'WFOM - Time_Base'!$A$8:$API$8,0)) *
INDEX('WFOM - Time_Base'!$A$4:$API$29, MATCH("CenHos_Per", 'WFOM - Time_Base'!$B$4:$B$29,0), MATCH(CONCATENATE($G278,W$2),'WFOM - Time_Base'!$A$8:$API$8,0)),
IFERROR($AN278 * INDEX('Inputs from Uganda staff'!$E$61:$BM$80,MATCH('HRH Need estimation'!W$2,'Inputs from Uganda staff'!$E$61:$E$80,0),MATCH('HRH Need estimation'!$D278,'Inputs from Uganda staff'!$E$6:$BM$6,0)),
""))</f>
        <v>0</v>
      </c>
      <c r="X278" s="122">
        <f>IFERROR(
$AN278 * INDEX('WFOM - Time_Base'!$A$4:$API$29, MATCH("CenHos", 'WFOM - Time_Base'!$B$4:$B$29,0), MATCH(CONCATENATE($G278,X$2),'WFOM - Time_Base'!$A$8:$API$8,0)) *
INDEX('WFOM - Time_Base'!$A$4:$API$29, MATCH("CenHos_Per", 'WFOM - Time_Base'!$B$4:$B$29,0), MATCH(CONCATENATE($G278,X$2),'WFOM - Time_Base'!$A$8:$API$8,0)),
IFERROR($AN278 * INDEX('Inputs from Uganda staff'!$E$61:$BM$80,MATCH('HRH Need estimation'!X$2,'Inputs from Uganda staff'!$E$61:$E$80,0),MATCH('HRH Need estimation'!$D278,'Inputs from Uganda staff'!$E$6:$BM$6,0)),
""))</f>
        <v>0</v>
      </c>
      <c r="Y278" s="122">
        <f>IFERROR(
$AN278 * INDEX('WFOM - Time_Base'!$A$4:$API$29, MATCH("CenHos", 'WFOM - Time_Base'!$B$4:$B$29,0), MATCH(CONCATENATE($G278,Y$2),'WFOM - Time_Base'!$A$8:$API$8,0)) *
INDEX('WFOM - Time_Base'!$A$4:$API$29, MATCH("CenHos_Per", 'WFOM - Time_Base'!$B$4:$B$29,0), MATCH(CONCATENATE($G278,Y$2),'WFOM - Time_Base'!$A$8:$API$8,0)),
IFERROR($AN278 * INDEX('Inputs from Uganda staff'!$E$61:$BM$80,MATCH('HRH Need estimation'!Y$2,'Inputs from Uganda staff'!$E$61:$E$80,0),MATCH('HRH Need estimation'!$D278,'Inputs from Uganda staff'!$E$6:$BM$6,0)),
""))</f>
        <v>0</v>
      </c>
      <c r="Z278" s="122">
        <f>IFERROR(
$AN278 * INDEX('WFOM - Time_Base'!$A$4:$API$29, MATCH("CenHos", 'WFOM - Time_Base'!$B$4:$B$29,0), MATCH(CONCATENATE($G278,Z$2),'WFOM - Time_Base'!$A$8:$API$8,0)) *
INDEX('WFOM - Time_Base'!$A$4:$API$29, MATCH("CenHos_Per", 'WFOM - Time_Base'!$B$4:$B$29,0), MATCH(CONCATENATE($G278,Z$2),'WFOM - Time_Base'!$A$8:$API$8,0)),
IFERROR($AN278 * INDEX('Inputs from Uganda staff'!$E$61:$BM$80,MATCH('HRH Need estimation'!Z$2,'Inputs from Uganda staff'!$E$61:$E$80,0),MATCH('HRH Need estimation'!$D278,'Inputs from Uganda staff'!$E$6:$BM$6,0)),
""))</f>
        <v>0</v>
      </c>
      <c r="AA278" s="122">
        <f>IFERROR(
$AN278 * INDEX('WFOM - Time_Base'!$A$4:$API$29, MATCH("CenHos", 'WFOM - Time_Base'!$B$4:$B$29,0), MATCH(CONCATENATE($G278,AA$2),'WFOM - Time_Base'!$A$8:$API$8,0)) *
INDEX('WFOM - Time_Base'!$A$4:$API$29, MATCH("CenHos_Per", 'WFOM - Time_Base'!$B$4:$B$29,0), MATCH(CONCATENATE($G278,AA$2),'WFOM - Time_Base'!$A$8:$API$8,0)),
IFERROR($AN278 * INDEX('Inputs from Uganda staff'!$E$61:$BM$80,MATCH('HRH Need estimation'!AA$2,'Inputs from Uganda staff'!$E$61:$E$80,0),MATCH('HRH Need estimation'!$D278,'Inputs from Uganda staff'!$E$6:$BM$6,0)),
""))</f>
        <v>0</v>
      </c>
      <c r="AB278" s="122">
        <f>IFERROR(
$AN278 * INDEX('WFOM - Time_Base'!$A$4:$API$29, MATCH("CenHos", 'WFOM - Time_Base'!$B$4:$B$29,0), MATCH(CONCATENATE($G278,AB$2),'WFOM - Time_Base'!$A$8:$API$8,0)) *
INDEX('WFOM - Time_Base'!$A$4:$API$29, MATCH("CenHos_Per", 'WFOM - Time_Base'!$B$4:$B$29,0), MATCH(CONCATENATE($G278,AB$2),'WFOM - Time_Base'!$A$8:$API$8,0)),
IFERROR($AN278 * INDEX('Inputs from Uganda staff'!$E$61:$BM$80,MATCH('HRH Need estimation'!AB$2,'Inputs from Uganda staff'!$E$61:$E$80,0),MATCH('HRH Need estimation'!$D278,'Inputs from Uganda staff'!$E$6:$BM$6,0)),
""))</f>
        <v>0</v>
      </c>
      <c r="AC278" s="122" t="str">
        <f>IFERROR(
$AN278 * INDEX('WFOM - Time_Base'!$A$4:$API$29, MATCH("CenHos", 'WFOM - Time_Base'!$B$4:$B$29,0), MATCH(CONCATENATE($G278,AC$2),'WFOM - Time_Base'!$A$8:$API$8,0)) *
INDEX('WFOM - Time_Base'!$A$4:$API$29, MATCH("CenHos_Per", 'WFOM - Time_Base'!$B$4:$B$29,0), MATCH(CONCATENATE($G278,AC$2),'WFOM - Time_Base'!$A$8:$API$8,0)),
IFERROR($AN278 * INDEX('Inputs from Uganda staff'!$E$61:$BM$80,MATCH('HRH Need estimation'!AC$2,'Inputs from Uganda staff'!$E$61:$E$80,0),MATCH('HRH Need estimation'!$D278,'Inputs from Uganda staff'!$E$6:$BM$6,0)),
""))</f>
        <v/>
      </c>
      <c r="AD278" s="122">
        <f>IFERROR(
$AN278 * INDEX('WFOM - Time_Base'!$A$4:$API$29, MATCH("CenHos", 'WFOM - Time_Base'!$B$4:$B$29,0), MATCH(CONCATENATE($G278,AD$2),'WFOM - Time_Base'!$A$8:$API$8,0)) *
INDEX('WFOM - Time_Base'!$A$4:$API$29, MATCH("CenHos_Per", 'WFOM - Time_Base'!$B$4:$B$29,0), MATCH(CONCATENATE($G278,AD$2),'WFOM - Time_Base'!$A$8:$API$8,0)),
IFERROR($AN278 * INDEX('Inputs from Uganda staff'!$E$61:$BM$80,MATCH('HRH Need estimation'!AD$2,'Inputs from Uganda staff'!$E$61:$E$80,0),MATCH('HRH Need estimation'!$D278,'Inputs from Uganda staff'!$E$6:$BM$6,0)),
""))</f>
        <v>0</v>
      </c>
      <c r="AE278" s="122">
        <f>IFERROR(
$AN278 * INDEX('WFOM - Time_Base'!$A$4:$API$29, MATCH("CenHos", 'WFOM - Time_Base'!$B$4:$B$29,0), MATCH(CONCATENATE($G278,AE$2),'WFOM - Time_Base'!$A$8:$API$8,0)) *
INDEX('WFOM - Time_Base'!$A$4:$API$29, MATCH("CenHos_Per", 'WFOM - Time_Base'!$B$4:$B$29,0), MATCH(CONCATENATE($G278,AE$2),'WFOM - Time_Base'!$A$8:$API$8,0)),
IFERROR($AN278 * INDEX('Inputs from Uganda staff'!$E$61:$BM$80,MATCH('HRH Need estimation'!AE$2,'Inputs from Uganda staff'!$E$61:$E$80,0),MATCH('HRH Need estimation'!$D278,'Inputs from Uganda staff'!$E$6:$BM$6,0)),
""))</f>
        <v>0</v>
      </c>
      <c r="AF278" s="122">
        <f>IFERROR(
$AN278 * INDEX('WFOM - Time_Base'!$A$4:$API$29, MATCH("CenHos", 'WFOM - Time_Base'!$B$4:$B$29,0), MATCH(CONCATENATE($G278,AF$2),'WFOM - Time_Base'!$A$8:$API$8,0)) *
INDEX('WFOM - Time_Base'!$A$4:$API$29, MATCH("CenHos_Per", 'WFOM - Time_Base'!$B$4:$B$29,0), MATCH(CONCATENATE($G278,AF$2),'WFOM - Time_Base'!$A$8:$API$8,0)),
IFERROR($AN278 * INDEX('Inputs from Uganda staff'!$E$61:$BM$80,MATCH('HRH Need estimation'!AF$2,'Inputs from Uganda staff'!$E$61:$E$80,0),MATCH('HRH Need estimation'!$D278,'Inputs from Uganda staff'!$E$6:$BM$6,0)),
""))</f>
        <v>0</v>
      </c>
      <c r="AG278" s="122">
        <f>IFERROR(
$AN278 * INDEX('WFOM - Time_Base'!$A$4:$API$29, MATCH("CenHos", 'WFOM - Time_Base'!$B$4:$B$29,0), MATCH(CONCATENATE($G278,AG$2),'WFOM - Time_Base'!$A$8:$API$8,0)) *
INDEX('WFOM - Time_Base'!$A$4:$API$29, MATCH("CenHos_Per", 'WFOM - Time_Base'!$B$4:$B$29,0), MATCH(CONCATENATE($G278,AG$2),'WFOM - Time_Base'!$A$8:$API$8,0)),
IFERROR($AN278 * INDEX('Inputs from Uganda staff'!$E$61:$BM$80,MATCH('HRH Need estimation'!AG$2,'Inputs from Uganda staff'!$E$61:$E$80,0),MATCH('HRH Need estimation'!$D278,'Inputs from Uganda staff'!$E$6:$BM$6,0)),
""))</f>
        <v>0</v>
      </c>
      <c r="AH278" s="122">
        <f>IFERROR(
$AN278 * INDEX('WFOM - Time_Base'!$A$4:$API$29, MATCH("CenHos", 'WFOM - Time_Base'!$B$4:$B$29,0), MATCH(CONCATENATE($G278,AH$2),'WFOM - Time_Base'!$A$8:$API$8,0)) *
INDEX('WFOM - Time_Base'!$A$4:$API$29, MATCH("CenHos_Per", 'WFOM - Time_Base'!$B$4:$B$29,0), MATCH(CONCATENATE($G278,AH$2),'WFOM - Time_Base'!$A$8:$API$8,0)),
IFERROR($AN278 * INDEX('Inputs from Uganda staff'!$E$61:$BM$80,MATCH('HRH Need estimation'!AH$2,'Inputs from Uganda staff'!$E$61:$E$80,0),MATCH('HRH Need estimation'!$D278,'Inputs from Uganda staff'!$E$6:$BM$6,0)),
""))</f>
        <v>0</v>
      </c>
      <c r="AI278" s="122">
        <f>IFERROR(
$AN278 * INDEX('WFOM - Time_Base'!$A$4:$API$29, MATCH("CenHos", 'WFOM - Time_Base'!$B$4:$B$29,0), MATCH(CONCATENATE($G278,AI$2),'WFOM - Time_Base'!$A$8:$API$8,0)) *
INDEX('WFOM - Time_Base'!$A$4:$API$29, MATCH("CenHos_Per", 'WFOM - Time_Base'!$B$4:$B$29,0), MATCH(CONCATENATE($G278,AI$2),'WFOM - Time_Base'!$A$8:$API$8,0)),
IFERROR($AN278 * INDEX('Inputs from Uganda staff'!$E$61:$BM$80,MATCH('HRH Need estimation'!AI$2,'Inputs from Uganda staff'!$E$61:$E$80,0),MATCH('HRH Need estimation'!$D278,'Inputs from Uganda staff'!$E$6:$BM$6,0)),
""))</f>
        <v>0</v>
      </c>
      <c r="AJ278" s="122">
        <f>IFERROR(
$AN278 * INDEX('WFOM - Time_Base'!$A$4:$API$29, MATCH("CenHos", 'WFOM - Time_Base'!$B$4:$B$29,0), MATCH(CONCATENATE($G278,AJ$2),'WFOM - Time_Base'!$A$8:$API$8,0)) *
INDEX('WFOM - Time_Base'!$A$4:$API$29, MATCH("CenHos_Per", 'WFOM - Time_Base'!$B$4:$B$29,0), MATCH(CONCATENATE($G278,AJ$2),'WFOM - Time_Base'!$A$8:$API$8,0)),
IFERROR($AN278 * INDEX('Inputs from Uganda staff'!$E$61:$BM$80,MATCH('HRH Need estimation'!AJ$2,'Inputs from Uganda staff'!$E$61:$E$80,0),MATCH('HRH Need estimation'!$D278,'Inputs from Uganda staff'!$E$6:$BM$6,0)),
""))</f>
        <v>0</v>
      </c>
      <c r="AK278" s="122">
        <f>IFERROR(
$AN278 * INDEX('WFOM - Time_Base'!$A$4:$API$29, MATCH("CenHos", 'WFOM - Time_Base'!$B$4:$B$29,0), MATCH(CONCATENATE($G278,AK$2),'WFOM - Time_Base'!$A$8:$API$8,0)) *
INDEX('WFOM - Time_Base'!$A$4:$API$29, MATCH("CenHos_Per", 'WFOM - Time_Base'!$B$4:$B$29,0), MATCH(CONCATENATE($G278,AK$2),'WFOM - Time_Base'!$A$8:$API$8,0)),
IFERROR($AN278 * INDEX('Inputs from Uganda staff'!$E$61:$BM$80,MATCH('HRH Need estimation'!AK$2,'Inputs from Uganda staff'!$E$61:$E$80,0),MATCH('HRH Need estimation'!$D278,'Inputs from Uganda staff'!$E$6:$BM$6,0)),
""))</f>
        <v>0</v>
      </c>
      <c r="AL278" s="122">
        <f>IFERROR(
$AN278 * INDEX('WFOM - Time_Base'!$A$4:$API$29, MATCH("CenHos", 'WFOM - Time_Base'!$B$4:$B$29,0), MATCH(CONCATENATE($G278,AL$2),'WFOM - Time_Base'!$A$8:$API$8,0)) *
INDEX('WFOM - Time_Base'!$A$4:$API$29, MATCH("CenHos_Per", 'WFOM - Time_Base'!$B$4:$B$29,0), MATCH(CONCATENATE($G278,AL$2),'WFOM - Time_Base'!$A$8:$API$8,0)),
IFERROR($AN278 * INDEX('Inputs from Uganda staff'!$E$61:$BM$80,MATCH('HRH Need estimation'!AL$2,'Inputs from Uganda staff'!$E$61:$E$80,0),MATCH('HRH Need estimation'!$D278,'Inputs from Uganda staff'!$E$6:$BM$6,0)),
""))</f>
        <v>0</v>
      </c>
      <c r="AN278">
        <v>1</v>
      </c>
      <c r="AO278" t="e">
        <f t="shared" si="12"/>
        <v>#N/A</v>
      </c>
    </row>
    <row r="279" spans="1:41" hidden="1">
      <c r="A279" s="106" t="s">
        <v>915</v>
      </c>
      <c r="B279" s="106" t="s">
        <v>25</v>
      </c>
      <c r="C279" s="107" t="s">
        <v>773</v>
      </c>
      <c r="D279" s="115" t="s">
        <v>774</v>
      </c>
      <c r="E279" s="122" t="s">
        <v>867</v>
      </c>
      <c r="F279" s="122" t="s">
        <v>21</v>
      </c>
      <c r="G279" s="122" t="str">
        <f>IF(F279&lt;&gt;"", VLOOKUP(F279,'WFOM - Cadre and Service List'!$E$4:$F$52,2,FALSE), "")</f>
        <v>Over5OPD</v>
      </c>
      <c r="H279" s="122"/>
      <c r="I279" s="207"/>
      <c r="J279" s="207"/>
      <c r="K279" s="207"/>
      <c r="L279" s="207"/>
      <c r="M279" s="207"/>
      <c r="N279" s="207"/>
      <c r="O279" s="207"/>
      <c r="P279" s="207">
        <f t="shared" si="11"/>
        <v>0</v>
      </c>
      <c r="Q279" s="122" t="s">
        <v>1947</v>
      </c>
      <c r="R279" s="252">
        <f>IFERROR(
$AN279 * INDEX('WFOM - Time_Base'!$A$4:$API$29, MATCH("CenHos", 'WFOM - Time_Base'!$B$4:$B$29,0), MATCH(CONCATENATE($G279,R$2),'WFOM - Time_Base'!$A$8:$API$8,0)) *
INDEX('WFOM - Time_Base'!$A$4:$API$29, MATCH("CenHos_Per", 'WFOM - Time_Base'!$B$4:$B$29,0), MATCH(CONCATENATE($G279,R$2),'WFOM - Time_Base'!$A$8:$API$8,0)),
IFERROR($AN279 * INDEX('Inputs from Uganda staff'!$E$61:$BM$80,MATCH('HRH Need estimation'!R$2,'Inputs from Uganda staff'!$E$61:$E$80,0),MATCH('HRH Need estimation'!$D279,'Inputs from Uganda staff'!$E$6:$BM$6,0)),
""))</f>
        <v>3.5</v>
      </c>
      <c r="S279" s="252">
        <f>IFERROR(
$AN279 * INDEX('WFOM - Time_Base'!$A$4:$API$29, MATCH("CenHos", 'WFOM - Time_Base'!$B$4:$B$29,0), MATCH(CONCATENATE($G279,S$2),'WFOM - Time_Base'!$A$8:$API$8,0)) *
INDEX('WFOM - Time_Base'!$A$4:$API$29, MATCH("CenHos_Per", 'WFOM - Time_Base'!$B$4:$B$29,0), MATCH(CONCATENATE($G279,S$2),'WFOM - Time_Base'!$A$8:$API$8,0)),
IFERROR($AN279 * INDEX('Inputs from Uganda staff'!$E$61:$BM$80,MATCH('HRH Need estimation'!S$2,'Inputs from Uganda staff'!$E$61:$E$80,0),MATCH('HRH Need estimation'!$D279,'Inputs from Uganda staff'!$E$6:$BM$6,0)),
""))</f>
        <v>6</v>
      </c>
      <c r="T279" s="252">
        <f>IFERROR(
$AN279 * INDEX('WFOM - Time_Base'!$A$4:$API$29, MATCH("CenHos", 'WFOM - Time_Base'!$B$4:$B$29,0), MATCH(CONCATENATE($G279,T$2),'WFOM - Time_Base'!$A$8:$API$8,0)) *
INDEX('WFOM - Time_Base'!$A$4:$API$29, MATCH("CenHos_Per", 'WFOM - Time_Base'!$B$4:$B$29,0), MATCH(CONCATENATE($G279,T$2),'WFOM - Time_Base'!$A$8:$API$8,0)),
IFERROR($AN279 * INDEX('Inputs from Uganda staff'!$E$61:$BM$80,MATCH('HRH Need estimation'!T$2,'Inputs from Uganda staff'!$E$61:$E$80,0),MATCH('HRH Need estimation'!$D279,'Inputs from Uganda staff'!$E$6:$BM$6,0)),
""))</f>
        <v>0</v>
      </c>
      <c r="U279" s="252">
        <f>IFERROR(
$AN279 * INDEX('WFOM - Time_Base'!$A$4:$API$29, MATCH("CenHos", 'WFOM - Time_Base'!$B$4:$B$29,0), MATCH(CONCATENATE($G279,U$2),'WFOM - Time_Base'!$A$8:$API$8,0)) *
INDEX('WFOM - Time_Base'!$A$4:$API$29, MATCH("CenHos_Per", 'WFOM - Time_Base'!$B$4:$B$29,0), MATCH(CONCATENATE($G279,U$2),'WFOM - Time_Base'!$A$8:$API$8,0)),
IFERROR($AN279 * INDEX('Inputs from Uganda staff'!$E$61:$BM$80,MATCH('HRH Need estimation'!U$2,'Inputs from Uganda staff'!$E$61:$E$80,0),MATCH('HRH Need estimation'!$D279,'Inputs from Uganda staff'!$E$6:$BM$6,0)),
""))</f>
        <v>1</v>
      </c>
      <c r="V279" s="252">
        <f>IFERROR(
$AN279 * INDEX('WFOM - Time_Base'!$A$4:$API$29, MATCH("CenHos", 'WFOM - Time_Base'!$B$4:$B$29,0), MATCH(CONCATENATE($G279,V$2),'WFOM - Time_Base'!$A$8:$API$8,0)) *
INDEX('WFOM - Time_Base'!$A$4:$API$29, MATCH("CenHos_Per", 'WFOM - Time_Base'!$B$4:$B$29,0), MATCH(CONCATENATE($G279,V$2),'WFOM - Time_Base'!$A$8:$API$8,0)),
IFERROR($AN279 * INDEX('Inputs from Uganda staff'!$E$61:$BM$80,MATCH('HRH Need estimation'!V$2,'Inputs from Uganda staff'!$E$61:$E$80,0),MATCH('HRH Need estimation'!$D279,'Inputs from Uganda staff'!$E$6:$BM$6,0)),
""))</f>
        <v>4</v>
      </c>
      <c r="W279" s="252">
        <f>IFERROR(
$AN279 * INDEX('WFOM - Time_Base'!$A$4:$API$29, MATCH("CenHos", 'WFOM - Time_Base'!$B$4:$B$29,0), MATCH(CONCATENATE($G279,W$2),'WFOM - Time_Base'!$A$8:$API$8,0)) *
INDEX('WFOM - Time_Base'!$A$4:$API$29, MATCH("CenHos_Per", 'WFOM - Time_Base'!$B$4:$B$29,0), MATCH(CONCATENATE($G279,W$2),'WFOM - Time_Base'!$A$8:$API$8,0)),
IFERROR($AN279 * INDEX('Inputs from Uganda staff'!$E$61:$BM$80,MATCH('HRH Need estimation'!W$2,'Inputs from Uganda staff'!$E$61:$E$80,0),MATCH('HRH Need estimation'!$D279,'Inputs from Uganda staff'!$E$6:$BM$6,0)),
""))</f>
        <v>0</v>
      </c>
      <c r="X279" s="252">
        <f>IFERROR(
$AN279 * INDEX('WFOM - Time_Base'!$A$4:$API$29, MATCH("CenHos", 'WFOM - Time_Base'!$B$4:$B$29,0), MATCH(CONCATENATE($G279,X$2),'WFOM - Time_Base'!$A$8:$API$8,0)) *
INDEX('WFOM - Time_Base'!$A$4:$API$29, MATCH("CenHos_Per", 'WFOM - Time_Base'!$B$4:$B$29,0), MATCH(CONCATENATE($G279,X$2),'WFOM - Time_Base'!$A$8:$API$8,0)),
IFERROR($AN279 * INDEX('Inputs from Uganda staff'!$E$61:$BM$80,MATCH('HRH Need estimation'!X$2,'Inputs from Uganda staff'!$E$61:$E$80,0),MATCH('HRH Need estimation'!$D279,'Inputs from Uganda staff'!$E$6:$BM$6,0)),
""))</f>
        <v>0</v>
      </c>
      <c r="Y279" s="301">
        <f>Y231</f>
        <v>0.8</v>
      </c>
      <c r="Z279" s="252">
        <f>IFERROR(
$AN279 * INDEX('WFOM - Time_Base'!$A$4:$API$29, MATCH("CenHos", 'WFOM - Time_Base'!$B$4:$B$29,0), MATCH(CONCATENATE($G279,Z$2),'WFOM - Time_Base'!$A$8:$API$8,0)) *
INDEX('WFOM - Time_Base'!$A$4:$API$29, MATCH("CenHos_Per", 'WFOM - Time_Base'!$B$4:$B$29,0), MATCH(CONCATENATE($G279,Z$2),'WFOM - Time_Base'!$A$8:$API$8,0)),
IFERROR($AN279 * INDEX('Inputs from Uganda staff'!$E$61:$BM$80,MATCH('HRH Need estimation'!Z$2,'Inputs from Uganda staff'!$E$61:$E$80,0),MATCH('HRH Need estimation'!$D279,'Inputs from Uganda staff'!$E$6:$BM$6,0)),
""))</f>
        <v>0</v>
      </c>
      <c r="AA279" s="252">
        <f>IFERROR(
$AN279 * INDEX('WFOM - Time_Base'!$A$4:$API$29, MATCH("CenHos", 'WFOM - Time_Base'!$B$4:$B$29,0), MATCH(CONCATENATE($G279,AA$2),'WFOM - Time_Base'!$A$8:$API$8,0)) *
INDEX('WFOM - Time_Base'!$A$4:$API$29, MATCH("CenHos_Per", 'WFOM - Time_Base'!$B$4:$B$29,0), MATCH(CONCATENATE($G279,AA$2),'WFOM - Time_Base'!$A$8:$API$8,0)),
IFERROR($AN279 * INDEX('Inputs from Uganda staff'!$E$61:$BM$80,MATCH('HRH Need estimation'!AA$2,'Inputs from Uganda staff'!$E$61:$E$80,0),MATCH('HRH Need estimation'!$D279,'Inputs from Uganda staff'!$E$6:$BM$6,0)),
""))</f>
        <v>0</v>
      </c>
      <c r="AB279" s="252">
        <f>IFERROR(
$AN279 * INDEX('WFOM - Time_Base'!$A$4:$API$29, MATCH("CenHos", 'WFOM - Time_Base'!$B$4:$B$29,0), MATCH(CONCATENATE($G279,AB$2),'WFOM - Time_Base'!$A$8:$API$8,0)) *
INDEX('WFOM - Time_Base'!$A$4:$API$29, MATCH("CenHos_Per", 'WFOM - Time_Base'!$B$4:$B$29,0), MATCH(CONCATENATE($G279,AB$2),'WFOM - Time_Base'!$A$8:$API$8,0)),
IFERROR($AN279 * INDEX('Inputs from Uganda staff'!$E$61:$BM$80,MATCH('HRH Need estimation'!AB$2,'Inputs from Uganda staff'!$E$61:$E$80,0),MATCH('HRH Need estimation'!$D279,'Inputs from Uganda staff'!$E$6:$BM$6,0)),
""))</f>
        <v>0</v>
      </c>
      <c r="AC279" s="252" t="str">
        <f>IFERROR(
$AN279 * INDEX('WFOM - Time_Base'!$A$4:$API$29, MATCH("CenHos", 'WFOM - Time_Base'!$B$4:$B$29,0), MATCH(CONCATENATE($G279,AC$2),'WFOM - Time_Base'!$A$8:$API$8,0)) *
INDEX('WFOM - Time_Base'!$A$4:$API$29, MATCH("CenHos_Per", 'WFOM - Time_Base'!$B$4:$B$29,0), MATCH(CONCATENATE($G279,AC$2),'WFOM - Time_Base'!$A$8:$API$8,0)),
IFERROR($AN279 * INDEX('Inputs from Uganda staff'!$E$61:$BM$80,MATCH('HRH Need estimation'!AC$2,'Inputs from Uganda staff'!$E$61:$E$80,0),MATCH('HRH Need estimation'!$D279,'Inputs from Uganda staff'!$E$6:$BM$6,0)),
""))</f>
        <v/>
      </c>
      <c r="AD279" s="252">
        <f>IFERROR(
$AN279 * INDEX('WFOM - Time_Base'!$A$4:$API$29, MATCH("CenHos", 'WFOM - Time_Base'!$B$4:$B$29,0), MATCH(CONCATENATE($G279,AD$2),'WFOM - Time_Base'!$A$8:$API$8,0)) *
INDEX('WFOM - Time_Base'!$A$4:$API$29, MATCH("CenHos_Per", 'WFOM - Time_Base'!$B$4:$B$29,0), MATCH(CONCATENATE($G279,AD$2),'WFOM - Time_Base'!$A$8:$API$8,0)),
IFERROR($AN279 * INDEX('Inputs from Uganda staff'!$E$61:$BM$80,MATCH('HRH Need estimation'!AD$2,'Inputs from Uganda staff'!$E$61:$E$80,0),MATCH('HRH Need estimation'!$D279,'Inputs from Uganda staff'!$E$6:$BM$6,0)),
""))</f>
        <v>0</v>
      </c>
      <c r="AE279" s="252">
        <f>IFERROR(
$AN279 * INDEX('WFOM - Time_Base'!$A$4:$API$29, MATCH("CenHos", 'WFOM - Time_Base'!$B$4:$B$29,0), MATCH(CONCATENATE($G279,AE$2),'WFOM - Time_Base'!$A$8:$API$8,0)) *
INDEX('WFOM - Time_Base'!$A$4:$API$29, MATCH("CenHos_Per", 'WFOM - Time_Base'!$B$4:$B$29,0), MATCH(CONCATENATE($G279,AE$2),'WFOM - Time_Base'!$A$8:$API$8,0)),
IFERROR($AN279 * INDEX('Inputs from Uganda staff'!$E$61:$BM$80,MATCH('HRH Need estimation'!AE$2,'Inputs from Uganda staff'!$E$61:$E$80,0),MATCH('HRH Need estimation'!$D279,'Inputs from Uganda staff'!$E$6:$BM$6,0)),
""))</f>
        <v>0</v>
      </c>
      <c r="AF279" s="252">
        <f>IFERROR(
$AN279 * INDEX('WFOM - Time_Base'!$A$4:$API$29, MATCH("CenHos", 'WFOM - Time_Base'!$B$4:$B$29,0), MATCH(CONCATENATE($G279,AF$2),'WFOM - Time_Base'!$A$8:$API$8,0)) *
INDEX('WFOM - Time_Base'!$A$4:$API$29, MATCH("CenHos_Per", 'WFOM - Time_Base'!$B$4:$B$29,0), MATCH(CONCATENATE($G279,AF$2),'WFOM - Time_Base'!$A$8:$API$8,0)),
IFERROR($AN279 * INDEX('Inputs from Uganda staff'!$E$61:$BM$80,MATCH('HRH Need estimation'!AF$2,'Inputs from Uganda staff'!$E$61:$E$80,0),MATCH('HRH Need estimation'!$D279,'Inputs from Uganda staff'!$E$6:$BM$6,0)),
""))</f>
        <v>0</v>
      </c>
      <c r="AG279" s="252">
        <f>IFERROR(
$AN279 * INDEX('WFOM - Time_Base'!$A$4:$API$29, MATCH("CenHos", 'WFOM - Time_Base'!$B$4:$B$29,0), MATCH(CONCATENATE($G279,AG$2),'WFOM - Time_Base'!$A$8:$API$8,0)) *
INDEX('WFOM - Time_Base'!$A$4:$API$29, MATCH("CenHos_Per", 'WFOM - Time_Base'!$B$4:$B$29,0), MATCH(CONCATENATE($G279,AG$2),'WFOM - Time_Base'!$A$8:$API$8,0)),
IFERROR($AN279 * INDEX('Inputs from Uganda staff'!$E$61:$BM$80,MATCH('HRH Need estimation'!AG$2,'Inputs from Uganda staff'!$E$61:$E$80,0),MATCH('HRH Need estimation'!$D279,'Inputs from Uganda staff'!$E$6:$BM$6,0)),
""))</f>
        <v>0</v>
      </c>
      <c r="AH279" s="252">
        <f>IFERROR(
$AN279 * INDEX('WFOM - Time_Base'!$A$4:$API$29, MATCH("CenHos", 'WFOM - Time_Base'!$B$4:$B$29,0), MATCH(CONCATENATE($G279,AH$2),'WFOM - Time_Base'!$A$8:$API$8,0)) *
INDEX('WFOM - Time_Base'!$A$4:$API$29, MATCH("CenHos_Per", 'WFOM - Time_Base'!$B$4:$B$29,0), MATCH(CONCATENATE($G279,AH$2),'WFOM - Time_Base'!$A$8:$API$8,0)),
IFERROR($AN279 * INDEX('Inputs from Uganda staff'!$E$61:$BM$80,MATCH('HRH Need estimation'!AH$2,'Inputs from Uganda staff'!$E$61:$E$80,0),MATCH('HRH Need estimation'!$D279,'Inputs from Uganda staff'!$E$6:$BM$6,0)),
""))</f>
        <v>0</v>
      </c>
      <c r="AI279" s="252">
        <f>IFERROR(
$AN279 * INDEX('WFOM - Time_Base'!$A$4:$API$29, MATCH("CenHos", 'WFOM - Time_Base'!$B$4:$B$29,0), MATCH(CONCATENATE($G279,AI$2),'WFOM - Time_Base'!$A$8:$API$8,0)) *
INDEX('WFOM - Time_Base'!$A$4:$API$29, MATCH("CenHos_Per", 'WFOM - Time_Base'!$B$4:$B$29,0), MATCH(CONCATENATE($G279,AI$2),'WFOM - Time_Base'!$A$8:$API$8,0)),
IFERROR($AN279 * INDEX('Inputs from Uganda staff'!$E$61:$BM$80,MATCH('HRH Need estimation'!AI$2,'Inputs from Uganda staff'!$E$61:$E$80,0),MATCH('HRH Need estimation'!$D279,'Inputs from Uganda staff'!$E$6:$BM$6,0)),
""))</f>
        <v>0</v>
      </c>
      <c r="AJ279" s="252">
        <f>IFERROR(
$AN279 * INDEX('WFOM - Time_Base'!$A$4:$API$29, MATCH("CenHos", 'WFOM - Time_Base'!$B$4:$B$29,0), MATCH(CONCATENATE($G279,AJ$2),'WFOM - Time_Base'!$A$8:$API$8,0)) *
INDEX('WFOM - Time_Base'!$A$4:$API$29, MATCH("CenHos_Per", 'WFOM - Time_Base'!$B$4:$B$29,0), MATCH(CONCATENATE($G279,AJ$2),'WFOM - Time_Base'!$A$8:$API$8,0)),
IFERROR($AN279 * INDEX('Inputs from Uganda staff'!$E$61:$BM$80,MATCH('HRH Need estimation'!AJ$2,'Inputs from Uganda staff'!$E$61:$E$80,0),MATCH('HRH Need estimation'!$D279,'Inputs from Uganda staff'!$E$6:$BM$6,0)),
""))</f>
        <v>0</v>
      </c>
      <c r="AK279" s="252">
        <f>IFERROR(
$AN279 * INDEX('WFOM - Time_Base'!$A$4:$API$29, MATCH("CenHos", 'WFOM - Time_Base'!$B$4:$B$29,0), MATCH(CONCATENATE($G279,AK$2),'WFOM - Time_Base'!$A$8:$API$8,0)) *
INDEX('WFOM - Time_Base'!$A$4:$API$29, MATCH("CenHos_Per", 'WFOM - Time_Base'!$B$4:$B$29,0), MATCH(CONCATENATE($G279,AK$2),'WFOM - Time_Base'!$A$8:$API$8,0)),
IFERROR($AN279 * INDEX('Inputs from Uganda staff'!$E$61:$BM$80,MATCH('HRH Need estimation'!AK$2,'Inputs from Uganda staff'!$E$61:$E$80,0),MATCH('HRH Need estimation'!$D279,'Inputs from Uganda staff'!$E$6:$BM$6,0)),
""))</f>
        <v>0</v>
      </c>
      <c r="AL279" s="252">
        <f>IFERROR(
$AN279 * INDEX('WFOM - Time_Base'!$A$4:$API$29, MATCH("CenHos", 'WFOM - Time_Base'!$B$4:$B$29,0), MATCH(CONCATENATE($G279,AL$2),'WFOM - Time_Base'!$A$8:$API$8,0)) *
INDEX('WFOM - Time_Base'!$A$4:$API$29, MATCH("CenHos_Per", 'WFOM - Time_Base'!$B$4:$B$29,0), MATCH(CONCATENATE($G279,AL$2),'WFOM - Time_Base'!$A$8:$API$8,0)),
IFERROR($AN279 * INDEX('Inputs from Uganda staff'!$E$61:$BM$80,MATCH('HRH Need estimation'!AL$2,'Inputs from Uganda staff'!$E$61:$E$80,0),MATCH('HRH Need estimation'!$D279,'Inputs from Uganda staff'!$E$6:$BM$6,0)),
""))</f>
        <v>0</v>
      </c>
      <c r="AN279">
        <v>1</v>
      </c>
      <c r="AO279" t="str">
        <f t="shared" si="12"/>
        <v>298</v>
      </c>
    </row>
    <row r="280" spans="1:41" hidden="1">
      <c r="A280" s="106" t="s">
        <v>915</v>
      </c>
      <c r="B280" s="106" t="s">
        <v>25</v>
      </c>
      <c r="C280" s="107" t="s">
        <v>775</v>
      </c>
      <c r="D280" s="115" t="s">
        <v>776</v>
      </c>
      <c r="E280" s="122" t="s">
        <v>867</v>
      </c>
      <c r="F280" s="122" t="s">
        <v>13</v>
      </c>
      <c r="G280" s="122" t="str">
        <f>IF(F280&lt;&gt;"", VLOOKUP(F280,'WFOM - Cadre and Service List'!$E$4:$F$52,2,FALSE), "")</f>
        <v>IPAdmission</v>
      </c>
      <c r="H280" s="122"/>
      <c r="I280" s="207"/>
      <c r="J280" s="207"/>
      <c r="K280" s="207"/>
      <c r="L280" s="207"/>
      <c r="M280" s="207"/>
      <c r="N280" s="207"/>
      <c r="O280" s="207"/>
      <c r="P280" s="207">
        <f t="shared" si="11"/>
        <v>0</v>
      </c>
      <c r="Q280" s="122" t="s">
        <v>1947</v>
      </c>
      <c r="R280" s="252">
        <f>2*R281+R279</f>
        <v>18.5</v>
      </c>
      <c r="S280" s="252">
        <f t="shared" ref="S280:AL280" si="13">2*S281+S279</f>
        <v>26</v>
      </c>
      <c r="T280" s="252">
        <f t="shared" si="13"/>
        <v>0</v>
      </c>
      <c r="U280" s="252">
        <f t="shared" si="13"/>
        <v>13</v>
      </c>
      <c r="V280" s="252">
        <f t="shared" si="13"/>
        <v>32</v>
      </c>
      <c r="W280" s="252">
        <f t="shared" si="13"/>
        <v>0</v>
      </c>
      <c r="X280" s="252">
        <f t="shared" si="13"/>
        <v>0</v>
      </c>
      <c r="Y280" s="252">
        <f>Y231</f>
        <v>0.8</v>
      </c>
      <c r="Z280" s="252">
        <f t="shared" si="13"/>
        <v>0</v>
      </c>
      <c r="AA280" s="252">
        <f t="shared" si="13"/>
        <v>0</v>
      </c>
      <c r="AB280" s="252">
        <f t="shared" si="13"/>
        <v>0</v>
      </c>
      <c r="AC280" s="252"/>
      <c r="AD280" s="252">
        <f t="shared" si="13"/>
        <v>0</v>
      </c>
      <c r="AE280" s="252">
        <f t="shared" si="13"/>
        <v>0</v>
      </c>
      <c r="AF280" s="252">
        <f t="shared" si="13"/>
        <v>0</v>
      </c>
      <c r="AG280" s="252">
        <f t="shared" si="13"/>
        <v>0</v>
      </c>
      <c r="AH280" s="252">
        <f t="shared" si="13"/>
        <v>0</v>
      </c>
      <c r="AI280" s="252">
        <f t="shared" si="13"/>
        <v>0</v>
      </c>
      <c r="AJ280" s="252">
        <f t="shared" si="13"/>
        <v>0</v>
      </c>
      <c r="AK280" s="252">
        <f t="shared" si="13"/>
        <v>0</v>
      </c>
      <c r="AL280" s="252">
        <f t="shared" si="13"/>
        <v>0</v>
      </c>
      <c r="AM280" t="s">
        <v>2074</v>
      </c>
      <c r="AN280">
        <v>3</v>
      </c>
      <c r="AO280" t="str">
        <f t="shared" si="12"/>
        <v>299</v>
      </c>
    </row>
    <row r="281" spans="1:41" hidden="1">
      <c r="A281" s="106" t="s">
        <v>915</v>
      </c>
      <c r="B281" s="106" t="s">
        <v>25</v>
      </c>
      <c r="C281" s="107" t="s">
        <v>777</v>
      </c>
      <c r="D281" s="115" t="s">
        <v>778</v>
      </c>
      <c r="E281" s="122" t="s">
        <v>867</v>
      </c>
      <c r="F281" s="122" t="s">
        <v>13</v>
      </c>
      <c r="G281" s="122" t="str">
        <f>IF(F281&lt;&gt;"", VLOOKUP(F281,'WFOM - Cadre and Service List'!$E$4:$F$52,2,FALSE), "")</f>
        <v>IPAdmission</v>
      </c>
      <c r="H281" s="122"/>
      <c r="I281" s="207"/>
      <c r="J281" s="207"/>
      <c r="K281" s="207"/>
      <c r="L281" s="207"/>
      <c r="M281" s="207"/>
      <c r="N281" s="207"/>
      <c r="O281" s="207"/>
      <c r="P281" s="207">
        <f t="shared" si="11"/>
        <v>0</v>
      </c>
      <c r="Q281" s="122" t="s">
        <v>1947</v>
      </c>
      <c r="R281" s="122">
        <f>IFERROR(
$AN281 * INDEX('WFOM - Time_Base'!$A$4:$API$29, MATCH("CenHos", 'WFOM - Time_Base'!$B$4:$B$29,0), MATCH(CONCATENATE($G281,R$2),'WFOM - Time_Base'!$A$8:$API$8,0)) *
INDEX('WFOM - Time_Base'!$A$4:$API$29, MATCH("CenHos_Per", 'WFOM - Time_Base'!$B$4:$B$29,0), MATCH(CONCATENATE($G281,R$2),'WFOM - Time_Base'!$A$8:$API$8,0)),
IFERROR($AN281 * INDEX('Inputs from Uganda staff'!$E$61:$BM$80,MATCH('HRH Need estimation'!R$2,'Inputs from Uganda staff'!$E$61:$E$80,0),MATCH('HRH Need estimation'!$D281,'Inputs from Uganda staff'!$E$6:$BM$6,0)),
""))</f>
        <v>7.5</v>
      </c>
      <c r="S281" s="122">
        <f>IFERROR(
$AN281 * INDEX('WFOM - Time_Base'!$A$4:$API$29, MATCH("CenHos", 'WFOM - Time_Base'!$B$4:$B$29,0), MATCH(CONCATENATE($G281,S$2),'WFOM - Time_Base'!$A$8:$API$8,0)) *
INDEX('WFOM - Time_Base'!$A$4:$API$29, MATCH("CenHos_Per", 'WFOM - Time_Base'!$B$4:$B$29,0), MATCH(CONCATENATE($G281,S$2),'WFOM - Time_Base'!$A$8:$API$8,0)),
IFERROR($AN281 * INDEX('Inputs from Uganda staff'!$E$61:$BM$80,MATCH('HRH Need estimation'!S$2,'Inputs from Uganda staff'!$E$61:$E$80,0),MATCH('HRH Need estimation'!$D281,'Inputs from Uganda staff'!$E$6:$BM$6,0)),
""))</f>
        <v>10</v>
      </c>
      <c r="T281" s="122">
        <f>IFERROR(
$AN281 * INDEX('WFOM - Time_Base'!$A$4:$API$29, MATCH("CenHos", 'WFOM - Time_Base'!$B$4:$B$29,0), MATCH(CONCATENATE($G281,T$2),'WFOM - Time_Base'!$A$8:$API$8,0)) *
INDEX('WFOM - Time_Base'!$A$4:$API$29, MATCH("CenHos_Per", 'WFOM - Time_Base'!$B$4:$B$29,0), MATCH(CONCATENATE($G281,T$2),'WFOM - Time_Base'!$A$8:$API$8,0)),
IFERROR($AN281 * INDEX('Inputs from Uganda staff'!$E$61:$BM$80,MATCH('HRH Need estimation'!T$2,'Inputs from Uganda staff'!$E$61:$E$80,0),MATCH('HRH Need estimation'!$D281,'Inputs from Uganda staff'!$E$6:$BM$6,0)),
""))</f>
        <v>0</v>
      </c>
      <c r="U281" s="122">
        <f>IFERROR(
$AN281 * INDEX('WFOM - Time_Base'!$A$4:$API$29, MATCH("CenHos", 'WFOM - Time_Base'!$B$4:$B$29,0), MATCH(CONCATENATE($G281,U$2),'WFOM - Time_Base'!$A$8:$API$8,0)) *
INDEX('WFOM - Time_Base'!$A$4:$API$29, MATCH("CenHos_Per", 'WFOM - Time_Base'!$B$4:$B$29,0), MATCH(CONCATENATE($G281,U$2),'WFOM - Time_Base'!$A$8:$API$8,0)),
IFERROR($AN281 * INDEX('Inputs from Uganda staff'!$E$61:$BM$80,MATCH('HRH Need estimation'!U$2,'Inputs from Uganda staff'!$E$61:$E$80,0),MATCH('HRH Need estimation'!$D281,'Inputs from Uganda staff'!$E$6:$BM$6,0)),
""))</f>
        <v>6</v>
      </c>
      <c r="V281" s="122">
        <f>IFERROR(
$AN281 * INDEX('WFOM - Time_Base'!$A$4:$API$29, MATCH("CenHos", 'WFOM - Time_Base'!$B$4:$B$29,0), MATCH(CONCATENATE($G281,V$2),'WFOM - Time_Base'!$A$8:$API$8,0)) *
INDEX('WFOM - Time_Base'!$A$4:$API$29, MATCH("CenHos_Per", 'WFOM - Time_Base'!$B$4:$B$29,0), MATCH(CONCATENATE($G281,V$2),'WFOM - Time_Base'!$A$8:$API$8,0)),
IFERROR($AN281 * INDEX('Inputs from Uganda staff'!$E$61:$BM$80,MATCH('HRH Need estimation'!V$2,'Inputs from Uganda staff'!$E$61:$E$80,0),MATCH('HRH Need estimation'!$D281,'Inputs from Uganda staff'!$E$6:$BM$6,0)),
""))</f>
        <v>14</v>
      </c>
      <c r="W281" s="122">
        <f>IFERROR(
$AN281 * INDEX('WFOM - Time_Base'!$A$4:$API$29, MATCH("CenHos", 'WFOM - Time_Base'!$B$4:$B$29,0), MATCH(CONCATENATE($G281,W$2),'WFOM - Time_Base'!$A$8:$API$8,0)) *
INDEX('WFOM - Time_Base'!$A$4:$API$29, MATCH("CenHos_Per", 'WFOM - Time_Base'!$B$4:$B$29,0), MATCH(CONCATENATE($G281,W$2),'WFOM - Time_Base'!$A$8:$API$8,0)),
IFERROR($AN281 * INDEX('Inputs from Uganda staff'!$E$61:$BM$80,MATCH('HRH Need estimation'!W$2,'Inputs from Uganda staff'!$E$61:$E$80,0),MATCH('HRH Need estimation'!$D281,'Inputs from Uganda staff'!$E$6:$BM$6,0)),
""))</f>
        <v>0</v>
      </c>
      <c r="X281" s="122">
        <f>IFERROR(
$AN281 * INDEX('WFOM - Time_Base'!$A$4:$API$29, MATCH("CenHos", 'WFOM - Time_Base'!$B$4:$B$29,0), MATCH(CONCATENATE($G281,X$2),'WFOM - Time_Base'!$A$8:$API$8,0)) *
INDEX('WFOM - Time_Base'!$A$4:$API$29, MATCH("CenHos_Per", 'WFOM - Time_Base'!$B$4:$B$29,0), MATCH(CONCATENATE($G281,X$2),'WFOM - Time_Base'!$A$8:$API$8,0)),
IFERROR($AN281 * INDEX('Inputs from Uganda staff'!$E$61:$BM$80,MATCH('HRH Need estimation'!X$2,'Inputs from Uganda staff'!$E$61:$E$80,0),MATCH('HRH Need estimation'!$D281,'Inputs from Uganda staff'!$E$6:$BM$6,0)),
""))</f>
        <v>0</v>
      </c>
      <c r="Y281" s="122">
        <f>IFERROR(
$AN281 * INDEX('WFOM - Time_Base'!$A$4:$API$29, MATCH("CenHos", 'WFOM - Time_Base'!$B$4:$B$29,0), MATCH(CONCATENATE($G281,Y$2),'WFOM - Time_Base'!$A$8:$API$8,0)) *
INDEX('WFOM - Time_Base'!$A$4:$API$29, MATCH("CenHos_Per", 'WFOM - Time_Base'!$B$4:$B$29,0), MATCH(CONCATENATE($G281,Y$2),'WFOM - Time_Base'!$A$8:$API$8,0)),
IFERROR($AN281 * INDEX('Inputs from Uganda staff'!$E$61:$BM$80,MATCH('HRH Need estimation'!Y$2,'Inputs from Uganda staff'!$E$61:$E$80,0),MATCH('HRH Need estimation'!$D281,'Inputs from Uganda staff'!$E$6:$BM$6,0)),
""))</f>
        <v>2</v>
      </c>
      <c r="Z281" s="122">
        <f>IFERROR(
$AN281 * INDEX('WFOM - Time_Base'!$A$4:$API$29, MATCH("CenHos", 'WFOM - Time_Base'!$B$4:$B$29,0), MATCH(CONCATENATE($G281,Z$2),'WFOM - Time_Base'!$A$8:$API$8,0)) *
INDEX('WFOM - Time_Base'!$A$4:$API$29, MATCH("CenHos_Per", 'WFOM - Time_Base'!$B$4:$B$29,0), MATCH(CONCATENATE($G281,Z$2),'WFOM - Time_Base'!$A$8:$API$8,0)),
IFERROR($AN281 * INDEX('Inputs from Uganda staff'!$E$61:$BM$80,MATCH('HRH Need estimation'!Z$2,'Inputs from Uganda staff'!$E$61:$E$80,0),MATCH('HRH Need estimation'!$D281,'Inputs from Uganda staff'!$E$6:$BM$6,0)),
""))</f>
        <v>0</v>
      </c>
      <c r="AA281" s="122">
        <f>IFERROR(
$AN281 * INDEX('WFOM - Time_Base'!$A$4:$API$29, MATCH("CenHos", 'WFOM - Time_Base'!$B$4:$B$29,0), MATCH(CONCATENATE($G281,AA$2),'WFOM - Time_Base'!$A$8:$API$8,0)) *
INDEX('WFOM - Time_Base'!$A$4:$API$29, MATCH("CenHos_Per", 'WFOM - Time_Base'!$B$4:$B$29,0), MATCH(CONCATENATE($G281,AA$2),'WFOM - Time_Base'!$A$8:$API$8,0)),
IFERROR($AN281 * INDEX('Inputs from Uganda staff'!$E$61:$BM$80,MATCH('HRH Need estimation'!AA$2,'Inputs from Uganda staff'!$E$61:$E$80,0),MATCH('HRH Need estimation'!$D281,'Inputs from Uganda staff'!$E$6:$BM$6,0)),
""))</f>
        <v>0</v>
      </c>
      <c r="AB281" s="122">
        <f>IFERROR(
$AN281 * INDEX('WFOM - Time_Base'!$A$4:$API$29, MATCH("CenHos", 'WFOM - Time_Base'!$B$4:$B$29,0), MATCH(CONCATENATE($G281,AB$2),'WFOM - Time_Base'!$A$8:$API$8,0)) *
INDEX('WFOM - Time_Base'!$A$4:$API$29, MATCH("CenHos_Per", 'WFOM - Time_Base'!$B$4:$B$29,0), MATCH(CONCATENATE($G281,AB$2),'WFOM - Time_Base'!$A$8:$API$8,0)),
IFERROR($AN281 * INDEX('Inputs from Uganda staff'!$E$61:$BM$80,MATCH('HRH Need estimation'!AB$2,'Inputs from Uganda staff'!$E$61:$E$80,0),MATCH('HRH Need estimation'!$D281,'Inputs from Uganda staff'!$E$6:$BM$6,0)),
""))</f>
        <v>0</v>
      </c>
      <c r="AC281" s="122" t="str">
        <f>IFERROR(
$AN281 * INDEX('WFOM - Time_Base'!$A$4:$API$29, MATCH("CenHos", 'WFOM - Time_Base'!$B$4:$B$29,0), MATCH(CONCATENATE($G281,AC$2),'WFOM - Time_Base'!$A$8:$API$8,0)) *
INDEX('WFOM - Time_Base'!$A$4:$API$29, MATCH("CenHos_Per", 'WFOM - Time_Base'!$B$4:$B$29,0), MATCH(CONCATENATE($G281,AC$2),'WFOM - Time_Base'!$A$8:$API$8,0)),
IFERROR($AN281 * INDEX('Inputs from Uganda staff'!$E$61:$BM$80,MATCH('HRH Need estimation'!AC$2,'Inputs from Uganda staff'!$E$61:$E$80,0),MATCH('HRH Need estimation'!$D281,'Inputs from Uganda staff'!$E$6:$BM$6,0)),
""))</f>
        <v/>
      </c>
      <c r="AD281" s="122">
        <f>IFERROR(
$AN281 * INDEX('WFOM - Time_Base'!$A$4:$API$29, MATCH("CenHos", 'WFOM - Time_Base'!$B$4:$B$29,0), MATCH(CONCATENATE($G281,AD$2),'WFOM - Time_Base'!$A$8:$API$8,0)) *
INDEX('WFOM - Time_Base'!$A$4:$API$29, MATCH("CenHos_Per", 'WFOM - Time_Base'!$B$4:$B$29,0), MATCH(CONCATENATE($G281,AD$2),'WFOM - Time_Base'!$A$8:$API$8,0)),
IFERROR($AN281 * INDEX('Inputs from Uganda staff'!$E$61:$BM$80,MATCH('HRH Need estimation'!AD$2,'Inputs from Uganda staff'!$E$61:$E$80,0),MATCH('HRH Need estimation'!$D281,'Inputs from Uganda staff'!$E$6:$BM$6,0)),
""))</f>
        <v>0</v>
      </c>
      <c r="AE281" s="122">
        <f>IFERROR(
$AN281 * INDEX('WFOM - Time_Base'!$A$4:$API$29, MATCH("CenHos", 'WFOM - Time_Base'!$B$4:$B$29,0), MATCH(CONCATENATE($G281,AE$2),'WFOM - Time_Base'!$A$8:$API$8,0)) *
INDEX('WFOM - Time_Base'!$A$4:$API$29, MATCH("CenHos_Per", 'WFOM - Time_Base'!$B$4:$B$29,0), MATCH(CONCATENATE($G281,AE$2),'WFOM - Time_Base'!$A$8:$API$8,0)),
IFERROR($AN281 * INDEX('Inputs from Uganda staff'!$E$61:$BM$80,MATCH('HRH Need estimation'!AE$2,'Inputs from Uganda staff'!$E$61:$E$80,0),MATCH('HRH Need estimation'!$D281,'Inputs from Uganda staff'!$E$6:$BM$6,0)),
""))</f>
        <v>0</v>
      </c>
      <c r="AF281" s="122">
        <f>IFERROR(
$AN281 * INDEX('WFOM - Time_Base'!$A$4:$API$29, MATCH("CenHos", 'WFOM - Time_Base'!$B$4:$B$29,0), MATCH(CONCATENATE($G281,AF$2),'WFOM - Time_Base'!$A$8:$API$8,0)) *
INDEX('WFOM - Time_Base'!$A$4:$API$29, MATCH("CenHos_Per", 'WFOM - Time_Base'!$B$4:$B$29,0), MATCH(CONCATENATE($G281,AF$2),'WFOM - Time_Base'!$A$8:$API$8,0)),
IFERROR($AN281 * INDEX('Inputs from Uganda staff'!$E$61:$BM$80,MATCH('HRH Need estimation'!AF$2,'Inputs from Uganda staff'!$E$61:$E$80,0),MATCH('HRH Need estimation'!$D281,'Inputs from Uganda staff'!$E$6:$BM$6,0)),
""))</f>
        <v>0</v>
      </c>
      <c r="AG281" s="122">
        <f>IFERROR(
$AN281 * INDEX('WFOM - Time_Base'!$A$4:$API$29, MATCH("CenHos", 'WFOM - Time_Base'!$B$4:$B$29,0), MATCH(CONCATENATE($G281,AG$2),'WFOM - Time_Base'!$A$8:$API$8,0)) *
INDEX('WFOM - Time_Base'!$A$4:$API$29, MATCH("CenHos_Per", 'WFOM - Time_Base'!$B$4:$B$29,0), MATCH(CONCATENATE($G281,AG$2),'WFOM - Time_Base'!$A$8:$API$8,0)),
IFERROR($AN281 * INDEX('Inputs from Uganda staff'!$E$61:$BM$80,MATCH('HRH Need estimation'!AG$2,'Inputs from Uganda staff'!$E$61:$E$80,0),MATCH('HRH Need estimation'!$D281,'Inputs from Uganda staff'!$E$6:$BM$6,0)),
""))</f>
        <v>0</v>
      </c>
      <c r="AH281" s="122">
        <f>IFERROR(
$AN281 * INDEX('WFOM - Time_Base'!$A$4:$API$29, MATCH("CenHos", 'WFOM - Time_Base'!$B$4:$B$29,0), MATCH(CONCATENATE($G281,AH$2),'WFOM - Time_Base'!$A$8:$API$8,0)) *
INDEX('WFOM - Time_Base'!$A$4:$API$29, MATCH("CenHos_Per", 'WFOM - Time_Base'!$B$4:$B$29,0), MATCH(CONCATENATE($G281,AH$2),'WFOM - Time_Base'!$A$8:$API$8,0)),
IFERROR($AN281 * INDEX('Inputs from Uganda staff'!$E$61:$BM$80,MATCH('HRH Need estimation'!AH$2,'Inputs from Uganda staff'!$E$61:$E$80,0),MATCH('HRH Need estimation'!$D281,'Inputs from Uganda staff'!$E$6:$BM$6,0)),
""))</f>
        <v>0</v>
      </c>
      <c r="AI281" s="122">
        <f>IFERROR(
$AN281 * INDEX('WFOM - Time_Base'!$A$4:$API$29, MATCH("CenHos", 'WFOM - Time_Base'!$B$4:$B$29,0), MATCH(CONCATENATE($G281,AI$2),'WFOM - Time_Base'!$A$8:$API$8,0)) *
INDEX('WFOM - Time_Base'!$A$4:$API$29, MATCH("CenHos_Per", 'WFOM - Time_Base'!$B$4:$B$29,0), MATCH(CONCATENATE($G281,AI$2),'WFOM - Time_Base'!$A$8:$API$8,0)),
IFERROR($AN281 * INDEX('Inputs from Uganda staff'!$E$61:$BM$80,MATCH('HRH Need estimation'!AI$2,'Inputs from Uganda staff'!$E$61:$E$80,0),MATCH('HRH Need estimation'!$D281,'Inputs from Uganda staff'!$E$6:$BM$6,0)),
""))</f>
        <v>0</v>
      </c>
      <c r="AJ281" s="122">
        <f>IFERROR(
$AN281 * INDEX('WFOM - Time_Base'!$A$4:$API$29, MATCH("CenHos", 'WFOM - Time_Base'!$B$4:$B$29,0), MATCH(CONCATENATE($G281,AJ$2),'WFOM - Time_Base'!$A$8:$API$8,0)) *
INDEX('WFOM - Time_Base'!$A$4:$API$29, MATCH("CenHos_Per", 'WFOM - Time_Base'!$B$4:$B$29,0), MATCH(CONCATENATE($G281,AJ$2),'WFOM - Time_Base'!$A$8:$API$8,0)),
IFERROR($AN281 * INDEX('Inputs from Uganda staff'!$E$61:$BM$80,MATCH('HRH Need estimation'!AJ$2,'Inputs from Uganda staff'!$E$61:$E$80,0),MATCH('HRH Need estimation'!$D281,'Inputs from Uganda staff'!$E$6:$BM$6,0)),
""))</f>
        <v>0</v>
      </c>
      <c r="AK281" s="122">
        <f>IFERROR(
$AN281 * INDEX('WFOM - Time_Base'!$A$4:$API$29, MATCH("CenHos", 'WFOM - Time_Base'!$B$4:$B$29,0), MATCH(CONCATENATE($G281,AK$2),'WFOM - Time_Base'!$A$8:$API$8,0)) *
INDEX('WFOM - Time_Base'!$A$4:$API$29, MATCH("CenHos_Per", 'WFOM - Time_Base'!$B$4:$B$29,0), MATCH(CONCATENATE($G281,AK$2),'WFOM - Time_Base'!$A$8:$API$8,0)),
IFERROR($AN281 * INDEX('Inputs from Uganda staff'!$E$61:$BM$80,MATCH('HRH Need estimation'!AK$2,'Inputs from Uganda staff'!$E$61:$E$80,0),MATCH('HRH Need estimation'!$D281,'Inputs from Uganda staff'!$E$6:$BM$6,0)),
""))</f>
        <v>0</v>
      </c>
      <c r="AL281" s="122">
        <f>IFERROR(
$AN281 * INDEX('WFOM - Time_Base'!$A$4:$API$29, MATCH("CenHos", 'WFOM - Time_Base'!$B$4:$B$29,0), MATCH(CONCATENATE($G281,AL$2),'WFOM - Time_Base'!$A$8:$API$8,0)) *
INDEX('WFOM - Time_Base'!$A$4:$API$29, MATCH("CenHos_Per", 'WFOM - Time_Base'!$B$4:$B$29,0), MATCH(CONCATENATE($G281,AL$2),'WFOM - Time_Base'!$A$8:$API$8,0)),
IFERROR($AN281 * INDEX('Inputs from Uganda staff'!$E$61:$BM$80,MATCH('HRH Need estimation'!AL$2,'Inputs from Uganda staff'!$E$61:$E$80,0),MATCH('HRH Need estimation'!$D281,'Inputs from Uganda staff'!$E$6:$BM$6,0)),
""))</f>
        <v>0</v>
      </c>
      <c r="AN281">
        <v>1</v>
      </c>
      <c r="AO281" t="str">
        <f t="shared" si="12"/>
        <v>300</v>
      </c>
    </row>
    <row r="282" spans="1:41" hidden="1">
      <c r="A282" s="106" t="s">
        <v>915</v>
      </c>
      <c r="B282" s="106" t="s">
        <v>25</v>
      </c>
      <c r="C282" s="107" t="s">
        <v>779</v>
      </c>
      <c r="D282" s="115" t="s">
        <v>780</v>
      </c>
      <c r="E282" s="122" t="s">
        <v>866</v>
      </c>
      <c r="F282" s="122" t="s">
        <v>72</v>
      </c>
      <c r="G282" s="122" t="str">
        <f>IF(F282&lt;&gt;"", VLOOKUP(F282,'WFOM - Cadre and Service List'!$E$4:$F$52,2,FALSE), "")</f>
        <v>MinorSurg</v>
      </c>
      <c r="H282" s="122"/>
      <c r="I282" s="207"/>
      <c r="J282" s="207"/>
      <c r="K282" s="207"/>
      <c r="L282" s="207"/>
      <c r="M282" s="207"/>
      <c r="N282" s="207"/>
      <c r="O282" s="207"/>
      <c r="P282" s="207">
        <f t="shared" si="11"/>
        <v>0</v>
      </c>
      <c r="Q282" s="122" t="s">
        <v>1947</v>
      </c>
      <c r="R282" s="122">
        <f>IFERROR(
$AN282 * INDEX('WFOM - Time_Base'!$A$4:$API$29, MATCH("CenHos", 'WFOM - Time_Base'!$B$4:$B$29,0), MATCH(CONCATENATE($G282,R$2),'WFOM - Time_Base'!$A$8:$API$8,0)) *
INDEX('WFOM - Time_Base'!$A$4:$API$29, MATCH("CenHos_Per", 'WFOM - Time_Base'!$B$4:$B$29,0), MATCH(CONCATENATE($G282,R$2),'WFOM - Time_Base'!$A$8:$API$8,0)),
IFERROR($AN282 * INDEX('Inputs from Uganda staff'!$E$61:$BM$80,MATCH('HRH Need estimation'!R$2,'Inputs from Uganda staff'!$E$61:$E$80,0),MATCH('HRH Need estimation'!$D282,'Inputs from Uganda staff'!$E$6:$BM$6,0)),
""))</f>
        <v>60</v>
      </c>
      <c r="S282" s="122">
        <f>IFERROR(
$AN282 * INDEX('WFOM - Time_Base'!$A$4:$API$29, MATCH("CenHos", 'WFOM - Time_Base'!$B$4:$B$29,0), MATCH(CONCATENATE($G282,S$2),'WFOM - Time_Base'!$A$8:$API$8,0)) *
INDEX('WFOM - Time_Base'!$A$4:$API$29, MATCH("CenHos_Per", 'WFOM - Time_Base'!$B$4:$B$29,0), MATCH(CONCATENATE($G282,S$2),'WFOM - Time_Base'!$A$8:$API$8,0)),
IFERROR($AN282 * INDEX('Inputs from Uganda staff'!$E$61:$BM$80,MATCH('HRH Need estimation'!S$2,'Inputs from Uganda staff'!$E$61:$E$80,0),MATCH('HRH Need estimation'!$D282,'Inputs from Uganda staff'!$E$6:$BM$6,0)),
""))</f>
        <v>80</v>
      </c>
      <c r="T282" s="122">
        <f>IFERROR(
$AN282 * INDEX('WFOM - Time_Base'!$A$4:$API$29, MATCH("CenHos", 'WFOM - Time_Base'!$B$4:$B$29,0), MATCH(CONCATENATE($G282,T$2),'WFOM - Time_Base'!$A$8:$API$8,0)) *
INDEX('WFOM - Time_Base'!$A$4:$API$29, MATCH("CenHos_Per", 'WFOM - Time_Base'!$B$4:$B$29,0), MATCH(CONCATENATE($G282,T$2),'WFOM - Time_Base'!$A$8:$API$8,0)),
IFERROR($AN282 * INDEX('Inputs from Uganda staff'!$E$61:$BM$80,MATCH('HRH Need estimation'!T$2,'Inputs from Uganda staff'!$E$61:$E$80,0),MATCH('HRH Need estimation'!$D282,'Inputs from Uganda staff'!$E$6:$BM$6,0)),
""))</f>
        <v>0</v>
      </c>
      <c r="U282" s="122">
        <f>IFERROR(
$AN282 * INDEX('WFOM - Time_Base'!$A$4:$API$29, MATCH("CenHos", 'WFOM - Time_Base'!$B$4:$B$29,0), MATCH(CONCATENATE($G282,U$2),'WFOM - Time_Base'!$A$8:$API$8,0)) *
INDEX('WFOM - Time_Base'!$A$4:$API$29, MATCH("CenHos_Per", 'WFOM - Time_Base'!$B$4:$B$29,0), MATCH(CONCATENATE($G282,U$2),'WFOM - Time_Base'!$A$8:$API$8,0)),
IFERROR($AN282 * INDEX('Inputs from Uganda staff'!$E$61:$BM$80,MATCH('HRH Need estimation'!U$2,'Inputs from Uganda staff'!$E$61:$E$80,0),MATCH('HRH Need estimation'!$D282,'Inputs from Uganda staff'!$E$6:$BM$6,0)),
""))</f>
        <v>18</v>
      </c>
      <c r="V282" s="122">
        <f>IFERROR(
$AN282 * INDEX('WFOM - Time_Base'!$A$4:$API$29, MATCH("CenHos", 'WFOM - Time_Base'!$B$4:$B$29,0), MATCH(CONCATENATE($G282,V$2),'WFOM - Time_Base'!$A$8:$API$8,0)) *
INDEX('WFOM - Time_Base'!$A$4:$API$29, MATCH("CenHos_Per", 'WFOM - Time_Base'!$B$4:$B$29,0), MATCH(CONCATENATE($G282,V$2),'WFOM - Time_Base'!$A$8:$API$8,0)),
IFERROR($AN282 * INDEX('Inputs from Uganda staff'!$E$61:$BM$80,MATCH('HRH Need estimation'!V$2,'Inputs from Uganda staff'!$E$61:$E$80,0),MATCH('HRH Need estimation'!$D282,'Inputs from Uganda staff'!$E$6:$BM$6,0)),
""))</f>
        <v>42</v>
      </c>
      <c r="W282" s="122">
        <f>IFERROR(
$AN282 * INDEX('WFOM - Time_Base'!$A$4:$API$29, MATCH("CenHos", 'WFOM - Time_Base'!$B$4:$B$29,0), MATCH(CONCATENATE($G282,W$2),'WFOM - Time_Base'!$A$8:$API$8,0)) *
INDEX('WFOM - Time_Base'!$A$4:$API$29, MATCH("CenHos_Per", 'WFOM - Time_Base'!$B$4:$B$29,0), MATCH(CONCATENATE($G282,W$2),'WFOM - Time_Base'!$A$8:$API$8,0)),
IFERROR($AN282 * INDEX('Inputs from Uganda staff'!$E$61:$BM$80,MATCH('HRH Need estimation'!W$2,'Inputs from Uganda staff'!$E$61:$E$80,0),MATCH('HRH Need estimation'!$D282,'Inputs from Uganda staff'!$E$6:$BM$6,0)),
""))</f>
        <v>2.5</v>
      </c>
      <c r="X282" s="122">
        <f>IFERROR(
$AN282 * INDEX('WFOM - Time_Base'!$A$4:$API$29, MATCH("CenHos", 'WFOM - Time_Base'!$B$4:$B$29,0), MATCH(CONCATENATE($G282,X$2),'WFOM - Time_Base'!$A$8:$API$8,0)) *
INDEX('WFOM - Time_Base'!$A$4:$API$29, MATCH("CenHos_Per", 'WFOM - Time_Base'!$B$4:$B$29,0), MATCH(CONCATENATE($G282,X$2),'WFOM - Time_Base'!$A$8:$API$8,0)),
IFERROR($AN282 * INDEX('Inputs from Uganda staff'!$E$61:$BM$80,MATCH('HRH Need estimation'!X$2,'Inputs from Uganda staff'!$E$61:$E$80,0),MATCH('HRH Need estimation'!$D282,'Inputs from Uganda staff'!$E$6:$BM$6,0)),
""))</f>
        <v>2.5</v>
      </c>
      <c r="Y282" s="122">
        <f>IFERROR(
$AN282 * INDEX('WFOM - Time_Base'!$A$4:$API$29, MATCH("CenHos", 'WFOM - Time_Base'!$B$4:$B$29,0), MATCH(CONCATENATE($G282,Y$2),'WFOM - Time_Base'!$A$8:$API$8,0)) *
INDEX('WFOM - Time_Base'!$A$4:$API$29, MATCH("CenHos_Per", 'WFOM - Time_Base'!$B$4:$B$29,0), MATCH(CONCATENATE($G282,Y$2),'WFOM - Time_Base'!$A$8:$API$8,0)),
IFERROR($AN282 * INDEX('Inputs from Uganda staff'!$E$61:$BM$80,MATCH('HRH Need estimation'!Y$2,'Inputs from Uganda staff'!$E$61:$E$80,0),MATCH('HRH Need estimation'!$D282,'Inputs from Uganda staff'!$E$6:$BM$6,0)),
""))</f>
        <v>0</v>
      </c>
      <c r="Z282" s="122">
        <f>IFERROR(
$AN282 * INDEX('WFOM - Time_Base'!$A$4:$API$29, MATCH("CenHos", 'WFOM - Time_Base'!$B$4:$B$29,0), MATCH(CONCATENATE($G282,Z$2),'WFOM - Time_Base'!$A$8:$API$8,0)) *
INDEX('WFOM - Time_Base'!$A$4:$API$29, MATCH("CenHos_Per", 'WFOM - Time_Base'!$B$4:$B$29,0), MATCH(CONCATENATE($G282,Z$2),'WFOM - Time_Base'!$A$8:$API$8,0)),
IFERROR($AN282 * INDEX('Inputs from Uganda staff'!$E$61:$BM$80,MATCH('HRH Need estimation'!Z$2,'Inputs from Uganda staff'!$E$61:$E$80,0),MATCH('HRH Need estimation'!$D282,'Inputs from Uganda staff'!$E$6:$BM$6,0)),
""))</f>
        <v>0</v>
      </c>
      <c r="AA282" s="122">
        <f>IFERROR(
$AN282 * INDEX('WFOM - Time_Base'!$A$4:$API$29, MATCH("CenHos", 'WFOM - Time_Base'!$B$4:$B$29,0), MATCH(CONCATENATE($G282,AA$2),'WFOM - Time_Base'!$A$8:$API$8,0)) *
INDEX('WFOM - Time_Base'!$A$4:$API$29, MATCH("CenHos_Per", 'WFOM - Time_Base'!$B$4:$B$29,0), MATCH(CONCATENATE($G282,AA$2),'WFOM - Time_Base'!$A$8:$API$8,0)),
IFERROR($AN282 * INDEX('Inputs from Uganda staff'!$E$61:$BM$80,MATCH('HRH Need estimation'!AA$2,'Inputs from Uganda staff'!$E$61:$E$80,0),MATCH('HRH Need estimation'!$D282,'Inputs from Uganda staff'!$E$6:$BM$6,0)),
""))</f>
        <v>0</v>
      </c>
      <c r="AB282" s="122">
        <f>IFERROR(
$AN282 * INDEX('WFOM - Time_Base'!$A$4:$API$29, MATCH("CenHos", 'WFOM - Time_Base'!$B$4:$B$29,0), MATCH(CONCATENATE($G282,AB$2),'WFOM - Time_Base'!$A$8:$API$8,0)) *
INDEX('WFOM - Time_Base'!$A$4:$API$29, MATCH("CenHos_Per", 'WFOM - Time_Base'!$B$4:$B$29,0), MATCH(CONCATENATE($G282,AB$2),'WFOM - Time_Base'!$A$8:$API$8,0)),
IFERROR($AN282 * INDEX('Inputs from Uganda staff'!$E$61:$BM$80,MATCH('HRH Need estimation'!AB$2,'Inputs from Uganda staff'!$E$61:$E$80,0),MATCH('HRH Need estimation'!$D282,'Inputs from Uganda staff'!$E$6:$BM$6,0)),
""))</f>
        <v>0</v>
      </c>
      <c r="AC282" s="122" t="str">
        <f>IFERROR(
$AN282 * INDEX('WFOM - Time_Base'!$A$4:$API$29, MATCH("CenHos", 'WFOM - Time_Base'!$B$4:$B$29,0), MATCH(CONCATENATE($G282,AC$2),'WFOM - Time_Base'!$A$8:$API$8,0)) *
INDEX('WFOM - Time_Base'!$A$4:$API$29, MATCH("CenHos_Per", 'WFOM - Time_Base'!$B$4:$B$29,0), MATCH(CONCATENATE($G282,AC$2),'WFOM - Time_Base'!$A$8:$API$8,0)),
IFERROR($AN282 * INDEX('Inputs from Uganda staff'!$E$61:$BM$80,MATCH('HRH Need estimation'!AC$2,'Inputs from Uganda staff'!$E$61:$E$80,0),MATCH('HRH Need estimation'!$D282,'Inputs from Uganda staff'!$E$6:$BM$6,0)),
""))</f>
        <v/>
      </c>
      <c r="AD282" s="122">
        <f>IFERROR(
$AN282 * INDEX('WFOM - Time_Base'!$A$4:$API$29, MATCH("CenHos", 'WFOM - Time_Base'!$B$4:$B$29,0), MATCH(CONCATENATE($G282,AD$2),'WFOM - Time_Base'!$A$8:$API$8,0)) *
INDEX('WFOM - Time_Base'!$A$4:$API$29, MATCH("CenHos_Per", 'WFOM - Time_Base'!$B$4:$B$29,0), MATCH(CONCATENATE($G282,AD$2),'WFOM - Time_Base'!$A$8:$API$8,0)),
IFERROR($AN282 * INDEX('Inputs from Uganda staff'!$E$61:$BM$80,MATCH('HRH Need estimation'!AD$2,'Inputs from Uganda staff'!$E$61:$E$80,0),MATCH('HRH Need estimation'!$D282,'Inputs from Uganda staff'!$E$6:$BM$6,0)),
""))</f>
        <v>0</v>
      </c>
      <c r="AE282" s="122">
        <f>IFERROR(
$AN282 * INDEX('WFOM - Time_Base'!$A$4:$API$29, MATCH("CenHos", 'WFOM - Time_Base'!$B$4:$B$29,0), MATCH(CONCATENATE($G282,AE$2),'WFOM - Time_Base'!$A$8:$API$8,0)) *
INDEX('WFOM - Time_Base'!$A$4:$API$29, MATCH("CenHos_Per", 'WFOM - Time_Base'!$B$4:$B$29,0), MATCH(CONCATENATE($G282,AE$2),'WFOM - Time_Base'!$A$8:$API$8,0)),
IFERROR($AN282 * INDEX('Inputs from Uganda staff'!$E$61:$BM$80,MATCH('HRH Need estimation'!AE$2,'Inputs from Uganda staff'!$E$61:$E$80,0),MATCH('HRH Need estimation'!$D282,'Inputs from Uganda staff'!$E$6:$BM$6,0)),
""))</f>
        <v>0</v>
      </c>
      <c r="AF282" s="122">
        <f>IFERROR(
$AN282 * INDEX('WFOM - Time_Base'!$A$4:$API$29, MATCH("CenHos", 'WFOM - Time_Base'!$B$4:$B$29,0), MATCH(CONCATENATE($G282,AF$2),'WFOM - Time_Base'!$A$8:$API$8,0)) *
INDEX('WFOM - Time_Base'!$A$4:$API$29, MATCH("CenHos_Per", 'WFOM - Time_Base'!$B$4:$B$29,0), MATCH(CONCATENATE($G282,AF$2),'WFOM - Time_Base'!$A$8:$API$8,0)),
IFERROR($AN282 * INDEX('Inputs from Uganda staff'!$E$61:$BM$80,MATCH('HRH Need estimation'!AF$2,'Inputs from Uganda staff'!$E$61:$E$80,0),MATCH('HRH Need estimation'!$D282,'Inputs from Uganda staff'!$E$6:$BM$6,0)),
""))</f>
        <v>0</v>
      </c>
      <c r="AG282" s="122">
        <f>IFERROR(
$AN282 * INDEX('WFOM - Time_Base'!$A$4:$API$29, MATCH("CenHos", 'WFOM - Time_Base'!$B$4:$B$29,0), MATCH(CONCATENATE($G282,AG$2),'WFOM - Time_Base'!$A$8:$API$8,0)) *
INDEX('WFOM - Time_Base'!$A$4:$API$29, MATCH("CenHos_Per", 'WFOM - Time_Base'!$B$4:$B$29,0), MATCH(CONCATENATE($G282,AG$2),'WFOM - Time_Base'!$A$8:$API$8,0)),
IFERROR($AN282 * INDEX('Inputs from Uganda staff'!$E$61:$BM$80,MATCH('HRH Need estimation'!AG$2,'Inputs from Uganda staff'!$E$61:$E$80,0),MATCH('HRH Need estimation'!$D282,'Inputs from Uganda staff'!$E$6:$BM$6,0)),
""))</f>
        <v>0</v>
      </c>
      <c r="AH282" s="122">
        <f>IFERROR(
$AN282 * INDEX('WFOM - Time_Base'!$A$4:$API$29, MATCH("CenHos", 'WFOM - Time_Base'!$B$4:$B$29,0), MATCH(CONCATENATE($G282,AH$2),'WFOM - Time_Base'!$A$8:$API$8,0)) *
INDEX('WFOM - Time_Base'!$A$4:$API$29, MATCH("CenHos_Per", 'WFOM - Time_Base'!$B$4:$B$29,0), MATCH(CONCATENATE($G282,AH$2),'WFOM - Time_Base'!$A$8:$API$8,0)),
IFERROR($AN282 * INDEX('Inputs from Uganda staff'!$E$61:$BM$80,MATCH('HRH Need estimation'!AH$2,'Inputs from Uganda staff'!$E$61:$E$80,0),MATCH('HRH Need estimation'!$D282,'Inputs from Uganda staff'!$E$6:$BM$6,0)),
""))</f>
        <v>0</v>
      </c>
      <c r="AI282" s="122">
        <f>IFERROR(
$AN282 * INDEX('WFOM - Time_Base'!$A$4:$API$29, MATCH("CenHos", 'WFOM - Time_Base'!$B$4:$B$29,0), MATCH(CONCATENATE($G282,AI$2),'WFOM - Time_Base'!$A$8:$API$8,0)) *
INDEX('WFOM - Time_Base'!$A$4:$API$29, MATCH("CenHos_Per", 'WFOM - Time_Base'!$B$4:$B$29,0), MATCH(CONCATENATE($G282,AI$2),'WFOM - Time_Base'!$A$8:$API$8,0)),
IFERROR($AN282 * INDEX('Inputs from Uganda staff'!$E$61:$BM$80,MATCH('HRH Need estimation'!AI$2,'Inputs from Uganda staff'!$E$61:$E$80,0),MATCH('HRH Need estimation'!$D282,'Inputs from Uganda staff'!$E$6:$BM$6,0)),
""))</f>
        <v>0</v>
      </c>
      <c r="AJ282" s="122">
        <f>IFERROR(
$AN282 * INDEX('WFOM - Time_Base'!$A$4:$API$29, MATCH("CenHos", 'WFOM - Time_Base'!$B$4:$B$29,0), MATCH(CONCATENATE($G282,AJ$2),'WFOM - Time_Base'!$A$8:$API$8,0)) *
INDEX('WFOM - Time_Base'!$A$4:$API$29, MATCH("CenHos_Per", 'WFOM - Time_Base'!$B$4:$B$29,0), MATCH(CONCATENATE($G282,AJ$2),'WFOM - Time_Base'!$A$8:$API$8,0)),
IFERROR($AN282 * INDEX('Inputs from Uganda staff'!$E$61:$BM$80,MATCH('HRH Need estimation'!AJ$2,'Inputs from Uganda staff'!$E$61:$E$80,0),MATCH('HRH Need estimation'!$D282,'Inputs from Uganda staff'!$E$6:$BM$6,0)),
""))</f>
        <v>0</v>
      </c>
      <c r="AK282" s="122">
        <f>IFERROR(
$AN282 * INDEX('WFOM - Time_Base'!$A$4:$API$29, MATCH("CenHos", 'WFOM - Time_Base'!$B$4:$B$29,0), MATCH(CONCATENATE($G282,AK$2),'WFOM - Time_Base'!$A$8:$API$8,0)) *
INDEX('WFOM - Time_Base'!$A$4:$API$29, MATCH("CenHos_Per", 'WFOM - Time_Base'!$B$4:$B$29,0), MATCH(CONCATENATE($G282,AK$2),'WFOM - Time_Base'!$A$8:$API$8,0)),
IFERROR($AN282 * INDEX('Inputs from Uganda staff'!$E$61:$BM$80,MATCH('HRH Need estimation'!AK$2,'Inputs from Uganda staff'!$E$61:$E$80,0),MATCH('HRH Need estimation'!$D282,'Inputs from Uganda staff'!$E$6:$BM$6,0)),
""))</f>
        <v>0</v>
      </c>
      <c r="AL282" s="122">
        <f>IFERROR(
$AN282 * INDEX('WFOM - Time_Base'!$A$4:$API$29, MATCH("CenHos", 'WFOM - Time_Base'!$B$4:$B$29,0), MATCH(CONCATENATE($G282,AL$2),'WFOM - Time_Base'!$A$8:$API$8,0)) *
INDEX('WFOM - Time_Base'!$A$4:$API$29, MATCH("CenHos_Per", 'WFOM - Time_Base'!$B$4:$B$29,0), MATCH(CONCATENATE($G282,AL$2),'WFOM - Time_Base'!$A$8:$API$8,0)),
IFERROR($AN282 * INDEX('Inputs from Uganda staff'!$E$61:$BM$80,MATCH('HRH Need estimation'!AL$2,'Inputs from Uganda staff'!$E$61:$E$80,0),MATCH('HRH Need estimation'!$D282,'Inputs from Uganda staff'!$E$6:$BM$6,0)),
""))</f>
        <v>0</v>
      </c>
      <c r="AN282">
        <v>1</v>
      </c>
      <c r="AO282" t="str">
        <f t="shared" si="12"/>
        <v>301</v>
      </c>
    </row>
    <row r="283" spans="1:41" hidden="1">
      <c r="A283" s="106" t="s">
        <v>915</v>
      </c>
      <c r="B283" s="106" t="s">
        <v>25</v>
      </c>
      <c r="C283" s="107" t="s">
        <v>781</v>
      </c>
      <c r="D283" s="115" t="s">
        <v>782</v>
      </c>
      <c r="E283" s="122" t="s">
        <v>866</v>
      </c>
      <c r="F283" s="122" t="s">
        <v>72</v>
      </c>
      <c r="G283" s="122" t="str">
        <f>IF(F283&lt;&gt;"", VLOOKUP(F283,'WFOM - Cadre and Service List'!$E$4:$F$52,2,FALSE), "")</f>
        <v>MinorSurg</v>
      </c>
      <c r="H283" s="122"/>
      <c r="I283" s="207"/>
      <c r="J283" s="207"/>
      <c r="K283" s="207"/>
      <c r="L283" s="207"/>
      <c r="M283" s="207"/>
      <c r="N283" s="207"/>
      <c r="O283" s="207"/>
      <c r="P283" s="207">
        <f t="shared" si="11"/>
        <v>0</v>
      </c>
      <c r="Q283" s="122" t="s">
        <v>1947</v>
      </c>
      <c r="R283" s="122">
        <f>IFERROR(
$AN283 * INDEX('WFOM - Time_Base'!$A$4:$API$29, MATCH("CenHos", 'WFOM - Time_Base'!$B$4:$B$29,0), MATCH(CONCATENATE($G283,R$2),'WFOM - Time_Base'!$A$8:$API$8,0)) *
INDEX('WFOM - Time_Base'!$A$4:$API$29, MATCH("CenHos_Per", 'WFOM - Time_Base'!$B$4:$B$29,0), MATCH(CONCATENATE($G283,R$2),'WFOM - Time_Base'!$A$8:$API$8,0)),
IFERROR($AN283 * INDEX('Inputs from Uganda staff'!$E$61:$BM$80,MATCH('HRH Need estimation'!R$2,'Inputs from Uganda staff'!$E$61:$E$80,0),MATCH('HRH Need estimation'!$D283,'Inputs from Uganda staff'!$E$6:$BM$6,0)),
""))</f>
        <v>60</v>
      </c>
      <c r="S283" s="122">
        <f>IFERROR(
$AN283 * INDEX('WFOM - Time_Base'!$A$4:$API$29, MATCH("CenHos", 'WFOM - Time_Base'!$B$4:$B$29,0), MATCH(CONCATENATE($G283,S$2),'WFOM - Time_Base'!$A$8:$API$8,0)) *
INDEX('WFOM - Time_Base'!$A$4:$API$29, MATCH("CenHos_Per", 'WFOM - Time_Base'!$B$4:$B$29,0), MATCH(CONCATENATE($G283,S$2),'WFOM - Time_Base'!$A$8:$API$8,0)),
IFERROR($AN283 * INDEX('Inputs from Uganda staff'!$E$61:$BM$80,MATCH('HRH Need estimation'!S$2,'Inputs from Uganda staff'!$E$61:$E$80,0),MATCH('HRH Need estimation'!$D283,'Inputs from Uganda staff'!$E$6:$BM$6,0)),
""))</f>
        <v>80</v>
      </c>
      <c r="T283" s="122">
        <f>IFERROR(
$AN283 * INDEX('WFOM - Time_Base'!$A$4:$API$29, MATCH("CenHos", 'WFOM - Time_Base'!$B$4:$B$29,0), MATCH(CONCATENATE($G283,T$2),'WFOM - Time_Base'!$A$8:$API$8,0)) *
INDEX('WFOM - Time_Base'!$A$4:$API$29, MATCH("CenHos_Per", 'WFOM - Time_Base'!$B$4:$B$29,0), MATCH(CONCATENATE($G283,T$2),'WFOM - Time_Base'!$A$8:$API$8,0)),
IFERROR($AN283 * INDEX('Inputs from Uganda staff'!$E$61:$BM$80,MATCH('HRH Need estimation'!T$2,'Inputs from Uganda staff'!$E$61:$E$80,0),MATCH('HRH Need estimation'!$D283,'Inputs from Uganda staff'!$E$6:$BM$6,0)),
""))</f>
        <v>0</v>
      </c>
      <c r="U283" s="122">
        <f>IFERROR(
$AN283 * INDEX('WFOM - Time_Base'!$A$4:$API$29, MATCH("CenHos", 'WFOM - Time_Base'!$B$4:$B$29,0), MATCH(CONCATENATE($G283,U$2),'WFOM - Time_Base'!$A$8:$API$8,0)) *
INDEX('WFOM - Time_Base'!$A$4:$API$29, MATCH("CenHos_Per", 'WFOM - Time_Base'!$B$4:$B$29,0), MATCH(CONCATENATE($G283,U$2),'WFOM - Time_Base'!$A$8:$API$8,0)),
IFERROR($AN283 * INDEX('Inputs from Uganda staff'!$E$61:$BM$80,MATCH('HRH Need estimation'!U$2,'Inputs from Uganda staff'!$E$61:$E$80,0),MATCH('HRH Need estimation'!$D283,'Inputs from Uganda staff'!$E$6:$BM$6,0)),
""))</f>
        <v>18</v>
      </c>
      <c r="V283" s="122">
        <f>IFERROR(
$AN283 * INDEX('WFOM - Time_Base'!$A$4:$API$29, MATCH("CenHos", 'WFOM - Time_Base'!$B$4:$B$29,0), MATCH(CONCATENATE($G283,V$2),'WFOM - Time_Base'!$A$8:$API$8,0)) *
INDEX('WFOM - Time_Base'!$A$4:$API$29, MATCH("CenHos_Per", 'WFOM - Time_Base'!$B$4:$B$29,0), MATCH(CONCATENATE($G283,V$2),'WFOM - Time_Base'!$A$8:$API$8,0)),
IFERROR($AN283 * INDEX('Inputs from Uganda staff'!$E$61:$BM$80,MATCH('HRH Need estimation'!V$2,'Inputs from Uganda staff'!$E$61:$E$80,0),MATCH('HRH Need estimation'!$D283,'Inputs from Uganda staff'!$E$6:$BM$6,0)),
""))</f>
        <v>42</v>
      </c>
      <c r="W283" s="122">
        <f>IFERROR(
$AN283 * INDEX('WFOM - Time_Base'!$A$4:$API$29, MATCH("CenHos", 'WFOM - Time_Base'!$B$4:$B$29,0), MATCH(CONCATENATE($G283,W$2),'WFOM - Time_Base'!$A$8:$API$8,0)) *
INDEX('WFOM - Time_Base'!$A$4:$API$29, MATCH("CenHos_Per", 'WFOM - Time_Base'!$B$4:$B$29,0), MATCH(CONCATENATE($G283,W$2),'WFOM - Time_Base'!$A$8:$API$8,0)),
IFERROR($AN283 * INDEX('Inputs from Uganda staff'!$E$61:$BM$80,MATCH('HRH Need estimation'!W$2,'Inputs from Uganda staff'!$E$61:$E$80,0),MATCH('HRH Need estimation'!$D283,'Inputs from Uganda staff'!$E$6:$BM$6,0)),
""))</f>
        <v>2.5</v>
      </c>
      <c r="X283" s="122">
        <f>IFERROR(
$AN283 * INDEX('WFOM - Time_Base'!$A$4:$API$29, MATCH("CenHos", 'WFOM - Time_Base'!$B$4:$B$29,0), MATCH(CONCATENATE($G283,X$2),'WFOM - Time_Base'!$A$8:$API$8,0)) *
INDEX('WFOM - Time_Base'!$A$4:$API$29, MATCH("CenHos_Per", 'WFOM - Time_Base'!$B$4:$B$29,0), MATCH(CONCATENATE($G283,X$2),'WFOM - Time_Base'!$A$8:$API$8,0)),
IFERROR($AN283 * INDEX('Inputs from Uganda staff'!$E$61:$BM$80,MATCH('HRH Need estimation'!X$2,'Inputs from Uganda staff'!$E$61:$E$80,0),MATCH('HRH Need estimation'!$D283,'Inputs from Uganda staff'!$E$6:$BM$6,0)),
""))</f>
        <v>2.5</v>
      </c>
      <c r="Y283" s="122">
        <f>IFERROR(
$AN283 * INDEX('WFOM - Time_Base'!$A$4:$API$29, MATCH("CenHos", 'WFOM - Time_Base'!$B$4:$B$29,0), MATCH(CONCATENATE($G283,Y$2),'WFOM - Time_Base'!$A$8:$API$8,0)) *
INDEX('WFOM - Time_Base'!$A$4:$API$29, MATCH("CenHos_Per", 'WFOM - Time_Base'!$B$4:$B$29,0), MATCH(CONCATENATE($G283,Y$2),'WFOM - Time_Base'!$A$8:$API$8,0)),
IFERROR($AN283 * INDEX('Inputs from Uganda staff'!$E$61:$BM$80,MATCH('HRH Need estimation'!Y$2,'Inputs from Uganda staff'!$E$61:$E$80,0),MATCH('HRH Need estimation'!$D283,'Inputs from Uganda staff'!$E$6:$BM$6,0)),
""))</f>
        <v>0</v>
      </c>
      <c r="Z283" s="122">
        <f>IFERROR(
$AN283 * INDEX('WFOM - Time_Base'!$A$4:$API$29, MATCH("CenHos", 'WFOM - Time_Base'!$B$4:$B$29,0), MATCH(CONCATENATE($G283,Z$2),'WFOM - Time_Base'!$A$8:$API$8,0)) *
INDEX('WFOM - Time_Base'!$A$4:$API$29, MATCH("CenHos_Per", 'WFOM - Time_Base'!$B$4:$B$29,0), MATCH(CONCATENATE($G283,Z$2),'WFOM - Time_Base'!$A$8:$API$8,0)),
IFERROR($AN283 * INDEX('Inputs from Uganda staff'!$E$61:$BM$80,MATCH('HRH Need estimation'!Z$2,'Inputs from Uganda staff'!$E$61:$E$80,0),MATCH('HRH Need estimation'!$D283,'Inputs from Uganda staff'!$E$6:$BM$6,0)),
""))</f>
        <v>0</v>
      </c>
      <c r="AA283" s="122">
        <f>IFERROR(
$AN283 * INDEX('WFOM - Time_Base'!$A$4:$API$29, MATCH("CenHos", 'WFOM - Time_Base'!$B$4:$B$29,0), MATCH(CONCATENATE($G283,AA$2),'WFOM - Time_Base'!$A$8:$API$8,0)) *
INDEX('WFOM - Time_Base'!$A$4:$API$29, MATCH("CenHos_Per", 'WFOM - Time_Base'!$B$4:$B$29,0), MATCH(CONCATENATE($G283,AA$2),'WFOM - Time_Base'!$A$8:$API$8,0)),
IFERROR($AN283 * INDEX('Inputs from Uganda staff'!$E$61:$BM$80,MATCH('HRH Need estimation'!AA$2,'Inputs from Uganda staff'!$E$61:$E$80,0),MATCH('HRH Need estimation'!$D283,'Inputs from Uganda staff'!$E$6:$BM$6,0)),
""))</f>
        <v>0</v>
      </c>
      <c r="AB283" s="122">
        <f>IFERROR(
$AN283 * INDEX('WFOM - Time_Base'!$A$4:$API$29, MATCH("CenHos", 'WFOM - Time_Base'!$B$4:$B$29,0), MATCH(CONCATENATE($G283,AB$2),'WFOM - Time_Base'!$A$8:$API$8,0)) *
INDEX('WFOM - Time_Base'!$A$4:$API$29, MATCH("CenHos_Per", 'WFOM - Time_Base'!$B$4:$B$29,0), MATCH(CONCATENATE($G283,AB$2),'WFOM - Time_Base'!$A$8:$API$8,0)),
IFERROR($AN283 * INDEX('Inputs from Uganda staff'!$E$61:$BM$80,MATCH('HRH Need estimation'!AB$2,'Inputs from Uganda staff'!$E$61:$E$80,0),MATCH('HRH Need estimation'!$D283,'Inputs from Uganda staff'!$E$6:$BM$6,0)),
""))</f>
        <v>0</v>
      </c>
      <c r="AC283" s="122" t="str">
        <f>IFERROR(
$AN283 * INDEX('WFOM - Time_Base'!$A$4:$API$29, MATCH("CenHos", 'WFOM - Time_Base'!$B$4:$B$29,0), MATCH(CONCATENATE($G283,AC$2),'WFOM - Time_Base'!$A$8:$API$8,0)) *
INDEX('WFOM - Time_Base'!$A$4:$API$29, MATCH("CenHos_Per", 'WFOM - Time_Base'!$B$4:$B$29,0), MATCH(CONCATENATE($G283,AC$2),'WFOM - Time_Base'!$A$8:$API$8,0)),
IFERROR($AN283 * INDEX('Inputs from Uganda staff'!$E$61:$BM$80,MATCH('HRH Need estimation'!AC$2,'Inputs from Uganda staff'!$E$61:$E$80,0),MATCH('HRH Need estimation'!$D283,'Inputs from Uganda staff'!$E$6:$BM$6,0)),
""))</f>
        <v/>
      </c>
      <c r="AD283" s="122">
        <f>IFERROR(
$AN283 * INDEX('WFOM - Time_Base'!$A$4:$API$29, MATCH("CenHos", 'WFOM - Time_Base'!$B$4:$B$29,0), MATCH(CONCATENATE($G283,AD$2),'WFOM - Time_Base'!$A$8:$API$8,0)) *
INDEX('WFOM - Time_Base'!$A$4:$API$29, MATCH("CenHos_Per", 'WFOM - Time_Base'!$B$4:$B$29,0), MATCH(CONCATENATE($G283,AD$2),'WFOM - Time_Base'!$A$8:$API$8,0)),
IFERROR($AN283 * INDEX('Inputs from Uganda staff'!$E$61:$BM$80,MATCH('HRH Need estimation'!AD$2,'Inputs from Uganda staff'!$E$61:$E$80,0),MATCH('HRH Need estimation'!$D283,'Inputs from Uganda staff'!$E$6:$BM$6,0)),
""))</f>
        <v>0</v>
      </c>
      <c r="AE283" s="122">
        <f>IFERROR(
$AN283 * INDEX('WFOM - Time_Base'!$A$4:$API$29, MATCH("CenHos", 'WFOM - Time_Base'!$B$4:$B$29,0), MATCH(CONCATENATE($G283,AE$2),'WFOM - Time_Base'!$A$8:$API$8,0)) *
INDEX('WFOM - Time_Base'!$A$4:$API$29, MATCH("CenHos_Per", 'WFOM - Time_Base'!$B$4:$B$29,0), MATCH(CONCATENATE($G283,AE$2),'WFOM - Time_Base'!$A$8:$API$8,0)),
IFERROR($AN283 * INDEX('Inputs from Uganda staff'!$E$61:$BM$80,MATCH('HRH Need estimation'!AE$2,'Inputs from Uganda staff'!$E$61:$E$80,0),MATCH('HRH Need estimation'!$D283,'Inputs from Uganda staff'!$E$6:$BM$6,0)),
""))</f>
        <v>0</v>
      </c>
      <c r="AF283" s="122">
        <f>IFERROR(
$AN283 * INDEX('WFOM - Time_Base'!$A$4:$API$29, MATCH("CenHos", 'WFOM - Time_Base'!$B$4:$B$29,0), MATCH(CONCATENATE($G283,AF$2),'WFOM - Time_Base'!$A$8:$API$8,0)) *
INDEX('WFOM - Time_Base'!$A$4:$API$29, MATCH("CenHos_Per", 'WFOM - Time_Base'!$B$4:$B$29,0), MATCH(CONCATENATE($G283,AF$2),'WFOM - Time_Base'!$A$8:$API$8,0)),
IFERROR($AN283 * INDEX('Inputs from Uganda staff'!$E$61:$BM$80,MATCH('HRH Need estimation'!AF$2,'Inputs from Uganda staff'!$E$61:$E$80,0),MATCH('HRH Need estimation'!$D283,'Inputs from Uganda staff'!$E$6:$BM$6,0)),
""))</f>
        <v>0</v>
      </c>
      <c r="AG283" s="122">
        <f>IFERROR(
$AN283 * INDEX('WFOM - Time_Base'!$A$4:$API$29, MATCH("CenHos", 'WFOM - Time_Base'!$B$4:$B$29,0), MATCH(CONCATENATE($G283,AG$2),'WFOM - Time_Base'!$A$8:$API$8,0)) *
INDEX('WFOM - Time_Base'!$A$4:$API$29, MATCH("CenHos_Per", 'WFOM - Time_Base'!$B$4:$B$29,0), MATCH(CONCATENATE($G283,AG$2),'WFOM - Time_Base'!$A$8:$API$8,0)),
IFERROR($AN283 * INDEX('Inputs from Uganda staff'!$E$61:$BM$80,MATCH('HRH Need estimation'!AG$2,'Inputs from Uganda staff'!$E$61:$E$80,0),MATCH('HRH Need estimation'!$D283,'Inputs from Uganda staff'!$E$6:$BM$6,0)),
""))</f>
        <v>0</v>
      </c>
      <c r="AH283" s="122">
        <f>IFERROR(
$AN283 * INDEX('WFOM - Time_Base'!$A$4:$API$29, MATCH("CenHos", 'WFOM - Time_Base'!$B$4:$B$29,0), MATCH(CONCATENATE($G283,AH$2),'WFOM - Time_Base'!$A$8:$API$8,0)) *
INDEX('WFOM - Time_Base'!$A$4:$API$29, MATCH("CenHos_Per", 'WFOM - Time_Base'!$B$4:$B$29,0), MATCH(CONCATENATE($G283,AH$2),'WFOM - Time_Base'!$A$8:$API$8,0)),
IFERROR($AN283 * INDEX('Inputs from Uganda staff'!$E$61:$BM$80,MATCH('HRH Need estimation'!AH$2,'Inputs from Uganda staff'!$E$61:$E$80,0),MATCH('HRH Need estimation'!$D283,'Inputs from Uganda staff'!$E$6:$BM$6,0)),
""))</f>
        <v>0</v>
      </c>
      <c r="AI283" s="122">
        <f>IFERROR(
$AN283 * INDEX('WFOM - Time_Base'!$A$4:$API$29, MATCH("CenHos", 'WFOM - Time_Base'!$B$4:$B$29,0), MATCH(CONCATENATE($G283,AI$2),'WFOM - Time_Base'!$A$8:$API$8,0)) *
INDEX('WFOM - Time_Base'!$A$4:$API$29, MATCH("CenHos_Per", 'WFOM - Time_Base'!$B$4:$B$29,0), MATCH(CONCATENATE($G283,AI$2),'WFOM - Time_Base'!$A$8:$API$8,0)),
IFERROR($AN283 * INDEX('Inputs from Uganda staff'!$E$61:$BM$80,MATCH('HRH Need estimation'!AI$2,'Inputs from Uganda staff'!$E$61:$E$80,0),MATCH('HRH Need estimation'!$D283,'Inputs from Uganda staff'!$E$6:$BM$6,0)),
""))</f>
        <v>0</v>
      </c>
      <c r="AJ283" s="122">
        <f>IFERROR(
$AN283 * INDEX('WFOM - Time_Base'!$A$4:$API$29, MATCH("CenHos", 'WFOM - Time_Base'!$B$4:$B$29,0), MATCH(CONCATENATE($G283,AJ$2),'WFOM - Time_Base'!$A$8:$API$8,0)) *
INDEX('WFOM - Time_Base'!$A$4:$API$29, MATCH("CenHos_Per", 'WFOM - Time_Base'!$B$4:$B$29,0), MATCH(CONCATENATE($G283,AJ$2),'WFOM - Time_Base'!$A$8:$API$8,0)),
IFERROR($AN283 * INDEX('Inputs from Uganda staff'!$E$61:$BM$80,MATCH('HRH Need estimation'!AJ$2,'Inputs from Uganda staff'!$E$61:$E$80,0),MATCH('HRH Need estimation'!$D283,'Inputs from Uganda staff'!$E$6:$BM$6,0)),
""))</f>
        <v>0</v>
      </c>
      <c r="AK283" s="122">
        <f>IFERROR(
$AN283 * INDEX('WFOM - Time_Base'!$A$4:$API$29, MATCH("CenHos", 'WFOM - Time_Base'!$B$4:$B$29,0), MATCH(CONCATENATE($G283,AK$2),'WFOM - Time_Base'!$A$8:$API$8,0)) *
INDEX('WFOM - Time_Base'!$A$4:$API$29, MATCH("CenHos_Per", 'WFOM - Time_Base'!$B$4:$B$29,0), MATCH(CONCATENATE($G283,AK$2),'WFOM - Time_Base'!$A$8:$API$8,0)),
IFERROR($AN283 * INDEX('Inputs from Uganda staff'!$E$61:$BM$80,MATCH('HRH Need estimation'!AK$2,'Inputs from Uganda staff'!$E$61:$E$80,0),MATCH('HRH Need estimation'!$D283,'Inputs from Uganda staff'!$E$6:$BM$6,0)),
""))</f>
        <v>0</v>
      </c>
      <c r="AL283" s="122">
        <f>IFERROR(
$AN283 * INDEX('WFOM - Time_Base'!$A$4:$API$29, MATCH("CenHos", 'WFOM - Time_Base'!$B$4:$B$29,0), MATCH(CONCATENATE($G283,AL$2),'WFOM - Time_Base'!$A$8:$API$8,0)) *
INDEX('WFOM - Time_Base'!$A$4:$API$29, MATCH("CenHos_Per", 'WFOM - Time_Base'!$B$4:$B$29,0), MATCH(CONCATENATE($G283,AL$2),'WFOM - Time_Base'!$A$8:$API$8,0)),
IFERROR($AN283 * INDEX('Inputs from Uganda staff'!$E$61:$BM$80,MATCH('HRH Need estimation'!AL$2,'Inputs from Uganda staff'!$E$61:$E$80,0),MATCH('HRH Need estimation'!$D283,'Inputs from Uganda staff'!$E$6:$BM$6,0)),
""))</f>
        <v>0</v>
      </c>
      <c r="AN283">
        <v>1</v>
      </c>
      <c r="AO283" t="str">
        <f t="shared" si="12"/>
        <v>302</v>
      </c>
    </row>
    <row r="284" spans="1:41">
      <c r="A284" s="106" t="s">
        <v>915</v>
      </c>
      <c r="B284" s="106" t="s">
        <v>25</v>
      </c>
      <c r="C284" s="107" t="s">
        <v>783</v>
      </c>
      <c r="D284" s="115" t="s">
        <v>784</v>
      </c>
      <c r="E284" s="122" t="s">
        <v>25</v>
      </c>
      <c r="F284" s="122" t="s">
        <v>49</v>
      </c>
      <c r="G284" s="122" t="str">
        <f>IF(F284&lt;&gt;"", VLOOKUP(F284,'WFOM - Cadre and Service List'!$E$4:$F$52,2,FALSE), "")</f>
        <v>EPI</v>
      </c>
      <c r="H284" s="122"/>
      <c r="I284" s="207"/>
      <c r="J284" s="207"/>
      <c r="K284" s="207"/>
      <c r="L284" s="207"/>
      <c r="M284" s="207"/>
      <c r="N284" s="207"/>
      <c r="O284" s="207"/>
      <c r="P284" s="207">
        <f t="shared" si="11"/>
        <v>0</v>
      </c>
      <c r="Q284" s="122" t="s">
        <v>1947</v>
      </c>
      <c r="R284" s="252">
        <f xml:space="preserve"> 4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v>
      </c>
      <c r="S284" s="252">
        <f xml:space="preserve"> 4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v>
      </c>
      <c r="T284" s="252">
        <f xml:space="preserve"> 4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252">
        <f xml:space="preserve"> 4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252">
        <v>0</v>
      </c>
      <c r="W284" s="252">
        <f xml:space="preserve"> 4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252">
        <f xml:space="preserve"> 4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252">
        <v>0</v>
      </c>
      <c r="Z284" s="252">
        <f xml:space="preserve"> 4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252">
        <f xml:space="preserve"> 4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252">
        <f xml:space="preserve"> 4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252"/>
      <c r="AD284" s="252">
        <f xml:space="preserve"> 4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252">
        <f xml:space="preserve"> 4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252">
        <f xml:space="preserve"> 4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252">
        <f xml:space="preserve"> 4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252">
        <f xml:space="preserve"> 4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252">
        <f xml:space="preserve"> 4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252">
        <f xml:space="preserve"> 4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252">
        <f xml:space="preserve"> 4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252">
        <f xml:space="preserve"> 4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c r="AM284" t="s">
        <v>2088</v>
      </c>
      <c r="AN284">
        <v>4</v>
      </c>
      <c r="AO284" t="str">
        <f t="shared" si="12"/>
        <v>303</v>
      </c>
    </row>
    <row r="285" spans="1:41" hidden="1">
      <c r="A285" s="106" t="s">
        <v>915</v>
      </c>
      <c r="B285" s="106" t="s">
        <v>525</v>
      </c>
      <c r="C285" s="107" t="s">
        <v>785</v>
      </c>
      <c r="D285" s="120" t="s">
        <v>786</v>
      </c>
      <c r="E285" s="122" t="s">
        <v>867</v>
      </c>
      <c r="F285" s="122" t="s">
        <v>21</v>
      </c>
      <c r="G285" s="122" t="str">
        <f>IF(F285&lt;&gt;"", VLOOKUP(F285,'WFOM - Cadre and Service List'!$E$4:$F$52,2,FALSE), "")</f>
        <v>Over5OPD</v>
      </c>
      <c r="H285" s="122"/>
      <c r="I285" s="207"/>
      <c r="J285" s="207"/>
      <c r="K285" s="207"/>
      <c r="L285" s="207"/>
      <c r="M285" s="207"/>
      <c r="N285" s="207"/>
      <c r="O285" s="207"/>
      <c r="P285" s="207">
        <f t="shared" si="11"/>
        <v>0</v>
      </c>
      <c r="Q285" s="122" t="s">
        <v>1947</v>
      </c>
      <c r="R285" s="122">
        <f>IFERROR(
$AN285 * INDEX('WFOM - Time_Base'!$A$4:$API$29, MATCH("CenHos", 'WFOM - Time_Base'!$B$4:$B$29,0), MATCH(CONCATENATE($G285,R$2),'WFOM - Time_Base'!$A$8:$API$8,0)) *
INDEX('WFOM - Time_Base'!$A$4:$API$29, MATCH("CenHos_Per", 'WFOM - Time_Base'!$B$4:$B$29,0), MATCH(CONCATENATE($G285,R$2),'WFOM - Time_Base'!$A$8:$API$8,0)),
IFERROR($AN285 * INDEX('Inputs from Uganda staff'!$E$61:$BM$80,MATCH('HRH Need estimation'!R$2,'Inputs from Uganda staff'!$E$61:$E$80,0),MATCH('HRH Need estimation'!$D285,'Inputs from Uganda staff'!$E$6:$BM$6,0)),
""))</f>
        <v>3.5</v>
      </c>
      <c r="S285" s="122">
        <f>IFERROR(
$AN285 * INDEX('WFOM - Time_Base'!$A$4:$API$29, MATCH("CenHos", 'WFOM - Time_Base'!$B$4:$B$29,0), MATCH(CONCATENATE($G285,S$2),'WFOM - Time_Base'!$A$8:$API$8,0)) *
INDEX('WFOM - Time_Base'!$A$4:$API$29, MATCH("CenHos_Per", 'WFOM - Time_Base'!$B$4:$B$29,0), MATCH(CONCATENATE($G285,S$2),'WFOM - Time_Base'!$A$8:$API$8,0)),
IFERROR($AN285 * INDEX('Inputs from Uganda staff'!$E$61:$BM$80,MATCH('HRH Need estimation'!S$2,'Inputs from Uganda staff'!$E$61:$E$80,0),MATCH('HRH Need estimation'!$D285,'Inputs from Uganda staff'!$E$6:$BM$6,0)),
""))</f>
        <v>6</v>
      </c>
      <c r="T285" s="122">
        <f>IFERROR(
$AN285 * INDEX('WFOM - Time_Base'!$A$4:$API$29, MATCH("CenHos", 'WFOM - Time_Base'!$B$4:$B$29,0), MATCH(CONCATENATE($G285,T$2),'WFOM - Time_Base'!$A$8:$API$8,0)) *
INDEX('WFOM - Time_Base'!$A$4:$API$29, MATCH("CenHos_Per", 'WFOM - Time_Base'!$B$4:$B$29,0), MATCH(CONCATENATE($G285,T$2),'WFOM - Time_Base'!$A$8:$API$8,0)),
IFERROR($AN285 * INDEX('Inputs from Uganda staff'!$E$61:$BM$80,MATCH('HRH Need estimation'!T$2,'Inputs from Uganda staff'!$E$61:$E$80,0),MATCH('HRH Need estimation'!$D285,'Inputs from Uganda staff'!$E$6:$BM$6,0)),
""))</f>
        <v>0</v>
      </c>
      <c r="U285" s="122">
        <f>IFERROR(
$AN285 * INDEX('WFOM - Time_Base'!$A$4:$API$29, MATCH("CenHos", 'WFOM - Time_Base'!$B$4:$B$29,0), MATCH(CONCATENATE($G285,U$2),'WFOM - Time_Base'!$A$8:$API$8,0)) *
INDEX('WFOM - Time_Base'!$A$4:$API$29, MATCH("CenHos_Per", 'WFOM - Time_Base'!$B$4:$B$29,0), MATCH(CONCATENATE($G285,U$2),'WFOM - Time_Base'!$A$8:$API$8,0)),
IFERROR($AN285 * INDEX('Inputs from Uganda staff'!$E$61:$BM$80,MATCH('HRH Need estimation'!U$2,'Inputs from Uganda staff'!$E$61:$E$80,0),MATCH('HRH Need estimation'!$D285,'Inputs from Uganda staff'!$E$6:$BM$6,0)),
""))</f>
        <v>1</v>
      </c>
      <c r="V285" s="122">
        <f>IFERROR(
$AN285 * INDEX('WFOM - Time_Base'!$A$4:$API$29, MATCH("CenHos", 'WFOM - Time_Base'!$B$4:$B$29,0), MATCH(CONCATENATE($G285,V$2),'WFOM - Time_Base'!$A$8:$API$8,0)) *
INDEX('WFOM - Time_Base'!$A$4:$API$29, MATCH("CenHos_Per", 'WFOM - Time_Base'!$B$4:$B$29,0), MATCH(CONCATENATE($G285,V$2),'WFOM - Time_Base'!$A$8:$API$8,0)),
IFERROR($AN285 * INDEX('Inputs from Uganda staff'!$E$61:$BM$80,MATCH('HRH Need estimation'!V$2,'Inputs from Uganda staff'!$E$61:$E$80,0),MATCH('HRH Need estimation'!$D285,'Inputs from Uganda staff'!$E$6:$BM$6,0)),
""))</f>
        <v>4</v>
      </c>
      <c r="W285" s="122">
        <f>IFERROR(
$AN285 * INDEX('WFOM - Time_Base'!$A$4:$API$29, MATCH("CenHos", 'WFOM - Time_Base'!$B$4:$B$29,0), MATCH(CONCATENATE($G285,W$2),'WFOM - Time_Base'!$A$8:$API$8,0)) *
INDEX('WFOM - Time_Base'!$A$4:$API$29, MATCH("CenHos_Per", 'WFOM - Time_Base'!$B$4:$B$29,0), MATCH(CONCATENATE($G285,W$2),'WFOM - Time_Base'!$A$8:$API$8,0)),
IFERROR($AN285 * INDEX('Inputs from Uganda staff'!$E$61:$BM$80,MATCH('HRH Need estimation'!W$2,'Inputs from Uganda staff'!$E$61:$E$80,0),MATCH('HRH Need estimation'!$D285,'Inputs from Uganda staff'!$E$6:$BM$6,0)),
""))</f>
        <v>0</v>
      </c>
      <c r="X285" s="122">
        <f>IFERROR(
$AN285 * INDEX('WFOM - Time_Base'!$A$4:$API$29, MATCH("CenHos", 'WFOM - Time_Base'!$B$4:$B$29,0), MATCH(CONCATENATE($G285,X$2),'WFOM - Time_Base'!$A$8:$API$8,0)) *
INDEX('WFOM - Time_Base'!$A$4:$API$29, MATCH("CenHos_Per", 'WFOM - Time_Base'!$B$4:$B$29,0), MATCH(CONCATENATE($G285,X$2),'WFOM - Time_Base'!$A$8:$API$8,0)),
IFERROR($AN285 * INDEX('Inputs from Uganda staff'!$E$61:$BM$80,MATCH('HRH Need estimation'!X$2,'Inputs from Uganda staff'!$E$61:$E$80,0),MATCH('HRH Need estimation'!$D285,'Inputs from Uganda staff'!$E$6:$BM$6,0)),
""))</f>
        <v>0</v>
      </c>
      <c r="Y285" s="122">
        <f>IFERROR(
$AN285 * INDEX('WFOM - Time_Base'!$A$4:$API$29, MATCH("CenHos", 'WFOM - Time_Base'!$B$4:$B$29,0), MATCH(CONCATENATE($G285,Y$2),'WFOM - Time_Base'!$A$8:$API$8,0)) *
INDEX('WFOM - Time_Base'!$A$4:$API$29, MATCH("CenHos_Per", 'WFOM - Time_Base'!$B$4:$B$29,0), MATCH(CONCATENATE($G285,Y$2),'WFOM - Time_Base'!$A$8:$API$8,0)),
IFERROR($AN285 * INDEX('Inputs from Uganda staff'!$E$61:$BM$80,MATCH('HRH Need estimation'!Y$2,'Inputs from Uganda staff'!$E$61:$E$80,0),MATCH('HRH Need estimation'!$D285,'Inputs from Uganda staff'!$E$6:$BM$6,0)),
""))</f>
        <v>0</v>
      </c>
      <c r="Z285" s="122">
        <f>IFERROR(
$AN285 * INDEX('WFOM - Time_Base'!$A$4:$API$29, MATCH("CenHos", 'WFOM - Time_Base'!$B$4:$B$29,0), MATCH(CONCATENATE($G285,Z$2),'WFOM - Time_Base'!$A$8:$API$8,0)) *
INDEX('WFOM - Time_Base'!$A$4:$API$29, MATCH("CenHos_Per", 'WFOM - Time_Base'!$B$4:$B$29,0), MATCH(CONCATENATE($G285,Z$2),'WFOM - Time_Base'!$A$8:$API$8,0)),
IFERROR($AN285 * INDEX('Inputs from Uganda staff'!$E$61:$BM$80,MATCH('HRH Need estimation'!Z$2,'Inputs from Uganda staff'!$E$61:$E$80,0),MATCH('HRH Need estimation'!$D285,'Inputs from Uganda staff'!$E$6:$BM$6,0)),
""))</f>
        <v>0</v>
      </c>
      <c r="AA285" s="122">
        <f>IFERROR(
$AN285 * INDEX('WFOM - Time_Base'!$A$4:$API$29, MATCH("CenHos", 'WFOM - Time_Base'!$B$4:$B$29,0), MATCH(CONCATENATE($G285,AA$2),'WFOM - Time_Base'!$A$8:$API$8,0)) *
INDEX('WFOM - Time_Base'!$A$4:$API$29, MATCH("CenHos_Per", 'WFOM - Time_Base'!$B$4:$B$29,0), MATCH(CONCATENATE($G285,AA$2),'WFOM - Time_Base'!$A$8:$API$8,0)),
IFERROR($AN285 * INDEX('Inputs from Uganda staff'!$E$61:$BM$80,MATCH('HRH Need estimation'!AA$2,'Inputs from Uganda staff'!$E$61:$E$80,0),MATCH('HRH Need estimation'!$D285,'Inputs from Uganda staff'!$E$6:$BM$6,0)),
""))</f>
        <v>0</v>
      </c>
      <c r="AB285" s="122">
        <f>IFERROR(
$AN285 * INDEX('WFOM - Time_Base'!$A$4:$API$29, MATCH("CenHos", 'WFOM - Time_Base'!$B$4:$B$29,0), MATCH(CONCATENATE($G285,AB$2),'WFOM - Time_Base'!$A$8:$API$8,0)) *
INDEX('WFOM - Time_Base'!$A$4:$API$29, MATCH("CenHos_Per", 'WFOM - Time_Base'!$B$4:$B$29,0), MATCH(CONCATENATE($G285,AB$2),'WFOM - Time_Base'!$A$8:$API$8,0)),
IFERROR($AN285 * INDEX('Inputs from Uganda staff'!$E$61:$BM$80,MATCH('HRH Need estimation'!AB$2,'Inputs from Uganda staff'!$E$61:$E$80,0),MATCH('HRH Need estimation'!$D285,'Inputs from Uganda staff'!$E$6:$BM$6,0)),
""))</f>
        <v>0</v>
      </c>
      <c r="AC285" s="122" t="str">
        <f>IFERROR(
$AN285 * INDEX('WFOM - Time_Base'!$A$4:$API$29, MATCH("CenHos", 'WFOM - Time_Base'!$B$4:$B$29,0), MATCH(CONCATENATE($G285,AC$2),'WFOM - Time_Base'!$A$8:$API$8,0)) *
INDEX('WFOM - Time_Base'!$A$4:$API$29, MATCH("CenHos_Per", 'WFOM - Time_Base'!$B$4:$B$29,0), MATCH(CONCATENATE($G285,AC$2),'WFOM - Time_Base'!$A$8:$API$8,0)),
IFERROR($AN285 * INDEX('Inputs from Uganda staff'!$E$61:$BM$80,MATCH('HRH Need estimation'!AC$2,'Inputs from Uganda staff'!$E$61:$E$80,0),MATCH('HRH Need estimation'!$D285,'Inputs from Uganda staff'!$E$6:$BM$6,0)),
""))</f>
        <v/>
      </c>
      <c r="AD285" s="122">
        <f>IFERROR(
$AN285 * INDEX('WFOM - Time_Base'!$A$4:$API$29, MATCH("CenHos", 'WFOM - Time_Base'!$B$4:$B$29,0), MATCH(CONCATENATE($G285,AD$2),'WFOM - Time_Base'!$A$8:$API$8,0)) *
INDEX('WFOM - Time_Base'!$A$4:$API$29, MATCH("CenHos_Per", 'WFOM - Time_Base'!$B$4:$B$29,0), MATCH(CONCATENATE($G285,AD$2),'WFOM - Time_Base'!$A$8:$API$8,0)),
IFERROR($AN285 * INDEX('Inputs from Uganda staff'!$E$61:$BM$80,MATCH('HRH Need estimation'!AD$2,'Inputs from Uganda staff'!$E$61:$E$80,0),MATCH('HRH Need estimation'!$D285,'Inputs from Uganda staff'!$E$6:$BM$6,0)),
""))</f>
        <v>0</v>
      </c>
      <c r="AE285" s="122">
        <f>IFERROR(
$AN285 * INDEX('WFOM - Time_Base'!$A$4:$API$29, MATCH("CenHos", 'WFOM - Time_Base'!$B$4:$B$29,0), MATCH(CONCATENATE($G285,AE$2),'WFOM - Time_Base'!$A$8:$API$8,0)) *
INDEX('WFOM - Time_Base'!$A$4:$API$29, MATCH("CenHos_Per", 'WFOM - Time_Base'!$B$4:$B$29,0), MATCH(CONCATENATE($G285,AE$2),'WFOM - Time_Base'!$A$8:$API$8,0)),
IFERROR($AN285 * INDEX('Inputs from Uganda staff'!$E$61:$BM$80,MATCH('HRH Need estimation'!AE$2,'Inputs from Uganda staff'!$E$61:$E$80,0),MATCH('HRH Need estimation'!$D285,'Inputs from Uganda staff'!$E$6:$BM$6,0)),
""))</f>
        <v>0</v>
      </c>
      <c r="AF285" s="122">
        <f>IFERROR(
$AN285 * INDEX('WFOM - Time_Base'!$A$4:$API$29, MATCH("CenHos", 'WFOM - Time_Base'!$B$4:$B$29,0), MATCH(CONCATENATE($G285,AF$2),'WFOM - Time_Base'!$A$8:$API$8,0)) *
INDEX('WFOM - Time_Base'!$A$4:$API$29, MATCH("CenHos_Per", 'WFOM - Time_Base'!$B$4:$B$29,0), MATCH(CONCATENATE($G285,AF$2),'WFOM - Time_Base'!$A$8:$API$8,0)),
IFERROR($AN285 * INDEX('Inputs from Uganda staff'!$E$61:$BM$80,MATCH('HRH Need estimation'!AF$2,'Inputs from Uganda staff'!$E$61:$E$80,0),MATCH('HRH Need estimation'!$D285,'Inputs from Uganda staff'!$E$6:$BM$6,0)),
""))</f>
        <v>0</v>
      </c>
      <c r="AG285" s="122">
        <f>IFERROR(
$AN285 * INDEX('WFOM - Time_Base'!$A$4:$API$29, MATCH("CenHos", 'WFOM - Time_Base'!$B$4:$B$29,0), MATCH(CONCATENATE($G285,AG$2),'WFOM - Time_Base'!$A$8:$API$8,0)) *
INDEX('WFOM - Time_Base'!$A$4:$API$29, MATCH("CenHos_Per", 'WFOM - Time_Base'!$B$4:$B$29,0), MATCH(CONCATENATE($G285,AG$2),'WFOM - Time_Base'!$A$8:$API$8,0)),
IFERROR($AN285 * INDEX('Inputs from Uganda staff'!$E$61:$BM$80,MATCH('HRH Need estimation'!AG$2,'Inputs from Uganda staff'!$E$61:$E$80,0),MATCH('HRH Need estimation'!$D285,'Inputs from Uganda staff'!$E$6:$BM$6,0)),
""))</f>
        <v>0</v>
      </c>
      <c r="AH285" s="122">
        <f>IFERROR(
$AN285 * INDEX('WFOM - Time_Base'!$A$4:$API$29, MATCH("CenHos", 'WFOM - Time_Base'!$B$4:$B$29,0), MATCH(CONCATENATE($G285,AH$2),'WFOM - Time_Base'!$A$8:$API$8,0)) *
INDEX('WFOM - Time_Base'!$A$4:$API$29, MATCH("CenHos_Per", 'WFOM - Time_Base'!$B$4:$B$29,0), MATCH(CONCATENATE($G285,AH$2),'WFOM - Time_Base'!$A$8:$API$8,0)),
IFERROR($AN285 * INDEX('Inputs from Uganda staff'!$E$61:$BM$80,MATCH('HRH Need estimation'!AH$2,'Inputs from Uganda staff'!$E$61:$E$80,0),MATCH('HRH Need estimation'!$D285,'Inputs from Uganda staff'!$E$6:$BM$6,0)),
""))</f>
        <v>0</v>
      </c>
      <c r="AI285" s="122">
        <f>IFERROR(
$AN285 * INDEX('WFOM - Time_Base'!$A$4:$API$29, MATCH("CenHos", 'WFOM - Time_Base'!$B$4:$B$29,0), MATCH(CONCATENATE($G285,AI$2),'WFOM - Time_Base'!$A$8:$API$8,0)) *
INDEX('WFOM - Time_Base'!$A$4:$API$29, MATCH("CenHos_Per", 'WFOM - Time_Base'!$B$4:$B$29,0), MATCH(CONCATENATE($G285,AI$2),'WFOM - Time_Base'!$A$8:$API$8,0)),
IFERROR($AN285 * INDEX('Inputs from Uganda staff'!$E$61:$BM$80,MATCH('HRH Need estimation'!AI$2,'Inputs from Uganda staff'!$E$61:$E$80,0),MATCH('HRH Need estimation'!$D285,'Inputs from Uganda staff'!$E$6:$BM$6,0)),
""))</f>
        <v>0</v>
      </c>
      <c r="AJ285" s="122">
        <f>IFERROR(
$AN285 * INDEX('WFOM - Time_Base'!$A$4:$API$29, MATCH("CenHos", 'WFOM - Time_Base'!$B$4:$B$29,0), MATCH(CONCATENATE($G285,AJ$2),'WFOM - Time_Base'!$A$8:$API$8,0)) *
INDEX('WFOM - Time_Base'!$A$4:$API$29, MATCH("CenHos_Per", 'WFOM - Time_Base'!$B$4:$B$29,0), MATCH(CONCATENATE($G285,AJ$2),'WFOM - Time_Base'!$A$8:$API$8,0)),
IFERROR($AN285 * INDEX('Inputs from Uganda staff'!$E$61:$BM$80,MATCH('HRH Need estimation'!AJ$2,'Inputs from Uganda staff'!$E$61:$E$80,0),MATCH('HRH Need estimation'!$D285,'Inputs from Uganda staff'!$E$6:$BM$6,0)),
""))</f>
        <v>0</v>
      </c>
      <c r="AK285" s="122">
        <f>IFERROR(
$AN285 * INDEX('WFOM - Time_Base'!$A$4:$API$29, MATCH("CenHos", 'WFOM - Time_Base'!$B$4:$B$29,0), MATCH(CONCATENATE($G285,AK$2),'WFOM - Time_Base'!$A$8:$API$8,0)) *
INDEX('WFOM - Time_Base'!$A$4:$API$29, MATCH("CenHos_Per", 'WFOM - Time_Base'!$B$4:$B$29,0), MATCH(CONCATENATE($G285,AK$2),'WFOM - Time_Base'!$A$8:$API$8,0)),
IFERROR($AN285 * INDEX('Inputs from Uganda staff'!$E$61:$BM$80,MATCH('HRH Need estimation'!AK$2,'Inputs from Uganda staff'!$E$61:$E$80,0),MATCH('HRH Need estimation'!$D285,'Inputs from Uganda staff'!$E$6:$BM$6,0)),
""))</f>
        <v>0</v>
      </c>
      <c r="AL285" s="122">
        <f>IFERROR(
$AN285 * INDEX('WFOM - Time_Base'!$A$4:$API$29, MATCH("CenHos", 'WFOM - Time_Base'!$B$4:$B$29,0), MATCH(CONCATENATE($G285,AL$2),'WFOM - Time_Base'!$A$8:$API$8,0)) *
INDEX('WFOM - Time_Base'!$A$4:$API$29, MATCH("CenHos_Per", 'WFOM - Time_Base'!$B$4:$B$29,0), MATCH(CONCATENATE($G285,AL$2),'WFOM - Time_Base'!$A$8:$API$8,0)),
IFERROR($AN285 * INDEX('Inputs from Uganda staff'!$E$61:$BM$80,MATCH('HRH Need estimation'!AL$2,'Inputs from Uganda staff'!$E$61:$E$80,0),MATCH('HRH Need estimation'!$D285,'Inputs from Uganda staff'!$E$6:$BM$6,0)),
""))</f>
        <v>0</v>
      </c>
      <c r="AN285">
        <v>1</v>
      </c>
      <c r="AO285" t="e">
        <f t="shared" si="12"/>
        <v>#N/A</v>
      </c>
    </row>
    <row r="286" spans="1:41" hidden="1">
      <c r="A286" s="106" t="s">
        <v>915</v>
      </c>
      <c r="B286" s="106" t="s">
        <v>141</v>
      </c>
      <c r="C286" s="107" t="s">
        <v>787</v>
      </c>
      <c r="D286" s="115" t="s">
        <v>788</v>
      </c>
      <c r="E286" s="122" t="s">
        <v>141</v>
      </c>
      <c r="F286" s="122" t="s">
        <v>142</v>
      </c>
      <c r="G286" s="122" t="str">
        <f>IF(F286&lt;&gt;"", VLOOKUP(F286,'WFOM - Cadre and Service List'!$E$4:$F$52,2,FALSE), "")</f>
        <v>MentOPD</v>
      </c>
      <c r="H286" s="122"/>
      <c r="I286" s="207"/>
      <c r="J286" s="207"/>
      <c r="K286" s="207"/>
      <c r="L286" s="207"/>
      <c r="M286" s="207"/>
      <c r="N286" s="207"/>
      <c r="O286" s="207"/>
      <c r="P286" s="207">
        <f t="shared" si="11"/>
        <v>0</v>
      </c>
      <c r="Q286" s="122" t="s">
        <v>1947</v>
      </c>
      <c r="R286" s="122">
        <f>IFERROR(
$AN286 * INDEX('WFOM - Time_Base'!$A$4:$API$29, MATCH("CenHos", 'WFOM - Time_Base'!$B$4:$B$29,0), MATCH(CONCATENATE($G286,R$2),'WFOM - Time_Base'!$A$8:$API$8,0)) *
INDEX('WFOM - Time_Base'!$A$4:$API$29, MATCH("CenHos_Per", 'WFOM - Time_Base'!$B$4:$B$29,0), MATCH(CONCATENATE($G286,R$2),'WFOM - Time_Base'!$A$8:$API$8,0)),
IFERROR($AN286 * INDEX('Inputs from Uganda staff'!$E$61:$BM$80,MATCH('HRH Need estimation'!R$2,'Inputs from Uganda staff'!$E$61:$E$80,0),MATCH('HRH Need estimation'!$D286,'Inputs from Uganda staff'!$E$6:$BM$6,0)),
""))</f>
        <v>0</v>
      </c>
      <c r="S286" s="122">
        <f>IFERROR(
$AN286 * INDEX('WFOM - Time_Base'!$A$4:$API$29, MATCH("CenHos", 'WFOM - Time_Base'!$B$4:$B$29,0), MATCH(CONCATENATE($G286,S$2),'WFOM - Time_Base'!$A$8:$API$8,0)) *
INDEX('WFOM - Time_Base'!$A$4:$API$29, MATCH("CenHos_Per", 'WFOM - Time_Base'!$B$4:$B$29,0), MATCH(CONCATENATE($G286,S$2),'WFOM - Time_Base'!$A$8:$API$8,0)),
IFERROR($AN286 * INDEX('Inputs from Uganda staff'!$E$61:$BM$80,MATCH('HRH Need estimation'!S$2,'Inputs from Uganda staff'!$E$61:$E$80,0),MATCH('HRH Need estimation'!$D286,'Inputs from Uganda staff'!$E$6:$BM$6,0)),
""))</f>
        <v>0</v>
      </c>
      <c r="T286" s="122">
        <f>IFERROR(
$AN286 * INDEX('WFOM - Time_Base'!$A$4:$API$29, MATCH("CenHos", 'WFOM - Time_Base'!$B$4:$B$29,0), MATCH(CONCATENATE($G286,T$2),'WFOM - Time_Base'!$A$8:$API$8,0)) *
INDEX('WFOM - Time_Base'!$A$4:$API$29, MATCH("CenHos_Per", 'WFOM - Time_Base'!$B$4:$B$29,0), MATCH(CONCATENATE($G286,T$2),'WFOM - Time_Base'!$A$8:$API$8,0)),
IFERROR($AN286 * INDEX('Inputs from Uganda staff'!$E$61:$BM$80,MATCH('HRH Need estimation'!T$2,'Inputs from Uganda staff'!$E$61:$E$80,0),MATCH('HRH Need estimation'!$D286,'Inputs from Uganda staff'!$E$6:$BM$6,0)),
""))</f>
        <v>0</v>
      </c>
      <c r="U286" s="122">
        <f>IFERROR(
$AN286 * INDEX('WFOM - Time_Base'!$A$4:$API$29, MATCH("CenHos", 'WFOM - Time_Base'!$B$4:$B$29,0), MATCH(CONCATENATE($G286,U$2),'WFOM - Time_Base'!$A$8:$API$8,0)) *
INDEX('WFOM - Time_Base'!$A$4:$API$29, MATCH("CenHos_Per", 'WFOM - Time_Base'!$B$4:$B$29,0), MATCH(CONCATENATE($G286,U$2),'WFOM - Time_Base'!$A$8:$API$8,0)),
IFERROR($AN286 * INDEX('Inputs from Uganda staff'!$E$61:$BM$80,MATCH('HRH Need estimation'!U$2,'Inputs from Uganda staff'!$E$61:$E$80,0),MATCH('HRH Need estimation'!$D286,'Inputs from Uganda staff'!$E$6:$BM$6,0)),
""))</f>
        <v>0</v>
      </c>
      <c r="V286" s="122">
        <f>IFERROR(
$AN286 * INDEX('WFOM - Time_Base'!$A$4:$API$29, MATCH("CenHos", 'WFOM - Time_Base'!$B$4:$B$29,0), MATCH(CONCATENATE($G286,V$2),'WFOM - Time_Base'!$A$8:$API$8,0)) *
INDEX('WFOM - Time_Base'!$A$4:$API$29, MATCH("CenHos_Per", 'WFOM - Time_Base'!$B$4:$B$29,0), MATCH(CONCATENATE($G286,V$2),'WFOM - Time_Base'!$A$8:$API$8,0)),
IFERROR($AN286 * INDEX('Inputs from Uganda staff'!$E$61:$BM$80,MATCH('HRH Need estimation'!V$2,'Inputs from Uganda staff'!$E$61:$E$80,0),MATCH('HRH Need estimation'!$D286,'Inputs from Uganda staff'!$E$6:$BM$6,0)),
""))</f>
        <v>0</v>
      </c>
      <c r="W286" s="122">
        <f>IFERROR(
$AN286 * INDEX('WFOM - Time_Base'!$A$4:$API$29, MATCH("CenHos", 'WFOM - Time_Base'!$B$4:$B$29,0), MATCH(CONCATENATE($G286,W$2),'WFOM - Time_Base'!$A$8:$API$8,0)) *
INDEX('WFOM - Time_Base'!$A$4:$API$29, MATCH("CenHos_Per", 'WFOM - Time_Base'!$B$4:$B$29,0), MATCH(CONCATENATE($G286,W$2),'WFOM - Time_Base'!$A$8:$API$8,0)),
IFERROR($AN286 * INDEX('Inputs from Uganda staff'!$E$61:$BM$80,MATCH('HRH Need estimation'!W$2,'Inputs from Uganda staff'!$E$61:$E$80,0),MATCH('HRH Need estimation'!$D286,'Inputs from Uganda staff'!$E$6:$BM$6,0)),
""))</f>
        <v>0</v>
      </c>
      <c r="X286" s="122">
        <f>IFERROR(
$AN286 * INDEX('WFOM - Time_Base'!$A$4:$API$29, MATCH("CenHos", 'WFOM - Time_Base'!$B$4:$B$29,0), MATCH(CONCATENATE($G286,X$2),'WFOM - Time_Base'!$A$8:$API$8,0)) *
INDEX('WFOM - Time_Base'!$A$4:$API$29, MATCH("CenHos_Per", 'WFOM - Time_Base'!$B$4:$B$29,0), MATCH(CONCATENATE($G286,X$2),'WFOM - Time_Base'!$A$8:$API$8,0)),
IFERROR($AN286 * INDEX('Inputs from Uganda staff'!$E$61:$BM$80,MATCH('HRH Need estimation'!X$2,'Inputs from Uganda staff'!$E$61:$E$80,0),MATCH('HRH Need estimation'!$D286,'Inputs from Uganda staff'!$E$6:$BM$6,0)),
""))</f>
        <v>0</v>
      </c>
      <c r="Y286" s="122">
        <f>IFERROR(
$AN286 * INDEX('WFOM - Time_Base'!$A$4:$API$29, MATCH("CenHos", 'WFOM - Time_Base'!$B$4:$B$29,0), MATCH(CONCATENATE($G286,Y$2),'WFOM - Time_Base'!$A$8:$API$8,0)) *
INDEX('WFOM - Time_Base'!$A$4:$API$29, MATCH("CenHos_Per", 'WFOM - Time_Base'!$B$4:$B$29,0), MATCH(CONCATENATE($G286,Y$2),'WFOM - Time_Base'!$A$8:$API$8,0)),
IFERROR($AN286 * INDEX('Inputs from Uganda staff'!$E$61:$BM$80,MATCH('HRH Need estimation'!Y$2,'Inputs from Uganda staff'!$E$61:$E$80,0),MATCH('HRH Need estimation'!$D286,'Inputs from Uganda staff'!$E$6:$BM$6,0)),
""))</f>
        <v>0</v>
      </c>
      <c r="Z286" s="122">
        <f>IFERROR(
$AN286 * INDEX('WFOM - Time_Base'!$A$4:$API$29, MATCH("CenHos", 'WFOM - Time_Base'!$B$4:$B$29,0), MATCH(CONCATENATE($G286,Z$2),'WFOM - Time_Base'!$A$8:$API$8,0)) *
INDEX('WFOM - Time_Base'!$A$4:$API$29, MATCH("CenHos_Per", 'WFOM - Time_Base'!$B$4:$B$29,0), MATCH(CONCATENATE($G286,Z$2),'WFOM - Time_Base'!$A$8:$API$8,0)),
IFERROR($AN286 * INDEX('Inputs from Uganda staff'!$E$61:$BM$80,MATCH('HRH Need estimation'!Z$2,'Inputs from Uganda staff'!$E$61:$E$80,0),MATCH('HRH Need estimation'!$D286,'Inputs from Uganda staff'!$E$6:$BM$6,0)),
""))</f>
        <v>0</v>
      </c>
      <c r="AA286" s="122">
        <f>IFERROR(
$AN286 * INDEX('WFOM - Time_Base'!$A$4:$API$29, MATCH("CenHos", 'WFOM - Time_Base'!$B$4:$B$29,0), MATCH(CONCATENATE($G286,AA$2),'WFOM - Time_Base'!$A$8:$API$8,0)) *
INDEX('WFOM - Time_Base'!$A$4:$API$29, MATCH("CenHos_Per", 'WFOM - Time_Base'!$B$4:$B$29,0), MATCH(CONCATENATE($G286,AA$2),'WFOM - Time_Base'!$A$8:$API$8,0)),
IFERROR($AN286 * INDEX('Inputs from Uganda staff'!$E$61:$BM$80,MATCH('HRH Need estimation'!AA$2,'Inputs from Uganda staff'!$E$61:$E$80,0),MATCH('HRH Need estimation'!$D286,'Inputs from Uganda staff'!$E$6:$BM$6,0)),
""))</f>
        <v>0</v>
      </c>
      <c r="AB286" s="122">
        <f>IFERROR(
$AN286 * INDEX('WFOM - Time_Base'!$A$4:$API$29, MATCH("CenHos", 'WFOM - Time_Base'!$B$4:$B$29,0), MATCH(CONCATENATE($G286,AB$2),'WFOM - Time_Base'!$A$8:$API$8,0)) *
INDEX('WFOM - Time_Base'!$A$4:$API$29, MATCH("CenHos_Per", 'WFOM - Time_Base'!$B$4:$B$29,0), MATCH(CONCATENATE($G286,AB$2),'WFOM - Time_Base'!$A$8:$API$8,0)),
IFERROR($AN286 * INDEX('Inputs from Uganda staff'!$E$61:$BM$80,MATCH('HRH Need estimation'!AB$2,'Inputs from Uganda staff'!$E$61:$E$80,0),MATCH('HRH Need estimation'!$D286,'Inputs from Uganda staff'!$E$6:$BM$6,0)),
""))</f>
        <v>0</v>
      </c>
      <c r="AC286" s="122" t="str">
        <f>IFERROR(
$AN286 * INDEX('WFOM - Time_Base'!$A$4:$API$29, MATCH("CenHos", 'WFOM - Time_Base'!$B$4:$B$29,0), MATCH(CONCATENATE($G286,AC$2),'WFOM - Time_Base'!$A$8:$API$8,0)) *
INDEX('WFOM - Time_Base'!$A$4:$API$29, MATCH("CenHos_Per", 'WFOM - Time_Base'!$B$4:$B$29,0), MATCH(CONCATENATE($G286,AC$2),'WFOM - Time_Base'!$A$8:$API$8,0)),
IFERROR($AN286 * INDEX('Inputs from Uganda staff'!$E$61:$BM$80,MATCH('HRH Need estimation'!AC$2,'Inputs from Uganda staff'!$E$61:$E$80,0),MATCH('HRH Need estimation'!$D286,'Inputs from Uganda staff'!$E$6:$BM$6,0)),
""))</f>
        <v/>
      </c>
      <c r="AD286" s="122">
        <f>IFERROR(
$AN286 * INDEX('WFOM - Time_Base'!$A$4:$API$29, MATCH("CenHos", 'WFOM - Time_Base'!$B$4:$B$29,0), MATCH(CONCATENATE($G286,AD$2),'WFOM - Time_Base'!$A$8:$API$8,0)) *
INDEX('WFOM - Time_Base'!$A$4:$API$29, MATCH("CenHos_Per", 'WFOM - Time_Base'!$B$4:$B$29,0), MATCH(CONCATENATE($G286,AD$2),'WFOM - Time_Base'!$A$8:$API$8,0)),
IFERROR($AN286 * INDEX('Inputs from Uganda staff'!$E$61:$BM$80,MATCH('HRH Need estimation'!AD$2,'Inputs from Uganda staff'!$E$61:$E$80,0),MATCH('HRH Need estimation'!$D286,'Inputs from Uganda staff'!$E$6:$BM$6,0)),
""))</f>
        <v>0</v>
      </c>
      <c r="AE286" s="122">
        <f>IFERROR(
$AN286 * INDEX('WFOM - Time_Base'!$A$4:$API$29, MATCH("CenHos", 'WFOM - Time_Base'!$B$4:$B$29,0), MATCH(CONCATENATE($G286,AE$2),'WFOM - Time_Base'!$A$8:$API$8,0)) *
INDEX('WFOM - Time_Base'!$A$4:$API$29, MATCH("CenHos_Per", 'WFOM - Time_Base'!$B$4:$B$29,0), MATCH(CONCATENATE($G286,AE$2),'WFOM - Time_Base'!$A$8:$API$8,0)),
IFERROR($AN286 * INDEX('Inputs from Uganda staff'!$E$61:$BM$80,MATCH('HRH Need estimation'!AE$2,'Inputs from Uganda staff'!$E$61:$E$80,0),MATCH('HRH Need estimation'!$D286,'Inputs from Uganda staff'!$E$6:$BM$6,0)),
""))</f>
        <v>0</v>
      </c>
      <c r="AF286" s="122">
        <f>IFERROR(
$AN286 * INDEX('WFOM - Time_Base'!$A$4:$API$29, MATCH("CenHos", 'WFOM - Time_Base'!$B$4:$B$29,0), MATCH(CONCATENATE($G286,AF$2),'WFOM - Time_Base'!$A$8:$API$8,0)) *
INDEX('WFOM - Time_Base'!$A$4:$API$29, MATCH("CenHos_Per", 'WFOM - Time_Base'!$B$4:$B$29,0), MATCH(CONCATENATE($G286,AF$2),'WFOM - Time_Base'!$A$8:$API$8,0)),
IFERROR($AN286 * INDEX('Inputs from Uganda staff'!$E$61:$BM$80,MATCH('HRH Need estimation'!AF$2,'Inputs from Uganda staff'!$E$61:$E$80,0),MATCH('HRH Need estimation'!$D286,'Inputs from Uganda staff'!$E$6:$BM$6,0)),
""))</f>
        <v>0</v>
      </c>
      <c r="AG286" s="122">
        <f>IFERROR(
$AN286 * INDEX('WFOM - Time_Base'!$A$4:$API$29, MATCH("CenHos", 'WFOM - Time_Base'!$B$4:$B$29,0), MATCH(CONCATENATE($G286,AG$2),'WFOM - Time_Base'!$A$8:$API$8,0)) *
INDEX('WFOM - Time_Base'!$A$4:$API$29, MATCH("CenHos_Per", 'WFOM - Time_Base'!$B$4:$B$29,0), MATCH(CONCATENATE($G286,AG$2),'WFOM - Time_Base'!$A$8:$API$8,0)),
IFERROR($AN286 * INDEX('Inputs from Uganda staff'!$E$61:$BM$80,MATCH('HRH Need estimation'!AG$2,'Inputs from Uganda staff'!$E$61:$E$80,0),MATCH('HRH Need estimation'!$D286,'Inputs from Uganda staff'!$E$6:$BM$6,0)),
""))</f>
        <v>15</v>
      </c>
      <c r="AH286" s="122">
        <f>IFERROR(
$AN286 * INDEX('WFOM - Time_Base'!$A$4:$API$29, MATCH("CenHos", 'WFOM - Time_Base'!$B$4:$B$29,0), MATCH(CONCATENATE($G286,AH$2),'WFOM - Time_Base'!$A$8:$API$8,0)) *
INDEX('WFOM - Time_Base'!$A$4:$API$29, MATCH("CenHos_Per", 'WFOM - Time_Base'!$B$4:$B$29,0), MATCH(CONCATENATE($G286,AH$2),'WFOM - Time_Base'!$A$8:$API$8,0)),
IFERROR($AN286 * INDEX('Inputs from Uganda staff'!$E$61:$BM$80,MATCH('HRH Need estimation'!AH$2,'Inputs from Uganda staff'!$E$61:$E$80,0),MATCH('HRH Need estimation'!$D286,'Inputs from Uganda staff'!$E$6:$BM$6,0)),
""))</f>
        <v>0</v>
      </c>
      <c r="AI286" s="122">
        <f>IFERROR(
$AN286 * INDEX('WFOM - Time_Base'!$A$4:$API$29, MATCH("CenHos", 'WFOM - Time_Base'!$B$4:$B$29,0), MATCH(CONCATENATE($G286,AI$2),'WFOM - Time_Base'!$A$8:$API$8,0)) *
INDEX('WFOM - Time_Base'!$A$4:$API$29, MATCH("CenHos_Per", 'WFOM - Time_Base'!$B$4:$B$29,0), MATCH(CONCATENATE($G286,AI$2),'WFOM - Time_Base'!$A$8:$API$8,0)),
IFERROR($AN286 * INDEX('Inputs from Uganda staff'!$E$61:$BM$80,MATCH('HRH Need estimation'!AI$2,'Inputs from Uganda staff'!$E$61:$E$80,0),MATCH('HRH Need estimation'!$D286,'Inputs from Uganda staff'!$E$6:$BM$6,0)),
""))</f>
        <v>0</v>
      </c>
      <c r="AJ286" s="122">
        <f>IFERROR(
$AN286 * INDEX('WFOM - Time_Base'!$A$4:$API$29, MATCH("CenHos", 'WFOM - Time_Base'!$B$4:$B$29,0), MATCH(CONCATENATE($G286,AJ$2),'WFOM - Time_Base'!$A$8:$API$8,0)) *
INDEX('WFOM - Time_Base'!$A$4:$API$29, MATCH("CenHos_Per", 'WFOM - Time_Base'!$B$4:$B$29,0), MATCH(CONCATENATE($G286,AJ$2),'WFOM - Time_Base'!$A$8:$API$8,0)),
IFERROR($AN286 * INDEX('Inputs from Uganda staff'!$E$61:$BM$80,MATCH('HRH Need estimation'!AJ$2,'Inputs from Uganda staff'!$E$61:$E$80,0),MATCH('HRH Need estimation'!$D286,'Inputs from Uganda staff'!$E$6:$BM$6,0)),
""))</f>
        <v>0</v>
      </c>
      <c r="AK286" s="122">
        <f>IFERROR(
$AN286 * INDEX('WFOM - Time_Base'!$A$4:$API$29, MATCH("CenHos", 'WFOM - Time_Base'!$B$4:$B$29,0), MATCH(CONCATENATE($G286,AK$2),'WFOM - Time_Base'!$A$8:$API$8,0)) *
INDEX('WFOM - Time_Base'!$A$4:$API$29, MATCH("CenHos_Per", 'WFOM - Time_Base'!$B$4:$B$29,0), MATCH(CONCATENATE($G286,AK$2),'WFOM - Time_Base'!$A$8:$API$8,0)),
IFERROR($AN286 * INDEX('Inputs from Uganda staff'!$E$61:$BM$80,MATCH('HRH Need estimation'!AK$2,'Inputs from Uganda staff'!$E$61:$E$80,0),MATCH('HRH Need estimation'!$D286,'Inputs from Uganda staff'!$E$6:$BM$6,0)),
""))</f>
        <v>0</v>
      </c>
      <c r="AL286" s="122">
        <f>IFERROR(
$AN286 * INDEX('WFOM - Time_Base'!$A$4:$API$29, MATCH("CenHos", 'WFOM - Time_Base'!$B$4:$B$29,0), MATCH(CONCATENATE($G286,AL$2),'WFOM - Time_Base'!$A$8:$API$8,0)) *
INDEX('WFOM - Time_Base'!$A$4:$API$29, MATCH("CenHos_Per", 'WFOM - Time_Base'!$B$4:$B$29,0), MATCH(CONCATENATE($G286,AL$2),'WFOM - Time_Base'!$A$8:$API$8,0)),
IFERROR($AN286 * INDEX('Inputs from Uganda staff'!$E$61:$BM$80,MATCH('HRH Need estimation'!AL$2,'Inputs from Uganda staff'!$E$61:$E$80,0),MATCH('HRH Need estimation'!$D286,'Inputs from Uganda staff'!$E$6:$BM$6,0)),
""))</f>
        <v>0</v>
      </c>
      <c r="AN286">
        <v>1</v>
      </c>
      <c r="AO286" t="e">
        <f t="shared" si="12"/>
        <v>#N/A</v>
      </c>
    </row>
    <row r="287" spans="1:41" hidden="1">
      <c r="A287" s="106" t="s">
        <v>1043</v>
      </c>
      <c r="B287" s="106" t="s">
        <v>55</v>
      </c>
      <c r="C287" s="107" t="s">
        <v>789</v>
      </c>
      <c r="D287" s="115" t="s">
        <v>790</v>
      </c>
      <c r="E287" s="199" t="s">
        <v>1056</v>
      </c>
      <c r="F287" s="199"/>
      <c r="G287" s="199" t="str">
        <f>IF(F287&lt;&gt;"", VLOOKUP(F287,'WFOM - Cadre and Service List'!$E$4:$F$52,2,FALSE), "")</f>
        <v/>
      </c>
      <c r="H287" s="199" t="s">
        <v>1058</v>
      </c>
      <c r="I287" s="208"/>
      <c r="J287" s="208"/>
      <c r="K287" s="208"/>
      <c r="L287" s="208"/>
      <c r="M287" s="208"/>
      <c r="N287" s="208"/>
      <c r="O287" s="208"/>
      <c r="P287" s="207">
        <f t="shared" si="11"/>
        <v>0</v>
      </c>
      <c r="Q287" s="122" t="s">
        <v>1947</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c r="AN287">
        <v>1</v>
      </c>
      <c r="AO287" t="str">
        <f t="shared" si="12"/>
        <v>307</v>
      </c>
    </row>
    <row r="288" spans="1:41" hidden="1">
      <c r="A288" s="106" t="s">
        <v>1044</v>
      </c>
      <c r="B288" s="106" t="s">
        <v>55</v>
      </c>
      <c r="C288" s="107" t="s">
        <v>791</v>
      </c>
      <c r="D288" s="115" t="s">
        <v>792</v>
      </c>
      <c r="E288" s="122" t="s">
        <v>25</v>
      </c>
      <c r="F288" s="122" t="s">
        <v>49</v>
      </c>
      <c r="G288" s="122" t="str">
        <f>IF(F288&lt;&gt;"", VLOOKUP(F288,'WFOM - Cadre and Service List'!$E$4:$F$52,2,FALSE), "")</f>
        <v>EPI</v>
      </c>
      <c r="H288" s="122"/>
      <c r="I288" s="207"/>
      <c r="J288" s="207"/>
      <c r="K288" s="207"/>
      <c r="L288" s="207"/>
      <c r="M288" s="207"/>
      <c r="N288" s="207"/>
      <c r="O288" s="207"/>
      <c r="P288" s="207">
        <f t="shared" si="11"/>
        <v>0</v>
      </c>
      <c r="Q288" s="122" t="s">
        <v>1947</v>
      </c>
      <c r="R288" s="122">
        <f>IFERROR(
$AN288 * INDEX('WFOM - Time_Base'!$A$4:$API$29, MATCH("CenHos", 'WFOM - Time_Base'!$B$4:$B$29,0), MATCH(CONCATENATE($G288,R$2),'WFOM - Time_Base'!$A$8:$API$8,0)) *
INDEX('WFOM - Time_Base'!$A$4:$API$29, MATCH("CenHos_Per", 'WFOM - Time_Base'!$B$4:$B$29,0), MATCH(CONCATENATE($G288,R$2),'WFOM - Time_Base'!$A$8:$API$8,0)),
IFERROR($AN288 * INDEX('Inputs from Uganda staff'!$E$61:$BM$80,MATCH('HRH Need estimation'!R$2,'Inputs from Uganda staff'!$E$61:$E$80,0),MATCH('HRH Need estimation'!$D288,'Inputs from Uganda staff'!$E$6:$BM$6,0)),
""))</f>
        <v>0</v>
      </c>
      <c r="S288" s="122">
        <f>IFERROR(
$AN288 * INDEX('WFOM - Time_Base'!$A$4:$API$29, MATCH("CenHos", 'WFOM - Time_Base'!$B$4:$B$29,0), MATCH(CONCATENATE($G288,S$2),'WFOM - Time_Base'!$A$8:$API$8,0)) *
INDEX('WFOM - Time_Base'!$A$4:$API$29, MATCH("CenHos_Per", 'WFOM - Time_Base'!$B$4:$B$29,0), MATCH(CONCATENATE($G288,S$2),'WFOM - Time_Base'!$A$8:$API$8,0)),
IFERROR($AN288 * INDEX('Inputs from Uganda staff'!$E$61:$BM$80,MATCH('HRH Need estimation'!S$2,'Inputs from Uganda staff'!$E$61:$E$80,0),MATCH('HRH Need estimation'!$D288,'Inputs from Uganda staff'!$E$6:$BM$6,0)),
""))</f>
        <v>0</v>
      </c>
      <c r="T288" s="122">
        <f>IFERROR(
$AN288 * INDEX('WFOM - Time_Base'!$A$4:$API$29, MATCH("CenHos", 'WFOM - Time_Base'!$B$4:$B$29,0), MATCH(CONCATENATE($G288,T$2),'WFOM - Time_Base'!$A$8:$API$8,0)) *
INDEX('WFOM - Time_Base'!$A$4:$API$29, MATCH("CenHos_Per", 'WFOM - Time_Base'!$B$4:$B$29,0), MATCH(CONCATENATE($G288,T$2),'WFOM - Time_Base'!$A$8:$API$8,0)),
IFERROR($AN288 * INDEX('Inputs from Uganda staff'!$E$61:$BM$80,MATCH('HRH Need estimation'!T$2,'Inputs from Uganda staff'!$E$61:$E$80,0),MATCH('HRH Need estimation'!$D288,'Inputs from Uganda staff'!$E$6:$BM$6,0)),
""))</f>
        <v>0</v>
      </c>
      <c r="U288" s="122">
        <f>IFERROR(
$AN288 * INDEX('WFOM - Time_Base'!$A$4:$API$29, MATCH("CenHos", 'WFOM - Time_Base'!$B$4:$B$29,0), MATCH(CONCATENATE($G288,U$2),'WFOM - Time_Base'!$A$8:$API$8,0)) *
INDEX('WFOM - Time_Base'!$A$4:$API$29, MATCH("CenHos_Per", 'WFOM - Time_Base'!$B$4:$B$29,0), MATCH(CONCATENATE($G288,U$2),'WFOM - Time_Base'!$A$8:$API$8,0)),
IFERROR($AN288 * INDEX('Inputs from Uganda staff'!$E$61:$BM$80,MATCH('HRH Need estimation'!U$2,'Inputs from Uganda staff'!$E$61:$E$80,0),MATCH('HRH Need estimation'!$D288,'Inputs from Uganda staff'!$E$6:$BM$6,0)),
""))</f>
        <v>0</v>
      </c>
      <c r="V288" s="122">
        <f>IFERROR(
$AN288 * INDEX('WFOM - Time_Base'!$A$4:$API$29, MATCH("CenHos", 'WFOM - Time_Base'!$B$4:$B$29,0), MATCH(CONCATENATE($G288,V$2),'WFOM - Time_Base'!$A$8:$API$8,0)) *
INDEX('WFOM - Time_Base'!$A$4:$API$29, MATCH("CenHos_Per", 'WFOM - Time_Base'!$B$4:$B$29,0), MATCH(CONCATENATE($G288,V$2),'WFOM - Time_Base'!$A$8:$API$8,0)),
IFERROR($AN288 * INDEX('Inputs from Uganda staff'!$E$61:$BM$80,MATCH('HRH Need estimation'!V$2,'Inputs from Uganda staff'!$E$61:$E$80,0),MATCH('HRH Need estimation'!$D288,'Inputs from Uganda staff'!$E$6:$BM$6,0)),
""))</f>
        <v>1</v>
      </c>
      <c r="W288" s="122">
        <f>IFERROR(
$AN288 * INDEX('WFOM - Time_Base'!$A$4:$API$29, MATCH("CenHos", 'WFOM - Time_Base'!$B$4:$B$29,0), MATCH(CONCATENATE($G288,W$2),'WFOM - Time_Base'!$A$8:$API$8,0)) *
INDEX('WFOM - Time_Base'!$A$4:$API$29, MATCH("CenHos_Per", 'WFOM - Time_Base'!$B$4:$B$29,0), MATCH(CONCATENATE($G288,W$2),'WFOM - Time_Base'!$A$8:$API$8,0)),
IFERROR($AN288 * INDEX('Inputs from Uganda staff'!$E$61:$BM$80,MATCH('HRH Need estimation'!W$2,'Inputs from Uganda staff'!$E$61:$E$80,0),MATCH('HRH Need estimation'!$D288,'Inputs from Uganda staff'!$E$6:$BM$6,0)),
""))</f>
        <v>0</v>
      </c>
      <c r="X288" s="122">
        <f>IFERROR(
$AN288 * INDEX('WFOM - Time_Base'!$A$4:$API$29, MATCH("CenHos", 'WFOM - Time_Base'!$B$4:$B$29,0), MATCH(CONCATENATE($G288,X$2),'WFOM - Time_Base'!$A$8:$API$8,0)) *
INDEX('WFOM - Time_Base'!$A$4:$API$29, MATCH("CenHos_Per", 'WFOM - Time_Base'!$B$4:$B$29,0), MATCH(CONCATENATE($G288,X$2),'WFOM - Time_Base'!$A$8:$API$8,0)),
IFERROR($AN288 * INDEX('Inputs from Uganda staff'!$E$61:$BM$80,MATCH('HRH Need estimation'!X$2,'Inputs from Uganda staff'!$E$61:$E$80,0),MATCH('HRH Need estimation'!$D288,'Inputs from Uganda staff'!$E$6:$BM$6,0)),
""))</f>
        <v>0</v>
      </c>
      <c r="Y288" s="122">
        <f>IFERROR(
$AN288 * INDEX('WFOM - Time_Base'!$A$4:$API$29, MATCH("CenHos", 'WFOM - Time_Base'!$B$4:$B$29,0), MATCH(CONCATENATE($G288,Y$2),'WFOM - Time_Base'!$A$8:$API$8,0)) *
INDEX('WFOM - Time_Base'!$A$4:$API$29, MATCH("CenHos_Per", 'WFOM - Time_Base'!$B$4:$B$29,0), MATCH(CONCATENATE($G288,Y$2),'WFOM - Time_Base'!$A$8:$API$8,0)),
IFERROR($AN288 * INDEX('Inputs from Uganda staff'!$E$61:$BM$80,MATCH('HRH Need estimation'!Y$2,'Inputs from Uganda staff'!$E$61:$E$80,0),MATCH('HRH Need estimation'!$D288,'Inputs from Uganda staff'!$E$6:$BM$6,0)),
""))</f>
        <v>1</v>
      </c>
      <c r="Z288" s="122">
        <f>IFERROR(
$AN288 * INDEX('WFOM - Time_Base'!$A$4:$API$29, MATCH("CenHos", 'WFOM - Time_Base'!$B$4:$B$29,0), MATCH(CONCATENATE($G288,Z$2),'WFOM - Time_Base'!$A$8:$API$8,0)) *
INDEX('WFOM - Time_Base'!$A$4:$API$29, MATCH("CenHos_Per", 'WFOM - Time_Base'!$B$4:$B$29,0), MATCH(CONCATENATE($G288,Z$2),'WFOM - Time_Base'!$A$8:$API$8,0)),
IFERROR($AN288 * INDEX('Inputs from Uganda staff'!$E$61:$BM$80,MATCH('HRH Need estimation'!Z$2,'Inputs from Uganda staff'!$E$61:$E$80,0),MATCH('HRH Need estimation'!$D288,'Inputs from Uganda staff'!$E$6:$BM$6,0)),
""))</f>
        <v>0</v>
      </c>
      <c r="AA288" s="122">
        <f>IFERROR(
$AN288 * INDEX('WFOM - Time_Base'!$A$4:$API$29, MATCH("CenHos", 'WFOM - Time_Base'!$B$4:$B$29,0), MATCH(CONCATENATE($G288,AA$2),'WFOM - Time_Base'!$A$8:$API$8,0)) *
INDEX('WFOM - Time_Base'!$A$4:$API$29, MATCH("CenHos_Per", 'WFOM - Time_Base'!$B$4:$B$29,0), MATCH(CONCATENATE($G288,AA$2),'WFOM - Time_Base'!$A$8:$API$8,0)),
IFERROR($AN288 * INDEX('Inputs from Uganda staff'!$E$61:$BM$80,MATCH('HRH Need estimation'!AA$2,'Inputs from Uganda staff'!$E$61:$E$80,0),MATCH('HRH Need estimation'!$D288,'Inputs from Uganda staff'!$E$6:$BM$6,0)),
""))</f>
        <v>0</v>
      </c>
      <c r="AB288" s="122">
        <f>IFERROR(
$AN288 * INDEX('WFOM - Time_Base'!$A$4:$API$29, MATCH("CenHos", 'WFOM - Time_Base'!$B$4:$B$29,0), MATCH(CONCATENATE($G288,AB$2),'WFOM - Time_Base'!$A$8:$API$8,0)) *
INDEX('WFOM - Time_Base'!$A$4:$API$29, MATCH("CenHos_Per", 'WFOM - Time_Base'!$B$4:$B$29,0), MATCH(CONCATENATE($G288,AB$2),'WFOM - Time_Base'!$A$8:$API$8,0)),
IFERROR($AN288 * INDEX('Inputs from Uganda staff'!$E$61:$BM$80,MATCH('HRH Need estimation'!AB$2,'Inputs from Uganda staff'!$E$61:$E$80,0),MATCH('HRH Need estimation'!$D288,'Inputs from Uganda staff'!$E$6:$BM$6,0)),
""))</f>
        <v>0</v>
      </c>
      <c r="AC288" s="122" t="str">
        <f>IFERROR(
$AN288 * INDEX('WFOM - Time_Base'!$A$4:$API$29, MATCH("CenHos", 'WFOM - Time_Base'!$B$4:$B$29,0), MATCH(CONCATENATE($G288,AC$2),'WFOM - Time_Base'!$A$8:$API$8,0)) *
INDEX('WFOM - Time_Base'!$A$4:$API$29, MATCH("CenHos_Per", 'WFOM - Time_Base'!$B$4:$B$29,0), MATCH(CONCATENATE($G288,AC$2),'WFOM - Time_Base'!$A$8:$API$8,0)),
IFERROR($AN288 * INDEX('Inputs from Uganda staff'!$E$61:$BM$80,MATCH('HRH Need estimation'!AC$2,'Inputs from Uganda staff'!$E$61:$E$80,0),MATCH('HRH Need estimation'!$D288,'Inputs from Uganda staff'!$E$6:$BM$6,0)),
""))</f>
        <v/>
      </c>
      <c r="AD288" s="122">
        <f>IFERROR(
$AN288 * INDEX('WFOM - Time_Base'!$A$4:$API$29, MATCH("CenHos", 'WFOM - Time_Base'!$B$4:$B$29,0), MATCH(CONCATENATE($G288,AD$2),'WFOM - Time_Base'!$A$8:$API$8,0)) *
INDEX('WFOM - Time_Base'!$A$4:$API$29, MATCH("CenHos_Per", 'WFOM - Time_Base'!$B$4:$B$29,0), MATCH(CONCATENATE($G288,AD$2),'WFOM - Time_Base'!$A$8:$API$8,0)),
IFERROR($AN288 * INDEX('Inputs from Uganda staff'!$E$61:$BM$80,MATCH('HRH Need estimation'!AD$2,'Inputs from Uganda staff'!$E$61:$E$80,0),MATCH('HRH Need estimation'!$D288,'Inputs from Uganda staff'!$E$6:$BM$6,0)),
""))</f>
        <v>0</v>
      </c>
      <c r="AE288" s="122">
        <f>IFERROR(
$AN288 * INDEX('WFOM - Time_Base'!$A$4:$API$29, MATCH("CenHos", 'WFOM - Time_Base'!$B$4:$B$29,0), MATCH(CONCATENATE($G288,AE$2),'WFOM - Time_Base'!$A$8:$API$8,0)) *
INDEX('WFOM - Time_Base'!$A$4:$API$29, MATCH("CenHos_Per", 'WFOM - Time_Base'!$B$4:$B$29,0), MATCH(CONCATENATE($G288,AE$2),'WFOM - Time_Base'!$A$8:$API$8,0)),
IFERROR($AN288 * INDEX('Inputs from Uganda staff'!$E$61:$BM$80,MATCH('HRH Need estimation'!AE$2,'Inputs from Uganda staff'!$E$61:$E$80,0),MATCH('HRH Need estimation'!$D288,'Inputs from Uganda staff'!$E$6:$BM$6,0)),
""))</f>
        <v>0</v>
      </c>
      <c r="AF288" s="122">
        <f>IFERROR(
$AN288 * INDEX('WFOM - Time_Base'!$A$4:$API$29, MATCH("CenHos", 'WFOM - Time_Base'!$B$4:$B$29,0), MATCH(CONCATENATE($G288,AF$2),'WFOM - Time_Base'!$A$8:$API$8,0)) *
INDEX('WFOM - Time_Base'!$A$4:$API$29, MATCH("CenHos_Per", 'WFOM - Time_Base'!$B$4:$B$29,0), MATCH(CONCATENATE($G288,AF$2),'WFOM - Time_Base'!$A$8:$API$8,0)),
IFERROR($AN288 * INDEX('Inputs from Uganda staff'!$E$61:$BM$80,MATCH('HRH Need estimation'!AF$2,'Inputs from Uganda staff'!$E$61:$E$80,0),MATCH('HRH Need estimation'!$D288,'Inputs from Uganda staff'!$E$6:$BM$6,0)),
""))</f>
        <v>0</v>
      </c>
      <c r="AG288" s="122">
        <f>IFERROR(
$AN288 * INDEX('WFOM - Time_Base'!$A$4:$API$29, MATCH("CenHos", 'WFOM - Time_Base'!$B$4:$B$29,0), MATCH(CONCATENATE($G288,AG$2),'WFOM - Time_Base'!$A$8:$API$8,0)) *
INDEX('WFOM - Time_Base'!$A$4:$API$29, MATCH("CenHos_Per", 'WFOM - Time_Base'!$B$4:$B$29,0), MATCH(CONCATENATE($G288,AG$2),'WFOM - Time_Base'!$A$8:$API$8,0)),
IFERROR($AN288 * INDEX('Inputs from Uganda staff'!$E$61:$BM$80,MATCH('HRH Need estimation'!AG$2,'Inputs from Uganda staff'!$E$61:$E$80,0),MATCH('HRH Need estimation'!$D288,'Inputs from Uganda staff'!$E$6:$BM$6,0)),
""))</f>
        <v>0</v>
      </c>
      <c r="AH288" s="122">
        <f>IFERROR(
$AN288 * INDEX('WFOM - Time_Base'!$A$4:$API$29, MATCH("CenHos", 'WFOM - Time_Base'!$B$4:$B$29,0), MATCH(CONCATENATE($G288,AH$2),'WFOM - Time_Base'!$A$8:$API$8,0)) *
INDEX('WFOM - Time_Base'!$A$4:$API$29, MATCH("CenHos_Per", 'WFOM - Time_Base'!$B$4:$B$29,0), MATCH(CONCATENATE($G288,AH$2),'WFOM - Time_Base'!$A$8:$API$8,0)),
IFERROR($AN288 * INDEX('Inputs from Uganda staff'!$E$61:$BM$80,MATCH('HRH Need estimation'!AH$2,'Inputs from Uganda staff'!$E$61:$E$80,0),MATCH('HRH Need estimation'!$D288,'Inputs from Uganda staff'!$E$6:$BM$6,0)),
""))</f>
        <v>0</v>
      </c>
      <c r="AI288" s="122">
        <f>IFERROR(
$AN288 * INDEX('WFOM - Time_Base'!$A$4:$API$29, MATCH("CenHos", 'WFOM - Time_Base'!$B$4:$B$29,0), MATCH(CONCATENATE($G288,AI$2),'WFOM - Time_Base'!$A$8:$API$8,0)) *
INDEX('WFOM - Time_Base'!$A$4:$API$29, MATCH("CenHos_Per", 'WFOM - Time_Base'!$B$4:$B$29,0), MATCH(CONCATENATE($G288,AI$2),'WFOM - Time_Base'!$A$8:$API$8,0)),
IFERROR($AN288 * INDEX('Inputs from Uganda staff'!$E$61:$BM$80,MATCH('HRH Need estimation'!AI$2,'Inputs from Uganda staff'!$E$61:$E$80,0),MATCH('HRH Need estimation'!$D288,'Inputs from Uganda staff'!$E$6:$BM$6,0)),
""))</f>
        <v>0</v>
      </c>
      <c r="AJ288" s="122">
        <f>IFERROR(
$AN288 * INDEX('WFOM - Time_Base'!$A$4:$API$29, MATCH("CenHos", 'WFOM - Time_Base'!$B$4:$B$29,0), MATCH(CONCATENATE($G288,AJ$2),'WFOM - Time_Base'!$A$8:$API$8,0)) *
INDEX('WFOM - Time_Base'!$A$4:$API$29, MATCH("CenHos_Per", 'WFOM - Time_Base'!$B$4:$B$29,0), MATCH(CONCATENATE($G288,AJ$2),'WFOM - Time_Base'!$A$8:$API$8,0)),
IFERROR($AN288 * INDEX('Inputs from Uganda staff'!$E$61:$BM$80,MATCH('HRH Need estimation'!AJ$2,'Inputs from Uganda staff'!$E$61:$E$80,0),MATCH('HRH Need estimation'!$D288,'Inputs from Uganda staff'!$E$6:$BM$6,0)),
""))</f>
        <v>0</v>
      </c>
      <c r="AK288" s="122">
        <f>IFERROR(
$AN288 * INDEX('WFOM - Time_Base'!$A$4:$API$29, MATCH("CenHos", 'WFOM - Time_Base'!$B$4:$B$29,0), MATCH(CONCATENATE($G288,AK$2),'WFOM - Time_Base'!$A$8:$API$8,0)) *
INDEX('WFOM - Time_Base'!$A$4:$API$29, MATCH("CenHos_Per", 'WFOM - Time_Base'!$B$4:$B$29,0), MATCH(CONCATENATE($G288,AK$2),'WFOM - Time_Base'!$A$8:$API$8,0)),
IFERROR($AN288 * INDEX('Inputs from Uganda staff'!$E$61:$BM$80,MATCH('HRH Need estimation'!AK$2,'Inputs from Uganda staff'!$E$61:$E$80,0),MATCH('HRH Need estimation'!$D288,'Inputs from Uganda staff'!$E$6:$BM$6,0)),
""))</f>
        <v>0</v>
      </c>
      <c r="AL288" s="122">
        <f>IFERROR(
$AN288 * INDEX('WFOM - Time_Base'!$A$4:$API$29, MATCH("CenHos", 'WFOM - Time_Base'!$B$4:$B$29,0), MATCH(CONCATENATE($G288,AL$2),'WFOM - Time_Base'!$A$8:$API$8,0)) *
INDEX('WFOM - Time_Base'!$A$4:$API$29, MATCH("CenHos_Per", 'WFOM - Time_Base'!$B$4:$B$29,0), MATCH(CONCATENATE($G288,AL$2),'WFOM - Time_Base'!$A$8:$API$8,0)),
IFERROR($AN288 * INDEX('Inputs from Uganda staff'!$E$61:$BM$80,MATCH('HRH Need estimation'!AL$2,'Inputs from Uganda staff'!$E$61:$E$80,0),MATCH('HRH Need estimation'!$D288,'Inputs from Uganda staff'!$E$6:$BM$6,0)),
""))</f>
        <v>0</v>
      </c>
      <c r="AN288">
        <v>1</v>
      </c>
      <c r="AO288" t="str">
        <f t="shared" si="12"/>
        <v>308</v>
      </c>
    </row>
    <row r="289" spans="1:42" hidden="1">
      <c r="A289" s="106" t="s">
        <v>915</v>
      </c>
      <c r="B289" s="106" t="s">
        <v>55</v>
      </c>
      <c r="C289" s="107" t="s">
        <v>793</v>
      </c>
      <c r="D289" s="115" t="s">
        <v>794</v>
      </c>
      <c r="E289" s="122" t="s">
        <v>867</v>
      </c>
      <c r="F289" s="200" t="s">
        <v>21</v>
      </c>
      <c r="G289" s="122" t="str">
        <f>IF(F289&lt;&gt;"", VLOOKUP(F289,'WFOM - Cadre and Service List'!$E$4:$F$52,2,FALSE), "")</f>
        <v>Over5OPD</v>
      </c>
      <c r="H289" s="122"/>
      <c r="I289" s="207"/>
      <c r="J289" s="207"/>
      <c r="K289" s="207"/>
      <c r="L289" s="207"/>
      <c r="M289" s="207"/>
      <c r="N289" s="207"/>
      <c r="O289" s="207"/>
      <c r="P289" s="207">
        <f t="shared" si="11"/>
        <v>0</v>
      </c>
      <c r="Q289" s="122" t="s">
        <v>1947</v>
      </c>
      <c r="R289" s="122">
        <f>IFERROR(
$AN289 * INDEX('WFOM - Time_Base'!$A$4:$API$29, MATCH("CenHos", 'WFOM - Time_Base'!$B$4:$B$29,0), MATCH(CONCATENATE($G289,R$2),'WFOM - Time_Base'!$A$8:$API$8,0)) *
INDEX('WFOM - Time_Base'!$A$4:$API$29, MATCH("CenHos_Per", 'WFOM - Time_Base'!$B$4:$B$29,0), MATCH(CONCATENATE($G289,R$2),'WFOM - Time_Base'!$A$8:$API$8,0)),
IFERROR($AN289 * INDEX('Inputs from Uganda staff'!$E$61:$BM$80,MATCH('HRH Need estimation'!R$2,'Inputs from Uganda staff'!$E$61:$E$80,0),MATCH('HRH Need estimation'!$D289,'Inputs from Uganda staff'!$E$6:$BM$6,0)),
""))</f>
        <v>3.5</v>
      </c>
      <c r="S289" s="122">
        <f>IFERROR(
$AN289 * INDEX('WFOM - Time_Base'!$A$4:$API$29, MATCH("CenHos", 'WFOM - Time_Base'!$B$4:$B$29,0), MATCH(CONCATENATE($G289,S$2),'WFOM - Time_Base'!$A$8:$API$8,0)) *
INDEX('WFOM - Time_Base'!$A$4:$API$29, MATCH("CenHos_Per", 'WFOM - Time_Base'!$B$4:$B$29,0), MATCH(CONCATENATE($G289,S$2),'WFOM - Time_Base'!$A$8:$API$8,0)),
IFERROR($AN289 * INDEX('Inputs from Uganda staff'!$E$61:$BM$80,MATCH('HRH Need estimation'!S$2,'Inputs from Uganda staff'!$E$61:$E$80,0),MATCH('HRH Need estimation'!$D289,'Inputs from Uganda staff'!$E$6:$BM$6,0)),
""))</f>
        <v>6</v>
      </c>
      <c r="T289" s="122">
        <f>IFERROR(
$AN289 * INDEX('WFOM - Time_Base'!$A$4:$API$29, MATCH("CenHos", 'WFOM - Time_Base'!$B$4:$B$29,0), MATCH(CONCATENATE($G289,T$2),'WFOM - Time_Base'!$A$8:$API$8,0)) *
INDEX('WFOM - Time_Base'!$A$4:$API$29, MATCH("CenHos_Per", 'WFOM - Time_Base'!$B$4:$B$29,0), MATCH(CONCATENATE($G289,T$2),'WFOM - Time_Base'!$A$8:$API$8,0)),
IFERROR($AN289 * INDEX('Inputs from Uganda staff'!$E$61:$BM$80,MATCH('HRH Need estimation'!T$2,'Inputs from Uganda staff'!$E$61:$E$80,0),MATCH('HRH Need estimation'!$D289,'Inputs from Uganda staff'!$E$6:$BM$6,0)),
""))</f>
        <v>0</v>
      </c>
      <c r="U289" s="122">
        <f>IFERROR(
$AN289 * INDEX('WFOM - Time_Base'!$A$4:$API$29, MATCH("CenHos", 'WFOM - Time_Base'!$B$4:$B$29,0), MATCH(CONCATENATE($G289,U$2),'WFOM - Time_Base'!$A$8:$API$8,0)) *
INDEX('WFOM - Time_Base'!$A$4:$API$29, MATCH("CenHos_Per", 'WFOM - Time_Base'!$B$4:$B$29,0), MATCH(CONCATENATE($G289,U$2),'WFOM - Time_Base'!$A$8:$API$8,0)),
IFERROR($AN289 * INDEX('Inputs from Uganda staff'!$E$61:$BM$80,MATCH('HRH Need estimation'!U$2,'Inputs from Uganda staff'!$E$61:$E$80,0),MATCH('HRH Need estimation'!$D289,'Inputs from Uganda staff'!$E$6:$BM$6,0)),
""))</f>
        <v>1</v>
      </c>
      <c r="V289" s="122">
        <f>IFERROR(
$AN289 * INDEX('WFOM - Time_Base'!$A$4:$API$29, MATCH("CenHos", 'WFOM - Time_Base'!$B$4:$B$29,0), MATCH(CONCATENATE($G289,V$2),'WFOM - Time_Base'!$A$8:$API$8,0)) *
INDEX('WFOM - Time_Base'!$A$4:$API$29, MATCH("CenHos_Per", 'WFOM - Time_Base'!$B$4:$B$29,0), MATCH(CONCATENATE($G289,V$2),'WFOM - Time_Base'!$A$8:$API$8,0)),
IFERROR($AN289 * INDEX('Inputs from Uganda staff'!$E$61:$BM$80,MATCH('HRH Need estimation'!V$2,'Inputs from Uganda staff'!$E$61:$E$80,0),MATCH('HRH Need estimation'!$D289,'Inputs from Uganda staff'!$E$6:$BM$6,0)),
""))</f>
        <v>4</v>
      </c>
      <c r="W289" s="122">
        <f>IFERROR(
$AN289 * INDEX('WFOM - Time_Base'!$A$4:$API$29, MATCH("CenHos", 'WFOM - Time_Base'!$B$4:$B$29,0), MATCH(CONCATENATE($G289,W$2),'WFOM - Time_Base'!$A$8:$API$8,0)) *
INDEX('WFOM - Time_Base'!$A$4:$API$29, MATCH("CenHos_Per", 'WFOM - Time_Base'!$B$4:$B$29,0), MATCH(CONCATENATE($G289,W$2),'WFOM - Time_Base'!$A$8:$API$8,0)),
IFERROR($AN289 * INDEX('Inputs from Uganda staff'!$E$61:$BM$80,MATCH('HRH Need estimation'!W$2,'Inputs from Uganda staff'!$E$61:$E$80,0),MATCH('HRH Need estimation'!$D289,'Inputs from Uganda staff'!$E$6:$BM$6,0)),
""))</f>
        <v>0</v>
      </c>
      <c r="X289" s="122">
        <f>IFERROR(
$AN289 * INDEX('WFOM - Time_Base'!$A$4:$API$29, MATCH("CenHos", 'WFOM - Time_Base'!$B$4:$B$29,0), MATCH(CONCATENATE($G289,X$2),'WFOM - Time_Base'!$A$8:$API$8,0)) *
INDEX('WFOM - Time_Base'!$A$4:$API$29, MATCH("CenHos_Per", 'WFOM - Time_Base'!$B$4:$B$29,0), MATCH(CONCATENATE($G289,X$2),'WFOM - Time_Base'!$A$8:$API$8,0)),
IFERROR($AN289 * INDEX('Inputs from Uganda staff'!$E$61:$BM$80,MATCH('HRH Need estimation'!X$2,'Inputs from Uganda staff'!$E$61:$E$80,0),MATCH('HRH Need estimation'!$D289,'Inputs from Uganda staff'!$E$6:$BM$6,0)),
""))</f>
        <v>0</v>
      </c>
      <c r="Y289" s="122">
        <f>IFERROR(
$AN289 * INDEX('WFOM - Time_Base'!$A$4:$API$29, MATCH("CenHos", 'WFOM - Time_Base'!$B$4:$B$29,0), MATCH(CONCATENATE($G289,Y$2),'WFOM - Time_Base'!$A$8:$API$8,0)) *
INDEX('WFOM - Time_Base'!$A$4:$API$29, MATCH("CenHos_Per", 'WFOM - Time_Base'!$B$4:$B$29,0), MATCH(CONCATENATE($G289,Y$2),'WFOM - Time_Base'!$A$8:$API$8,0)),
IFERROR($AN289 * INDEX('Inputs from Uganda staff'!$E$61:$BM$80,MATCH('HRH Need estimation'!Y$2,'Inputs from Uganda staff'!$E$61:$E$80,0),MATCH('HRH Need estimation'!$D289,'Inputs from Uganda staff'!$E$6:$BM$6,0)),
""))</f>
        <v>0</v>
      </c>
      <c r="Z289" s="122">
        <f>IFERROR(
$AN289 * INDEX('WFOM - Time_Base'!$A$4:$API$29, MATCH("CenHos", 'WFOM - Time_Base'!$B$4:$B$29,0), MATCH(CONCATENATE($G289,Z$2),'WFOM - Time_Base'!$A$8:$API$8,0)) *
INDEX('WFOM - Time_Base'!$A$4:$API$29, MATCH("CenHos_Per", 'WFOM - Time_Base'!$B$4:$B$29,0), MATCH(CONCATENATE($G289,Z$2),'WFOM - Time_Base'!$A$8:$API$8,0)),
IFERROR($AN289 * INDEX('Inputs from Uganda staff'!$E$61:$BM$80,MATCH('HRH Need estimation'!Z$2,'Inputs from Uganda staff'!$E$61:$E$80,0),MATCH('HRH Need estimation'!$D289,'Inputs from Uganda staff'!$E$6:$BM$6,0)),
""))</f>
        <v>0</v>
      </c>
      <c r="AA289" s="122">
        <f>IFERROR(
$AN289 * INDEX('WFOM - Time_Base'!$A$4:$API$29, MATCH("CenHos", 'WFOM - Time_Base'!$B$4:$B$29,0), MATCH(CONCATENATE($G289,AA$2),'WFOM - Time_Base'!$A$8:$API$8,0)) *
INDEX('WFOM - Time_Base'!$A$4:$API$29, MATCH("CenHos_Per", 'WFOM - Time_Base'!$B$4:$B$29,0), MATCH(CONCATENATE($G289,AA$2),'WFOM - Time_Base'!$A$8:$API$8,0)),
IFERROR($AN289 * INDEX('Inputs from Uganda staff'!$E$61:$BM$80,MATCH('HRH Need estimation'!AA$2,'Inputs from Uganda staff'!$E$61:$E$80,0),MATCH('HRH Need estimation'!$D289,'Inputs from Uganda staff'!$E$6:$BM$6,0)),
""))</f>
        <v>0</v>
      </c>
      <c r="AB289" s="122">
        <f>IFERROR(
$AN289 * INDEX('WFOM - Time_Base'!$A$4:$API$29, MATCH("CenHos", 'WFOM - Time_Base'!$B$4:$B$29,0), MATCH(CONCATENATE($G289,AB$2),'WFOM - Time_Base'!$A$8:$API$8,0)) *
INDEX('WFOM - Time_Base'!$A$4:$API$29, MATCH("CenHos_Per", 'WFOM - Time_Base'!$B$4:$B$29,0), MATCH(CONCATENATE($G289,AB$2),'WFOM - Time_Base'!$A$8:$API$8,0)),
IFERROR($AN289 * INDEX('Inputs from Uganda staff'!$E$61:$BM$80,MATCH('HRH Need estimation'!AB$2,'Inputs from Uganda staff'!$E$61:$E$80,0),MATCH('HRH Need estimation'!$D289,'Inputs from Uganda staff'!$E$6:$BM$6,0)),
""))</f>
        <v>0</v>
      </c>
      <c r="AC289" s="122" t="str">
        <f>IFERROR(
$AN289 * INDEX('WFOM - Time_Base'!$A$4:$API$29, MATCH("CenHos", 'WFOM - Time_Base'!$B$4:$B$29,0), MATCH(CONCATENATE($G289,AC$2),'WFOM - Time_Base'!$A$8:$API$8,0)) *
INDEX('WFOM - Time_Base'!$A$4:$API$29, MATCH("CenHos_Per", 'WFOM - Time_Base'!$B$4:$B$29,0), MATCH(CONCATENATE($G289,AC$2),'WFOM - Time_Base'!$A$8:$API$8,0)),
IFERROR($AN289 * INDEX('Inputs from Uganda staff'!$E$61:$BM$80,MATCH('HRH Need estimation'!AC$2,'Inputs from Uganda staff'!$E$61:$E$80,0),MATCH('HRH Need estimation'!$D289,'Inputs from Uganda staff'!$E$6:$BM$6,0)),
""))</f>
        <v/>
      </c>
      <c r="AD289" s="122">
        <f>IFERROR(
$AN289 * INDEX('WFOM - Time_Base'!$A$4:$API$29, MATCH("CenHos", 'WFOM - Time_Base'!$B$4:$B$29,0), MATCH(CONCATENATE($G289,AD$2),'WFOM - Time_Base'!$A$8:$API$8,0)) *
INDEX('WFOM - Time_Base'!$A$4:$API$29, MATCH("CenHos_Per", 'WFOM - Time_Base'!$B$4:$B$29,0), MATCH(CONCATENATE($G289,AD$2),'WFOM - Time_Base'!$A$8:$API$8,0)),
IFERROR($AN289 * INDEX('Inputs from Uganda staff'!$E$61:$BM$80,MATCH('HRH Need estimation'!AD$2,'Inputs from Uganda staff'!$E$61:$E$80,0),MATCH('HRH Need estimation'!$D289,'Inputs from Uganda staff'!$E$6:$BM$6,0)),
""))</f>
        <v>0</v>
      </c>
      <c r="AE289" s="122">
        <f>IFERROR(
$AN289 * INDEX('WFOM - Time_Base'!$A$4:$API$29, MATCH("CenHos", 'WFOM - Time_Base'!$B$4:$B$29,0), MATCH(CONCATENATE($G289,AE$2),'WFOM - Time_Base'!$A$8:$API$8,0)) *
INDEX('WFOM - Time_Base'!$A$4:$API$29, MATCH("CenHos_Per", 'WFOM - Time_Base'!$B$4:$B$29,0), MATCH(CONCATENATE($G289,AE$2),'WFOM - Time_Base'!$A$8:$API$8,0)),
IFERROR($AN289 * INDEX('Inputs from Uganda staff'!$E$61:$BM$80,MATCH('HRH Need estimation'!AE$2,'Inputs from Uganda staff'!$E$61:$E$80,0),MATCH('HRH Need estimation'!$D289,'Inputs from Uganda staff'!$E$6:$BM$6,0)),
""))</f>
        <v>0</v>
      </c>
      <c r="AF289" s="122">
        <f>IFERROR(
$AN289 * INDEX('WFOM - Time_Base'!$A$4:$API$29, MATCH("CenHos", 'WFOM - Time_Base'!$B$4:$B$29,0), MATCH(CONCATENATE($G289,AF$2),'WFOM - Time_Base'!$A$8:$API$8,0)) *
INDEX('WFOM - Time_Base'!$A$4:$API$29, MATCH("CenHos_Per", 'WFOM - Time_Base'!$B$4:$B$29,0), MATCH(CONCATENATE($G289,AF$2),'WFOM - Time_Base'!$A$8:$API$8,0)),
IFERROR($AN289 * INDEX('Inputs from Uganda staff'!$E$61:$BM$80,MATCH('HRH Need estimation'!AF$2,'Inputs from Uganda staff'!$E$61:$E$80,0),MATCH('HRH Need estimation'!$D289,'Inputs from Uganda staff'!$E$6:$BM$6,0)),
""))</f>
        <v>0</v>
      </c>
      <c r="AG289" s="122">
        <f>IFERROR(
$AN289 * INDEX('WFOM - Time_Base'!$A$4:$API$29, MATCH("CenHos", 'WFOM - Time_Base'!$B$4:$B$29,0), MATCH(CONCATENATE($G289,AG$2),'WFOM - Time_Base'!$A$8:$API$8,0)) *
INDEX('WFOM - Time_Base'!$A$4:$API$29, MATCH("CenHos_Per", 'WFOM - Time_Base'!$B$4:$B$29,0), MATCH(CONCATENATE($G289,AG$2),'WFOM - Time_Base'!$A$8:$API$8,0)),
IFERROR($AN289 * INDEX('Inputs from Uganda staff'!$E$61:$BM$80,MATCH('HRH Need estimation'!AG$2,'Inputs from Uganda staff'!$E$61:$E$80,0),MATCH('HRH Need estimation'!$D289,'Inputs from Uganda staff'!$E$6:$BM$6,0)),
""))</f>
        <v>0</v>
      </c>
      <c r="AH289" s="122">
        <f>IFERROR(
$AN289 * INDEX('WFOM - Time_Base'!$A$4:$API$29, MATCH("CenHos", 'WFOM - Time_Base'!$B$4:$B$29,0), MATCH(CONCATENATE($G289,AH$2),'WFOM - Time_Base'!$A$8:$API$8,0)) *
INDEX('WFOM - Time_Base'!$A$4:$API$29, MATCH("CenHos_Per", 'WFOM - Time_Base'!$B$4:$B$29,0), MATCH(CONCATENATE($G289,AH$2),'WFOM - Time_Base'!$A$8:$API$8,0)),
IFERROR($AN289 * INDEX('Inputs from Uganda staff'!$E$61:$BM$80,MATCH('HRH Need estimation'!AH$2,'Inputs from Uganda staff'!$E$61:$E$80,0),MATCH('HRH Need estimation'!$D289,'Inputs from Uganda staff'!$E$6:$BM$6,0)),
""))</f>
        <v>0</v>
      </c>
      <c r="AI289" s="122">
        <f>IFERROR(
$AN289 * INDEX('WFOM - Time_Base'!$A$4:$API$29, MATCH("CenHos", 'WFOM - Time_Base'!$B$4:$B$29,0), MATCH(CONCATENATE($G289,AI$2),'WFOM - Time_Base'!$A$8:$API$8,0)) *
INDEX('WFOM - Time_Base'!$A$4:$API$29, MATCH("CenHos_Per", 'WFOM - Time_Base'!$B$4:$B$29,0), MATCH(CONCATENATE($G289,AI$2),'WFOM - Time_Base'!$A$8:$API$8,0)),
IFERROR($AN289 * INDEX('Inputs from Uganda staff'!$E$61:$BM$80,MATCH('HRH Need estimation'!AI$2,'Inputs from Uganda staff'!$E$61:$E$80,0),MATCH('HRH Need estimation'!$D289,'Inputs from Uganda staff'!$E$6:$BM$6,0)),
""))</f>
        <v>0</v>
      </c>
      <c r="AJ289" s="122">
        <f>IFERROR(
$AN289 * INDEX('WFOM - Time_Base'!$A$4:$API$29, MATCH("CenHos", 'WFOM - Time_Base'!$B$4:$B$29,0), MATCH(CONCATENATE($G289,AJ$2),'WFOM - Time_Base'!$A$8:$API$8,0)) *
INDEX('WFOM - Time_Base'!$A$4:$API$29, MATCH("CenHos_Per", 'WFOM - Time_Base'!$B$4:$B$29,0), MATCH(CONCATENATE($G289,AJ$2),'WFOM - Time_Base'!$A$8:$API$8,0)),
IFERROR($AN289 * INDEX('Inputs from Uganda staff'!$E$61:$BM$80,MATCH('HRH Need estimation'!AJ$2,'Inputs from Uganda staff'!$E$61:$E$80,0),MATCH('HRH Need estimation'!$D289,'Inputs from Uganda staff'!$E$6:$BM$6,0)),
""))</f>
        <v>0</v>
      </c>
      <c r="AK289" s="122">
        <f>IFERROR(
$AN289 * INDEX('WFOM - Time_Base'!$A$4:$API$29, MATCH("CenHos", 'WFOM - Time_Base'!$B$4:$B$29,0), MATCH(CONCATENATE($G289,AK$2),'WFOM - Time_Base'!$A$8:$API$8,0)) *
INDEX('WFOM - Time_Base'!$A$4:$API$29, MATCH("CenHos_Per", 'WFOM - Time_Base'!$B$4:$B$29,0), MATCH(CONCATENATE($G289,AK$2),'WFOM - Time_Base'!$A$8:$API$8,0)),
IFERROR($AN289 * INDEX('Inputs from Uganda staff'!$E$61:$BM$80,MATCH('HRH Need estimation'!AK$2,'Inputs from Uganda staff'!$E$61:$E$80,0),MATCH('HRH Need estimation'!$D289,'Inputs from Uganda staff'!$E$6:$BM$6,0)),
""))</f>
        <v>0</v>
      </c>
      <c r="AL289" s="122">
        <f>IFERROR(
$AN289 * INDEX('WFOM - Time_Base'!$A$4:$API$29, MATCH("CenHos", 'WFOM - Time_Base'!$B$4:$B$29,0), MATCH(CONCATENATE($G289,AL$2),'WFOM - Time_Base'!$A$8:$API$8,0)) *
INDEX('WFOM - Time_Base'!$A$4:$API$29, MATCH("CenHos_Per", 'WFOM - Time_Base'!$B$4:$B$29,0), MATCH(CONCATENATE($G289,AL$2),'WFOM - Time_Base'!$A$8:$API$8,0)),
IFERROR($AN289 * INDEX('Inputs from Uganda staff'!$E$61:$BM$80,MATCH('HRH Need estimation'!AL$2,'Inputs from Uganda staff'!$E$61:$E$80,0),MATCH('HRH Need estimation'!$D289,'Inputs from Uganda staff'!$E$6:$BM$6,0)),
""))</f>
        <v>0</v>
      </c>
      <c r="AN289">
        <v>1</v>
      </c>
      <c r="AO289" t="e">
        <f t="shared" si="12"/>
        <v>#N/A</v>
      </c>
    </row>
    <row r="290" spans="1:42" hidden="1">
      <c r="A290" s="106" t="s">
        <v>915</v>
      </c>
      <c r="B290" s="106" t="s">
        <v>25</v>
      </c>
      <c r="C290" s="107" t="s">
        <v>795</v>
      </c>
      <c r="D290" s="115" t="s">
        <v>796</v>
      </c>
      <c r="E290" s="122" t="s">
        <v>866</v>
      </c>
      <c r="F290" s="200" t="s">
        <v>68</v>
      </c>
      <c r="G290" s="122" t="str">
        <f>IF(F290&lt;&gt;"", VLOOKUP(F290,'WFOM - Cadre and Service List'!$E$4:$F$52,2,FALSE), "")</f>
        <v>MajorSurg</v>
      </c>
      <c r="H290" s="122"/>
      <c r="I290" s="207"/>
      <c r="J290" s="207"/>
      <c r="K290" s="207"/>
      <c r="L290" s="207"/>
      <c r="M290" s="207"/>
      <c r="N290" s="207"/>
      <c r="O290" s="207"/>
      <c r="P290" s="207">
        <f t="shared" si="11"/>
        <v>0</v>
      </c>
      <c r="Q290" s="122" t="s">
        <v>1947</v>
      </c>
      <c r="R290" s="122">
        <f>IFERROR(
$AN290 * INDEX('WFOM - Time_Base'!$A$4:$API$29, MATCH("CenHos", 'WFOM - Time_Base'!$B$4:$B$29,0), MATCH(CONCATENATE($G290,R$2),'WFOM - Time_Base'!$A$8:$API$8,0)) *
INDEX('WFOM - Time_Base'!$A$4:$API$29, MATCH("CenHos_Per", 'WFOM - Time_Base'!$B$4:$B$29,0), MATCH(CONCATENATE($G290,R$2),'WFOM - Time_Base'!$A$8:$API$8,0)),
IFERROR($AN290 * INDEX('Inputs from Uganda staff'!$E$61:$BM$80,MATCH('HRH Need estimation'!R$2,'Inputs from Uganda staff'!$E$61:$E$80,0),MATCH('HRH Need estimation'!$D290,'Inputs from Uganda staff'!$E$6:$BM$6,0)),
""))</f>
        <v>172</v>
      </c>
      <c r="S290" s="122">
        <f>IFERROR(
$AN290 * INDEX('WFOM - Time_Base'!$A$4:$API$29, MATCH("CenHos", 'WFOM - Time_Base'!$B$4:$B$29,0), MATCH(CONCATENATE($G290,S$2),'WFOM - Time_Base'!$A$8:$API$8,0)) *
INDEX('WFOM - Time_Base'!$A$4:$API$29, MATCH("CenHos_Per", 'WFOM - Time_Base'!$B$4:$B$29,0), MATCH(CONCATENATE($G290,S$2),'WFOM - Time_Base'!$A$8:$API$8,0)),
IFERROR($AN290 * INDEX('Inputs from Uganda staff'!$E$61:$BM$80,MATCH('HRH Need estimation'!S$2,'Inputs from Uganda staff'!$E$61:$E$80,0),MATCH('HRH Need estimation'!$D290,'Inputs from Uganda staff'!$E$6:$BM$6,0)),
""))</f>
        <v>190</v>
      </c>
      <c r="T290" s="122">
        <f>IFERROR(
$AN290 * INDEX('WFOM - Time_Base'!$A$4:$API$29, MATCH("CenHos", 'WFOM - Time_Base'!$B$4:$B$29,0), MATCH(CONCATENATE($G290,T$2),'WFOM - Time_Base'!$A$8:$API$8,0)) *
INDEX('WFOM - Time_Base'!$A$4:$API$29, MATCH("CenHos_Per", 'WFOM - Time_Base'!$B$4:$B$29,0), MATCH(CONCATENATE($G290,T$2),'WFOM - Time_Base'!$A$8:$API$8,0)),
IFERROR($AN290 * INDEX('Inputs from Uganda staff'!$E$61:$BM$80,MATCH('HRH Need estimation'!T$2,'Inputs from Uganda staff'!$E$61:$E$80,0),MATCH('HRH Need estimation'!$D290,'Inputs from Uganda staff'!$E$6:$BM$6,0)),
""))</f>
        <v>0</v>
      </c>
      <c r="U290" s="122">
        <f>IFERROR(
$AN290 * INDEX('WFOM - Time_Base'!$A$4:$API$29, MATCH("CenHos", 'WFOM - Time_Base'!$B$4:$B$29,0), MATCH(CONCATENATE($G290,U$2),'WFOM - Time_Base'!$A$8:$API$8,0)) *
INDEX('WFOM - Time_Base'!$A$4:$API$29, MATCH("CenHos_Per", 'WFOM - Time_Base'!$B$4:$B$29,0), MATCH(CONCATENATE($G290,U$2),'WFOM - Time_Base'!$A$8:$API$8,0)),
IFERROR($AN290 * INDEX('Inputs from Uganda staff'!$E$61:$BM$80,MATCH('HRH Need estimation'!U$2,'Inputs from Uganda staff'!$E$61:$E$80,0),MATCH('HRH Need estimation'!$D290,'Inputs from Uganda staff'!$E$6:$BM$6,0)),
""))</f>
        <v>137.6</v>
      </c>
      <c r="V290" s="122">
        <f>IFERROR(
$AN290 * INDEX('WFOM - Time_Base'!$A$4:$API$29, MATCH("CenHos", 'WFOM - Time_Base'!$B$4:$B$29,0), MATCH(CONCATENATE($G290,V$2),'WFOM - Time_Base'!$A$8:$API$8,0)) *
INDEX('WFOM - Time_Base'!$A$4:$API$29, MATCH("CenHos_Per", 'WFOM - Time_Base'!$B$4:$B$29,0), MATCH(CONCATENATE($G290,V$2),'WFOM - Time_Base'!$A$8:$API$8,0)),
IFERROR($AN290 * INDEX('Inputs from Uganda staff'!$E$61:$BM$80,MATCH('HRH Need estimation'!V$2,'Inputs from Uganda staff'!$E$61:$E$80,0),MATCH('HRH Need estimation'!$D290,'Inputs from Uganda staff'!$E$6:$BM$6,0)),
""))</f>
        <v>34.4</v>
      </c>
      <c r="W290" s="122">
        <f>IFERROR(
$AN290 * INDEX('WFOM - Time_Base'!$A$4:$API$29, MATCH("CenHos", 'WFOM - Time_Base'!$B$4:$B$29,0), MATCH(CONCATENATE($G290,W$2),'WFOM - Time_Base'!$A$8:$API$8,0)) *
INDEX('WFOM - Time_Base'!$A$4:$API$29, MATCH("CenHos_Per", 'WFOM - Time_Base'!$B$4:$B$29,0), MATCH(CONCATENATE($G290,W$2),'WFOM - Time_Base'!$A$8:$API$8,0)),
IFERROR($AN290 * INDEX('Inputs from Uganda staff'!$E$61:$BM$80,MATCH('HRH Need estimation'!W$2,'Inputs from Uganda staff'!$E$61:$E$80,0),MATCH('HRH Need estimation'!$D290,'Inputs from Uganda staff'!$E$6:$BM$6,0)),
""))</f>
        <v>5</v>
      </c>
      <c r="X290" s="122">
        <f>IFERROR(
$AN290 * INDEX('WFOM - Time_Base'!$A$4:$API$29, MATCH("CenHos", 'WFOM - Time_Base'!$B$4:$B$29,0), MATCH(CONCATENATE($G290,X$2),'WFOM - Time_Base'!$A$8:$API$8,0)) *
INDEX('WFOM - Time_Base'!$A$4:$API$29, MATCH("CenHos_Per", 'WFOM - Time_Base'!$B$4:$B$29,0), MATCH(CONCATENATE($G290,X$2),'WFOM - Time_Base'!$A$8:$API$8,0)),
IFERROR($AN290 * INDEX('Inputs from Uganda staff'!$E$61:$BM$80,MATCH('HRH Need estimation'!X$2,'Inputs from Uganda staff'!$E$61:$E$80,0),MATCH('HRH Need estimation'!$D290,'Inputs from Uganda staff'!$E$6:$BM$6,0)),
""))</f>
        <v>5</v>
      </c>
      <c r="Y290" s="122">
        <f>IFERROR(
$AN290 * INDEX('WFOM - Time_Base'!$A$4:$API$29, MATCH("CenHos", 'WFOM - Time_Base'!$B$4:$B$29,0), MATCH(CONCATENATE($G290,Y$2),'WFOM - Time_Base'!$A$8:$API$8,0)) *
INDEX('WFOM - Time_Base'!$A$4:$API$29, MATCH("CenHos_Per", 'WFOM - Time_Base'!$B$4:$B$29,0), MATCH(CONCATENATE($G290,Y$2),'WFOM - Time_Base'!$A$8:$API$8,0)),
IFERROR($AN290 * INDEX('Inputs from Uganda staff'!$E$61:$BM$80,MATCH('HRH Need estimation'!Y$2,'Inputs from Uganda staff'!$E$61:$E$80,0),MATCH('HRH Need estimation'!$D290,'Inputs from Uganda staff'!$E$6:$BM$6,0)),
""))</f>
        <v>0</v>
      </c>
      <c r="Z290" s="122">
        <f>IFERROR(
$AN290 * INDEX('WFOM - Time_Base'!$A$4:$API$29, MATCH("CenHos", 'WFOM - Time_Base'!$B$4:$B$29,0), MATCH(CONCATENATE($G290,Z$2),'WFOM - Time_Base'!$A$8:$API$8,0)) *
INDEX('WFOM - Time_Base'!$A$4:$API$29, MATCH("CenHos_Per", 'WFOM - Time_Base'!$B$4:$B$29,0), MATCH(CONCATENATE($G290,Z$2),'WFOM - Time_Base'!$A$8:$API$8,0)),
IFERROR($AN290 * INDEX('Inputs from Uganda staff'!$E$61:$BM$80,MATCH('HRH Need estimation'!Z$2,'Inputs from Uganda staff'!$E$61:$E$80,0),MATCH('HRH Need estimation'!$D290,'Inputs from Uganda staff'!$E$6:$BM$6,0)),
""))</f>
        <v>0</v>
      </c>
      <c r="AA290" s="122">
        <f>IFERROR(
$AN290 * INDEX('WFOM - Time_Base'!$A$4:$API$29, MATCH("CenHos", 'WFOM - Time_Base'!$B$4:$B$29,0), MATCH(CONCATENATE($G290,AA$2),'WFOM - Time_Base'!$A$8:$API$8,0)) *
INDEX('WFOM - Time_Base'!$A$4:$API$29, MATCH("CenHos_Per", 'WFOM - Time_Base'!$B$4:$B$29,0), MATCH(CONCATENATE($G290,AA$2),'WFOM - Time_Base'!$A$8:$API$8,0)),
IFERROR($AN290 * INDEX('Inputs from Uganda staff'!$E$61:$BM$80,MATCH('HRH Need estimation'!AA$2,'Inputs from Uganda staff'!$E$61:$E$80,0),MATCH('HRH Need estimation'!$D290,'Inputs from Uganda staff'!$E$6:$BM$6,0)),
""))</f>
        <v>0</v>
      </c>
      <c r="AB290" s="122">
        <f>IFERROR(
$AN290 * INDEX('WFOM - Time_Base'!$A$4:$API$29, MATCH("CenHos", 'WFOM - Time_Base'!$B$4:$B$29,0), MATCH(CONCATENATE($G290,AB$2),'WFOM - Time_Base'!$A$8:$API$8,0)) *
INDEX('WFOM - Time_Base'!$A$4:$API$29, MATCH("CenHos_Per", 'WFOM - Time_Base'!$B$4:$B$29,0), MATCH(CONCATENATE($G290,AB$2),'WFOM - Time_Base'!$A$8:$API$8,0)),
IFERROR($AN290 * INDEX('Inputs from Uganda staff'!$E$61:$BM$80,MATCH('HRH Need estimation'!AB$2,'Inputs from Uganda staff'!$E$61:$E$80,0),MATCH('HRH Need estimation'!$D290,'Inputs from Uganda staff'!$E$6:$BM$6,0)),
""))</f>
        <v>0</v>
      </c>
      <c r="AC290" s="122" t="str">
        <f>IFERROR(
$AN290 * INDEX('WFOM - Time_Base'!$A$4:$API$29, MATCH("CenHos", 'WFOM - Time_Base'!$B$4:$B$29,0), MATCH(CONCATENATE($G290,AC$2),'WFOM - Time_Base'!$A$8:$API$8,0)) *
INDEX('WFOM - Time_Base'!$A$4:$API$29, MATCH("CenHos_Per", 'WFOM - Time_Base'!$B$4:$B$29,0), MATCH(CONCATENATE($G290,AC$2),'WFOM - Time_Base'!$A$8:$API$8,0)),
IFERROR($AN290 * INDEX('Inputs from Uganda staff'!$E$61:$BM$80,MATCH('HRH Need estimation'!AC$2,'Inputs from Uganda staff'!$E$61:$E$80,0),MATCH('HRH Need estimation'!$D290,'Inputs from Uganda staff'!$E$6:$BM$6,0)),
""))</f>
        <v/>
      </c>
      <c r="AD290" s="122">
        <f>IFERROR(
$AN290 * INDEX('WFOM - Time_Base'!$A$4:$API$29, MATCH("CenHos", 'WFOM - Time_Base'!$B$4:$B$29,0), MATCH(CONCATENATE($G290,AD$2),'WFOM - Time_Base'!$A$8:$API$8,0)) *
INDEX('WFOM - Time_Base'!$A$4:$API$29, MATCH("CenHos_Per", 'WFOM - Time_Base'!$B$4:$B$29,0), MATCH(CONCATENATE($G290,AD$2),'WFOM - Time_Base'!$A$8:$API$8,0)),
IFERROR($AN290 * INDEX('Inputs from Uganda staff'!$E$61:$BM$80,MATCH('HRH Need estimation'!AD$2,'Inputs from Uganda staff'!$E$61:$E$80,0),MATCH('HRH Need estimation'!$D290,'Inputs from Uganda staff'!$E$6:$BM$6,0)),
""))</f>
        <v>0</v>
      </c>
      <c r="AE290" s="122">
        <f>IFERROR(
$AN290 * INDEX('WFOM - Time_Base'!$A$4:$API$29, MATCH("CenHos", 'WFOM - Time_Base'!$B$4:$B$29,0), MATCH(CONCATENATE($G290,AE$2),'WFOM - Time_Base'!$A$8:$API$8,0)) *
INDEX('WFOM - Time_Base'!$A$4:$API$29, MATCH("CenHos_Per", 'WFOM - Time_Base'!$B$4:$B$29,0), MATCH(CONCATENATE($G290,AE$2),'WFOM - Time_Base'!$A$8:$API$8,0)),
IFERROR($AN290 * INDEX('Inputs from Uganda staff'!$E$61:$BM$80,MATCH('HRH Need estimation'!AE$2,'Inputs from Uganda staff'!$E$61:$E$80,0),MATCH('HRH Need estimation'!$D290,'Inputs from Uganda staff'!$E$6:$BM$6,0)),
""))</f>
        <v>0</v>
      </c>
      <c r="AF290" s="122">
        <f>IFERROR(
$AN290 * INDEX('WFOM - Time_Base'!$A$4:$API$29, MATCH("CenHos", 'WFOM - Time_Base'!$B$4:$B$29,0), MATCH(CONCATENATE($G290,AF$2),'WFOM - Time_Base'!$A$8:$API$8,0)) *
INDEX('WFOM - Time_Base'!$A$4:$API$29, MATCH("CenHos_Per", 'WFOM - Time_Base'!$B$4:$B$29,0), MATCH(CONCATENATE($G290,AF$2),'WFOM - Time_Base'!$A$8:$API$8,0)),
IFERROR($AN290 * INDEX('Inputs from Uganda staff'!$E$61:$BM$80,MATCH('HRH Need estimation'!AF$2,'Inputs from Uganda staff'!$E$61:$E$80,0),MATCH('HRH Need estimation'!$D290,'Inputs from Uganda staff'!$E$6:$BM$6,0)),
""))</f>
        <v>0</v>
      </c>
      <c r="AG290" s="122">
        <f>IFERROR(
$AN290 * INDEX('WFOM - Time_Base'!$A$4:$API$29, MATCH("CenHos", 'WFOM - Time_Base'!$B$4:$B$29,0), MATCH(CONCATENATE($G290,AG$2),'WFOM - Time_Base'!$A$8:$API$8,0)) *
INDEX('WFOM - Time_Base'!$A$4:$API$29, MATCH("CenHos_Per", 'WFOM - Time_Base'!$B$4:$B$29,0), MATCH(CONCATENATE($G290,AG$2),'WFOM - Time_Base'!$A$8:$API$8,0)),
IFERROR($AN290 * INDEX('Inputs from Uganda staff'!$E$61:$BM$80,MATCH('HRH Need estimation'!AG$2,'Inputs from Uganda staff'!$E$61:$E$80,0),MATCH('HRH Need estimation'!$D290,'Inputs from Uganda staff'!$E$6:$BM$6,0)),
""))</f>
        <v>0</v>
      </c>
      <c r="AH290" s="122">
        <f>IFERROR(
$AN290 * INDEX('WFOM - Time_Base'!$A$4:$API$29, MATCH("CenHos", 'WFOM - Time_Base'!$B$4:$B$29,0), MATCH(CONCATENATE($G290,AH$2),'WFOM - Time_Base'!$A$8:$API$8,0)) *
INDEX('WFOM - Time_Base'!$A$4:$API$29, MATCH("CenHos_Per", 'WFOM - Time_Base'!$B$4:$B$29,0), MATCH(CONCATENATE($G290,AH$2),'WFOM - Time_Base'!$A$8:$API$8,0)),
IFERROR($AN290 * INDEX('Inputs from Uganda staff'!$E$61:$BM$80,MATCH('HRH Need estimation'!AH$2,'Inputs from Uganda staff'!$E$61:$E$80,0),MATCH('HRH Need estimation'!$D290,'Inputs from Uganda staff'!$E$6:$BM$6,0)),
""))</f>
        <v>0</v>
      </c>
      <c r="AI290" s="122">
        <f>IFERROR(
$AN290 * INDEX('WFOM - Time_Base'!$A$4:$API$29, MATCH("CenHos", 'WFOM - Time_Base'!$B$4:$B$29,0), MATCH(CONCATENATE($G290,AI$2),'WFOM - Time_Base'!$A$8:$API$8,0)) *
INDEX('WFOM - Time_Base'!$A$4:$API$29, MATCH("CenHos_Per", 'WFOM - Time_Base'!$B$4:$B$29,0), MATCH(CONCATENATE($G290,AI$2),'WFOM - Time_Base'!$A$8:$API$8,0)),
IFERROR($AN290 * INDEX('Inputs from Uganda staff'!$E$61:$BM$80,MATCH('HRH Need estimation'!AI$2,'Inputs from Uganda staff'!$E$61:$E$80,0),MATCH('HRH Need estimation'!$D290,'Inputs from Uganda staff'!$E$6:$BM$6,0)),
""))</f>
        <v>0</v>
      </c>
      <c r="AJ290" s="122">
        <f>IFERROR(
$AN290 * INDEX('WFOM - Time_Base'!$A$4:$API$29, MATCH("CenHos", 'WFOM - Time_Base'!$B$4:$B$29,0), MATCH(CONCATENATE($G290,AJ$2),'WFOM - Time_Base'!$A$8:$API$8,0)) *
INDEX('WFOM - Time_Base'!$A$4:$API$29, MATCH("CenHos_Per", 'WFOM - Time_Base'!$B$4:$B$29,0), MATCH(CONCATENATE($G290,AJ$2),'WFOM - Time_Base'!$A$8:$API$8,0)),
IFERROR($AN290 * INDEX('Inputs from Uganda staff'!$E$61:$BM$80,MATCH('HRH Need estimation'!AJ$2,'Inputs from Uganda staff'!$E$61:$E$80,0),MATCH('HRH Need estimation'!$D290,'Inputs from Uganda staff'!$E$6:$BM$6,0)),
""))</f>
        <v>0</v>
      </c>
      <c r="AK290" s="122">
        <f>IFERROR(
$AN290 * INDEX('WFOM - Time_Base'!$A$4:$API$29, MATCH("CenHos", 'WFOM - Time_Base'!$B$4:$B$29,0), MATCH(CONCATENATE($G290,AK$2),'WFOM - Time_Base'!$A$8:$API$8,0)) *
INDEX('WFOM - Time_Base'!$A$4:$API$29, MATCH("CenHos_Per", 'WFOM - Time_Base'!$B$4:$B$29,0), MATCH(CONCATENATE($G290,AK$2),'WFOM - Time_Base'!$A$8:$API$8,0)),
IFERROR($AN290 * INDEX('Inputs from Uganda staff'!$E$61:$BM$80,MATCH('HRH Need estimation'!AK$2,'Inputs from Uganda staff'!$E$61:$E$80,0),MATCH('HRH Need estimation'!$D290,'Inputs from Uganda staff'!$E$6:$BM$6,0)),
""))</f>
        <v>0</v>
      </c>
      <c r="AL290" s="122">
        <f>IFERROR(
$AN290 * INDEX('WFOM - Time_Base'!$A$4:$API$29, MATCH("CenHos", 'WFOM - Time_Base'!$B$4:$B$29,0), MATCH(CONCATENATE($G290,AL$2),'WFOM - Time_Base'!$A$8:$API$8,0)) *
INDEX('WFOM - Time_Base'!$A$4:$API$29, MATCH("CenHos_Per", 'WFOM - Time_Base'!$B$4:$B$29,0), MATCH(CONCATENATE($G290,AL$2),'WFOM - Time_Base'!$A$8:$API$8,0)),
IFERROR($AN290 * INDEX('Inputs from Uganda staff'!$E$61:$BM$80,MATCH('HRH Need estimation'!AL$2,'Inputs from Uganda staff'!$E$61:$E$80,0),MATCH('HRH Need estimation'!$D290,'Inputs from Uganda staff'!$E$6:$BM$6,0)),
""))</f>
        <v>0</v>
      </c>
      <c r="AN290">
        <v>1</v>
      </c>
      <c r="AO290" t="e">
        <f t="shared" si="12"/>
        <v>#N/A</v>
      </c>
    </row>
    <row r="291" spans="1:42" hidden="1">
      <c r="A291" s="106" t="s">
        <v>915</v>
      </c>
      <c r="B291" s="106" t="s">
        <v>25</v>
      </c>
      <c r="C291" s="107" t="s">
        <v>797</v>
      </c>
      <c r="D291" s="115" t="s">
        <v>798</v>
      </c>
      <c r="E291" s="122" t="s">
        <v>25</v>
      </c>
      <c r="F291" s="122" t="s">
        <v>38</v>
      </c>
      <c r="G291" s="122" t="str">
        <f>IF(F291&lt;&gt;"", VLOOKUP(F291,'WFOM - Cadre and Service List'!$E$4:$F$52,2,FALSE), "")</f>
        <v>FamPlan</v>
      </c>
      <c r="H291" s="122"/>
      <c r="I291" s="207"/>
      <c r="J291" s="207"/>
      <c r="K291" s="207"/>
      <c r="L291" s="207"/>
      <c r="M291" s="207"/>
      <c r="N291" s="207"/>
      <c r="O291" s="207"/>
      <c r="P291" s="207">
        <f t="shared" si="11"/>
        <v>0</v>
      </c>
      <c r="Q291" s="122" t="s">
        <v>1947</v>
      </c>
      <c r="R291" s="122">
        <f>IFERROR(
$AN291 * INDEX('WFOM - Time_Base'!$A$4:$API$29, MATCH("CenHos", 'WFOM - Time_Base'!$B$4:$B$29,0), MATCH(CONCATENATE($G291,R$2),'WFOM - Time_Base'!$A$8:$API$8,0)) *
INDEX('WFOM - Time_Base'!$A$4:$API$29, MATCH("CenHos_Per", 'WFOM - Time_Base'!$B$4:$B$29,0), MATCH(CONCATENATE($G291,R$2),'WFOM - Time_Base'!$A$8:$API$8,0)),
IFERROR($AN291 * INDEX('Inputs from Uganda staff'!$E$61:$BM$80,MATCH('HRH Need estimation'!R$2,'Inputs from Uganda staff'!$E$61:$E$80,0),MATCH('HRH Need estimation'!$D291,'Inputs from Uganda staff'!$E$6:$BM$6,0)),
""))</f>
        <v>0</v>
      </c>
      <c r="S291" s="122">
        <f>IFERROR(
$AN291 * INDEX('WFOM - Time_Base'!$A$4:$API$29, MATCH("CenHos", 'WFOM - Time_Base'!$B$4:$B$29,0), MATCH(CONCATENATE($G291,S$2),'WFOM - Time_Base'!$A$8:$API$8,0)) *
INDEX('WFOM - Time_Base'!$A$4:$API$29, MATCH("CenHos_Per", 'WFOM - Time_Base'!$B$4:$B$29,0), MATCH(CONCATENATE($G291,S$2),'WFOM - Time_Base'!$A$8:$API$8,0)),
IFERROR($AN291 * INDEX('Inputs from Uganda staff'!$E$61:$BM$80,MATCH('HRH Need estimation'!S$2,'Inputs from Uganda staff'!$E$61:$E$80,0),MATCH('HRH Need estimation'!$D291,'Inputs from Uganda staff'!$E$6:$BM$6,0)),
""))</f>
        <v>0</v>
      </c>
      <c r="T291" s="122">
        <f>IFERROR(
$AN291 * INDEX('WFOM - Time_Base'!$A$4:$API$29, MATCH("CenHos", 'WFOM - Time_Base'!$B$4:$B$29,0), MATCH(CONCATENATE($G291,T$2),'WFOM - Time_Base'!$A$8:$API$8,0)) *
INDEX('WFOM - Time_Base'!$A$4:$API$29, MATCH("CenHos_Per", 'WFOM - Time_Base'!$B$4:$B$29,0), MATCH(CONCATENATE($G291,T$2),'WFOM - Time_Base'!$A$8:$API$8,0)),
IFERROR($AN291 * INDEX('Inputs from Uganda staff'!$E$61:$BM$80,MATCH('HRH Need estimation'!T$2,'Inputs from Uganda staff'!$E$61:$E$80,0),MATCH('HRH Need estimation'!$D291,'Inputs from Uganda staff'!$E$6:$BM$6,0)),
""))</f>
        <v>0</v>
      </c>
      <c r="U291" s="122">
        <f>IFERROR(
$AN291 * INDEX('WFOM - Time_Base'!$A$4:$API$29, MATCH("CenHos", 'WFOM - Time_Base'!$B$4:$B$29,0), MATCH(CONCATENATE($G291,U$2),'WFOM - Time_Base'!$A$8:$API$8,0)) *
INDEX('WFOM - Time_Base'!$A$4:$API$29, MATCH("CenHos_Per", 'WFOM - Time_Base'!$B$4:$B$29,0), MATCH(CONCATENATE($G291,U$2),'WFOM - Time_Base'!$A$8:$API$8,0)),
IFERROR($AN291 * INDEX('Inputs from Uganda staff'!$E$61:$BM$80,MATCH('HRH Need estimation'!U$2,'Inputs from Uganda staff'!$E$61:$E$80,0),MATCH('HRH Need estimation'!$D291,'Inputs from Uganda staff'!$E$6:$BM$6,0)),
""))</f>
        <v>10</v>
      </c>
      <c r="V291" s="122">
        <f>IFERROR(
$AN291 * INDEX('WFOM - Time_Base'!$A$4:$API$29, MATCH("CenHos", 'WFOM - Time_Base'!$B$4:$B$29,0), MATCH(CONCATENATE($G291,V$2),'WFOM - Time_Base'!$A$8:$API$8,0)) *
INDEX('WFOM - Time_Base'!$A$4:$API$29, MATCH("CenHos_Per", 'WFOM - Time_Base'!$B$4:$B$29,0), MATCH(CONCATENATE($G291,V$2),'WFOM - Time_Base'!$A$8:$API$8,0)),
IFERROR($AN291 * INDEX('Inputs from Uganda staff'!$E$61:$BM$80,MATCH('HRH Need estimation'!V$2,'Inputs from Uganda staff'!$E$61:$E$80,0),MATCH('HRH Need estimation'!$D291,'Inputs from Uganda staff'!$E$6:$BM$6,0)),
""))</f>
        <v>10</v>
      </c>
      <c r="W291" s="122">
        <f>IFERROR(
$AN291 * INDEX('WFOM - Time_Base'!$A$4:$API$29, MATCH("CenHos", 'WFOM - Time_Base'!$B$4:$B$29,0), MATCH(CONCATENATE($G291,W$2),'WFOM - Time_Base'!$A$8:$API$8,0)) *
INDEX('WFOM - Time_Base'!$A$4:$API$29, MATCH("CenHos_Per", 'WFOM - Time_Base'!$B$4:$B$29,0), MATCH(CONCATENATE($G291,W$2),'WFOM - Time_Base'!$A$8:$API$8,0)),
IFERROR($AN291 * INDEX('Inputs from Uganda staff'!$E$61:$BM$80,MATCH('HRH Need estimation'!W$2,'Inputs from Uganda staff'!$E$61:$E$80,0),MATCH('HRH Need estimation'!$D291,'Inputs from Uganda staff'!$E$6:$BM$6,0)),
""))</f>
        <v>0</v>
      </c>
      <c r="X291" s="122">
        <f>IFERROR(
$AN291 * INDEX('WFOM - Time_Base'!$A$4:$API$29, MATCH("CenHos", 'WFOM - Time_Base'!$B$4:$B$29,0), MATCH(CONCATENATE($G291,X$2),'WFOM - Time_Base'!$A$8:$API$8,0)) *
INDEX('WFOM - Time_Base'!$A$4:$API$29, MATCH("CenHos_Per", 'WFOM - Time_Base'!$B$4:$B$29,0), MATCH(CONCATENATE($G291,X$2),'WFOM - Time_Base'!$A$8:$API$8,0)),
IFERROR($AN291 * INDEX('Inputs from Uganda staff'!$E$61:$BM$80,MATCH('HRH Need estimation'!X$2,'Inputs from Uganda staff'!$E$61:$E$80,0),MATCH('HRH Need estimation'!$D291,'Inputs from Uganda staff'!$E$6:$BM$6,0)),
""))</f>
        <v>0</v>
      </c>
      <c r="Y291" s="122">
        <f>IFERROR(
$AN291 * INDEX('WFOM - Time_Base'!$A$4:$API$29, MATCH("CenHos", 'WFOM - Time_Base'!$B$4:$B$29,0), MATCH(CONCATENATE($G291,Y$2),'WFOM - Time_Base'!$A$8:$API$8,0)) *
INDEX('WFOM - Time_Base'!$A$4:$API$29, MATCH("CenHos_Per", 'WFOM - Time_Base'!$B$4:$B$29,0), MATCH(CONCATENATE($G291,Y$2),'WFOM - Time_Base'!$A$8:$API$8,0)),
IFERROR($AN291 * INDEX('Inputs from Uganda staff'!$E$61:$BM$80,MATCH('HRH Need estimation'!Y$2,'Inputs from Uganda staff'!$E$61:$E$80,0),MATCH('HRH Need estimation'!$D291,'Inputs from Uganda staff'!$E$6:$BM$6,0)),
""))</f>
        <v>0</v>
      </c>
      <c r="Z291" s="122">
        <f>IFERROR(
$AN291 * INDEX('WFOM - Time_Base'!$A$4:$API$29, MATCH("CenHos", 'WFOM - Time_Base'!$B$4:$B$29,0), MATCH(CONCATENATE($G291,Z$2),'WFOM - Time_Base'!$A$8:$API$8,0)) *
INDEX('WFOM - Time_Base'!$A$4:$API$29, MATCH("CenHos_Per", 'WFOM - Time_Base'!$B$4:$B$29,0), MATCH(CONCATENATE($G291,Z$2),'WFOM - Time_Base'!$A$8:$API$8,0)),
IFERROR($AN291 * INDEX('Inputs from Uganda staff'!$E$61:$BM$80,MATCH('HRH Need estimation'!Z$2,'Inputs from Uganda staff'!$E$61:$E$80,0),MATCH('HRH Need estimation'!$D291,'Inputs from Uganda staff'!$E$6:$BM$6,0)),
""))</f>
        <v>0</v>
      </c>
      <c r="AA291" s="122">
        <f>IFERROR(
$AN291 * INDEX('WFOM - Time_Base'!$A$4:$API$29, MATCH("CenHos", 'WFOM - Time_Base'!$B$4:$B$29,0), MATCH(CONCATENATE($G291,AA$2),'WFOM - Time_Base'!$A$8:$API$8,0)) *
INDEX('WFOM - Time_Base'!$A$4:$API$29, MATCH("CenHos_Per", 'WFOM - Time_Base'!$B$4:$B$29,0), MATCH(CONCATENATE($G291,AA$2),'WFOM - Time_Base'!$A$8:$API$8,0)),
IFERROR($AN291 * INDEX('Inputs from Uganda staff'!$E$61:$BM$80,MATCH('HRH Need estimation'!AA$2,'Inputs from Uganda staff'!$E$61:$E$80,0),MATCH('HRH Need estimation'!$D291,'Inputs from Uganda staff'!$E$6:$BM$6,0)),
""))</f>
        <v>0</v>
      </c>
      <c r="AB291" s="122">
        <f>IFERROR(
$AN291 * INDEX('WFOM - Time_Base'!$A$4:$API$29, MATCH("CenHos", 'WFOM - Time_Base'!$B$4:$B$29,0), MATCH(CONCATENATE($G291,AB$2),'WFOM - Time_Base'!$A$8:$API$8,0)) *
INDEX('WFOM - Time_Base'!$A$4:$API$29, MATCH("CenHos_Per", 'WFOM - Time_Base'!$B$4:$B$29,0), MATCH(CONCATENATE($G291,AB$2),'WFOM - Time_Base'!$A$8:$API$8,0)),
IFERROR($AN291 * INDEX('Inputs from Uganda staff'!$E$61:$BM$80,MATCH('HRH Need estimation'!AB$2,'Inputs from Uganda staff'!$E$61:$E$80,0),MATCH('HRH Need estimation'!$D291,'Inputs from Uganda staff'!$E$6:$BM$6,0)),
""))</f>
        <v>0</v>
      </c>
      <c r="AC291" s="122" t="str">
        <f>IFERROR(
$AN291 * INDEX('WFOM - Time_Base'!$A$4:$API$29, MATCH("CenHos", 'WFOM - Time_Base'!$B$4:$B$29,0), MATCH(CONCATENATE($G291,AC$2),'WFOM - Time_Base'!$A$8:$API$8,0)) *
INDEX('WFOM - Time_Base'!$A$4:$API$29, MATCH("CenHos_Per", 'WFOM - Time_Base'!$B$4:$B$29,0), MATCH(CONCATENATE($G291,AC$2),'WFOM - Time_Base'!$A$8:$API$8,0)),
IFERROR($AN291 * INDEX('Inputs from Uganda staff'!$E$61:$BM$80,MATCH('HRH Need estimation'!AC$2,'Inputs from Uganda staff'!$E$61:$E$80,0),MATCH('HRH Need estimation'!$D291,'Inputs from Uganda staff'!$E$6:$BM$6,0)),
""))</f>
        <v/>
      </c>
      <c r="AD291" s="122">
        <f>IFERROR(
$AN291 * INDEX('WFOM - Time_Base'!$A$4:$API$29, MATCH("CenHos", 'WFOM - Time_Base'!$B$4:$B$29,0), MATCH(CONCATENATE($G291,AD$2),'WFOM - Time_Base'!$A$8:$API$8,0)) *
INDEX('WFOM - Time_Base'!$A$4:$API$29, MATCH("CenHos_Per", 'WFOM - Time_Base'!$B$4:$B$29,0), MATCH(CONCATENATE($G291,AD$2),'WFOM - Time_Base'!$A$8:$API$8,0)),
IFERROR($AN291 * INDEX('Inputs from Uganda staff'!$E$61:$BM$80,MATCH('HRH Need estimation'!AD$2,'Inputs from Uganda staff'!$E$61:$E$80,0),MATCH('HRH Need estimation'!$D291,'Inputs from Uganda staff'!$E$6:$BM$6,0)),
""))</f>
        <v>0</v>
      </c>
      <c r="AE291" s="122">
        <f>IFERROR(
$AN291 * INDEX('WFOM - Time_Base'!$A$4:$API$29, MATCH("CenHos", 'WFOM - Time_Base'!$B$4:$B$29,0), MATCH(CONCATENATE($G291,AE$2),'WFOM - Time_Base'!$A$8:$API$8,0)) *
INDEX('WFOM - Time_Base'!$A$4:$API$29, MATCH("CenHos_Per", 'WFOM - Time_Base'!$B$4:$B$29,0), MATCH(CONCATENATE($G291,AE$2),'WFOM - Time_Base'!$A$8:$API$8,0)),
IFERROR($AN291 * INDEX('Inputs from Uganda staff'!$E$61:$BM$80,MATCH('HRH Need estimation'!AE$2,'Inputs from Uganda staff'!$E$61:$E$80,0),MATCH('HRH Need estimation'!$D291,'Inputs from Uganda staff'!$E$6:$BM$6,0)),
""))</f>
        <v>0</v>
      </c>
      <c r="AF291" s="122">
        <f>IFERROR(
$AN291 * INDEX('WFOM - Time_Base'!$A$4:$API$29, MATCH("CenHos", 'WFOM - Time_Base'!$B$4:$B$29,0), MATCH(CONCATENATE($G291,AF$2),'WFOM - Time_Base'!$A$8:$API$8,0)) *
INDEX('WFOM - Time_Base'!$A$4:$API$29, MATCH("CenHos_Per", 'WFOM - Time_Base'!$B$4:$B$29,0), MATCH(CONCATENATE($G291,AF$2),'WFOM - Time_Base'!$A$8:$API$8,0)),
IFERROR($AN291 * INDEX('Inputs from Uganda staff'!$E$61:$BM$80,MATCH('HRH Need estimation'!AF$2,'Inputs from Uganda staff'!$E$61:$E$80,0),MATCH('HRH Need estimation'!$D291,'Inputs from Uganda staff'!$E$6:$BM$6,0)),
""))</f>
        <v>0</v>
      </c>
      <c r="AG291" s="122">
        <f>IFERROR(
$AN291 * INDEX('WFOM - Time_Base'!$A$4:$API$29, MATCH("CenHos", 'WFOM - Time_Base'!$B$4:$B$29,0), MATCH(CONCATENATE($G291,AG$2),'WFOM - Time_Base'!$A$8:$API$8,0)) *
INDEX('WFOM - Time_Base'!$A$4:$API$29, MATCH("CenHos_Per", 'WFOM - Time_Base'!$B$4:$B$29,0), MATCH(CONCATENATE($G291,AG$2),'WFOM - Time_Base'!$A$8:$API$8,0)),
IFERROR($AN291 * INDEX('Inputs from Uganda staff'!$E$61:$BM$80,MATCH('HRH Need estimation'!AG$2,'Inputs from Uganda staff'!$E$61:$E$80,0),MATCH('HRH Need estimation'!$D291,'Inputs from Uganda staff'!$E$6:$BM$6,0)),
""))</f>
        <v>0</v>
      </c>
      <c r="AH291" s="122">
        <f>IFERROR(
$AN291 * INDEX('WFOM - Time_Base'!$A$4:$API$29, MATCH("CenHos", 'WFOM - Time_Base'!$B$4:$B$29,0), MATCH(CONCATENATE($G291,AH$2),'WFOM - Time_Base'!$A$8:$API$8,0)) *
INDEX('WFOM - Time_Base'!$A$4:$API$29, MATCH("CenHos_Per", 'WFOM - Time_Base'!$B$4:$B$29,0), MATCH(CONCATENATE($G291,AH$2),'WFOM - Time_Base'!$A$8:$API$8,0)),
IFERROR($AN291 * INDEX('Inputs from Uganda staff'!$E$61:$BM$80,MATCH('HRH Need estimation'!AH$2,'Inputs from Uganda staff'!$E$61:$E$80,0),MATCH('HRH Need estimation'!$D291,'Inputs from Uganda staff'!$E$6:$BM$6,0)),
""))</f>
        <v>0</v>
      </c>
      <c r="AI291" s="122">
        <f>IFERROR(
$AN291 * INDEX('WFOM - Time_Base'!$A$4:$API$29, MATCH("CenHos", 'WFOM - Time_Base'!$B$4:$B$29,0), MATCH(CONCATENATE($G291,AI$2),'WFOM - Time_Base'!$A$8:$API$8,0)) *
INDEX('WFOM - Time_Base'!$A$4:$API$29, MATCH("CenHos_Per", 'WFOM - Time_Base'!$B$4:$B$29,0), MATCH(CONCATENATE($G291,AI$2),'WFOM - Time_Base'!$A$8:$API$8,0)),
IFERROR($AN291 * INDEX('Inputs from Uganda staff'!$E$61:$BM$80,MATCH('HRH Need estimation'!AI$2,'Inputs from Uganda staff'!$E$61:$E$80,0),MATCH('HRH Need estimation'!$D291,'Inputs from Uganda staff'!$E$6:$BM$6,0)),
""))</f>
        <v>0</v>
      </c>
      <c r="AJ291" s="122">
        <f>IFERROR(
$AN291 * INDEX('WFOM - Time_Base'!$A$4:$API$29, MATCH("CenHos", 'WFOM - Time_Base'!$B$4:$B$29,0), MATCH(CONCATENATE($G291,AJ$2),'WFOM - Time_Base'!$A$8:$API$8,0)) *
INDEX('WFOM - Time_Base'!$A$4:$API$29, MATCH("CenHos_Per", 'WFOM - Time_Base'!$B$4:$B$29,0), MATCH(CONCATENATE($G291,AJ$2),'WFOM - Time_Base'!$A$8:$API$8,0)),
IFERROR($AN291 * INDEX('Inputs from Uganda staff'!$E$61:$BM$80,MATCH('HRH Need estimation'!AJ$2,'Inputs from Uganda staff'!$E$61:$E$80,0),MATCH('HRH Need estimation'!$D291,'Inputs from Uganda staff'!$E$6:$BM$6,0)),
""))</f>
        <v>0</v>
      </c>
      <c r="AK291" s="122">
        <f>IFERROR(
$AN291 * INDEX('WFOM - Time_Base'!$A$4:$API$29, MATCH("CenHos", 'WFOM - Time_Base'!$B$4:$B$29,0), MATCH(CONCATENATE($G291,AK$2),'WFOM - Time_Base'!$A$8:$API$8,0)) *
INDEX('WFOM - Time_Base'!$A$4:$API$29, MATCH("CenHos_Per", 'WFOM - Time_Base'!$B$4:$B$29,0), MATCH(CONCATENATE($G291,AK$2),'WFOM - Time_Base'!$A$8:$API$8,0)),
IFERROR($AN291 * INDEX('Inputs from Uganda staff'!$E$61:$BM$80,MATCH('HRH Need estimation'!AK$2,'Inputs from Uganda staff'!$E$61:$E$80,0),MATCH('HRH Need estimation'!$D291,'Inputs from Uganda staff'!$E$6:$BM$6,0)),
""))</f>
        <v>0</v>
      </c>
      <c r="AL291" s="122">
        <f>IFERROR(
$AN291 * INDEX('WFOM - Time_Base'!$A$4:$API$29, MATCH("CenHos", 'WFOM - Time_Base'!$B$4:$B$29,0), MATCH(CONCATENATE($G291,AL$2),'WFOM - Time_Base'!$A$8:$API$8,0)) *
INDEX('WFOM - Time_Base'!$A$4:$API$29, MATCH("CenHos_Per", 'WFOM - Time_Base'!$B$4:$B$29,0), MATCH(CONCATENATE($G291,AL$2),'WFOM - Time_Base'!$A$8:$API$8,0)),
IFERROR($AN291 * INDEX('Inputs from Uganda staff'!$E$61:$BM$80,MATCH('HRH Need estimation'!AL$2,'Inputs from Uganda staff'!$E$61:$E$80,0),MATCH('HRH Need estimation'!$D291,'Inputs from Uganda staff'!$E$6:$BM$6,0)),
""))</f>
        <v>0</v>
      </c>
      <c r="AN291">
        <v>1</v>
      </c>
      <c r="AO291" t="e">
        <f t="shared" si="12"/>
        <v>#N/A</v>
      </c>
    </row>
    <row r="292" spans="1:42" hidden="1">
      <c r="A292" s="106" t="s">
        <v>915</v>
      </c>
      <c r="B292" s="106" t="s">
        <v>25</v>
      </c>
      <c r="C292" s="107" t="s">
        <v>799</v>
      </c>
      <c r="D292" s="115" t="s">
        <v>800</v>
      </c>
      <c r="E292" s="122" t="s">
        <v>25</v>
      </c>
      <c r="F292" s="122" t="s">
        <v>38</v>
      </c>
      <c r="G292" s="122" t="str">
        <f>IF(F292&lt;&gt;"", VLOOKUP(F292,'WFOM - Cadre and Service List'!$E$4:$F$52,2,FALSE), "")</f>
        <v>FamPlan</v>
      </c>
      <c r="H292" s="122"/>
      <c r="I292" s="207"/>
      <c r="J292" s="207"/>
      <c r="K292" s="207"/>
      <c r="L292" s="207"/>
      <c r="M292" s="207"/>
      <c r="N292" s="207"/>
      <c r="O292" s="207"/>
      <c r="P292" s="207">
        <f t="shared" si="11"/>
        <v>0</v>
      </c>
      <c r="Q292" s="122" t="s">
        <v>1947</v>
      </c>
      <c r="R292" s="122">
        <f>IFERROR(
$AN292 * INDEX('WFOM - Time_Base'!$A$4:$API$29, MATCH("CenHos", 'WFOM - Time_Base'!$B$4:$B$29,0), MATCH(CONCATENATE($G292,R$2),'WFOM - Time_Base'!$A$8:$API$8,0)) *
INDEX('WFOM - Time_Base'!$A$4:$API$29, MATCH("CenHos_Per", 'WFOM - Time_Base'!$B$4:$B$29,0), MATCH(CONCATENATE($G292,R$2),'WFOM - Time_Base'!$A$8:$API$8,0)),
IFERROR($AN292 * INDEX('Inputs from Uganda staff'!$E$61:$BM$80,MATCH('HRH Need estimation'!R$2,'Inputs from Uganda staff'!$E$61:$E$80,0),MATCH('HRH Need estimation'!$D292,'Inputs from Uganda staff'!$E$6:$BM$6,0)),
""))</f>
        <v>0</v>
      </c>
      <c r="S292" s="122">
        <f>IFERROR(
$AN292 * INDEX('WFOM - Time_Base'!$A$4:$API$29, MATCH("CenHos", 'WFOM - Time_Base'!$B$4:$B$29,0), MATCH(CONCATENATE($G292,S$2),'WFOM - Time_Base'!$A$8:$API$8,0)) *
INDEX('WFOM - Time_Base'!$A$4:$API$29, MATCH("CenHos_Per", 'WFOM - Time_Base'!$B$4:$B$29,0), MATCH(CONCATENATE($G292,S$2),'WFOM - Time_Base'!$A$8:$API$8,0)),
IFERROR($AN292 * INDEX('Inputs from Uganda staff'!$E$61:$BM$80,MATCH('HRH Need estimation'!S$2,'Inputs from Uganda staff'!$E$61:$E$80,0),MATCH('HRH Need estimation'!$D292,'Inputs from Uganda staff'!$E$6:$BM$6,0)),
""))</f>
        <v>0</v>
      </c>
      <c r="T292" s="122">
        <f>IFERROR(
$AN292 * INDEX('WFOM - Time_Base'!$A$4:$API$29, MATCH("CenHos", 'WFOM - Time_Base'!$B$4:$B$29,0), MATCH(CONCATENATE($G292,T$2),'WFOM - Time_Base'!$A$8:$API$8,0)) *
INDEX('WFOM - Time_Base'!$A$4:$API$29, MATCH("CenHos_Per", 'WFOM - Time_Base'!$B$4:$B$29,0), MATCH(CONCATENATE($G292,T$2),'WFOM - Time_Base'!$A$8:$API$8,0)),
IFERROR($AN292 * INDEX('Inputs from Uganda staff'!$E$61:$BM$80,MATCH('HRH Need estimation'!T$2,'Inputs from Uganda staff'!$E$61:$E$80,0),MATCH('HRH Need estimation'!$D292,'Inputs from Uganda staff'!$E$6:$BM$6,0)),
""))</f>
        <v>0</v>
      </c>
      <c r="U292" s="122">
        <f>IFERROR(
$AN292 * INDEX('WFOM - Time_Base'!$A$4:$API$29, MATCH("CenHos", 'WFOM - Time_Base'!$B$4:$B$29,0), MATCH(CONCATENATE($G292,U$2),'WFOM - Time_Base'!$A$8:$API$8,0)) *
INDEX('WFOM - Time_Base'!$A$4:$API$29, MATCH("CenHos_Per", 'WFOM - Time_Base'!$B$4:$B$29,0), MATCH(CONCATENATE($G292,U$2),'WFOM - Time_Base'!$A$8:$API$8,0)),
IFERROR($AN292 * INDEX('Inputs from Uganda staff'!$E$61:$BM$80,MATCH('HRH Need estimation'!U$2,'Inputs from Uganda staff'!$E$61:$E$80,0),MATCH('HRH Need estimation'!$D292,'Inputs from Uganda staff'!$E$6:$BM$6,0)),
""))</f>
        <v>10</v>
      </c>
      <c r="V292" s="122">
        <f>IFERROR(
$AN292 * INDEX('WFOM - Time_Base'!$A$4:$API$29, MATCH("CenHos", 'WFOM - Time_Base'!$B$4:$B$29,0), MATCH(CONCATENATE($G292,V$2),'WFOM - Time_Base'!$A$8:$API$8,0)) *
INDEX('WFOM - Time_Base'!$A$4:$API$29, MATCH("CenHos_Per", 'WFOM - Time_Base'!$B$4:$B$29,0), MATCH(CONCATENATE($G292,V$2),'WFOM - Time_Base'!$A$8:$API$8,0)),
IFERROR($AN292 * INDEX('Inputs from Uganda staff'!$E$61:$BM$80,MATCH('HRH Need estimation'!V$2,'Inputs from Uganda staff'!$E$61:$E$80,0),MATCH('HRH Need estimation'!$D292,'Inputs from Uganda staff'!$E$6:$BM$6,0)),
""))</f>
        <v>10</v>
      </c>
      <c r="W292" s="122">
        <f>IFERROR(
$AN292 * INDEX('WFOM - Time_Base'!$A$4:$API$29, MATCH("CenHos", 'WFOM - Time_Base'!$B$4:$B$29,0), MATCH(CONCATENATE($G292,W$2),'WFOM - Time_Base'!$A$8:$API$8,0)) *
INDEX('WFOM - Time_Base'!$A$4:$API$29, MATCH("CenHos_Per", 'WFOM - Time_Base'!$B$4:$B$29,0), MATCH(CONCATENATE($G292,W$2),'WFOM - Time_Base'!$A$8:$API$8,0)),
IFERROR($AN292 * INDEX('Inputs from Uganda staff'!$E$61:$BM$80,MATCH('HRH Need estimation'!W$2,'Inputs from Uganda staff'!$E$61:$E$80,0),MATCH('HRH Need estimation'!$D292,'Inputs from Uganda staff'!$E$6:$BM$6,0)),
""))</f>
        <v>0</v>
      </c>
      <c r="X292" s="122">
        <f>IFERROR(
$AN292 * INDEX('WFOM - Time_Base'!$A$4:$API$29, MATCH("CenHos", 'WFOM - Time_Base'!$B$4:$B$29,0), MATCH(CONCATENATE($G292,X$2),'WFOM - Time_Base'!$A$8:$API$8,0)) *
INDEX('WFOM - Time_Base'!$A$4:$API$29, MATCH("CenHos_Per", 'WFOM - Time_Base'!$B$4:$B$29,0), MATCH(CONCATENATE($G292,X$2),'WFOM - Time_Base'!$A$8:$API$8,0)),
IFERROR($AN292 * INDEX('Inputs from Uganda staff'!$E$61:$BM$80,MATCH('HRH Need estimation'!X$2,'Inputs from Uganda staff'!$E$61:$E$80,0),MATCH('HRH Need estimation'!$D292,'Inputs from Uganda staff'!$E$6:$BM$6,0)),
""))</f>
        <v>0</v>
      </c>
      <c r="Y292" s="122">
        <f>IFERROR(
$AN292 * INDEX('WFOM - Time_Base'!$A$4:$API$29, MATCH("CenHos", 'WFOM - Time_Base'!$B$4:$B$29,0), MATCH(CONCATENATE($G292,Y$2),'WFOM - Time_Base'!$A$8:$API$8,0)) *
INDEX('WFOM - Time_Base'!$A$4:$API$29, MATCH("CenHos_Per", 'WFOM - Time_Base'!$B$4:$B$29,0), MATCH(CONCATENATE($G292,Y$2),'WFOM - Time_Base'!$A$8:$API$8,0)),
IFERROR($AN292 * INDEX('Inputs from Uganda staff'!$E$61:$BM$80,MATCH('HRH Need estimation'!Y$2,'Inputs from Uganda staff'!$E$61:$E$80,0),MATCH('HRH Need estimation'!$D292,'Inputs from Uganda staff'!$E$6:$BM$6,0)),
""))</f>
        <v>0</v>
      </c>
      <c r="Z292" s="122">
        <f>IFERROR(
$AN292 * INDEX('WFOM - Time_Base'!$A$4:$API$29, MATCH("CenHos", 'WFOM - Time_Base'!$B$4:$B$29,0), MATCH(CONCATENATE($G292,Z$2),'WFOM - Time_Base'!$A$8:$API$8,0)) *
INDEX('WFOM - Time_Base'!$A$4:$API$29, MATCH("CenHos_Per", 'WFOM - Time_Base'!$B$4:$B$29,0), MATCH(CONCATENATE($G292,Z$2),'WFOM - Time_Base'!$A$8:$API$8,0)),
IFERROR($AN292 * INDEX('Inputs from Uganda staff'!$E$61:$BM$80,MATCH('HRH Need estimation'!Z$2,'Inputs from Uganda staff'!$E$61:$E$80,0),MATCH('HRH Need estimation'!$D292,'Inputs from Uganda staff'!$E$6:$BM$6,0)),
""))</f>
        <v>0</v>
      </c>
      <c r="AA292" s="122">
        <f>IFERROR(
$AN292 * INDEX('WFOM - Time_Base'!$A$4:$API$29, MATCH("CenHos", 'WFOM - Time_Base'!$B$4:$B$29,0), MATCH(CONCATENATE($G292,AA$2),'WFOM - Time_Base'!$A$8:$API$8,0)) *
INDEX('WFOM - Time_Base'!$A$4:$API$29, MATCH("CenHos_Per", 'WFOM - Time_Base'!$B$4:$B$29,0), MATCH(CONCATENATE($G292,AA$2),'WFOM - Time_Base'!$A$8:$API$8,0)),
IFERROR($AN292 * INDEX('Inputs from Uganda staff'!$E$61:$BM$80,MATCH('HRH Need estimation'!AA$2,'Inputs from Uganda staff'!$E$61:$E$80,0),MATCH('HRH Need estimation'!$D292,'Inputs from Uganda staff'!$E$6:$BM$6,0)),
""))</f>
        <v>0</v>
      </c>
      <c r="AB292" s="122">
        <f>IFERROR(
$AN292 * INDEX('WFOM - Time_Base'!$A$4:$API$29, MATCH("CenHos", 'WFOM - Time_Base'!$B$4:$B$29,0), MATCH(CONCATENATE($G292,AB$2),'WFOM - Time_Base'!$A$8:$API$8,0)) *
INDEX('WFOM - Time_Base'!$A$4:$API$29, MATCH("CenHos_Per", 'WFOM - Time_Base'!$B$4:$B$29,0), MATCH(CONCATENATE($G292,AB$2),'WFOM - Time_Base'!$A$8:$API$8,0)),
IFERROR($AN292 * INDEX('Inputs from Uganda staff'!$E$61:$BM$80,MATCH('HRH Need estimation'!AB$2,'Inputs from Uganda staff'!$E$61:$E$80,0),MATCH('HRH Need estimation'!$D292,'Inputs from Uganda staff'!$E$6:$BM$6,0)),
""))</f>
        <v>0</v>
      </c>
      <c r="AC292" s="122" t="str">
        <f>IFERROR(
$AN292 * INDEX('WFOM - Time_Base'!$A$4:$API$29, MATCH("CenHos", 'WFOM - Time_Base'!$B$4:$B$29,0), MATCH(CONCATENATE($G292,AC$2),'WFOM - Time_Base'!$A$8:$API$8,0)) *
INDEX('WFOM - Time_Base'!$A$4:$API$29, MATCH("CenHos_Per", 'WFOM - Time_Base'!$B$4:$B$29,0), MATCH(CONCATENATE($G292,AC$2),'WFOM - Time_Base'!$A$8:$API$8,0)),
IFERROR($AN292 * INDEX('Inputs from Uganda staff'!$E$61:$BM$80,MATCH('HRH Need estimation'!AC$2,'Inputs from Uganda staff'!$E$61:$E$80,0),MATCH('HRH Need estimation'!$D292,'Inputs from Uganda staff'!$E$6:$BM$6,0)),
""))</f>
        <v/>
      </c>
      <c r="AD292" s="122">
        <f>IFERROR(
$AN292 * INDEX('WFOM - Time_Base'!$A$4:$API$29, MATCH("CenHos", 'WFOM - Time_Base'!$B$4:$B$29,0), MATCH(CONCATENATE($G292,AD$2),'WFOM - Time_Base'!$A$8:$API$8,0)) *
INDEX('WFOM - Time_Base'!$A$4:$API$29, MATCH("CenHos_Per", 'WFOM - Time_Base'!$B$4:$B$29,0), MATCH(CONCATENATE($G292,AD$2),'WFOM - Time_Base'!$A$8:$API$8,0)),
IFERROR($AN292 * INDEX('Inputs from Uganda staff'!$E$61:$BM$80,MATCH('HRH Need estimation'!AD$2,'Inputs from Uganda staff'!$E$61:$E$80,0),MATCH('HRH Need estimation'!$D292,'Inputs from Uganda staff'!$E$6:$BM$6,0)),
""))</f>
        <v>0</v>
      </c>
      <c r="AE292" s="122">
        <f>IFERROR(
$AN292 * INDEX('WFOM - Time_Base'!$A$4:$API$29, MATCH("CenHos", 'WFOM - Time_Base'!$B$4:$B$29,0), MATCH(CONCATENATE($G292,AE$2),'WFOM - Time_Base'!$A$8:$API$8,0)) *
INDEX('WFOM - Time_Base'!$A$4:$API$29, MATCH("CenHos_Per", 'WFOM - Time_Base'!$B$4:$B$29,0), MATCH(CONCATENATE($G292,AE$2),'WFOM - Time_Base'!$A$8:$API$8,0)),
IFERROR($AN292 * INDEX('Inputs from Uganda staff'!$E$61:$BM$80,MATCH('HRH Need estimation'!AE$2,'Inputs from Uganda staff'!$E$61:$E$80,0),MATCH('HRH Need estimation'!$D292,'Inputs from Uganda staff'!$E$6:$BM$6,0)),
""))</f>
        <v>0</v>
      </c>
      <c r="AF292" s="122">
        <f>IFERROR(
$AN292 * INDEX('WFOM - Time_Base'!$A$4:$API$29, MATCH("CenHos", 'WFOM - Time_Base'!$B$4:$B$29,0), MATCH(CONCATENATE($G292,AF$2),'WFOM - Time_Base'!$A$8:$API$8,0)) *
INDEX('WFOM - Time_Base'!$A$4:$API$29, MATCH("CenHos_Per", 'WFOM - Time_Base'!$B$4:$B$29,0), MATCH(CONCATENATE($G292,AF$2),'WFOM - Time_Base'!$A$8:$API$8,0)),
IFERROR($AN292 * INDEX('Inputs from Uganda staff'!$E$61:$BM$80,MATCH('HRH Need estimation'!AF$2,'Inputs from Uganda staff'!$E$61:$E$80,0),MATCH('HRH Need estimation'!$D292,'Inputs from Uganda staff'!$E$6:$BM$6,0)),
""))</f>
        <v>0</v>
      </c>
      <c r="AG292" s="122">
        <f>IFERROR(
$AN292 * INDEX('WFOM - Time_Base'!$A$4:$API$29, MATCH("CenHos", 'WFOM - Time_Base'!$B$4:$B$29,0), MATCH(CONCATENATE($G292,AG$2),'WFOM - Time_Base'!$A$8:$API$8,0)) *
INDEX('WFOM - Time_Base'!$A$4:$API$29, MATCH("CenHos_Per", 'WFOM - Time_Base'!$B$4:$B$29,0), MATCH(CONCATENATE($G292,AG$2),'WFOM - Time_Base'!$A$8:$API$8,0)),
IFERROR($AN292 * INDEX('Inputs from Uganda staff'!$E$61:$BM$80,MATCH('HRH Need estimation'!AG$2,'Inputs from Uganda staff'!$E$61:$E$80,0),MATCH('HRH Need estimation'!$D292,'Inputs from Uganda staff'!$E$6:$BM$6,0)),
""))</f>
        <v>0</v>
      </c>
      <c r="AH292" s="122">
        <f>IFERROR(
$AN292 * INDEX('WFOM - Time_Base'!$A$4:$API$29, MATCH("CenHos", 'WFOM - Time_Base'!$B$4:$B$29,0), MATCH(CONCATENATE($G292,AH$2),'WFOM - Time_Base'!$A$8:$API$8,0)) *
INDEX('WFOM - Time_Base'!$A$4:$API$29, MATCH("CenHos_Per", 'WFOM - Time_Base'!$B$4:$B$29,0), MATCH(CONCATENATE($G292,AH$2),'WFOM - Time_Base'!$A$8:$API$8,0)),
IFERROR($AN292 * INDEX('Inputs from Uganda staff'!$E$61:$BM$80,MATCH('HRH Need estimation'!AH$2,'Inputs from Uganda staff'!$E$61:$E$80,0),MATCH('HRH Need estimation'!$D292,'Inputs from Uganda staff'!$E$6:$BM$6,0)),
""))</f>
        <v>0</v>
      </c>
      <c r="AI292" s="122">
        <f>IFERROR(
$AN292 * INDEX('WFOM - Time_Base'!$A$4:$API$29, MATCH("CenHos", 'WFOM - Time_Base'!$B$4:$B$29,0), MATCH(CONCATENATE($G292,AI$2),'WFOM - Time_Base'!$A$8:$API$8,0)) *
INDEX('WFOM - Time_Base'!$A$4:$API$29, MATCH("CenHos_Per", 'WFOM - Time_Base'!$B$4:$B$29,0), MATCH(CONCATENATE($G292,AI$2),'WFOM - Time_Base'!$A$8:$API$8,0)),
IFERROR($AN292 * INDEX('Inputs from Uganda staff'!$E$61:$BM$80,MATCH('HRH Need estimation'!AI$2,'Inputs from Uganda staff'!$E$61:$E$80,0),MATCH('HRH Need estimation'!$D292,'Inputs from Uganda staff'!$E$6:$BM$6,0)),
""))</f>
        <v>0</v>
      </c>
      <c r="AJ292" s="122">
        <f>IFERROR(
$AN292 * INDEX('WFOM - Time_Base'!$A$4:$API$29, MATCH("CenHos", 'WFOM - Time_Base'!$B$4:$B$29,0), MATCH(CONCATENATE($G292,AJ$2),'WFOM - Time_Base'!$A$8:$API$8,0)) *
INDEX('WFOM - Time_Base'!$A$4:$API$29, MATCH("CenHos_Per", 'WFOM - Time_Base'!$B$4:$B$29,0), MATCH(CONCATENATE($G292,AJ$2),'WFOM - Time_Base'!$A$8:$API$8,0)),
IFERROR($AN292 * INDEX('Inputs from Uganda staff'!$E$61:$BM$80,MATCH('HRH Need estimation'!AJ$2,'Inputs from Uganda staff'!$E$61:$E$80,0),MATCH('HRH Need estimation'!$D292,'Inputs from Uganda staff'!$E$6:$BM$6,0)),
""))</f>
        <v>0</v>
      </c>
      <c r="AK292" s="122">
        <f>IFERROR(
$AN292 * INDEX('WFOM - Time_Base'!$A$4:$API$29, MATCH("CenHos", 'WFOM - Time_Base'!$B$4:$B$29,0), MATCH(CONCATENATE($G292,AK$2),'WFOM - Time_Base'!$A$8:$API$8,0)) *
INDEX('WFOM - Time_Base'!$A$4:$API$29, MATCH("CenHos_Per", 'WFOM - Time_Base'!$B$4:$B$29,0), MATCH(CONCATENATE($G292,AK$2),'WFOM - Time_Base'!$A$8:$API$8,0)),
IFERROR($AN292 * INDEX('Inputs from Uganda staff'!$E$61:$BM$80,MATCH('HRH Need estimation'!AK$2,'Inputs from Uganda staff'!$E$61:$E$80,0),MATCH('HRH Need estimation'!$D292,'Inputs from Uganda staff'!$E$6:$BM$6,0)),
""))</f>
        <v>0</v>
      </c>
      <c r="AL292" s="122">
        <f>IFERROR(
$AN292 * INDEX('WFOM - Time_Base'!$A$4:$API$29, MATCH("CenHos", 'WFOM - Time_Base'!$B$4:$B$29,0), MATCH(CONCATENATE($G292,AL$2),'WFOM - Time_Base'!$A$8:$API$8,0)) *
INDEX('WFOM - Time_Base'!$A$4:$API$29, MATCH("CenHos_Per", 'WFOM - Time_Base'!$B$4:$B$29,0), MATCH(CONCATENATE($G292,AL$2),'WFOM - Time_Base'!$A$8:$API$8,0)),
IFERROR($AN292 * INDEX('Inputs from Uganda staff'!$E$61:$BM$80,MATCH('HRH Need estimation'!AL$2,'Inputs from Uganda staff'!$E$61:$E$80,0),MATCH('HRH Need estimation'!$D292,'Inputs from Uganda staff'!$E$6:$BM$6,0)),
""))</f>
        <v>0</v>
      </c>
      <c r="AN292">
        <v>1</v>
      </c>
      <c r="AO292" t="e">
        <f t="shared" si="12"/>
        <v>#N/A</v>
      </c>
    </row>
    <row r="293" spans="1:42" hidden="1">
      <c r="A293" s="106" t="s">
        <v>915</v>
      </c>
      <c r="B293" s="106" t="s">
        <v>76</v>
      </c>
      <c r="C293" s="107" t="s">
        <v>801</v>
      </c>
      <c r="D293" s="113" t="s">
        <v>802</v>
      </c>
      <c r="E293" s="122" t="s">
        <v>863</v>
      </c>
      <c r="F293" s="122" t="s">
        <v>113</v>
      </c>
      <c r="G293" s="122" t="str">
        <f>IF(F293&lt;&gt;"", VLOOKUP(F293,'WFOM - Cadre and Service List'!$E$4:$F$52,2,FALSE), "")</f>
        <v>LabTBMicro</v>
      </c>
      <c r="H293" s="122"/>
      <c r="I293" s="207"/>
      <c r="J293" s="207"/>
      <c r="K293" s="207"/>
      <c r="L293" s="207"/>
      <c r="M293" s="207"/>
      <c r="N293" s="207"/>
      <c r="O293" s="207"/>
      <c r="P293" s="207">
        <f t="shared" si="11"/>
        <v>0</v>
      </c>
      <c r="Q293" s="122" t="s">
        <v>1947</v>
      </c>
      <c r="R293" s="122">
        <f>IFERROR(
$AN293 * INDEX('WFOM - Time_Base'!$A$4:$API$29, MATCH("CenHos", 'WFOM - Time_Base'!$B$4:$B$29,0), MATCH(CONCATENATE($G293,R$2),'WFOM - Time_Base'!$A$8:$API$8,0)) *
INDEX('WFOM - Time_Base'!$A$4:$API$29, MATCH("CenHos_Per", 'WFOM - Time_Base'!$B$4:$B$29,0), MATCH(CONCATENATE($G293,R$2),'WFOM - Time_Base'!$A$8:$API$8,0)),
IFERROR($AN293 * INDEX('Inputs from Uganda staff'!$E$61:$BM$80,MATCH('HRH Need estimation'!R$2,'Inputs from Uganda staff'!$E$61:$E$80,0),MATCH('HRH Need estimation'!$D293,'Inputs from Uganda staff'!$E$6:$BM$6,0)),
""))</f>
        <v>0</v>
      </c>
      <c r="S293" s="122">
        <f>IFERROR(
$AN293 * INDEX('WFOM - Time_Base'!$A$4:$API$29, MATCH("CenHos", 'WFOM - Time_Base'!$B$4:$B$29,0), MATCH(CONCATENATE($G293,S$2),'WFOM - Time_Base'!$A$8:$API$8,0)) *
INDEX('WFOM - Time_Base'!$A$4:$API$29, MATCH("CenHos_Per", 'WFOM - Time_Base'!$B$4:$B$29,0), MATCH(CONCATENATE($G293,S$2),'WFOM - Time_Base'!$A$8:$API$8,0)),
IFERROR($AN293 * INDEX('Inputs from Uganda staff'!$E$61:$BM$80,MATCH('HRH Need estimation'!S$2,'Inputs from Uganda staff'!$E$61:$E$80,0),MATCH('HRH Need estimation'!$D293,'Inputs from Uganda staff'!$E$6:$BM$6,0)),
""))</f>
        <v>0</v>
      </c>
      <c r="T293" s="122">
        <f>IFERROR(
$AN293 * INDEX('WFOM - Time_Base'!$A$4:$API$29, MATCH("CenHos", 'WFOM - Time_Base'!$B$4:$B$29,0), MATCH(CONCATENATE($G293,T$2),'WFOM - Time_Base'!$A$8:$API$8,0)) *
INDEX('WFOM - Time_Base'!$A$4:$API$29, MATCH("CenHos_Per", 'WFOM - Time_Base'!$B$4:$B$29,0), MATCH(CONCATENATE($G293,T$2),'WFOM - Time_Base'!$A$8:$API$8,0)),
IFERROR($AN293 * INDEX('Inputs from Uganda staff'!$E$61:$BM$80,MATCH('HRH Need estimation'!T$2,'Inputs from Uganda staff'!$E$61:$E$80,0),MATCH('HRH Need estimation'!$D293,'Inputs from Uganda staff'!$E$6:$BM$6,0)),
""))</f>
        <v>0</v>
      </c>
      <c r="U293" s="122">
        <f>IFERROR(
$AN293 * INDEX('WFOM - Time_Base'!$A$4:$API$29, MATCH("CenHos", 'WFOM - Time_Base'!$B$4:$B$29,0), MATCH(CONCATENATE($G293,U$2),'WFOM - Time_Base'!$A$8:$API$8,0)) *
INDEX('WFOM - Time_Base'!$A$4:$API$29, MATCH("CenHos_Per", 'WFOM - Time_Base'!$B$4:$B$29,0), MATCH(CONCATENATE($G293,U$2),'WFOM - Time_Base'!$A$8:$API$8,0)),
IFERROR($AN293 * INDEX('Inputs from Uganda staff'!$E$61:$BM$80,MATCH('HRH Need estimation'!U$2,'Inputs from Uganda staff'!$E$61:$E$80,0),MATCH('HRH Need estimation'!$D293,'Inputs from Uganda staff'!$E$6:$BM$6,0)),
""))</f>
        <v>0</v>
      </c>
      <c r="V293" s="122">
        <f>IFERROR(
$AN293 * INDEX('WFOM - Time_Base'!$A$4:$API$29, MATCH("CenHos", 'WFOM - Time_Base'!$B$4:$B$29,0), MATCH(CONCATENATE($G293,V$2),'WFOM - Time_Base'!$A$8:$API$8,0)) *
INDEX('WFOM - Time_Base'!$A$4:$API$29, MATCH("CenHos_Per", 'WFOM - Time_Base'!$B$4:$B$29,0), MATCH(CONCATENATE($G293,V$2),'WFOM - Time_Base'!$A$8:$API$8,0)),
IFERROR($AN293 * INDEX('Inputs from Uganda staff'!$E$61:$BM$80,MATCH('HRH Need estimation'!V$2,'Inputs from Uganda staff'!$E$61:$E$80,0),MATCH('HRH Need estimation'!$D293,'Inputs from Uganda staff'!$E$6:$BM$6,0)),
""))</f>
        <v>0</v>
      </c>
      <c r="W293" s="122">
        <f>IFERROR(
$AN293 * INDEX('WFOM - Time_Base'!$A$4:$API$29, MATCH("CenHos", 'WFOM - Time_Base'!$B$4:$B$29,0), MATCH(CONCATENATE($G293,W$2),'WFOM - Time_Base'!$A$8:$API$8,0)) *
INDEX('WFOM - Time_Base'!$A$4:$API$29, MATCH("CenHos_Per", 'WFOM - Time_Base'!$B$4:$B$29,0), MATCH(CONCATENATE($G293,W$2),'WFOM - Time_Base'!$A$8:$API$8,0)),
IFERROR($AN293 * INDEX('Inputs from Uganda staff'!$E$61:$BM$80,MATCH('HRH Need estimation'!W$2,'Inputs from Uganda staff'!$E$61:$E$80,0),MATCH('HRH Need estimation'!$D293,'Inputs from Uganda staff'!$E$6:$BM$6,0)),
""))</f>
        <v>0</v>
      </c>
      <c r="X293" s="122">
        <f>IFERROR(
$AN293 * INDEX('WFOM - Time_Base'!$A$4:$API$29, MATCH("CenHos", 'WFOM - Time_Base'!$B$4:$B$29,0), MATCH(CONCATENATE($G293,X$2),'WFOM - Time_Base'!$A$8:$API$8,0)) *
INDEX('WFOM - Time_Base'!$A$4:$API$29, MATCH("CenHos_Per", 'WFOM - Time_Base'!$B$4:$B$29,0), MATCH(CONCATENATE($G293,X$2),'WFOM - Time_Base'!$A$8:$API$8,0)),
IFERROR($AN293 * INDEX('Inputs from Uganda staff'!$E$61:$BM$80,MATCH('HRH Need estimation'!X$2,'Inputs from Uganda staff'!$E$61:$E$80,0),MATCH('HRH Need estimation'!$D293,'Inputs from Uganda staff'!$E$6:$BM$6,0)),
""))</f>
        <v>0</v>
      </c>
      <c r="Y293" s="122">
        <f>IFERROR(
$AN293 * INDEX('WFOM - Time_Base'!$A$4:$API$29, MATCH("CenHos", 'WFOM - Time_Base'!$B$4:$B$29,0), MATCH(CONCATENATE($G293,Y$2),'WFOM - Time_Base'!$A$8:$API$8,0)) *
INDEX('WFOM - Time_Base'!$A$4:$API$29, MATCH("CenHos_Per", 'WFOM - Time_Base'!$B$4:$B$29,0), MATCH(CONCATENATE($G293,Y$2),'WFOM - Time_Base'!$A$8:$API$8,0)),
IFERROR($AN293 * INDEX('Inputs from Uganda staff'!$E$61:$BM$80,MATCH('HRH Need estimation'!Y$2,'Inputs from Uganda staff'!$E$61:$E$80,0),MATCH('HRH Need estimation'!$D293,'Inputs from Uganda staff'!$E$6:$BM$6,0)),
""))</f>
        <v>0</v>
      </c>
      <c r="Z293" s="122">
        <f>IFERROR(
$AN293 * INDEX('WFOM - Time_Base'!$A$4:$API$29, MATCH("CenHos", 'WFOM - Time_Base'!$B$4:$B$29,0), MATCH(CONCATENATE($G293,Z$2),'WFOM - Time_Base'!$A$8:$API$8,0)) *
INDEX('WFOM - Time_Base'!$A$4:$API$29, MATCH("CenHos_Per", 'WFOM - Time_Base'!$B$4:$B$29,0), MATCH(CONCATENATE($G293,Z$2),'WFOM - Time_Base'!$A$8:$API$8,0)),
IFERROR($AN293 * INDEX('Inputs from Uganda staff'!$E$61:$BM$80,MATCH('HRH Need estimation'!Z$2,'Inputs from Uganda staff'!$E$61:$E$80,0),MATCH('HRH Need estimation'!$D293,'Inputs from Uganda staff'!$E$6:$BM$6,0)),
""))</f>
        <v>5</v>
      </c>
      <c r="AA293" s="122">
        <f>IFERROR(
$AN293 * INDEX('WFOM - Time_Base'!$A$4:$API$29, MATCH("CenHos", 'WFOM - Time_Base'!$B$4:$B$29,0), MATCH(CONCATENATE($G293,AA$2),'WFOM - Time_Base'!$A$8:$API$8,0)) *
INDEX('WFOM - Time_Base'!$A$4:$API$29, MATCH("CenHos_Per", 'WFOM - Time_Base'!$B$4:$B$29,0), MATCH(CONCATENATE($G293,AA$2),'WFOM - Time_Base'!$A$8:$API$8,0)),
IFERROR($AN293 * INDEX('Inputs from Uganda staff'!$E$61:$BM$80,MATCH('HRH Need estimation'!AA$2,'Inputs from Uganda staff'!$E$61:$E$80,0),MATCH('HRH Need estimation'!$D293,'Inputs from Uganda staff'!$E$6:$BM$6,0)),
""))</f>
        <v>9</v>
      </c>
      <c r="AB293" s="122">
        <f>IFERROR(
$AN293 * INDEX('WFOM - Time_Base'!$A$4:$API$29, MATCH("CenHos", 'WFOM - Time_Base'!$B$4:$B$29,0), MATCH(CONCATENATE($G293,AB$2),'WFOM - Time_Base'!$A$8:$API$8,0)) *
INDEX('WFOM - Time_Base'!$A$4:$API$29, MATCH("CenHos_Per", 'WFOM - Time_Base'!$B$4:$B$29,0), MATCH(CONCATENATE($G293,AB$2),'WFOM - Time_Base'!$A$8:$API$8,0)),
IFERROR($AN293 * INDEX('Inputs from Uganda staff'!$E$61:$BM$80,MATCH('HRH Need estimation'!AB$2,'Inputs from Uganda staff'!$E$61:$E$80,0),MATCH('HRH Need estimation'!$D293,'Inputs from Uganda staff'!$E$6:$BM$6,0)),
""))</f>
        <v>10</v>
      </c>
      <c r="AC293" s="122" t="str">
        <f>IFERROR(
$AN293 * INDEX('WFOM - Time_Base'!$A$4:$API$29, MATCH("CenHos", 'WFOM - Time_Base'!$B$4:$B$29,0), MATCH(CONCATENATE($G293,AC$2),'WFOM - Time_Base'!$A$8:$API$8,0)) *
INDEX('WFOM - Time_Base'!$A$4:$API$29, MATCH("CenHos_Per", 'WFOM - Time_Base'!$B$4:$B$29,0), MATCH(CONCATENATE($G293,AC$2),'WFOM - Time_Base'!$A$8:$API$8,0)),
IFERROR($AN293 * INDEX('Inputs from Uganda staff'!$E$61:$BM$80,MATCH('HRH Need estimation'!AC$2,'Inputs from Uganda staff'!$E$61:$E$80,0),MATCH('HRH Need estimation'!$D293,'Inputs from Uganda staff'!$E$6:$BM$6,0)),
""))</f>
        <v/>
      </c>
      <c r="AD293" s="122">
        <f>IFERROR(
$AN293 * INDEX('WFOM - Time_Base'!$A$4:$API$29, MATCH("CenHos", 'WFOM - Time_Base'!$B$4:$B$29,0), MATCH(CONCATENATE($G293,AD$2),'WFOM - Time_Base'!$A$8:$API$8,0)) *
INDEX('WFOM - Time_Base'!$A$4:$API$29, MATCH("CenHos_Per", 'WFOM - Time_Base'!$B$4:$B$29,0), MATCH(CONCATENATE($G293,AD$2),'WFOM - Time_Base'!$A$8:$API$8,0)),
IFERROR($AN293 * INDEX('Inputs from Uganda staff'!$E$61:$BM$80,MATCH('HRH Need estimation'!AD$2,'Inputs from Uganda staff'!$E$61:$E$80,0),MATCH('HRH Need estimation'!$D293,'Inputs from Uganda staff'!$E$6:$BM$6,0)),
""))</f>
        <v>0</v>
      </c>
      <c r="AE293" s="122">
        <f>IFERROR(
$AN293 * INDEX('WFOM - Time_Base'!$A$4:$API$29, MATCH("CenHos", 'WFOM - Time_Base'!$B$4:$B$29,0), MATCH(CONCATENATE($G293,AE$2),'WFOM - Time_Base'!$A$8:$API$8,0)) *
INDEX('WFOM - Time_Base'!$A$4:$API$29, MATCH("CenHos_Per", 'WFOM - Time_Base'!$B$4:$B$29,0), MATCH(CONCATENATE($G293,AE$2),'WFOM - Time_Base'!$A$8:$API$8,0)),
IFERROR($AN293 * INDEX('Inputs from Uganda staff'!$E$61:$BM$80,MATCH('HRH Need estimation'!AE$2,'Inputs from Uganda staff'!$E$61:$E$80,0),MATCH('HRH Need estimation'!$D293,'Inputs from Uganda staff'!$E$6:$BM$6,0)),
""))</f>
        <v>0</v>
      </c>
      <c r="AF293" s="122">
        <f>IFERROR(
$AN293 * INDEX('WFOM - Time_Base'!$A$4:$API$29, MATCH("CenHos", 'WFOM - Time_Base'!$B$4:$B$29,0), MATCH(CONCATENATE($G293,AF$2),'WFOM - Time_Base'!$A$8:$API$8,0)) *
INDEX('WFOM - Time_Base'!$A$4:$API$29, MATCH("CenHos_Per", 'WFOM - Time_Base'!$B$4:$B$29,0), MATCH(CONCATENATE($G293,AF$2),'WFOM - Time_Base'!$A$8:$API$8,0)),
IFERROR($AN293 * INDEX('Inputs from Uganda staff'!$E$61:$BM$80,MATCH('HRH Need estimation'!AF$2,'Inputs from Uganda staff'!$E$61:$E$80,0),MATCH('HRH Need estimation'!$D293,'Inputs from Uganda staff'!$E$6:$BM$6,0)),
""))</f>
        <v>0</v>
      </c>
      <c r="AG293" s="122">
        <f>IFERROR(
$AN293 * INDEX('WFOM - Time_Base'!$A$4:$API$29, MATCH("CenHos", 'WFOM - Time_Base'!$B$4:$B$29,0), MATCH(CONCATENATE($G293,AG$2),'WFOM - Time_Base'!$A$8:$API$8,0)) *
INDEX('WFOM - Time_Base'!$A$4:$API$29, MATCH("CenHos_Per", 'WFOM - Time_Base'!$B$4:$B$29,0), MATCH(CONCATENATE($G293,AG$2),'WFOM - Time_Base'!$A$8:$API$8,0)),
IFERROR($AN293 * INDEX('Inputs from Uganda staff'!$E$61:$BM$80,MATCH('HRH Need estimation'!AG$2,'Inputs from Uganda staff'!$E$61:$E$80,0),MATCH('HRH Need estimation'!$D293,'Inputs from Uganda staff'!$E$6:$BM$6,0)),
""))</f>
        <v>0</v>
      </c>
      <c r="AH293" s="122">
        <f>IFERROR(
$AN293 * INDEX('WFOM - Time_Base'!$A$4:$API$29, MATCH("CenHos", 'WFOM - Time_Base'!$B$4:$B$29,0), MATCH(CONCATENATE($G293,AH$2),'WFOM - Time_Base'!$A$8:$API$8,0)) *
INDEX('WFOM - Time_Base'!$A$4:$API$29, MATCH("CenHos_Per", 'WFOM - Time_Base'!$B$4:$B$29,0), MATCH(CONCATENATE($G293,AH$2),'WFOM - Time_Base'!$A$8:$API$8,0)),
IFERROR($AN293 * INDEX('Inputs from Uganda staff'!$E$61:$BM$80,MATCH('HRH Need estimation'!AH$2,'Inputs from Uganda staff'!$E$61:$E$80,0),MATCH('HRH Need estimation'!$D293,'Inputs from Uganda staff'!$E$6:$BM$6,0)),
""))</f>
        <v>0</v>
      </c>
      <c r="AI293" s="122">
        <f>IFERROR(
$AN293 * INDEX('WFOM - Time_Base'!$A$4:$API$29, MATCH("CenHos", 'WFOM - Time_Base'!$B$4:$B$29,0), MATCH(CONCATENATE($G293,AI$2),'WFOM - Time_Base'!$A$8:$API$8,0)) *
INDEX('WFOM - Time_Base'!$A$4:$API$29, MATCH("CenHos_Per", 'WFOM - Time_Base'!$B$4:$B$29,0), MATCH(CONCATENATE($G293,AI$2),'WFOM - Time_Base'!$A$8:$API$8,0)),
IFERROR($AN293 * INDEX('Inputs from Uganda staff'!$E$61:$BM$80,MATCH('HRH Need estimation'!AI$2,'Inputs from Uganda staff'!$E$61:$E$80,0),MATCH('HRH Need estimation'!$D293,'Inputs from Uganda staff'!$E$6:$BM$6,0)),
""))</f>
        <v>0</v>
      </c>
      <c r="AJ293" s="122">
        <f>IFERROR(
$AN293 * INDEX('WFOM - Time_Base'!$A$4:$API$29, MATCH("CenHos", 'WFOM - Time_Base'!$B$4:$B$29,0), MATCH(CONCATENATE($G293,AJ$2),'WFOM - Time_Base'!$A$8:$API$8,0)) *
INDEX('WFOM - Time_Base'!$A$4:$API$29, MATCH("CenHos_Per", 'WFOM - Time_Base'!$B$4:$B$29,0), MATCH(CONCATENATE($G293,AJ$2),'WFOM - Time_Base'!$A$8:$API$8,0)),
IFERROR($AN293 * INDEX('Inputs from Uganda staff'!$E$61:$BM$80,MATCH('HRH Need estimation'!AJ$2,'Inputs from Uganda staff'!$E$61:$E$80,0),MATCH('HRH Need estimation'!$D293,'Inputs from Uganda staff'!$E$6:$BM$6,0)),
""))</f>
        <v>0</v>
      </c>
      <c r="AK293" s="122">
        <f>IFERROR(
$AN293 * INDEX('WFOM - Time_Base'!$A$4:$API$29, MATCH("CenHos", 'WFOM - Time_Base'!$B$4:$B$29,0), MATCH(CONCATENATE($G293,AK$2),'WFOM - Time_Base'!$A$8:$API$8,0)) *
INDEX('WFOM - Time_Base'!$A$4:$API$29, MATCH("CenHos_Per", 'WFOM - Time_Base'!$B$4:$B$29,0), MATCH(CONCATENATE($G293,AK$2),'WFOM - Time_Base'!$A$8:$API$8,0)),
IFERROR($AN293 * INDEX('Inputs from Uganda staff'!$E$61:$BM$80,MATCH('HRH Need estimation'!AK$2,'Inputs from Uganda staff'!$E$61:$E$80,0),MATCH('HRH Need estimation'!$D293,'Inputs from Uganda staff'!$E$6:$BM$6,0)),
""))</f>
        <v>0</v>
      </c>
      <c r="AL293" s="122">
        <f>IFERROR(
$AN293 * INDEX('WFOM - Time_Base'!$A$4:$API$29, MATCH("CenHos", 'WFOM - Time_Base'!$B$4:$B$29,0), MATCH(CONCATENATE($G293,AL$2),'WFOM - Time_Base'!$A$8:$API$8,0)) *
INDEX('WFOM - Time_Base'!$A$4:$API$29, MATCH("CenHos_Per", 'WFOM - Time_Base'!$B$4:$B$29,0), MATCH(CONCATENATE($G293,AL$2),'WFOM - Time_Base'!$A$8:$API$8,0)),
IFERROR($AN293 * INDEX('Inputs from Uganda staff'!$E$61:$BM$80,MATCH('HRH Need estimation'!AL$2,'Inputs from Uganda staff'!$E$61:$E$80,0),MATCH('HRH Need estimation'!$D293,'Inputs from Uganda staff'!$E$6:$BM$6,0)),
""))</f>
        <v>0</v>
      </c>
      <c r="AN293">
        <v>1</v>
      </c>
      <c r="AO293" t="e">
        <f t="shared" si="12"/>
        <v>#N/A</v>
      </c>
    </row>
    <row r="294" spans="1:42" hidden="1">
      <c r="A294" s="106" t="s">
        <v>1045</v>
      </c>
      <c r="B294" s="106" t="s">
        <v>76</v>
      </c>
      <c r="C294" s="107" t="s">
        <v>803</v>
      </c>
      <c r="D294" s="113" t="s">
        <v>804</v>
      </c>
      <c r="E294" s="122" t="s">
        <v>863</v>
      </c>
      <c r="F294" s="252"/>
      <c r="G294" s="122" t="str">
        <f>IF(F294&lt;&gt;"", VLOOKUP(F294,'WFOM - Cadre and Service List'!$E$4:$F$52,2,FALSE), "")</f>
        <v/>
      </c>
      <c r="H294" s="122"/>
      <c r="I294" s="207"/>
      <c r="J294" s="207"/>
      <c r="K294" s="207"/>
      <c r="L294" s="207"/>
      <c r="M294" s="207"/>
      <c r="N294" s="207"/>
      <c r="O294" s="207"/>
      <c r="P294" s="207">
        <f t="shared" si="11"/>
        <v>0</v>
      </c>
      <c r="Q294" s="122" t="s">
        <v>1947</v>
      </c>
      <c r="R294" s="122">
        <f>IFERROR(
$AN294 * INDEX('WFOM - Time_Base'!$A$4:$API$29, MATCH("CenHos", 'WFOM - Time_Base'!$B$4:$B$29,0), MATCH(CONCATENATE($G294,R$2),'WFOM - Time_Base'!$A$8:$API$8,0)) *
INDEX('WFOM - Time_Base'!$A$4:$API$29, MATCH("CenHos_Per", 'WFOM - Time_Base'!$B$4:$B$29,0), MATCH(CONCATENATE($G294,R$2),'WFOM - Time_Base'!$A$8:$API$8,0)),
IFERROR($AN294 * INDEX('Inputs from Uganda staff'!$E$61:$BM$80,MATCH('HRH Need estimation'!R$2,'Inputs from Uganda staff'!$E$61:$E$80,0),MATCH('HRH Need estimation'!$D294,'Inputs from Uganda staff'!$E$6:$BM$6,0)),
""))</f>
        <v>0</v>
      </c>
      <c r="S294" s="122">
        <f>IFERROR(
$AN294 * INDEX('WFOM - Time_Base'!$A$4:$API$29, MATCH("CenHos", 'WFOM - Time_Base'!$B$4:$B$29,0), MATCH(CONCATENATE($G294,S$2),'WFOM - Time_Base'!$A$8:$API$8,0)) *
INDEX('WFOM - Time_Base'!$A$4:$API$29, MATCH("CenHos_Per", 'WFOM - Time_Base'!$B$4:$B$29,0), MATCH(CONCATENATE($G294,S$2),'WFOM - Time_Base'!$A$8:$API$8,0)),
IFERROR($AN294 * INDEX('Inputs from Uganda staff'!$E$61:$BM$80,MATCH('HRH Need estimation'!S$2,'Inputs from Uganda staff'!$E$61:$E$80,0),MATCH('HRH Need estimation'!$D294,'Inputs from Uganda staff'!$E$6:$BM$6,0)),
""))</f>
        <v>0</v>
      </c>
      <c r="T294" s="122">
        <f>IFERROR(
$AN294 * INDEX('WFOM - Time_Base'!$A$4:$API$29, MATCH("CenHos", 'WFOM - Time_Base'!$B$4:$B$29,0), MATCH(CONCATENATE($G294,T$2),'WFOM - Time_Base'!$A$8:$API$8,0)) *
INDEX('WFOM - Time_Base'!$A$4:$API$29, MATCH("CenHos_Per", 'WFOM - Time_Base'!$B$4:$B$29,0), MATCH(CONCATENATE($G294,T$2),'WFOM - Time_Base'!$A$8:$API$8,0)),
IFERROR($AN294 * INDEX('Inputs from Uganda staff'!$E$61:$BM$80,MATCH('HRH Need estimation'!T$2,'Inputs from Uganda staff'!$E$61:$E$80,0),MATCH('HRH Need estimation'!$D294,'Inputs from Uganda staff'!$E$6:$BM$6,0)),
""))</f>
        <v>0</v>
      </c>
      <c r="U294" s="122">
        <f>IFERROR(
$AN294 * INDEX('WFOM - Time_Base'!$A$4:$API$29, MATCH("CenHos", 'WFOM - Time_Base'!$B$4:$B$29,0), MATCH(CONCATENATE($G294,U$2),'WFOM - Time_Base'!$A$8:$API$8,0)) *
INDEX('WFOM - Time_Base'!$A$4:$API$29, MATCH("CenHos_Per", 'WFOM - Time_Base'!$B$4:$B$29,0), MATCH(CONCATENATE($G294,U$2),'WFOM - Time_Base'!$A$8:$API$8,0)),
IFERROR($AN294 * INDEX('Inputs from Uganda staff'!$E$61:$BM$80,MATCH('HRH Need estimation'!U$2,'Inputs from Uganda staff'!$E$61:$E$80,0),MATCH('HRH Need estimation'!$D294,'Inputs from Uganda staff'!$E$6:$BM$6,0)),
""))</f>
        <v>0</v>
      </c>
      <c r="V294" s="122">
        <f>IFERROR(
$AN294 * INDEX('WFOM - Time_Base'!$A$4:$API$29, MATCH("CenHos", 'WFOM - Time_Base'!$B$4:$B$29,0), MATCH(CONCATENATE($G294,V$2),'WFOM - Time_Base'!$A$8:$API$8,0)) *
INDEX('WFOM - Time_Base'!$A$4:$API$29, MATCH("CenHos_Per", 'WFOM - Time_Base'!$B$4:$B$29,0), MATCH(CONCATENATE($G294,V$2),'WFOM - Time_Base'!$A$8:$API$8,0)),
IFERROR($AN294 * INDEX('Inputs from Uganda staff'!$E$61:$BM$80,MATCH('HRH Need estimation'!V$2,'Inputs from Uganda staff'!$E$61:$E$80,0),MATCH('HRH Need estimation'!$D294,'Inputs from Uganda staff'!$E$6:$BM$6,0)),
""))</f>
        <v>0</v>
      </c>
      <c r="W294" s="122">
        <f>IFERROR(
$AN294 * INDEX('WFOM - Time_Base'!$A$4:$API$29, MATCH("CenHos", 'WFOM - Time_Base'!$B$4:$B$29,0), MATCH(CONCATENATE($G294,W$2),'WFOM - Time_Base'!$A$8:$API$8,0)) *
INDEX('WFOM - Time_Base'!$A$4:$API$29, MATCH("CenHos_Per", 'WFOM - Time_Base'!$B$4:$B$29,0), MATCH(CONCATENATE($G294,W$2),'WFOM - Time_Base'!$A$8:$API$8,0)),
IFERROR($AN294 * INDEX('Inputs from Uganda staff'!$E$61:$BM$80,MATCH('HRH Need estimation'!W$2,'Inputs from Uganda staff'!$E$61:$E$80,0),MATCH('HRH Need estimation'!$D294,'Inputs from Uganda staff'!$E$6:$BM$6,0)),
""))</f>
        <v>0</v>
      </c>
      <c r="X294" s="122">
        <f>IFERROR(
$AN294 * INDEX('WFOM - Time_Base'!$A$4:$API$29, MATCH("CenHos", 'WFOM - Time_Base'!$B$4:$B$29,0), MATCH(CONCATENATE($G294,X$2),'WFOM - Time_Base'!$A$8:$API$8,0)) *
INDEX('WFOM - Time_Base'!$A$4:$API$29, MATCH("CenHos_Per", 'WFOM - Time_Base'!$B$4:$B$29,0), MATCH(CONCATENATE($G294,X$2),'WFOM - Time_Base'!$A$8:$API$8,0)),
IFERROR($AN294 * INDEX('Inputs from Uganda staff'!$E$61:$BM$80,MATCH('HRH Need estimation'!X$2,'Inputs from Uganda staff'!$E$61:$E$80,0),MATCH('HRH Need estimation'!$D294,'Inputs from Uganda staff'!$E$6:$BM$6,0)),
""))</f>
        <v>0</v>
      </c>
      <c r="Y294" s="122">
        <f>IFERROR(
$AN294 * INDEX('WFOM - Time_Base'!$A$4:$API$29, MATCH("CenHos", 'WFOM - Time_Base'!$B$4:$B$29,0), MATCH(CONCATENATE($G294,Y$2),'WFOM - Time_Base'!$A$8:$API$8,0)) *
INDEX('WFOM - Time_Base'!$A$4:$API$29, MATCH("CenHos_Per", 'WFOM - Time_Base'!$B$4:$B$29,0), MATCH(CONCATENATE($G294,Y$2),'WFOM - Time_Base'!$A$8:$API$8,0)),
IFERROR($AN294 * INDEX('Inputs from Uganda staff'!$E$61:$BM$80,MATCH('HRH Need estimation'!Y$2,'Inputs from Uganda staff'!$E$61:$E$80,0),MATCH('HRH Need estimation'!$D294,'Inputs from Uganda staff'!$E$6:$BM$6,0)),
""))</f>
        <v>0</v>
      </c>
      <c r="Z294" s="122">
        <f>IFERROR(
$AN294 * INDEX('WFOM - Time_Base'!$A$4:$API$29, MATCH("CenHos", 'WFOM - Time_Base'!$B$4:$B$29,0), MATCH(CONCATENATE($G294,Z$2),'WFOM - Time_Base'!$A$8:$API$8,0)) *
INDEX('WFOM - Time_Base'!$A$4:$API$29, MATCH("CenHos_Per", 'WFOM - Time_Base'!$B$4:$B$29,0), MATCH(CONCATENATE($G294,Z$2),'WFOM - Time_Base'!$A$8:$API$8,0)),
IFERROR($AN294 * INDEX('Inputs from Uganda staff'!$E$61:$BM$80,MATCH('HRH Need estimation'!Z$2,'Inputs from Uganda staff'!$E$61:$E$80,0),MATCH('HRH Need estimation'!$D294,'Inputs from Uganda staff'!$E$6:$BM$6,0)),
""))</f>
        <v>0</v>
      </c>
      <c r="AA294" s="122">
        <f>IFERROR(
$AN294 * INDEX('WFOM - Time_Base'!$A$4:$API$29, MATCH("CenHos", 'WFOM - Time_Base'!$B$4:$B$29,0), MATCH(CONCATENATE($G294,AA$2),'WFOM - Time_Base'!$A$8:$API$8,0)) *
INDEX('WFOM - Time_Base'!$A$4:$API$29, MATCH("CenHos_Per", 'WFOM - Time_Base'!$B$4:$B$29,0), MATCH(CONCATENATE($G294,AA$2),'WFOM - Time_Base'!$A$8:$API$8,0)),
IFERROR($AN294 * INDEX('Inputs from Uganda staff'!$E$61:$BM$80,MATCH('HRH Need estimation'!AA$2,'Inputs from Uganda staff'!$E$61:$E$80,0),MATCH('HRH Need estimation'!$D294,'Inputs from Uganda staff'!$E$6:$BM$6,0)),
""))</f>
        <v>10</v>
      </c>
      <c r="AB294" s="122">
        <f>IFERROR(
$AN294 * INDEX('WFOM - Time_Base'!$A$4:$API$29, MATCH("CenHos", 'WFOM - Time_Base'!$B$4:$B$29,0), MATCH(CONCATENATE($G294,AB$2),'WFOM - Time_Base'!$A$8:$API$8,0)) *
INDEX('WFOM - Time_Base'!$A$4:$API$29, MATCH("CenHos_Per", 'WFOM - Time_Base'!$B$4:$B$29,0), MATCH(CONCATENATE($G294,AB$2),'WFOM - Time_Base'!$A$8:$API$8,0)),
IFERROR($AN294 * INDEX('Inputs from Uganda staff'!$E$61:$BM$80,MATCH('HRH Need estimation'!AB$2,'Inputs from Uganda staff'!$E$61:$E$80,0),MATCH('HRH Need estimation'!$D294,'Inputs from Uganda staff'!$E$6:$BM$6,0)),
""))</f>
        <v>0</v>
      </c>
      <c r="AC294" s="122" t="str">
        <f>IFERROR(
$AN294 * INDEX('WFOM - Time_Base'!$A$4:$API$29, MATCH("CenHos", 'WFOM - Time_Base'!$B$4:$B$29,0), MATCH(CONCATENATE($G294,AC$2),'WFOM - Time_Base'!$A$8:$API$8,0)) *
INDEX('WFOM - Time_Base'!$A$4:$API$29, MATCH("CenHos_Per", 'WFOM - Time_Base'!$B$4:$B$29,0), MATCH(CONCATENATE($G294,AC$2),'WFOM - Time_Base'!$A$8:$API$8,0)),
IFERROR($AN294 * INDEX('Inputs from Uganda staff'!$E$61:$BM$80,MATCH('HRH Need estimation'!AC$2,'Inputs from Uganda staff'!$E$61:$E$80,0),MATCH('HRH Need estimation'!$D294,'Inputs from Uganda staff'!$E$6:$BM$6,0)),
""))</f>
        <v/>
      </c>
      <c r="AD294" s="122">
        <f>IFERROR(
$AN294 * INDEX('WFOM - Time_Base'!$A$4:$API$29, MATCH("CenHos", 'WFOM - Time_Base'!$B$4:$B$29,0), MATCH(CONCATENATE($G294,AD$2),'WFOM - Time_Base'!$A$8:$API$8,0)) *
INDEX('WFOM - Time_Base'!$A$4:$API$29, MATCH("CenHos_Per", 'WFOM - Time_Base'!$B$4:$B$29,0), MATCH(CONCATENATE($G294,AD$2),'WFOM - Time_Base'!$A$8:$API$8,0)),
IFERROR($AN294 * INDEX('Inputs from Uganda staff'!$E$61:$BM$80,MATCH('HRH Need estimation'!AD$2,'Inputs from Uganda staff'!$E$61:$E$80,0),MATCH('HRH Need estimation'!$D294,'Inputs from Uganda staff'!$E$6:$BM$6,0)),
""))</f>
        <v>0</v>
      </c>
      <c r="AE294" s="122">
        <f>IFERROR(
$AN294 * INDEX('WFOM - Time_Base'!$A$4:$API$29, MATCH("CenHos", 'WFOM - Time_Base'!$B$4:$B$29,0), MATCH(CONCATENATE($G294,AE$2),'WFOM - Time_Base'!$A$8:$API$8,0)) *
INDEX('WFOM - Time_Base'!$A$4:$API$29, MATCH("CenHos_Per", 'WFOM - Time_Base'!$B$4:$B$29,0), MATCH(CONCATENATE($G294,AE$2),'WFOM - Time_Base'!$A$8:$API$8,0)),
IFERROR($AN294 * INDEX('Inputs from Uganda staff'!$E$61:$BM$80,MATCH('HRH Need estimation'!AE$2,'Inputs from Uganda staff'!$E$61:$E$80,0),MATCH('HRH Need estimation'!$D294,'Inputs from Uganda staff'!$E$6:$BM$6,0)),
""))</f>
        <v>0</v>
      </c>
      <c r="AF294" s="122">
        <f>IFERROR(
$AN294 * INDEX('WFOM - Time_Base'!$A$4:$API$29, MATCH("CenHos", 'WFOM - Time_Base'!$B$4:$B$29,0), MATCH(CONCATENATE($G294,AF$2),'WFOM - Time_Base'!$A$8:$API$8,0)) *
INDEX('WFOM - Time_Base'!$A$4:$API$29, MATCH("CenHos_Per", 'WFOM - Time_Base'!$B$4:$B$29,0), MATCH(CONCATENATE($G294,AF$2),'WFOM - Time_Base'!$A$8:$API$8,0)),
IFERROR($AN294 * INDEX('Inputs from Uganda staff'!$E$61:$BM$80,MATCH('HRH Need estimation'!AF$2,'Inputs from Uganda staff'!$E$61:$E$80,0),MATCH('HRH Need estimation'!$D294,'Inputs from Uganda staff'!$E$6:$BM$6,0)),
""))</f>
        <v>0</v>
      </c>
      <c r="AG294" s="122">
        <f>IFERROR(
$AN294 * INDEX('WFOM - Time_Base'!$A$4:$API$29, MATCH("CenHos", 'WFOM - Time_Base'!$B$4:$B$29,0), MATCH(CONCATENATE($G294,AG$2),'WFOM - Time_Base'!$A$8:$API$8,0)) *
INDEX('WFOM - Time_Base'!$A$4:$API$29, MATCH("CenHos_Per", 'WFOM - Time_Base'!$B$4:$B$29,0), MATCH(CONCATENATE($G294,AG$2),'WFOM - Time_Base'!$A$8:$API$8,0)),
IFERROR($AN294 * INDEX('Inputs from Uganda staff'!$E$61:$BM$80,MATCH('HRH Need estimation'!AG$2,'Inputs from Uganda staff'!$E$61:$E$80,0),MATCH('HRH Need estimation'!$D294,'Inputs from Uganda staff'!$E$6:$BM$6,0)),
""))</f>
        <v>0</v>
      </c>
      <c r="AH294" s="122">
        <f>IFERROR(
$AN294 * INDEX('WFOM - Time_Base'!$A$4:$API$29, MATCH("CenHos", 'WFOM - Time_Base'!$B$4:$B$29,0), MATCH(CONCATENATE($G294,AH$2),'WFOM - Time_Base'!$A$8:$API$8,0)) *
INDEX('WFOM - Time_Base'!$A$4:$API$29, MATCH("CenHos_Per", 'WFOM - Time_Base'!$B$4:$B$29,0), MATCH(CONCATENATE($G294,AH$2),'WFOM - Time_Base'!$A$8:$API$8,0)),
IFERROR($AN294 * INDEX('Inputs from Uganda staff'!$E$61:$BM$80,MATCH('HRH Need estimation'!AH$2,'Inputs from Uganda staff'!$E$61:$E$80,0),MATCH('HRH Need estimation'!$D294,'Inputs from Uganda staff'!$E$6:$BM$6,0)),
""))</f>
        <v>0</v>
      </c>
      <c r="AI294" s="122">
        <f>IFERROR(
$AN294 * INDEX('WFOM - Time_Base'!$A$4:$API$29, MATCH("CenHos", 'WFOM - Time_Base'!$B$4:$B$29,0), MATCH(CONCATENATE($G294,AI$2),'WFOM - Time_Base'!$A$8:$API$8,0)) *
INDEX('WFOM - Time_Base'!$A$4:$API$29, MATCH("CenHos_Per", 'WFOM - Time_Base'!$B$4:$B$29,0), MATCH(CONCATENATE($G294,AI$2),'WFOM - Time_Base'!$A$8:$API$8,0)),
IFERROR($AN294 * INDEX('Inputs from Uganda staff'!$E$61:$BM$80,MATCH('HRH Need estimation'!AI$2,'Inputs from Uganda staff'!$E$61:$E$80,0),MATCH('HRH Need estimation'!$D294,'Inputs from Uganda staff'!$E$6:$BM$6,0)),
""))</f>
        <v>0</v>
      </c>
      <c r="AJ294" s="122">
        <f>IFERROR(
$AN294 * INDEX('WFOM - Time_Base'!$A$4:$API$29, MATCH("CenHos", 'WFOM - Time_Base'!$B$4:$B$29,0), MATCH(CONCATENATE($G294,AJ$2),'WFOM - Time_Base'!$A$8:$API$8,0)) *
INDEX('WFOM - Time_Base'!$A$4:$API$29, MATCH("CenHos_Per", 'WFOM - Time_Base'!$B$4:$B$29,0), MATCH(CONCATENATE($G294,AJ$2),'WFOM - Time_Base'!$A$8:$API$8,0)),
IFERROR($AN294 * INDEX('Inputs from Uganda staff'!$E$61:$BM$80,MATCH('HRH Need estimation'!AJ$2,'Inputs from Uganda staff'!$E$61:$E$80,0),MATCH('HRH Need estimation'!$D294,'Inputs from Uganda staff'!$E$6:$BM$6,0)),
""))</f>
        <v>0</v>
      </c>
      <c r="AK294" s="122">
        <f>IFERROR(
$AN294 * INDEX('WFOM - Time_Base'!$A$4:$API$29, MATCH("CenHos", 'WFOM - Time_Base'!$B$4:$B$29,0), MATCH(CONCATENATE($G294,AK$2),'WFOM - Time_Base'!$A$8:$API$8,0)) *
INDEX('WFOM - Time_Base'!$A$4:$API$29, MATCH("CenHos_Per", 'WFOM - Time_Base'!$B$4:$B$29,0), MATCH(CONCATENATE($G294,AK$2),'WFOM - Time_Base'!$A$8:$API$8,0)),
IFERROR($AN294 * INDEX('Inputs from Uganda staff'!$E$61:$BM$80,MATCH('HRH Need estimation'!AK$2,'Inputs from Uganda staff'!$E$61:$E$80,0),MATCH('HRH Need estimation'!$D294,'Inputs from Uganda staff'!$E$6:$BM$6,0)),
""))</f>
        <v>0</v>
      </c>
      <c r="AL294" s="122">
        <f>IFERROR(
$AN294 * INDEX('WFOM - Time_Base'!$A$4:$API$29, MATCH("CenHos", 'WFOM - Time_Base'!$B$4:$B$29,0), MATCH(CONCATENATE($G294,AL$2),'WFOM - Time_Base'!$A$8:$API$8,0)) *
INDEX('WFOM - Time_Base'!$A$4:$API$29, MATCH("CenHos_Per", 'WFOM - Time_Base'!$B$4:$B$29,0), MATCH(CONCATENATE($G294,AL$2),'WFOM - Time_Base'!$A$8:$API$8,0)),
IFERROR($AN294 * INDEX('Inputs from Uganda staff'!$E$61:$BM$80,MATCH('HRH Need estimation'!AL$2,'Inputs from Uganda staff'!$E$61:$E$80,0),MATCH('HRH Need estimation'!$D294,'Inputs from Uganda staff'!$E$6:$BM$6,0)),
""))</f>
        <v>0</v>
      </c>
      <c r="AN294">
        <v>1</v>
      </c>
      <c r="AO294" t="e">
        <f t="shared" si="12"/>
        <v>#N/A</v>
      </c>
    </row>
    <row r="295" spans="1:42" hidden="1">
      <c r="A295" s="106" t="s">
        <v>915</v>
      </c>
      <c r="B295" s="106" t="s">
        <v>76</v>
      </c>
      <c r="C295" s="107" t="s">
        <v>805</v>
      </c>
      <c r="D295" s="113" t="s">
        <v>806</v>
      </c>
      <c r="E295" s="122" t="s">
        <v>863</v>
      </c>
      <c r="F295" s="252"/>
      <c r="G295" s="122" t="str">
        <f>IF(F295&lt;&gt;"", VLOOKUP(F295,'WFOM - Cadre and Service List'!$E$4:$F$52,2,FALSE), "")</f>
        <v/>
      </c>
      <c r="H295" s="122"/>
      <c r="I295" s="207"/>
      <c r="J295" s="207"/>
      <c r="K295" s="207"/>
      <c r="L295" s="207"/>
      <c r="M295" s="207"/>
      <c r="N295" s="207"/>
      <c r="O295" s="207"/>
      <c r="P295" s="207">
        <f t="shared" si="11"/>
        <v>0</v>
      </c>
      <c r="Q295" s="122" t="s">
        <v>1947</v>
      </c>
      <c r="R295" s="122">
        <f>IFERROR(
$AN295 * INDEX('WFOM - Time_Base'!$A$4:$API$29, MATCH("CenHos", 'WFOM - Time_Base'!$B$4:$B$29,0), MATCH(CONCATENATE($G295,R$2),'WFOM - Time_Base'!$A$8:$API$8,0)) *
INDEX('WFOM - Time_Base'!$A$4:$API$29, MATCH("CenHos_Per", 'WFOM - Time_Base'!$B$4:$B$29,0), MATCH(CONCATENATE($G295,R$2),'WFOM - Time_Base'!$A$8:$API$8,0)),
IFERROR($AN295 * INDEX('Inputs from Uganda staff'!$E$61:$BM$80,MATCH('HRH Need estimation'!R$2,'Inputs from Uganda staff'!$E$61:$E$80,0),MATCH('HRH Need estimation'!$D295,'Inputs from Uganda staff'!$E$6:$BM$6,0)),
""))</f>
        <v>0</v>
      </c>
      <c r="S295" s="122">
        <f>IFERROR(
$AN295 * INDEX('WFOM - Time_Base'!$A$4:$API$29, MATCH("CenHos", 'WFOM - Time_Base'!$B$4:$B$29,0), MATCH(CONCATENATE($G295,S$2),'WFOM - Time_Base'!$A$8:$API$8,0)) *
INDEX('WFOM - Time_Base'!$A$4:$API$29, MATCH("CenHos_Per", 'WFOM - Time_Base'!$B$4:$B$29,0), MATCH(CONCATENATE($G295,S$2),'WFOM - Time_Base'!$A$8:$API$8,0)),
IFERROR($AN295 * INDEX('Inputs from Uganda staff'!$E$61:$BM$80,MATCH('HRH Need estimation'!S$2,'Inputs from Uganda staff'!$E$61:$E$80,0),MATCH('HRH Need estimation'!$D295,'Inputs from Uganda staff'!$E$6:$BM$6,0)),
""))</f>
        <v>0</v>
      </c>
      <c r="T295" s="122">
        <f>IFERROR(
$AN295 * INDEX('WFOM - Time_Base'!$A$4:$API$29, MATCH("CenHos", 'WFOM - Time_Base'!$B$4:$B$29,0), MATCH(CONCATENATE($G295,T$2),'WFOM - Time_Base'!$A$8:$API$8,0)) *
INDEX('WFOM - Time_Base'!$A$4:$API$29, MATCH("CenHos_Per", 'WFOM - Time_Base'!$B$4:$B$29,0), MATCH(CONCATENATE($G295,T$2),'WFOM - Time_Base'!$A$8:$API$8,0)),
IFERROR($AN295 * INDEX('Inputs from Uganda staff'!$E$61:$BM$80,MATCH('HRH Need estimation'!T$2,'Inputs from Uganda staff'!$E$61:$E$80,0),MATCH('HRH Need estimation'!$D295,'Inputs from Uganda staff'!$E$6:$BM$6,0)),
""))</f>
        <v>0</v>
      </c>
      <c r="U295" s="122">
        <f>IFERROR(
$AN295 * INDEX('WFOM - Time_Base'!$A$4:$API$29, MATCH("CenHos", 'WFOM - Time_Base'!$B$4:$B$29,0), MATCH(CONCATENATE($G295,U$2),'WFOM - Time_Base'!$A$8:$API$8,0)) *
INDEX('WFOM - Time_Base'!$A$4:$API$29, MATCH("CenHos_Per", 'WFOM - Time_Base'!$B$4:$B$29,0), MATCH(CONCATENATE($G295,U$2),'WFOM - Time_Base'!$A$8:$API$8,0)),
IFERROR($AN295 * INDEX('Inputs from Uganda staff'!$E$61:$BM$80,MATCH('HRH Need estimation'!U$2,'Inputs from Uganda staff'!$E$61:$E$80,0),MATCH('HRH Need estimation'!$D295,'Inputs from Uganda staff'!$E$6:$BM$6,0)),
""))</f>
        <v>0</v>
      </c>
      <c r="V295" s="122">
        <f>IFERROR(
$AN295 * INDEX('WFOM - Time_Base'!$A$4:$API$29, MATCH("CenHos", 'WFOM - Time_Base'!$B$4:$B$29,0), MATCH(CONCATENATE($G295,V$2),'WFOM - Time_Base'!$A$8:$API$8,0)) *
INDEX('WFOM - Time_Base'!$A$4:$API$29, MATCH("CenHos_Per", 'WFOM - Time_Base'!$B$4:$B$29,0), MATCH(CONCATENATE($G295,V$2),'WFOM - Time_Base'!$A$8:$API$8,0)),
IFERROR($AN295 * INDEX('Inputs from Uganda staff'!$E$61:$BM$80,MATCH('HRH Need estimation'!V$2,'Inputs from Uganda staff'!$E$61:$E$80,0),MATCH('HRH Need estimation'!$D295,'Inputs from Uganda staff'!$E$6:$BM$6,0)),
""))</f>
        <v>0</v>
      </c>
      <c r="W295" s="122">
        <f>IFERROR(
$AN295 * INDEX('WFOM - Time_Base'!$A$4:$API$29, MATCH("CenHos", 'WFOM - Time_Base'!$B$4:$B$29,0), MATCH(CONCATENATE($G295,W$2),'WFOM - Time_Base'!$A$8:$API$8,0)) *
INDEX('WFOM - Time_Base'!$A$4:$API$29, MATCH("CenHos_Per", 'WFOM - Time_Base'!$B$4:$B$29,0), MATCH(CONCATENATE($G295,W$2),'WFOM - Time_Base'!$A$8:$API$8,0)),
IFERROR($AN295 * INDEX('Inputs from Uganda staff'!$E$61:$BM$80,MATCH('HRH Need estimation'!W$2,'Inputs from Uganda staff'!$E$61:$E$80,0),MATCH('HRH Need estimation'!$D295,'Inputs from Uganda staff'!$E$6:$BM$6,0)),
""))</f>
        <v>0</v>
      </c>
      <c r="X295" s="122">
        <f>IFERROR(
$AN295 * INDEX('WFOM - Time_Base'!$A$4:$API$29, MATCH("CenHos", 'WFOM - Time_Base'!$B$4:$B$29,0), MATCH(CONCATENATE($G295,X$2),'WFOM - Time_Base'!$A$8:$API$8,0)) *
INDEX('WFOM - Time_Base'!$A$4:$API$29, MATCH("CenHos_Per", 'WFOM - Time_Base'!$B$4:$B$29,0), MATCH(CONCATENATE($G295,X$2),'WFOM - Time_Base'!$A$8:$API$8,0)),
IFERROR($AN295 * INDEX('Inputs from Uganda staff'!$E$61:$BM$80,MATCH('HRH Need estimation'!X$2,'Inputs from Uganda staff'!$E$61:$E$80,0),MATCH('HRH Need estimation'!$D295,'Inputs from Uganda staff'!$E$6:$BM$6,0)),
""))</f>
        <v>0</v>
      </c>
      <c r="Y295" s="122">
        <f>IFERROR(
$AN295 * INDEX('WFOM - Time_Base'!$A$4:$API$29, MATCH("CenHos", 'WFOM - Time_Base'!$B$4:$B$29,0), MATCH(CONCATENATE($G295,Y$2),'WFOM - Time_Base'!$A$8:$API$8,0)) *
INDEX('WFOM - Time_Base'!$A$4:$API$29, MATCH("CenHos_Per", 'WFOM - Time_Base'!$B$4:$B$29,0), MATCH(CONCATENATE($G295,Y$2),'WFOM - Time_Base'!$A$8:$API$8,0)),
IFERROR($AN295 * INDEX('Inputs from Uganda staff'!$E$61:$BM$80,MATCH('HRH Need estimation'!Y$2,'Inputs from Uganda staff'!$E$61:$E$80,0),MATCH('HRH Need estimation'!$D295,'Inputs from Uganda staff'!$E$6:$BM$6,0)),
""))</f>
        <v>0</v>
      </c>
      <c r="Z295" s="122">
        <f>IFERROR(
$AN295 * INDEX('WFOM - Time_Base'!$A$4:$API$29, MATCH("CenHos", 'WFOM - Time_Base'!$B$4:$B$29,0), MATCH(CONCATENATE($G295,Z$2),'WFOM - Time_Base'!$A$8:$API$8,0)) *
INDEX('WFOM - Time_Base'!$A$4:$API$29, MATCH("CenHos_Per", 'WFOM - Time_Base'!$B$4:$B$29,0), MATCH(CONCATENATE($G295,Z$2),'WFOM - Time_Base'!$A$8:$API$8,0)),
IFERROR($AN295 * INDEX('Inputs from Uganda staff'!$E$61:$BM$80,MATCH('HRH Need estimation'!Z$2,'Inputs from Uganda staff'!$E$61:$E$80,0),MATCH('HRH Need estimation'!$D295,'Inputs from Uganda staff'!$E$6:$BM$6,0)),
""))</f>
        <v>0</v>
      </c>
      <c r="AA295" s="122">
        <f>IFERROR(
$AN295 * INDEX('WFOM - Time_Base'!$A$4:$API$29, MATCH("CenHos", 'WFOM - Time_Base'!$B$4:$B$29,0), MATCH(CONCATENATE($G295,AA$2),'WFOM - Time_Base'!$A$8:$API$8,0)) *
INDEX('WFOM - Time_Base'!$A$4:$API$29, MATCH("CenHos_Per", 'WFOM - Time_Base'!$B$4:$B$29,0), MATCH(CONCATENATE($G295,AA$2),'WFOM - Time_Base'!$A$8:$API$8,0)),
IFERROR($AN295 * INDEX('Inputs from Uganda staff'!$E$61:$BM$80,MATCH('HRH Need estimation'!AA$2,'Inputs from Uganda staff'!$E$61:$E$80,0),MATCH('HRH Need estimation'!$D295,'Inputs from Uganda staff'!$E$6:$BM$6,0)),
""))</f>
        <v>10</v>
      </c>
      <c r="AB295" s="122">
        <f>IFERROR(
$AN295 * INDEX('WFOM - Time_Base'!$A$4:$API$29, MATCH("CenHos", 'WFOM - Time_Base'!$B$4:$B$29,0), MATCH(CONCATENATE($G295,AB$2),'WFOM - Time_Base'!$A$8:$API$8,0)) *
INDEX('WFOM - Time_Base'!$A$4:$API$29, MATCH("CenHos_Per", 'WFOM - Time_Base'!$B$4:$B$29,0), MATCH(CONCATENATE($G295,AB$2),'WFOM - Time_Base'!$A$8:$API$8,0)),
IFERROR($AN295 * INDEX('Inputs from Uganda staff'!$E$61:$BM$80,MATCH('HRH Need estimation'!AB$2,'Inputs from Uganda staff'!$E$61:$E$80,0),MATCH('HRH Need estimation'!$D295,'Inputs from Uganda staff'!$E$6:$BM$6,0)),
""))</f>
        <v>0</v>
      </c>
      <c r="AC295" s="122" t="str">
        <f>IFERROR(
$AN295 * INDEX('WFOM - Time_Base'!$A$4:$API$29, MATCH("CenHos", 'WFOM - Time_Base'!$B$4:$B$29,0), MATCH(CONCATENATE($G295,AC$2),'WFOM - Time_Base'!$A$8:$API$8,0)) *
INDEX('WFOM - Time_Base'!$A$4:$API$29, MATCH("CenHos_Per", 'WFOM - Time_Base'!$B$4:$B$29,0), MATCH(CONCATENATE($G295,AC$2),'WFOM - Time_Base'!$A$8:$API$8,0)),
IFERROR($AN295 * INDEX('Inputs from Uganda staff'!$E$61:$BM$80,MATCH('HRH Need estimation'!AC$2,'Inputs from Uganda staff'!$E$61:$E$80,0),MATCH('HRH Need estimation'!$D295,'Inputs from Uganda staff'!$E$6:$BM$6,0)),
""))</f>
        <v/>
      </c>
      <c r="AD295" s="122">
        <f>IFERROR(
$AN295 * INDEX('WFOM - Time_Base'!$A$4:$API$29, MATCH("CenHos", 'WFOM - Time_Base'!$B$4:$B$29,0), MATCH(CONCATENATE($G295,AD$2),'WFOM - Time_Base'!$A$8:$API$8,0)) *
INDEX('WFOM - Time_Base'!$A$4:$API$29, MATCH("CenHos_Per", 'WFOM - Time_Base'!$B$4:$B$29,0), MATCH(CONCATENATE($G295,AD$2),'WFOM - Time_Base'!$A$8:$API$8,0)),
IFERROR($AN295 * INDEX('Inputs from Uganda staff'!$E$61:$BM$80,MATCH('HRH Need estimation'!AD$2,'Inputs from Uganda staff'!$E$61:$E$80,0),MATCH('HRH Need estimation'!$D295,'Inputs from Uganda staff'!$E$6:$BM$6,0)),
""))</f>
        <v>0</v>
      </c>
      <c r="AE295" s="122">
        <f>IFERROR(
$AN295 * INDEX('WFOM - Time_Base'!$A$4:$API$29, MATCH("CenHos", 'WFOM - Time_Base'!$B$4:$B$29,0), MATCH(CONCATENATE($G295,AE$2),'WFOM - Time_Base'!$A$8:$API$8,0)) *
INDEX('WFOM - Time_Base'!$A$4:$API$29, MATCH("CenHos_Per", 'WFOM - Time_Base'!$B$4:$B$29,0), MATCH(CONCATENATE($G295,AE$2),'WFOM - Time_Base'!$A$8:$API$8,0)),
IFERROR($AN295 * INDEX('Inputs from Uganda staff'!$E$61:$BM$80,MATCH('HRH Need estimation'!AE$2,'Inputs from Uganda staff'!$E$61:$E$80,0),MATCH('HRH Need estimation'!$D295,'Inputs from Uganda staff'!$E$6:$BM$6,0)),
""))</f>
        <v>0</v>
      </c>
      <c r="AF295" s="122">
        <f>IFERROR(
$AN295 * INDEX('WFOM - Time_Base'!$A$4:$API$29, MATCH("CenHos", 'WFOM - Time_Base'!$B$4:$B$29,0), MATCH(CONCATENATE($G295,AF$2),'WFOM - Time_Base'!$A$8:$API$8,0)) *
INDEX('WFOM - Time_Base'!$A$4:$API$29, MATCH("CenHos_Per", 'WFOM - Time_Base'!$B$4:$B$29,0), MATCH(CONCATENATE($G295,AF$2),'WFOM - Time_Base'!$A$8:$API$8,0)),
IFERROR($AN295 * INDEX('Inputs from Uganda staff'!$E$61:$BM$80,MATCH('HRH Need estimation'!AF$2,'Inputs from Uganda staff'!$E$61:$E$80,0),MATCH('HRH Need estimation'!$D295,'Inputs from Uganda staff'!$E$6:$BM$6,0)),
""))</f>
        <v>0</v>
      </c>
      <c r="AG295" s="122">
        <f>IFERROR(
$AN295 * INDEX('WFOM - Time_Base'!$A$4:$API$29, MATCH("CenHos", 'WFOM - Time_Base'!$B$4:$B$29,0), MATCH(CONCATENATE($G295,AG$2),'WFOM - Time_Base'!$A$8:$API$8,0)) *
INDEX('WFOM - Time_Base'!$A$4:$API$29, MATCH("CenHos_Per", 'WFOM - Time_Base'!$B$4:$B$29,0), MATCH(CONCATENATE($G295,AG$2),'WFOM - Time_Base'!$A$8:$API$8,0)),
IFERROR($AN295 * INDEX('Inputs from Uganda staff'!$E$61:$BM$80,MATCH('HRH Need estimation'!AG$2,'Inputs from Uganda staff'!$E$61:$E$80,0),MATCH('HRH Need estimation'!$D295,'Inputs from Uganda staff'!$E$6:$BM$6,0)),
""))</f>
        <v>0</v>
      </c>
      <c r="AH295" s="122">
        <f>IFERROR(
$AN295 * INDEX('WFOM - Time_Base'!$A$4:$API$29, MATCH("CenHos", 'WFOM - Time_Base'!$B$4:$B$29,0), MATCH(CONCATENATE($G295,AH$2),'WFOM - Time_Base'!$A$8:$API$8,0)) *
INDEX('WFOM - Time_Base'!$A$4:$API$29, MATCH("CenHos_Per", 'WFOM - Time_Base'!$B$4:$B$29,0), MATCH(CONCATENATE($G295,AH$2),'WFOM - Time_Base'!$A$8:$API$8,0)),
IFERROR($AN295 * INDEX('Inputs from Uganda staff'!$E$61:$BM$80,MATCH('HRH Need estimation'!AH$2,'Inputs from Uganda staff'!$E$61:$E$80,0),MATCH('HRH Need estimation'!$D295,'Inputs from Uganda staff'!$E$6:$BM$6,0)),
""))</f>
        <v>0</v>
      </c>
      <c r="AI295" s="122">
        <f>IFERROR(
$AN295 * INDEX('WFOM - Time_Base'!$A$4:$API$29, MATCH("CenHos", 'WFOM - Time_Base'!$B$4:$B$29,0), MATCH(CONCATENATE($G295,AI$2),'WFOM - Time_Base'!$A$8:$API$8,0)) *
INDEX('WFOM - Time_Base'!$A$4:$API$29, MATCH("CenHos_Per", 'WFOM - Time_Base'!$B$4:$B$29,0), MATCH(CONCATENATE($G295,AI$2),'WFOM - Time_Base'!$A$8:$API$8,0)),
IFERROR($AN295 * INDEX('Inputs from Uganda staff'!$E$61:$BM$80,MATCH('HRH Need estimation'!AI$2,'Inputs from Uganda staff'!$E$61:$E$80,0),MATCH('HRH Need estimation'!$D295,'Inputs from Uganda staff'!$E$6:$BM$6,0)),
""))</f>
        <v>0</v>
      </c>
      <c r="AJ295" s="122">
        <f>IFERROR(
$AN295 * INDEX('WFOM - Time_Base'!$A$4:$API$29, MATCH("CenHos", 'WFOM - Time_Base'!$B$4:$B$29,0), MATCH(CONCATENATE($G295,AJ$2),'WFOM - Time_Base'!$A$8:$API$8,0)) *
INDEX('WFOM - Time_Base'!$A$4:$API$29, MATCH("CenHos_Per", 'WFOM - Time_Base'!$B$4:$B$29,0), MATCH(CONCATENATE($G295,AJ$2),'WFOM - Time_Base'!$A$8:$API$8,0)),
IFERROR($AN295 * INDEX('Inputs from Uganda staff'!$E$61:$BM$80,MATCH('HRH Need estimation'!AJ$2,'Inputs from Uganda staff'!$E$61:$E$80,0),MATCH('HRH Need estimation'!$D295,'Inputs from Uganda staff'!$E$6:$BM$6,0)),
""))</f>
        <v>0</v>
      </c>
      <c r="AK295" s="122">
        <f>IFERROR(
$AN295 * INDEX('WFOM - Time_Base'!$A$4:$API$29, MATCH("CenHos", 'WFOM - Time_Base'!$B$4:$B$29,0), MATCH(CONCATENATE($G295,AK$2),'WFOM - Time_Base'!$A$8:$API$8,0)) *
INDEX('WFOM - Time_Base'!$A$4:$API$29, MATCH("CenHos_Per", 'WFOM - Time_Base'!$B$4:$B$29,0), MATCH(CONCATENATE($G295,AK$2),'WFOM - Time_Base'!$A$8:$API$8,0)),
IFERROR($AN295 * INDEX('Inputs from Uganda staff'!$E$61:$BM$80,MATCH('HRH Need estimation'!AK$2,'Inputs from Uganda staff'!$E$61:$E$80,0),MATCH('HRH Need estimation'!$D295,'Inputs from Uganda staff'!$E$6:$BM$6,0)),
""))</f>
        <v>0</v>
      </c>
      <c r="AL295" s="122">
        <f>IFERROR(
$AN295 * INDEX('WFOM - Time_Base'!$A$4:$API$29, MATCH("CenHos", 'WFOM - Time_Base'!$B$4:$B$29,0), MATCH(CONCATENATE($G295,AL$2),'WFOM - Time_Base'!$A$8:$API$8,0)) *
INDEX('WFOM - Time_Base'!$A$4:$API$29, MATCH("CenHos_Per", 'WFOM - Time_Base'!$B$4:$B$29,0), MATCH(CONCATENATE($G295,AL$2),'WFOM - Time_Base'!$A$8:$API$8,0)),
IFERROR($AN295 * INDEX('Inputs from Uganda staff'!$E$61:$BM$80,MATCH('HRH Need estimation'!AL$2,'Inputs from Uganda staff'!$E$61:$E$80,0),MATCH('HRH Need estimation'!$D295,'Inputs from Uganda staff'!$E$6:$BM$6,0)),
""))</f>
        <v>0</v>
      </c>
      <c r="AN295">
        <v>1</v>
      </c>
      <c r="AO295" t="e">
        <f t="shared" si="12"/>
        <v>#N/A</v>
      </c>
    </row>
    <row r="296" spans="1:42" hidden="1">
      <c r="A296" s="106" t="s">
        <v>1046</v>
      </c>
      <c r="B296" s="106" t="s">
        <v>76</v>
      </c>
      <c r="C296" s="107" t="s">
        <v>807</v>
      </c>
      <c r="D296" s="113" t="s">
        <v>808</v>
      </c>
      <c r="E296" s="122" t="s">
        <v>863</v>
      </c>
      <c r="F296" s="252"/>
      <c r="G296" s="122" t="str">
        <f>IF(F296&lt;&gt;"", VLOOKUP(F296,'WFOM - Cadre and Service List'!$E$4:$F$52,2,FALSE), "")</f>
        <v/>
      </c>
      <c r="H296" s="122"/>
      <c r="I296" s="207"/>
      <c r="J296" s="207"/>
      <c r="K296" s="207"/>
      <c r="L296" s="207"/>
      <c r="M296" s="207"/>
      <c r="N296" s="207"/>
      <c r="O296" s="207"/>
      <c r="P296" s="207">
        <f t="shared" si="11"/>
        <v>0</v>
      </c>
      <c r="Q296" s="122" t="s">
        <v>1947</v>
      </c>
      <c r="R296" s="122">
        <f>IFERROR(
$AN296 * INDEX('WFOM - Time_Base'!$A$4:$API$29, MATCH("CenHos", 'WFOM - Time_Base'!$B$4:$B$29,0), MATCH(CONCATENATE($G296,R$2),'WFOM - Time_Base'!$A$8:$API$8,0)) *
INDEX('WFOM - Time_Base'!$A$4:$API$29, MATCH("CenHos_Per", 'WFOM - Time_Base'!$B$4:$B$29,0), MATCH(CONCATENATE($G296,R$2),'WFOM - Time_Base'!$A$8:$API$8,0)),
IFERROR($AN296 * INDEX('Inputs from Uganda staff'!$E$61:$BM$80,MATCH('HRH Need estimation'!R$2,'Inputs from Uganda staff'!$E$61:$E$80,0),MATCH('HRH Need estimation'!$D296,'Inputs from Uganda staff'!$E$6:$BM$6,0)),
""))</f>
        <v>0</v>
      </c>
      <c r="S296" s="122">
        <f>IFERROR(
$AN296 * INDEX('WFOM - Time_Base'!$A$4:$API$29, MATCH("CenHos", 'WFOM - Time_Base'!$B$4:$B$29,0), MATCH(CONCATENATE($G296,S$2),'WFOM - Time_Base'!$A$8:$API$8,0)) *
INDEX('WFOM - Time_Base'!$A$4:$API$29, MATCH("CenHos_Per", 'WFOM - Time_Base'!$B$4:$B$29,0), MATCH(CONCATENATE($G296,S$2),'WFOM - Time_Base'!$A$8:$API$8,0)),
IFERROR($AN296 * INDEX('Inputs from Uganda staff'!$E$61:$BM$80,MATCH('HRH Need estimation'!S$2,'Inputs from Uganda staff'!$E$61:$E$80,0),MATCH('HRH Need estimation'!$D296,'Inputs from Uganda staff'!$E$6:$BM$6,0)),
""))</f>
        <v>0</v>
      </c>
      <c r="T296" s="122">
        <f>IFERROR(
$AN296 * INDEX('WFOM - Time_Base'!$A$4:$API$29, MATCH("CenHos", 'WFOM - Time_Base'!$B$4:$B$29,0), MATCH(CONCATENATE($G296,T$2),'WFOM - Time_Base'!$A$8:$API$8,0)) *
INDEX('WFOM - Time_Base'!$A$4:$API$29, MATCH("CenHos_Per", 'WFOM - Time_Base'!$B$4:$B$29,0), MATCH(CONCATENATE($G296,T$2),'WFOM - Time_Base'!$A$8:$API$8,0)),
IFERROR($AN296 * INDEX('Inputs from Uganda staff'!$E$61:$BM$80,MATCH('HRH Need estimation'!T$2,'Inputs from Uganda staff'!$E$61:$E$80,0),MATCH('HRH Need estimation'!$D296,'Inputs from Uganda staff'!$E$6:$BM$6,0)),
""))</f>
        <v>0</v>
      </c>
      <c r="U296" s="122">
        <f>IFERROR(
$AN296 * INDEX('WFOM - Time_Base'!$A$4:$API$29, MATCH("CenHos", 'WFOM - Time_Base'!$B$4:$B$29,0), MATCH(CONCATENATE($G296,U$2),'WFOM - Time_Base'!$A$8:$API$8,0)) *
INDEX('WFOM - Time_Base'!$A$4:$API$29, MATCH("CenHos_Per", 'WFOM - Time_Base'!$B$4:$B$29,0), MATCH(CONCATENATE($G296,U$2),'WFOM - Time_Base'!$A$8:$API$8,0)),
IFERROR($AN296 * INDEX('Inputs from Uganda staff'!$E$61:$BM$80,MATCH('HRH Need estimation'!U$2,'Inputs from Uganda staff'!$E$61:$E$80,0),MATCH('HRH Need estimation'!$D296,'Inputs from Uganda staff'!$E$6:$BM$6,0)),
""))</f>
        <v>5</v>
      </c>
      <c r="V296" s="122">
        <f>IFERROR(
$AN296 * INDEX('WFOM - Time_Base'!$A$4:$API$29, MATCH("CenHos", 'WFOM - Time_Base'!$B$4:$B$29,0), MATCH(CONCATENATE($G296,V$2),'WFOM - Time_Base'!$A$8:$API$8,0)) *
INDEX('WFOM - Time_Base'!$A$4:$API$29, MATCH("CenHos_Per", 'WFOM - Time_Base'!$B$4:$B$29,0), MATCH(CONCATENATE($G296,V$2),'WFOM - Time_Base'!$A$8:$API$8,0)),
IFERROR($AN296 * INDEX('Inputs from Uganda staff'!$E$61:$BM$80,MATCH('HRH Need estimation'!V$2,'Inputs from Uganda staff'!$E$61:$E$80,0),MATCH('HRH Need estimation'!$D296,'Inputs from Uganda staff'!$E$6:$BM$6,0)),
""))</f>
        <v>0</v>
      </c>
      <c r="W296" s="122">
        <f>IFERROR(
$AN296 * INDEX('WFOM - Time_Base'!$A$4:$API$29, MATCH("CenHos", 'WFOM - Time_Base'!$B$4:$B$29,0), MATCH(CONCATENATE($G296,W$2),'WFOM - Time_Base'!$A$8:$API$8,0)) *
INDEX('WFOM - Time_Base'!$A$4:$API$29, MATCH("CenHos_Per", 'WFOM - Time_Base'!$B$4:$B$29,0), MATCH(CONCATENATE($G296,W$2),'WFOM - Time_Base'!$A$8:$API$8,0)),
IFERROR($AN296 * INDEX('Inputs from Uganda staff'!$E$61:$BM$80,MATCH('HRH Need estimation'!W$2,'Inputs from Uganda staff'!$E$61:$E$80,0),MATCH('HRH Need estimation'!$D296,'Inputs from Uganda staff'!$E$6:$BM$6,0)),
""))</f>
        <v>0</v>
      </c>
      <c r="X296" s="122">
        <f>IFERROR(
$AN296 * INDEX('WFOM - Time_Base'!$A$4:$API$29, MATCH("CenHos", 'WFOM - Time_Base'!$B$4:$B$29,0), MATCH(CONCATENATE($G296,X$2),'WFOM - Time_Base'!$A$8:$API$8,0)) *
INDEX('WFOM - Time_Base'!$A$4:$API$29, MATCH("CenHos_Per", 'WFOM - Time_Base'!$B$4:$B$29,0), MATCH(CONCATENATE($G296,X$2),'WFOM - Time_Base'!$A$8:$API$8,0)),
IFERROR($AN296 * INDEX('Inputs from Uganda staff'!$E$61:$BM$80,MATCH('HRH Need estimation'!X$2,'Inputs from Uganda staff'!$E$61:$E$80,0),MATCH('HRH Need estimation'!$D296,'Inputs from Uganda staff'!$E$6:$BM$6,0)),
""))</f>
        <v>0</v>
      </c>
      <c r="Y296" s="122">
        <f>IFERROR(
$AN296 * INDEX('WFOM - Time_Base'!$A$4:$API$29, MATCH("CenHos", 'WFOM - Time_Base'!$B$4:$B$29,0), MATCH(CONCATENATE($G296,Y$2),'WFOM - Time_Base'!$A$8:$API$8,0)) *
INDEX('WFOM - Time_Base'!$A$4:$API$29, MATCH("CenHos_Per", 'WFOM - Time_Base'!$B$4:$B$29,0), MATCH(CONCATENATE($G296,Y$2),'WFOM - Time_Base'!$A$8:$API$8,0)),
IFERROR($AN296 * INDEX('Inputs from Uganda staff'!$E$61:$BM$80,MATCH('HRH Need estimation'!Y$2,'Inputs from Uganda staff'!$E$61:$E$80,0),MATCH('HRH Need estimation'!$D296,'Inputs from Uganda staff'!$E$6:$BM$6,0)),
""))</f>
        <v>0</v>
      </c>
      <c r="Z296" s="122">
        <f>IFERROR(
$AN296 * INDEX('WFOM - Time_Base'!$A$4:$API$29, MATCH("CenHos", 'WFOM - Time_Base'!$B$4:$B$29,0), MATCH(CONCATENATE($G296,Z$2),'WFOM - Time_Base'!$A$8:$API$8,0)) *
INDEX('WFOM - Time_Base'!$A$4:$API$29, MATCH("CenHos_Per", 'WFOM - Time_Base'!$B$4:$B$29,0), MATCH(CONCATENATE($G296,Z$2),'WFOM - Time_Base'!$A$8:$API$8,0)),
IFERROR($AN296 * INDEX('Inputs from Uganda staff'!$E$61:$BM$80,MATCH('HRH Need estimation'!Z$2,'Inputs from Uganda staff'!$E$61:$E$80,0),MATCH('HRH Need estimation'!$D296,'Inputs from Uganda staff'!$E$6:$BM$6,0)),
""))</f>
        <v>0</v>
      </c>
      <c r="AA296" s="122">
        <f>IFERROR(
$AN296 * INDEX('WFOM - Time_Base'!$A$4:$API$29, MATCH("CenHos", 'WFOM - Time_Base'!$B$4:$B$29,0), MATCH(CONCATENATE($G296,AA$2),'WFOM - Time_Base'!$A$8:$API$8,0)) *
INDEX('WFOM - Time_Base'!$A$4:$API$29, MATCH("CenHos_Per", 'WFOM - Time_Base'!$B$4:$B$29,0), MATCH(CONCATENATE($G296,AA$2),'WFOM - Time_Base'!$A$8:$API$8,0)),
IFERROR($AN296 * INDEX('Inputs from Uganda staff'!$E$61:$BM$80,MATCH('HRH Need estimation'!AA$2,'Inputs from Uganda staff'!$E$61:$E$80,0),MATCH('HRH Need estimation'!$D296,'Inputs from Uganda staff'!$E$6:$BM$6,0)),
""))</f>
        <v>10</v>
      </c>
      <c r="AB296" s="122">
        <f>IFERROR(
$AN296 * INDEX('WFOM - Time_Base'!$A$4:$API$29, MATCH("CenHos", 'WFOM - Time_Base'!$B$4:$B$29,0), MATCH(CONCATENATE($G296,AB$2),'WFOM - Time_Base'!$A$8:$API$8,0)) *
INDEX('WFOM - Time_Base'!$A$4:$API$29, MATCH("CenHos_Per", 'WFOM - Time_Base'!$B$4:$B$29,0), MATCH(CONCATENATE($G296,AB$2),'WFOM - Time_Base'!$A$8:$API$8,0)),
IFERROR($AN296 * INDEX('Inputs from Uganda staff'!$E$61:$BM$80,MATCH('HRH Need estimation'!AB$2,'Inputs from Uganda staff'!$E$61:$E$80,0),MATCH('HRH Need estimation'!$D296,'Inputs from Uganda staff'!$E$6:$BM$6,0)),
""))</f>
        <v>0</v>
      </c>
      <c r="AC296" s="122" t="str">
        <f>IFERROR(
$AN296 * INDEX('WFOM - Time_Base'!$A$4:$API$29, MATCH("CenHos", 'WFOM - Time_Base'!$B$4:$B$29,0), MATCH(CONCATENATE($G296,AC$2),'WFOM - Time_Base'!$A$8:$API$8,0)) *
INDEX('WFOM - Time_Base'!$A$4:$API$29, MATCH("CenHos_Per", 'WFOM - Time_Base'!$B$4:$B$29,0), MATCH(CONCATENATE($G296,AC$2),'WFOM - Time_Base'!$A$8:$API$8,0)),
IFERROR($AN296 * INDEX('Inputs from Uganda staff'!$E$61:$BM$80,MATCH('HRH Need estimation'!AC$2,'Inputs from Uganda staff'!$E$61:$E$80,0),MATCH('HRH Need estimation'!$D296,'Inputs from Uganda staff'!$E$6:$BM$6,0)),
""))</f>
        <v/>
      </c>
      <c r="AD296" s="122">
        <f>IFERROR(
$AN296 * INDEX('WFOM - Time_Base'!$A$4:$API$29, MATCH("CenHos", 'WFOM - Time_Base'!$B$4:$B$29,0), MATCH(CONCATENATE($G296,AD$2),'WFOM - Time_Base'!$A$8:$API$8,0)) *
INDEX('WFOM - Time_Base'!$A$4:$API$29, MATCH("CenHos_Per", 'WFOM - Time_Base'!$B$4:$B$29,0), MATCH(CONCATENATE($G296,AD$2),'WFOM - Time_Base'!$A$8:$API$8,0)),
IFERROR($AN296 * INDEX('Inputs from Uganda staff'!$E$61:$BM$80,MATCH('HRH Need estimation'!AD$2,'Inputs from Uganda staff'!$E$61:$E$80,0),MATCH('HRH Need estimation'!$D296,'Inputs from Uganda staff'!$E$6:$BM$6,0)),
""))</f>
        <v>0</v>
      </c>
      <c r="AE296" s="122">
        <f>IFERROR(
$AN296 * INDEX('WFOM - Time_Base'!$A$4:$API$29, MATCH("CenHos", 'WFOM - Time_Base'!$B$4:$B$29,0), MATCH(CONCATENATE($G296,AE$2),'WFOM - Time_Base'!$A$8:$API$8,0)) *
INDEX('WFOM - Time_Base'!$A$4:$API$29, MATCH("CenHos_Per", 'WFOM - Time_Base'!$B$4:$B$29,0), MATCH(CONCATENATE($G296,AE$2),'WFOM - Time_Base'!$A$8:$API$8,0)),
IFERROR($AN296 * INDEX('Inputs from Uganda staff'!$E$61:$BM$80,MATCH('HRH Need estimation'!AE$2,'Inputs from Uganda staff'!$E$61:$E$80,0),MATCH('HRH Need estimation'!$D296,'Inputs from Uganda staff'!$E$6:$BM$6,0)),
""))</f>
        <v>0</v>
      </c>
      <c r="AF296" s="122">
        <f>IFERROR(
$AN296 * INDEX('WFOM - Time_Base'!$A$4:$API$29, MATCH("CenHos", 'WFOM - Time_Base'!$B$4:$B$29,0), MATCH(CONCATENATE($G296,AF$2),'WFOM - Time_Base'!$A$8:$API$8,0)) *
INDEX('WFOM - Time_Base'!$A$4:$API$29, MATCH("CenHos_Per", 'WFOM - Time_Base'!$B$4:$B$29,0), MATCH(CONCATENATE($G296,AF$2),'WFOM - Time_Base'!$A$8:$API$8,0)),
IFERROR($AN296 * INDEX('Inputs from Uganda staff'!$E$61:$BM$80,MATCH('HRH Need estimation'!AF$2,'Inputs from Uganda staff'!$E$61:$E$80,0),MATCH('HRH Need estimation'!$D296,'Inputs from Uganda staff'!$E$6:$BM$6,0)),
""))</f>
        <v>0</v>
      </c>
      <c r="AG296" s="122">
        <f>IFERROR(
$AN296 * INDEX('WFOM - Time_Base'!$A$4:$API$29, MATCH("CenHos", 'WFOM - Time_Base'!$B$4:$B$29,0), MATCH(CONCATENATE($G296,AG$2),'WFOM - Time_Base'!$A$8:$API$8,0)) *
INDEX('WFOM - Time_Base'!$A$4:$API$29, MATCH("CenHos_Per", 'WFOM - Time_Base'!$B$4:$B$29,0), MATCH(CONCATENATE($G296,AG$2),'WFOM - Time_Base'!$A$8:$API$8,0)),
IFERROR($AN296 * INDEX('Inputs from Uganda staff'!$E$61:$BM$80,MATCH('HRH Need estimation'!AG$2,'Inputs from Uganda staff'!$E$61:$E$80,0),MATCH('HRH Need estimation'!$D296,'Inputs from Uganda staff'!$E$6:$BM$6,0)),
""))</f>
        <v>0</v>
      </c>
      <c r="AH296" s="122">
        <f>IFERROR(
$AN296 * INDEX('WFOM - Time_Base'!$A$4:$API$29, MATCH("CenHos", 'WFOM - Time_Base'!$B$4:$B$29,0), MATCH(CONCATENATE($G296,AH$2),'WFOM - Time_Base'!$A$8:$API$8,0)) *
INDEX('WFOM - Time_Base'!$A$4:$API$29, MATCH("CenHos_Per", 'WFOM - Time_Base'!$B$4:$B$29,0), MATCH(CONCATENATE($G296,AH$2),'WFOM - Time_Base'!$A$8:$API$8,0)),
IFERROR($AN296 * INDEX('Inputs from Uganda staff'!$E$61:$BM$80,MATCH('HRH Need estimation'!AH$2,'Inputs from Uganda staff'!$E$61:$E$80,0),MATCH('HRH Need estimation'!$D296,'Inputs from Uganda staff'!$E$6:$BM$6,0)),
""))</f>
        <v>0</v>
      </c>
      <c r="AI296" s="122">
        <f>IFERROR(
$AN296 * INDEX('WFOM - Time_Base'!$A$4:$API$29, MATCH("CenHos", 'WFOM - Time_Base'!$B$4:$B$29,0), MATCH(CONCATENATE($G296,AI$2),'WFOM - Time_Base'!$A$8:$API$8,0)) *
INDEX('WFOM - Time_Base'!$A$4:$API$29, MATCH("CenHos_Per", 'WFOM - Time_Base'!$B$4:$B$29,0), MATCH(CONCATENATE($G296,AI$2),'WFOM - Time_Base'!$A$8:$API$8,0)),
IFERROR($AN296 * INDEX('Inputs from Uganda staff'!$E$61:$BM$80,MATCH('HRH Need estimation'!AI$2,'Inputs from Uganda staff'!$E$61:$E$80,0),MATCH('HRH Need estimation'!$D296,'Inputs from Uganda staff'!$E$6:$BM$6,0)),
""))</f>
        <v>0</v>
      </c>
      <c r="AJ296" s="122">
        <f>IFERROR(
$AN296 * INDEX('WFOM - Time_Base'!$A$4:$API$29, MATCH("CenHos", 'WFOM - Time_Base'!$B$4:$B$29,0), MATCH(CONCATENATE($G296,AJ$2),'WFOM - Time_Base'!$A$8:$API$8,0)) *
INDEX('WFOM - Time_Base'!$A$4:$API$29, MATCH("CenHos_Per", 'WFOM - Time_Base'!$B$4:$B$29,0), MATCH(CONCATENATE($G296,AJ$2),'WFOM - Time_Base'!$A$8:$API$8,0)),
IFERROR($AN296 * INDEX('Inputs from Uganda staff'!$E$61:$BM$80,MATCH('HRH Need estimation'!AJ$2,'Inputs from Uganda staff'!$E$61:$E$80,0),MATCH('HRH Need estimation'!$D296,'Inputs from Uganda staff'!$E$6:$BM$6,0)),
""))</f>
        <v>0</v>
      </c>
      <c r="AK296" s="122">
        <f>IFERROR(
$AN296 * INDEX('WFOM - Time_Base'!$A$4:$API$29, MATCH("CenHos", 'WFOM - Time_Base'!$B$4:$B$29,0), MATCH(CONCATENATE($G296,AK$2),'WFOM - Time_Base'!$A$8:$API$8,0)) *
INDEX('WFOM - Time_Base'!$A$4:$API$29, MATCH("CenHos_Per", 'WFOM - Time_Base'!$B$4:$B$29,0), MATCH(CONCATENATE($G296,AK$2),'WFOM - Time_Base'!$A$8:$API$8,0)),
IFERROR($AN296 * INDEX('Inputs from Uganda staff'!$E$61:$BM$80,MATCH('HRH Need estimation'!AK$2,'Inputs from Uganda staff'!$E$61:$E$80,0),MATCH('HRH Need estimation'!$D296,'Inputs from Uganda staff'!$E$6:$BM$6,0)),
""))</f>
        <v>0</v>
      </c>
      <c r="AL296" s="122">
        <f>IFERROR(
$AN296 * INDEX('WFOM - Time_Base'!$A$4:$API$29, MATCH("CenHos", 'WFOM - Time_Base'!$B$4:$B$29,0), MATCH(CONCATENATE($G296,AL$2),'WFOM - Time_Base'!$A$8:$API$8,0)) *
INDEX('WFOM - Time_Base'!$A$4:$API$29, MATCH("CenHos_Per", 'WFOM - Time_Base'!$B$4:$B$29,0), MATCH(CONCATENATE($G296,AL$2),'WFOM - Time_Base'!$A$8:$API$8,0)),
IFERROR($AN296 * INDEX('Inputs from Uganda staff'!$E$61:$BM$80,MATCH('HRH Need estimation'!AL$2,'Inputs from Uganda staff'!$E$61:$E$80,0),MATCH('HRH Need estimation'!$D296,'Inputs from Uganda staff'!$E$6:$BM$6,0)),
""))</f>
        <v>0</v>
      </c>
      <c r="AN296">
        <v>1</v>
      </c>
      <c r="AO296" t="str">
        <f t="shared" si="12"/>
        <v>316</v>
      </c>
      <c r="AP296" t="s">
        <v>2073</v>
      </c>
    </row>
    <row r="297" spans="1:42" hidden="1">
      <c r="A297" s="106" t="s">
        <v>1047</v>
      </c>
      <c r="B297" s="106" t="s">
        <v>76</v>
      </c>
      <c r="C297" s="107" t="s">
        <v>809</v>
      </c>
      <c r="D297" s="113" t="s">
        <v>810</v>
      </c>
      <c r="E297" s="122" t="s">
        <v>863</v>
      </c>
      <c r="F297" s="252"/>
      <c r="G297" s="122" t="str">
        <f>IF(F297&lt;&gt;"", VLOOKUP(F297,'WFOM - Cadre and Service List'!$E$4:$F$52,2,FALSE), "")</f>
        <v/>
      </c>
      <c r="H297" s="122"/>
      <c r="I297" s="207"/>
      <c r="J297" s="207"/>
      <c r="K297" s="207"/>
      <c r="L297" s="207"/>
      <c r="M297" s="207"/>
      <c r="N297" s="207"/>
      <c r="O297" s="207"/>
      <c r="P297" s="207">
        <f t="shared" si="11"/>
        <v>0</v>
      </c>
      <c r="Q297" s="122" t="s">
        <v>1947</v>
      </c>
      <c r="R297" s="122">
        <f>IFERROR(
$AN297 * INDEX('WFOM - Time_Base'!$A$4:$API$29, MATCH("CenHos", 'WFOM - Time_Base'!$B$4:$B$29,0), MATCH(CONCATENATE($G297,R$2),'WFOM - Time_Base'!$A$8:$API$8,0)) *
INDEX('WFOM - Time_Base'!$A$4:$API$29, MATCH("CenHos_Per", 'WFOM - Time_Base'!$B$4:$B$29,0), MATCH(CONCATENATE($G297,R$2),'WFOM - Time_Base'!$A$8:$API$8,0)),
IFERROR($AN297 * INDEX('Inputs from Uganda staff'!$E$61:$BM$80,MATCH('HRH Need estimation'!R$2,'Inputs from Uganda staff'!$E$61:$E$80,0),MATCH('HRH Need estimation'!$D297,'Inputs from Uganda staff'!$E$6:$BM$6,0)),
""))</f>
        <v>0</v>
      </c>
      <c r="S297" s="122">
        <f>IFERROR(
$AN297 * INDEX('WFOM - Time_Base'!$A$4:$API$29, MATCH("CenHos", 'WFOM - Time_Base'!$B$4:$B$29,0), MATCH(CONCATENATE($G297,S$2),'WFOM - Time_Base'!$A$8:$API$8,0)) *
INDEX('WFOM - Time_Base'!$A$4:$API$29, MATCH("CenHos_Per", 'WFOM - Time_Base'!$B$4:$B$29,0), MATCH(CONCATENATE($G297,S$2),'WFOM - Time_Base'!$A$8:$API$8,0)),
IFERROR($AN297 * INDEX('Inputs from Uganda staff'!$E$61:$BM$80,MATCH('HRH Need estimation'!S$2,'Inputs from Uganda staff'!$E$61:$E$80,0),MATCH('HRH Need estimation'!$D297,'Inputs from Uganda staff'!$E$6:$BM$6,0)),
""))</f>
        <v>0</v>
      </c>
      <c r="T297" s="122">
        <f>IFERROR(
$AN297 * INDEX('WFOM - Time_Base'!$A$4:$API$29, MATCH("CenHos", 'WFOM - Time_Base'!$B$4:$B$29,0), MATCH(CONCATENATE($G297,T$2),'WFOM - Time_Base'!$A$8:$API$8,0)) *
INDEX('WFOM - Time_Base'!$A$4:$API$29, MATCH("CenHos_Per", 'WFOM - Time_Base'!$B$4:$B$29,0), MATCH(CONCATENATE($G297,T$2),'WFOM - Time_Base'!$A$8:$API$8,0)),
IFERROR($AN297 * INDEX('Inputs from Uganda staff'!$E$61:$BM$80,MATCH('HRH Need estimation'!T$2,'Inputs from Uganda staff'!$E$61:$E$80,0),MATCH('HRH Need estimation'!$D297,'Inputs from Uganda staff'!$E$6:$BM$6,0)),
""))</f>
        <v>0</v>
      </c>
      <c r="U297" s="122">
        <f>IFERROR(
$AN297 * INDEX('WFOM - Time_Base'!$A$4:$API$29, MATCH("CenHos", 'WFOM - Time_Base'!$B$4:$B$29,0), MATCH(CONCATENATE($G297,U$2),'WFOM - Time_Base'!$A$8:$API$8,0)) *
INDEX('WFOM - Time_Base'!$A$4:$API$29, MATCH("CenHos_Per", 'WFOM - Time_Base'!$B$4:$B$29,0), MATCH(CONCATENATE($G297,U$2),'WFOM - Time_Base'!$A$8:$API$8,0)),
IFERROR($AN297 * INDEX('Inputs from Uganda staff'!$E$61:$BM$80,MATCH('HRH Need estimation'!U$2,'Inputs from Uganda staff'!$E$61:$E$80,0),MATCH('HRH Need estimation'!$D297,'Inputs from Uganda staff'!$E$6:$BM$6,0)),
""))</f>
        <v>5</v>
      </c>
      <c r="V297" s="122">
        <f>IFERROR(
$AN297 * INDEX('WFOM - Time_Base'!$A$4:$API$29, MATCH("CenHos", 'WFOM - Time_Base'!$B$4:$B$29,0), MATCH(CONCATENATE($G297,V$2),'WFOM - Time_Base'!$A$8:$API$8,0)) *
INDEX('WFOM - Time_Base'!$A$4:$API$29, MATCH("CenHos_Per", 'WFOM - Time_Base'!$B$4:$B$29,0), MATCH(CONCATENATE($G297,V$2),'WFOM - Time_Base'!$A$8:$API$8,0)),
IFERROR($AN297 * INDEX('Inputs from Uganda staff'!$E$61:$BM$80,MATCH('HRH Need estimation'!V$2,'Inputs from Uganda staff'!$E$61:$E$80,0),MATCH('HRH Need estimation'!$D297,'Inputs from Uganda staff'!$E$6:$BM$6,0)),
""))</f>
        <v>0</v>
      </c>
      <c r="W297" s="122">
        <f>IFERROR(
$AN297 * INDEX('WFOM - Time_Base'!$A$4:$API$29, MATCH("CenHos", 'WFOM - Time_Base'!$B$4:$B$29,0), MATCH(CONCATENATE($G297,W$2),'WFOM - Time_Base'!$A$8:$API$8,0)) *
INDEX('WFOM - Time_Base'!$A$4:$API$29, MATCH("CenHos_Per", 'WFOM - Time_Base'!$B$4:$B$29,0), MATCH(CONCATENATE($G297,W$2),'WFOM - Time_Base'!$A$8:$API$8,0)),
IFERROR($AN297 * INDEX('Inputs from Uganda staff'!$E$61:$BM$80,MATCH('HRH Need estimation'!W$2,'Inputs from Uganda staff'!$E$61:$E$80,0),MATCH('HRH Need estimation'!$D297,'Inputs from Uganda staff'!$E$6:$BM$6,0)),
""))</f>
        <v>0</v>
      </c>
      <c r="X297" s="122">
        <f>IFERROR(
$AN297 * INDEX('WFOM - Time_Base'!$A$4:$API$29, MATCH("CenHos", 'WFOM - Time_Base'!$B$4:$B$29,0), MATCH(CONCATENATE($G297,X$2),'WFOM - Time_Base'!$A$8:$API$8,0)) *
INDEX('WFOM - Time_Base'!$A$4:$API$29, MATCH("CenHos_Per", 'WFOM - Time_Base'!$B$4:$B$29,0), MATCH(CONCATENATE($G297,X$2),'WFOM - Time_Base'!$A$8:$API$8,0)),
IFERROR($AN297 * INDEX('Inputs from Uganda staff'!$E$61:$BM$80,MATCH('HRH Need estimation'!X$2,'Inputs from Uganda staff'!$E$61:$E$80,0),MATCH('HRH Need estimation'!$D297,'Inputs from Uganda staff'!$E$6:$BM$6,0)),
""))</f>
        <v>0</v>
      </c>
      <c r="Y297" s="122">
        <f>IFERROR(
$AN297 * INDEX('WFOM - Time_Base'!$A$4:$API$29, MATCH("CenHos", 'WFOM - Time_Base'!$B$4:$B$29,0), MATCH(CONCATENATE($G297,Y$2),'WFOM - Time_Base'!$A$8:$API$8,0)) *
INDEX('WFOM - Time_Base'!$A$4:$API$29, MATCH("CenHos_Per", 'WFOM - Time_Base'!$B$4:$B$29,0), MATCH(CONCATENATE($G297,Y$2),'WFOM - Time_Base'!$A$8:$API$8,0)),
IFERROR($AN297 * INDEX('Inputs from Uganda staff'!$E$61:$BM$80,MATCH('HRH Need estimation'!Y$2,'Inputs from Uganda staff'!$E$61:$E$80,0),MATCH('HRH Need estimation'!$D297,'Inputs from Uganda staff'!$E$6:$BM$6,0)),
""))</f>
        <v>0</v>
      </c>
      <c r="Z297" s="122">
        <f>IFERROR(
$AN297 * INDEX('WFOM - Time_Base'!$A$4:$API$29, MATCH("CenHos", 'WFOM - Time_Base'!$B$4:$B$29,0), MATCH(CONCATENATE($G297,Z$2),'WFOM - Time_Base'!$A$8:$API$8,0)) *
INDEX('WFOM - Time_Base'!$A$4:$API$29, MATCH("CenHos_Per", 'WFOM - Time_Base'!$B$4:$B$29,0), MATCH(CONCATENATE($G297,Z$2),'WFOM - Time_Base'!$A$8:$API$8,0)),
IFERROR($AN297 * INDEX('Inputs from Uganda staff'!$E$61:$BM$80,MATCH('HRH Need estimation'!Z$2,'Inputs from Uganda staff'!$E$61:$E$80,0),MATCH('HRH Need estimation'!$D297,'Inputs from Uganda staff'!$E$6:$BM$6,0)),
""))</f>
        <v>0</v>
      </c>
      <c r="AA297" s="122">
        <f>IFERROR(
$AN297 * INDEX('WFOM - Time_Base'!$A$4:$API$29, MATCH("CenHos", 'WFOM - Time_Base'!$B$4:$B$29,0), MATCH(CONCATENATE($G297,AA$2),'WFOM - Time_Base'!$A$8:$API$8,0)) *
INDEX('WFOM - Time_Base'!$A$4:$API$29, MATCH("CenHos_Per", 'WFOM - Time_Base'!$B$4:$B$29,0), MATCH(CONCATENATE($G297,AA$2),'WFOM - Time_Base'!$A$8:$API$8,0)),
IFERROR($AN297 * INDEX('Inputs from Uganda staff'!$E$61:$BM$80,MATCH('HRH Need estimation'!AA$2,'Inputs from Uganda staff'!$E$61:$E$80,0),MATCH('HRH Need estimation'!$D297,'Inputs from Uganda staff'!$E$6:$BM$6,0)),
""))</f>
        <v>10</v>
      </c>
      <c r="AB297" s="122">
        <f>IFERROR(
$AN297 * INDEX('WFOM - Time_Base'!$A$4:$API$29, MATCH("CenHos", 'WFOM - Time_Base'!$B$4:$B$29,0), MATCH(CONCATENATE($G297,AB$2),'WFOM - Time_Base'!$A$8:$API$8,0)) *
INDEX('WFOM - Time_Base'!$A$4:$API$29, MATCH("CenHos_Per", 'WFOM - Time_Base'!$B$4:$B$29,0), MATCH(CONCATENATE($G297,AB$2),'WFOM - Time_Base'!$A$8:$API$8,0)),
IFERROR($AN297 * INDEX('Inputs from Uganda staff'!$E$61:$BM$80,MATCH('HRH Need estimation'!AB$2,'Inputs from Uganda staff'!$E$61:$E$80,0),MATCH('HRH Need estimation'!$D297,'Inputs from Uganda staff'!$E$6:$BM$6,0)),
""))</f>
        <v>0</v>
      </c>
      <c r="AC297" s="122" t="str">
        <f>IFERROR(
$AN297 * INDEX('WFOM - Time_Base'!$A$4:$API$29, MATCH("CenHos", 'WFOM - Time_Base'!$B$4:$B$29,0), MATCH(CONCATENATE($G297,AC$2),'WFOM - Time_Base'!$A$8:$API$8,0)) *
INDEX('WFOM - Time_Base'!$A$4:$API$29, MATCH("CenHos_Per", 'WFOM - Time_Base'!$B$4:$B$29,0), MATCH(CONCATENATE($G297,AC$2),'WFOM - Time_Base'!$A$8:$API$8,0)),
IFERROR($AN297 * INDEX('Inputs from Uganda staff'!$E$61:$BM$80,MATCH('HRH Need estimation'!AC$2,'Inputs from Uganda staff'!$E$61:$E$80,0),MATCH('HRH Need estimation'!$D297,'Inputs from Uganda staff'!$E$6:$BM$6,0)),
""))</f>
        <v/>
      </c>
      <c r="AD297" s="122">
        <f>IFERROR(
$AN297 * INDEX('WFOM - Time_Base'!$A$4:$API$29, MATCH("CenHos", 'WFOM - Time_Base'!$B$4:$B$29,0), MATCH(CONCATENATE($G297,AD$2),'WFOM - Time_Base'!$A$8:$API$8,0)) *
INDEX('WFOM - Time_Base'!$A$4:$API$29, MATCH("CenHos_Per", 'WFOM - Time_Base'!$B$4:$B$29,0), MATCH(CONCATENATE($G297,AD$2),'WFOM - Time_Base'!$A$8:$API$8,0)),
IFERROR($AN297 * INDEX('Inputs from Uganda staff'!$E$61:$BM$80,MATCH('HRH Need estimation'!AD$2,'Inputs from Uganda staff'!$E$61:$E$80,0),MATCH('HRH Need estimation'!$D297,'Inputs from Uganda staff'!$E$6:$BM$6,0)),
""))</f>
        <v>0</v>
      </c>
      <c r="AE297" s="122">
        <f>IFERROR(
$AN297 * INDEX('WFOM - Time_Base'!$A$4:$API$29, MATCH("CenHos", 'WFOM - Time_Base'!$B$4:$B$29,0), MATCH(CONCATENATE($G297,AE$2),'WFOM - Time_Base'!$A$8:$API$8,0)) *
INDEX('WFOM - Time_Base'!$A$4:$API$29, MATCH("CenHos_Per", 'WFOM - Time_Base'!$B$4:$B$29,0), MATCH(CONCATENATE($G297,AE$2),'WFOM - Time_Base'!$A$8:$API$8,0)),
IFERROR($AN297 * INDEX('Inputs from Uganda staff'!$E$61:$BM$80,MATCH('HRH Need estimation'!AE$2,'Inputs from Uganda staff'!$E$61:$E$80,0),MATCH('HRH Need estimation'!$D297,'Inputs from Uganda staff'!$E$6:$BM$6,0)),
""))</f>
        <v>0</v>
      </c>
      <c r="AF297" s="122">
        <f>IFERROR(
$AN297 * INDEX('WFOM - Time_Base'!$A$4:$API$29, MATCH("CenHos", 'WFOM - Time_Base'!$B$4:$B$29,0), MATCH(CONCATENATE($G297,AF$2),'WFOM - Time_Base'!$A$8:$API$8,0)) *
INDEX('WFOM - Time_Base'!$A$4:$API$29, MATCH("CenHos_Per", 'WFOM - Time_Base'!$B$4:$B$29,0), MATCH(CONCATENATE($G297,AF$2),'WFOM - Time_Base'!$A$8:$API$8,0)),
IFERROR($AN297 * INDEX('Inputs from Uganda staff'!$E$61:$BM$80,MATCH('HRH Need estimation'!AF$2,'Inputs from Uganda staff'!$E$61:$E$80,0),MATCH('HRH Need estimation'!$D297,'Inputs from Uganda staff'!$E$6:$BM$6,0)),
""))</f>
        <v>0</v>
      </c>
      <c r="AG297" s="122">
        <f>IFERROR(
$AN297 * INDEX('WFOM - Time_Base'!$A$4:$API$29, MATCH("CenHos", 'WFOM - Time_Base'!$B$4:$B$29,0), MATCH(CONCATENATE($G297,AG$2),'WFOM - Time_Base'!$A$8:$API$8,0)) *
INDEX('WFOM - Time_Base'!$A$4:$API$29, MATCH("CenHos_Per", 'WFOM - Time_Base'!$B$4:$B$29,0), MATCH(CONCATENATE($G297,AG$2),'WFOM - Time_Base'!$A$8:$API$8,0)),
IFERROR($AN297 * INDEX('Inputs from Uganda staff'!$E$61:$BM$80,MATCH('HRH Need estimation'!AG$2,'Inputs from Uganda staff'!$E$61:$E$80,0),MATCH('HRH Need estimation'!$D297,'Inputs from Uganda staff'!$E$6:$BM$6,0)),
""))</f>
        <v>0</v>
      </c>
      <c r="AH297" s="122">
        <f>IFERROR(
$AN297 * INDEX('WFOM - Time_Base'!$A$4:$API$29, MATCH("CenHos", 'WFOM - Time_Base'!$B$4:$B$29,0), MATCH(CONCATENATE($G297,AH$2),'WFOM - Time_Base'!$A$8:$API$8,0)) *
INDEX('WFOM - Time_Base'!$A$4:$API$29, MATCH("CenHos_Per", 'WFOM - Time_Base'!$B$4:$B$29,0), MATCH(CONCATENATE($G297,AH$2),'WFOM - Time_Base'!$A$8:$API$8,0)),
IFERROR($AN297 * INDEX('Inputs from Uganda staff'!$E$61:$BM$80,MATCH('HRH Need estimation'!AH$2,'Inputs from Uganda staff'!$E$61:$E$80,0),MATCH('HRH Need estimation'!$D297,'Inputs from Uganda staff'!$E$6:$BM$6,0)),
""))</f>
        <v>0</v>
      </c>
      <c r="AI297" s="122">
        <f>IFERROR(
$AN297 * INDEX('WFOM - Time_Base'!$A$4:$API$29, MATCH("CenHos", 'WFOM - Time_Base'!$B$4:$B$29,0), MATCH(CONCATENATE($G297,AI$2),'WFOM - Time_Base'!$A$8:$API$8,0)) *
INDEX('WFOM - Time_Base'!$A$4:$API$29, MATCH("CenHos_Per", 'WFOM - Time_Base'!$B$4:$B$29,0), MATCH(CONCATENATE($G297,AI$2),'WFOM - Time_Base'!$A$8:$API$8,0)),
IFERROR($AN297 * INDEX('Inputs from Uganda staff'!$E$61:$BM$80,MATCH('HRH Need estimation'!AI$2,'Inputs from Uganda staff'!$E$61:$E$80,0),MATCH('HRH Need estimation'!$D297,'Inputs from Uganda staff'!$E$6:$BM$6,0)),
""))</f>
        <v>0</v>
      </c>
      <c r="AJ297" s="122">
        <f>IFERROR(
$AN297 * INDEX('WFOM - Time_Base'!$A$4:$API$29, MATCH("CenHos", 'WFOM - Time_Base'!$B$4:$B$29,0), MATCH(CONCATENATE($G297,AJ$2),'WFOM - Time_Base'!$A$8:$API$8,0)) *
INDEX('WFOM - Time_Base'!$A$4:$API$29, MATCH("CenHos_Per", 'WFOM - Time_Base'!$B$4:$B$29,0), MATCH(CONCATENATE($G297,AJ$2),'WFOM - Time_Base'!$A$8:$API$8,0)),
IFERROR($AN297 * INDEX('Inputs from Uganda staff'!$E$61:$BM$80,MATCH('HRH Need estimation'!AJ$2,'Inputs from Uganda staff'!$E$61:$E$80,0),MATCH('HRH Need estimation'!$D297,'Inputs from Uganda staff'!$E$6:$BM$6,0)),
""))</f>
        <v>0</v>
      </c>
      <c r="AK297" s="122">
        <f>IFERROR(
$AN297 * INDEX('WFOM - Time_Base'!$A$4:$API$29, MATCH("CenHos", 'WFOM - Time_Base'!$B$4:$B$29,0), MATCH(CONCATENATE($G297,AK$2),'WFOM - Time_Base'!$A$8:$API$8,0)) *
INDEX('WFOM - Time_Base'!$A$4:$API$29, MATCH("CenHos_Per", 'WFOM - Time_Base'!$B$4:$B$29,0), MATCH(CONCATENATE($G297,AK$2),'WFOM - Time_Base'!$A$8:$API$8,0)),
IFERROR($AN297 * INDEX('Inputs from Uganda staff'!$E$61:$BM$80,MATCH('HRH Need estimation'!AK$2,'Inputs from Uganda staff'!$E$61:$E$80,0),MATCH('HRH Need estimation'!$D297,'Inputs from Uganda staff'!$E$6:$BM$6,0)),
""))</f>
        <v>0</v>
      </c>
      <c r="AL297" s="122">
        <f>IFERROR(
$AN297 * INDEX('WFOM - Time_Base'!$A$4:$API$29, MATCH("CenHos", 'WFOM - Time_Base'!$B$4:$B$29,0), MATCH(CONCATENATE($G297,AL$2),'WFOM - Time_Base'!$A$8:$API$8,0)) *
INDEX('WFOM - Time_Base'!$A$4:$API$29, MATCH("CenHos_Per", 'WFOM - Time_Base'!$B$4:$B$29,0), MATCH(CONCATENATE($G297,AL$2),'WFOM - Time_Base'!$A$8:$API$8,0)),
IFERROR($AN297 * INDEX('Inputs from Uganda staff'!$E$61:$BM$80,MATCH('HRH Need estimation'!AL$2,'Inputs from Uganda staff'!$E$61:$E$80,0),MATCH('HRH Need estimation'!$D297,'Inputs from Uganda staff'!$E$6:$BM$6,0)),
""))</f>
        <v>0</v>
      </c>
      <c r="AN297">
        <v>1</v>
      </c>
      <c r="AO297" t="str">
        <f t="shared" si="12"/>
        <v>317</v>
      </c>
      <c r="AP297" t="s">
        <v>2073</v>
      </c>
    </row>
    <row r="298" spans="1:42" hidden="1">
      <c r="A298" s="106" t="s">
        <v>915</v>
      </c>
      <c r="B298" s="106" t="s">
        <v>76</v>
      </c>
      <c r="C298" s="107" t="s">
        <v>811</v>
      </c>
      <c r="D298" s="113" t="s">
        <v>812</v>
      </c>
      <c r="E298" s="122" t="s">
        <v>863</v>
      </c>
      <c r="F298" s="252"/>
      <c r="G298" s="122" t="str">
        <f>IF(F298&lt;&gt;"", VLOOKUP(F298,'WFOM - Cadre and Service List'!$E$4:$F$52,2,FALSE), "")</f>
        <v/>
      </c>
      <c r="H298" s="122"/>
      <c r="I298" s="207"/>
      <c r="J298" s="207"/>
      <c r="K298" s="207"/>
      <c r="L298" s="207"/>
      <c r="M298" s="207"/>
      <c r="N298" s="207"/>
      <c r="O298" s="207"/>
      <c r="P298" s="207">
        <f t="shared" si="11"/>
        <v>0</v>
      </c>
      <c r="Q298" s="122" t="s">
        <v>1947</v>
      </c>
      <c r="R298" s="122">
        <f>IFERROR(
$AN298 * INDEX('WFOM - Time_Base'!$A$4:$API$29, MATCH("CenHos", 'WFOM - Time_Base'!$B$4:$B$29,0), MATCH(CONCATENATE($G298,R$2),'WFOM - Time_Base'!$A$8:$API$8,0)) *
INDEX('WFOM - Time_Base'!$A$4:$API$29, MATCH("CenHos_Per", 'WFOM - Time_Base'!$B$4:$B$29,0), MATCH(CONCATENATE($G298,R$2),'WFOM - Time_Base'!$A$8:$API$8,0)),
IFERROR($AN298 * INDEX('Inputs from Uganda staff'!$E$61:$BM$80,MATCH('HRH Need estimation'!R$2,'Inputs from Uganda staff'!$E$61:$E$80,0),MATCH('HRH Need estimation'!$D298,'Inputs from Uganda staff'!$E$6:$BM$6,0)),
""))</f>
        <v>0</v>
      </c>
      <c r="S298" s="122">
        <f>IFERROR(
$AN298 * INDEX('WFOM - Time_Base'!$A$4:$API$29, MATCH("CenHos", 'WFOM - Time_Base'!$B$4:$B$29,0), MATCH(CONCATENATE($G298,S$2),'WFOM - Time_Base'!$A$8:$API$8,0)) *
INDEX('WFOM - Time_Base'!$A$4:$API$29, MATCH("CenHos_Per", 'WFOM - Time_Base'!$B$4:$B$29,0), MATCH(CONCATENATE($G298,S$2),'WFOM - Time_Base'!$A$8:$API$8,0)),
IFERROR($AN298 * INDEX('Inputs from Uganda staff'!$E$61:$BM$80,MATCH('HRH Need estimation'!S$2,'Inputs from Uganda staff'!$E$61:$E$80,0),MATCH('HRH Need estimation'!$D298,'Inputs from Uganda staff'!$E$6:$BM$6,0)),
""))</f>
        <v>0</v>
      </c>
      <c r="T298" s="122">
        <f>IFERROR(
$AN298 * INDEX('WFOM - Time_Base'!$A$4:$API$29, MATCH("CenHos", 'WFOM - Time_Base'!$B$4:$B$29,0), MATCH(CONCATENATE($G298,T$2),'WFOM - Time_Base'!$A$8:$API$8,0)) *
INDEX('WFOM - Time_Base'!$A$4:$API$29, MATCH("CenHos_Per", 'WFOM - Time_Base'!$B$4:$B$29,0), MATCH(CONCATENATE($G298,T$2),'WFOM - Time_Base'!$A$8:$API$8,0)),
IFERROR($AN298 * INDEX('Inputs from Uganda staff'!$E$61:$BM$80,MATCH('HRH Need estimation'!T$2,'Inputs from Uganda staff'!$E$61:$E$80,0),MATCH('HRH Need estimation'!$D298,'Inputs from Uganda staff'!$E$6:$BM$6,0)),
""))</f>
        <v>0</v>
      </c>
      <c r="U298" s="122">
        <f>IFERROR(
$AN298 * INDEX('WFOM - Time_Base'!$A$4:$API$29, MATCH("CenHos", 'WFOM - Time_Base'!$B$4:$B$29,0), MATCH(CONCATENATE($G298,U$2),'WFOM - Time_Base'!$A$8:$API$8,0)) *
INDEX('WFOM - Time_Base'!$A$4:$API$29, MATCH("CenHos_Per", 'WFOM - Time_Base'!$B$4:$B$29,0), MATCH(CONCATENATE($G298,U$2),'WFOM - Time_Base'!$A$8:$API$8,0)),
IFERROR($AN298 * INDEX('Inputs from Uganda staff'!$E$61:$BM$80,MATCH('HRH Need estimation'!U$2,'Inputs from Uganda staff'!$E$61:$E$80,0),MATCH('HRH Need estimation'!$D298,'Inputs from Uganda staff'!$E$6:$BM$6,0)),
""))</f>
        <v>0</v>
      </c>
      <c r="V298" s="122">
        <f>IFERROR(
$AN298 * INDEX('WFOM - Time_Base'!$A$4:$API$29, MATCH("CenHos", 'WFOM - Time_Base'!$B$4:$B$29,0), MATCH(CONCATENATE($G298,V$2),'WFOM - Time_Base'!$A$8:$API$8,0)) *
INDEX('WFOM - Time_Base'!$A$4:$API$29, MATCH("CenHos_Per", 'WFOM - Time_Base'!$B$4:$B$29,0), MATCH(CONCATENATE($G298,V$2),'WFOM - Time_Base'!$A$8:$API$8,0)),
IFERROR($AN298 * INDEX('Inputs from Uganda staff'!$E$61:$BM$80,MATCH('HRH Need estimation'!V$2,'Inputs from Uganda staff'!$E$61:$E$80,0),MATCH('HRH Need estimation'!$D298,'Inputs from Uganda staff'!$E$6:$BM$6,0)),
""))</f>
        <v>0</v>
      </c>
      <c r="W298" s="122">
        <f>IFERROR(
$AN298 * INDEX('WFOM - Time_Base'!$A$4:$API$29, MATCH("CenHos", 'WFOM - Time_Base'!$B$4:$B$29,0), MATCH(CONCATENATE($G298,W$2),'WFOM - Time_Base'!$A$8:$API$8,0)) *
INDEX('WFOM - Time_Base'!$A$4:$API$29, MATCH("CenHos_Per", 'WFOM - Time_Base'!$B$4:$B$29,0), MATCH(CONCATENATE($G298,W$2),'WFOM - Time_Base'!$A$8:$API$8,0)),
IFERROR($AN298 * INDEX('Inputs from Uganda staff'!$E$61:$BM$80,MATCH('HRH Need estimation'!W$2,'Inputs from Uganda staff'!$E$61:$E$80,0),MATCH('HRH Need estimation'!$D298,'Inputs from Uganda staff'!$E$6:$BM$6,0)),
""))</f>
        <v>0</v>
      </c>
      <c r="X298" s="122">
        <f>IFERROR(
$AN298 * INDEX('WFOM - Time_Base'!$A$4:$API$29, MATCH("CenHos", 'WFOM - Time_Base'!$B$4:$B$29,0), MATCH(CONCATENATE($G298,X$2),'WFOM - Time_Base'!$A$8:$API$8,0)) *
INDEX('WFOM - Time_Base'!$A$4:$API$29, MATCH("CenHos_Per", 'WFOM - Time_Base'!$B$4:$B$29,0), MATCH(CONCATENATE($G298,X$2),'WFOM - Time_Base'!$A$8:$API$8,0)),
IFERROR($AN298 * INDEX('Inputs from Uganda staff'!$E$61:$BM$80,MATCH('HRH Need estimation'!X$2,'Inputs from Uganda staff'!$E$61:$E$80,0),MATCH('HRH Need estimation'!$D298,'Inputs from Uganda staff'!$E$6:$BM$6,0)),
""))</f>
        <v>0</v>
      </c>
      <c r="Y298" s="122">
        <f>IFERROR(
$AN298 * INDEX('WFOM - Time_Base'!$A$4:$API$29, MATCH("CenHos", 'WFOM - Time_Base'!$B$4:$B$29,0), MATCH(CONCATENATE($G298,Y$2),'WFOM - Time_Base'!$A$8:$API$8,0)) *
INDEX('WFOM - Time_Base'!$A$4:$API$29, MATCH("CenHos_Per", 'WFOM - Time_Base'!$B$4:$B$29,0), MATCH(CONCATENATE($G298,Y$2),'WFOM - Time_Base'!$A$8:$API$8,0)),
IFERROR($AN298 * INDEX('Inputs from Uganda staff'!$E$61:$BM$80,MATCH('HRH Need estimation'!Y$2,'Inputs from Uganda staff'!$E$61:$E$80,0),MATCH('HRH Need estimation'!$D298,'Inputs from Uganda staff'!$E$6:$BM$6,0)),
""))</f>
        <v>0</v>
      </c>
      <c r="Z298" s="122">
        <f>IFERROR(
$AN298 * INDEX('WFOM - Time_Base'!$A$4:$API$29, MATCH("CenHos", 'WFOM - Time_Base'!$B$4:$B$29,0), MATCH(CONCATENATE($G298,Z$2),'WFOM - Time_Base'!$A$8:$API$8,0)) *
INDEX('WFOM - Time_Base'!$A$4:$API$29, MATCH("CenHos_Per", 'WFOM - Time_Base'!$B$4:$B$29,0), MATCH(CONCATENATE($G298,Z$2),'WFOM - Time_Base'!$A$8:$API$8,0)),
IFERROR($AN298 * INDEX('Inputs from Uganda staff'!$E$61:$BM$80,MATCH('HRH Need estimation'!Z$2,'Inputs from Uganda staff'!$E$61:$E$80,0),MATCH('HRH Need estimation'!$D298,'Inputs from Uganda staff'!$E$6:$BM$6,0)),
""))</f>
        <v>0</v>
      </c>
      <c r="AA298" s="122">
        <f>IFERROR(
$AN298 * INDEX('WFOM - Time_Base'!$A$4:$API$29, MATCH("CenHos", 'WFOM - Time_Base'!$B$4:$B$29,0), MATCH(CONCATENATE($G298,AA$2),'WFOM - Time_Base'!$A$8:$API$8,0)) *
INDEX('WFOM - Time_Base'!$A$4:$API$29, MATCH("CenHos_Per", 'WFOM - Time_Base'!$B$4:$B$29,0), MATCH(CONCATENATE($G298,AA$2),'WFOM - Time_Base'!$A$8:$API$8,0)),
IFERROR($AN298 * INDEX('Inputs from Uganda staff'!$E$61:$BM$80,MATCH('HRH Need estimation'!AA$2,'Inputs from Uganda staff'!$E$61:$E$80,0),MATCH('HRH Need estimation'!$D298,'Inputs from Uganda staff'!$E$6:$BM$6,0)),
""))</f>
        <v>10</v>
      </c>
      <c r="AB298" s="122">
        <f>IFERROR(
$AN298 * INDEX('WFOM - Time_Base'!$A$4:$API$29, MATCH("CenHos", 'WFOM - Time_Base'!$B$4:$B$29,0), MATCH(CONCATENATE($G298,AB$2),'WFOM - Time_Base'!$A$8:$API$8,0)) *
INDEX('WFOM - Time_Base'!$A$4:$API$29, MATCH("CenHos_Per", 'WFOM - Time_Base'!$B$4:$B$29,0), MATCH(CONCATENATE($G298,AB$2),'WFOM - Time_Base'!$A$8:$API$8,0)),
IFERROR($AN298 * INDEX('Inputs from Uganda staff'!$E$61:$BM$80,MATCH('HRH Need estimation'!AB$2,'Inputs from Uganda staff'!$E$61:$E$80,0),MATCH('HRH Need estimation'!$D298,'Inputs from Uganda staff'!$E$6:$BM$6,0)),
""))</f>
        <v>0</v>
      </c>
      <c r="AC298" s="122" t="str">
        <f>IFERROR(
$AN298 * INDEX('WFOM - Time_Base'!$A$4:$API$29, MATCH("CenHos", 'WFOM - Time_Base'!$B$4:$B$29,0), MATCH(CONCATENATE($G298,AC$2),'WFOM - Time_Base'!$A$8:$API$8,0)) *
INDEX('WFOM - Time_Base'!$A$4:$API$29, MATCH("CenHos_Per", 'WFOM - Time_Base'!$B$4:$B$29,0), MATCH(CONCATENATE($G298,AC$2),'WFOM - Time_Base'!$A$8:$API$8,0)),
IFERROR($AN298 * INDEX('Inputs from Uganda staff'!$E$61:$BM$80,MATCH('HRH Need estimation'!AC$2,'Inputs from Uganda staff'!$E$61:$E$80,0),MATCH('HRH Need estimation'!$D298,'Inputs from Uganda staff'!$E$6:$BM$6,0)),
""))</f>
        <v/>
      </c>
      <c r="AD298" s="122">
        <f>IFERROR(
$AN298 * INDEX('WFOM - Time_Base'!$A$4:$API$29, MATCH("CenHos", 'WFOM - Time_Base'!$B$4:$B$29,0), MATCH(CONCATENATE($G298,AD$2),'WFOM - Time_Base'!$A$8:$API$8,0)) *
INDEX('WFOM - Time_Base'!$A$4:$API$29, MATCH("CenHos_Per", 'WFOM - Time_Base'!$B$4:$B$29,0), MATCH(CONCATENATE($G298,AD$2),'WFOM - Time_Base'!$A$8:$API$8,0)),
IFERROR($AN298 * INDEX('Inputs from Uganda staff'!$E$61:$BM$80,MATCH('HRH Need estimation'!AD$2,'Inputs from Uganda staff'!$E$61:$E$80,0),MATCH('HRH Need estimation'!$D298,'Inputs from Uganda staff'!$E$6:$BM$6,0)),
""))</f>
        <v>0</v>
      </c>
      <c r="AE298" s="122">
        <f>IFERROR(
$AN298 * INDEX('WFOM - Time_Base'!$A$4:$API$29, MATCH("CenHos", 'WFOM - Time_Base'!$B$4:$B$29,0), MATCH(CONCATENATE($G298,AE$2),'WFOM - Time_Base'!$A$8:$API$8,0)) *
INDEX('WFOM - Time_Base'!$A$4:$API$29, MATCH("CenHos_Per", 'WFOM - Time_Base'!$B$4:$B$29,0), MATCH(CONCATENATE($G298,AE$2),'WFOM - Time_Base'!$A$8:$API$8,0)),
IFERROR($AN298 * INDEX('Inputs from Uganda staff'!$E$61:$BM$80,MATCH('HRH Need estimation'!AE$2,'Inputs from Uganda staff'!$E$61:$E$80,0),MATCH('HRH Need estimation'!$D298,'Inputs from Uganda staff'!$E$6:$BM$6,0)),
""))</f>
        <v>0</v>
      </c>
      <c r="AF298" s="122">
        <f>IFERROR(
$AN298 * INDEX('WFOM - Time_Base'!$A$4:$API$29, MATCH("CenHos", 'WFOM - Time_Base'!$B$4:$B$29,0), MATCH(CONCATENATE($G298,AF$2),'WFOM - Time_Base'!$A$8:$API$8,0)) *
INDEX('WFOM - Time_Base'!$A$4:$API$29, MATCH("CenHos_Per", 'WFOM - Time_Base'!$B$4:$B$29,0), MATCH(CONCATENATE($G298,AF$2),'WFOM - Time_Base'!$A$8:$API$8,0)),
IFERROR($AN298 * INDEX('Inputs from Uganda staff'!$E$61:$BM$80,MATCH('HRH Need estimation'!AF$2,'Inputs from Uganda staff'!$E$61:$E$80,0),MATCH('HRH Need estimation'!$D298,'Inputs from Uganda staff'!$E$6:$BM$6,0)),
""))</f>
        <v>0</v>
      </c>
      <c r="AG298" s="122">
        <f>IFERROR(
$AN298 * INDEX('WFOM - Time_Base'!$A$4:$API$29, MATCH("CenHos", 'WFOM - Time_Base'!$B$4:$B$29,0), MATCH(CONCATENATE($G298,AG$2),'WFOM - Time_Base'!$A$8:$API$8,0)) *
INDEX('WFOM - Time_Base'!$A$4:$API$29, MATCH("CenHos_Per", 'WFOM - Time_Base'!$B$4:$B$29,0), MATCH(CONCATENATE($G298,AG$2),'WFOM - Time_Base'!$A$8:$API$8,0)),
IFERROR($AN298 * INDEX('Inputs from Uganda staff'!$E$61:$BM$80,MATCH('HRH Need estimation'!AG$2,'Inputs from Uganda staff'!$E$61:$E$80,0),MATCH('HRH Need estimation'!$D298,'Inputs from Uganda staff'!$E$6:$BM$6,0)),
""))</f>
        <v>0</v>
      </c>
      <c r="AH298" s="122">
        <f>IFERROR(
$AN298 * INDEX('WFOM - Time_Base'!$A$4:$API$29, MATCH("CenHos", 'WFOM - Time_Base'!$B$4:$B$29,0), MATCH(CONCATENATE($G298,AH$2),'WFOM - Time_Base'!$A$8:$API$8,0)) *
INDEX('WFOM - Time_Base'!$A$4:$API$29, MATCH("CenHos_Per", 'WFOM - Time_Base'!$B$4:$B$29,0), MATCH(CONCATENATE($G298,AH$2),'WFOM - Time_Base'!$A$8:$API$8,0)),
IFERROR($AN298 * INDEX('Inputs from Uganda staff'!$E$61:$BM$80,MATCH('HRH Need estimation'!AH$2,'Inputs from Uganda staff'!$E$61:$E$80,0),MATCH('HRH Need estimation'!$D298,'Inputs from Uganda staff'!$E$6:$BM$6,0)),
""))</f>
        <v>0</v>
      </c>
      <c r="AI298" s="122">
        <f>IFERROR(
$AN298 * INDEX('WFOM - Time_Base'!$A$4:$API$29, MATCH("CenHos", 'WFOM - Time_Base'!$B$4:$B$29,0), MATCH(CONCATENATE($G298,AI$2),'WFOM - Time_Base'!$A$8:$API$8,0)) *
INDEX('WFOM - Time_Base'!$A$4:$API$29, MATCH("CenHos_Per", 'WFOM - Time_Base'!$B$4:$B$29,0), MATCH(CONCATENATE($G298,AI$2),'WFOM - Time_Base'!$A$8:$API$8,0)),
IFERROR($AN298 * INDEX('Inputs from Uganda staff'!$E$61:$BM$80,MATCH('HRH Need estimation'!AI$2,'Inputs from Uganda staff'!$E$61:$E$80,0),MATCH('HRH Need estimation'!$D298,'Inputs from Uganda staff'!$E$6:$BM$6,0)),
""))</f>
        <v>0</v>
      </c>
      <c r="AJ298" s="122">
        <f>IFERROR(
$AN298 * INDEX('WFOM - Time_Base'!$A$4:$API$29, MATCH("CenHos", 'WFOM - Time_Base'!$B$4:$B$29,0), MATCH(CONCATENATE($G298,AJ$2),'WFOM - Time_Base'!$A$8:$API$8,0)) *
INDEX('WFOM - Time_Base'!$A$4:$API$29, MATCH("CenHos_Per", 'WFOM - Time_Base'!$B$4:$B$29,0), MATCH(CONCATENATE($G298,AJ$2),'WFOM - Time_Base'!$A$8:$API$8,0)),
IFERROR($AN298 * INDEX('Inputs from Uganda staff'!$E$61:$BM$80,MATCH('HRH Need estimation'!AJ$2,'Inputs from Uganda staff'!$E$61:$E$80,0),MATCH('HRH Need estimation'!$D298,'Inputs from Uganda staff'!$E$6:$BM$6,0)),
""))</f>
        <v>0</v>
      </c>
      <c r="AK298" s="122">
        <f>IFERROR(
$AN298 * INDEX('WFOM - Time_Base'!$A$4:$API$29, MATCH("CenHos", 'WFOM - Time_Base'!$B$4:$B$29,0), MATCH(CONCATENATE($G298,AK$2),'WFOM - Time_Base'!$A$8:$API$8,0)) *
INDEX('WFOM - Time_Base'!$A$4:$API$29, MATCH("CenHos_Per", 'WFOM - Time_Base'!$B$4:$B$29,0), MATCH(CONCATENATE($G298,AK$2),'WFOM - Time_Base'!$A$8:$API$8,0)),
IFERROR($AN298 * INDEX('Inputs from Uganda staff'!$E$61:$BM$80,MATCH('HRH Need estimation'!AK$2,'Inputs from Uganda staff'!$E$61:$E$80,0),MATCH('HRH Need estimation'!$D298,'Inputs from Uganda staff'!$E$6:$BM$6,0)),
""))</f>
        <v>0</v>
      </c>
      <c r="AL298" s="122">
        <f>IFERROR(
$AN298 * INDEX('WFOM - Time_Base'!$A$4:$API$29, MATCH("CenHos", 'WFOM - Time_Base'!$B$4:$B$29,0), MATCH(CONCATENATE($G298,AL$2),'WFOM - Time_Base'!$A$8:$API$8,0)) *
INDEX('WFOM - Time_Base'!$A$4:$API$29, MATCH("CenHos_Per", 'WFOM - Time_Base'!$B$4:$B$29,0), MATCH(CONCATENATE($G298,AL$2),'WFOM - Time_Base'!$A$8:$API$8,0)),
IFERROR($AN298 * INDEX('Inputs from Uganda staff'!$E$61:$BM$80,MATCH('HRH Need estimation'!AL$2,'Inputs from Uganda staff'!$E$61:$E$80,0),MATCH('HRH Need estimation'!$D298,'Inputs from Uganda staff'!$E$6:$BM$6,0)),
""))</f>
        <v>0</v>
      </c>
      <c r="AN298">
        <v>1</v>
      </c>
      <c r="AO298" t="e">
        <f t="shared" si="12"/>
        <v>#N/A</v>
      </c>
    </row>
    <row r="299" spans="1:42" hidden="1">
      <c r="A299" s="106" t="s">
        <v>915</v>
      </c>
      <c r="B299" s="106" t="s">
        <v>76</v>
      </c>
      <c r="C299" s="107" t="s">
        <v>813</v>
      </c>
      <c r="D299" s="113" t="s">
        <v>814</v>
      </c>
      <c r="E299" s="122" t="s">
        <v>863</v>
      </c>
      <c r="F299" s="252"/>
      <c r="G299" s="122" t="str">
        <f>IF(F299&lt;&gt;"", VLOOKUP(F299,'WFOM - Cadre and Service List'!$E$4:$F$52,2,FALSE), "")</f>
        <v/>
      </c>
      <c r="H299" s="122"/>
      <c r="I299" s="207"/>
      <c r="J299" s="207"/>
      <c r="K299" s="207"/>
      <c r="L299" s="207"/>
      <c r="M299" s="207"/>
      <c r="N299" s="207"/>
      <c r="O299" s="207"/>
      <c r="P299" s="207">
        <f t="shared" si="11"/>
        <v>0</v>
      </c>
      <c r="Q299" s="122" t="s">
        <v>1947</v>
      </c>
      <c r="R299" s="122">
        <f>IFERROR(
$AN299 * INDEX('WFOM - Time_Base'!$A$4:$API$29, MATCH("CenHos", 'WFOM - Time_Base'!$B$4:$B$29,0), MATCH(CONCATENATE($G299,R$2),'WFOM - Time_Base'!$A$8:$API$8,0)) *
INDEX('WFOM - Time_Base'!$A$4:$API$29, MATCH("CenHos_Per", 'WFOM - Time_Base'!$B$4:$B$29,0), MATCH(CONCATENATE($G299,R$2),'WFOM - Time_Base'!$A$8:$API$8,0)),
IFERROR($AN299 * INDEX('Inputs from Uganda staff'!$E$61:$BM$80,MATCH('HRH Need estimation'!R$2,'Inputs from Uganda staff'!$E$61:$E$80,0),MATCH('HRH Need estimation'!$D299,'Inputs from Uganda staff'!$E$6:$BM$6,0)),
""))</f>
        <v>0</v>
      </c>
      <c r="S299" s="122">
        <f>IFERROR(
$AN299 * INDEX('WFOM - Time_Base'!$A$4:$API$29, MATCH("CenHos", 'WFOM - Time_Base'!$B$4:$B$29,0), MATCH(CONCATENATE($G299,S$2),'WFOM - Time_Base'!$A$8:$API$8,0)) *
INDEX('WFOM - Time_Base'!$A$4:$API$29, MATCH("CenHos_Per", 'WFOM - Time_Base'!$B$4:$B$29,0), MATCH(CONCATENATE($G299,S$2),'WFOM - Time_Base'!$A$8:$API$8,0)),
IFERROR($AN299 * INDEX('Inputs from Uganda staff'!$E$61:$BM$80,MATCH('HRH Need estimation'!S$2,'Inputs from Uganda staff'!$E$61:$E$80,0),MATCH('HRH Need estimation'!$D299,'Inputs from Uganda staff'!$E$6:$BM$6,0)),
""))</f>
        <v>0</v>
      </c>
      <c r="T299" s="122">
        <f>IFERROR(
$AN299 * INDEX('WFOM - Time_Base'!$A$4:$API$29, MATCH("CenHos", 'WFOM - Time_Base'!$B$4:$B$29,0), MATCH(CONCATENATE($G299,T$2),'WFOM - Time_Base'!$A$8:$API$8,0)) *
INDEX('WFOM - Time_Base'!$A$4:$API$29, MATCH("CenHos_Per", 'WFOM - Time_Base'!$B$4:$B$29,0), MATCH(CONCATENATE($G299,T$2),'WFOM - Time_Base'!$A$8:$API$8,0)),
IFERROR($AN299 * INDEX('Inputs from Uganda staff'!$E$61:$BM$80,MATCH('HRH Need estimation'!T$2,'Inputs from Uganda staff'!$E$61:$E$80,0),MATCH('HRH Need estimation'!$D299,'Inputs from Uganda staff'!$E$6:$BM$6,0)),
""))</f>
        <v>0</v>
      </c>
      <c r="U299" s="122">
        <f>IFERROR(
$AN299 * INDEX('WFOM - Time_Base'!$A$4:$API$29, MATCH("CenHos", 'WFOM - Time_Base'!$B$4:$B$29,0), MATCH(CONCATENATE($G299,U$2),'WFOM - Time_Base'!$A$8:$API$8,0)) *
INDEX('WFOM - Time_Base'!$A$4:$API$29, MATCH("CenHos_Per", 'WFOM - Time_Base'!$B$4:$B$29,0), MATCH(CONCATENATE($G299,U$2),'WFOM - Time_Base'!$A$8:$API$8,0)),
IFERROR($AN299 * INDEX('Inputs from Uganda staff'!$E$61:$BM$80,MATCH('HRH Need estimation'!U$2,'Inputs from Uganda staff'!$E$61:$E$80,0),MATCH('HRH Need estimation'!$D299,'Inputs from Uganda staff'!$E$6:$BM$6,0)),
""))</f>
        <v>0</v>
      </c>
      <c r="V299" s="122">
        <f>IFERROR(
$AN299 * INDEX('WFOM - Time_Base'!$A$4:$API$29, MATCH("CenHos", 'WFOM - Time_Base'!$B$4:$B$29,0), MATCH(CONCATENATE($G299,V$2),'WFOM - Time_Base'!$A$8:$API$8,0)) *
INDEX('WFOM - Time_Base'!$A$4:$API$29, MATCH("CenHos_Per", 'WFOM - Time_Base'!$B$4:$B$29,0), MATCH(CONCATENATE($G299,V$2),'WFOM - Time_Base'!$A$8:$API$8,0)),
IFERROR($AN299 * INDEX('Inputs from Uganda staff'!$E$61:$BM$80,MATCH('HRH Need estimation'!V$2,'Inputs from Uganda staff'!$E$61:$E$80,0),MATCH('HRH Need estimation'!$D299,'Inputs from Uganda staff'!$E$6:$BM$6,0)),
""))</f>
        <v>0</v>
      </c>
      <c r="W299" s="122">
        <f>IFERROR(
$AN299 * INDEX('WFOM - Time_Base'!$A$4:$API$29, MATCH("CenHos", 'WFOM - Time_Base'!$B$4:$B$29,0), MATCH(CONCATENATE($G299,W$2),'WFOM - Time_Base'!$A$8:$API$8,0)) *
INDEX('WFOM - Time_Base'!$A$4:$API$29, MATCH("CenHos_Per", 'WFOM - Time_Base'!$B$4:$B$29,0), MATCH(CONCATENATE($G299,W$2),'WFOM - Time_Base'!$A$8:$API$8,0)),
IFERROR($AN299 * INDEX('Inputs from Uganda staff'!$E$61:$BM$80,MATCH('HRH Need estimation'!W$2,'Inputs from Uganda staff'!$E$61:$E$80,0),MATCH('HRH Need estimation'!$D299,'Inputs from Uganda staff'!$E$6:$BM$6,0)),
""))</f>
        <v>0</v>
      </c>
      <c r="X299" s="122">
        <f>IFERROR(
$AN299 * INDEX('WFOM - Time_Base'!$A$4:$API$29, MATCH("CenHos", 'WFOM - Time_Base'!$B$4:$B$29,0), MATCH(CONCATENATE($G299,X$2),'WFOM - Time_Base'!$A$8:$API$8,0)) *
INDEX('WFOM - Time_Base'!$A$4:$API$29, MATCH("CenHos_Per", 'WFOM - Time_Base'!$B$4:$B$29,0), MATCH(CONCATENATE($G299,X$2),'WFOM - Time_Base'!$A$8:$API$8,0)),
IFERROR($AN299 * INDEX('Inputs from Uganda staff'!$E$61:$BM$80,MATCH('HRH Need estimation'!X$2,'Inputs from Uganda staff'!$E$61:$E$80,0),MATCH('HRH Need estimation'!$D299,'Inputs from Uganda staff'!$E$6:$BM$6,0)),
""))</f>
        <v>0</v>
      </c>
      <c r="Y299" s="122">
        <f>IFERROR(
$AN299 * INDEX('WFOM - Time_Base'!$A$4:$API$29, MATCH("CenHos", 'WFOM - Time_Base'!$B$4:$B$29,0), MATCH(CONCATENATE($G299,Y$2),'WFOM - Time_Base'!$A$8:$API$8,0)) *
INDEX('WFOM - Time_Base'!$A$4:$API$29, MATCH("CenHos_Per", 'WFOM - Time_Base'!$B$4:$B$29,0), MATCH(CONCATENATE($G299,Y$2),'WFOM - Time_Base'!$A$8:$API$8,0)),
IFERROR($AN299 * INDEX('Inputs from Uganda staff'!$E$61:$BM$80,MATCH('HRH Need estimation'!Y$2,'Inputs from Uganda staff'!$E$61:$E$80,0),MATCH('HRH Need estimation'!$D299,'Inputs from Uganda staff'!$E$6:$BM$6,0)),
""))</f>
        <v>0</v>
      </c>
      <c r="Z299" s="122">
        <f>IFERROR(
$AN299 * INDEX('WFOM - Time_Base'!$A$4:$API$29, MATCH("CenHos", 'WFOM - Time_Base'!$B$4:$B$29,0), MATCH(CONCATENATE($G299,Z$2),'WFOM - Time_Base'!$A$8:$API$8,0)) *
INDEX('WFOM - Time_Base'!$A$4:$API$29, MATCH("CenHos_Per", 'WFOM - Time_Base'!$B$4:$B$29,0), MATCH(CONCATENATE($G299,Z$2),'WFOM - Time_Base'!$A$8:$API$8,0)),
IFERROR($AN299 * INDEX('Inputs from Uganda staff'!$E$61:$BM$80,MATCH('HRH Need estimation'!Z$2,'Inputs from Uganda staff'!$E$61:$E$80,0),MATCH('HRH Need estimation'!$D299,'Inputs from Uganda staff'!$E$6:$BM$6,0)),
""))</f>
        <v>0</v>
      </c>
      <c r="AA299" s="122">
        <f>IFERROR(
$AN299 * INDEX('WFOM - Time_Base'!$A$4:$API$29, MATCH("CenHos", 'WFOM - Time_Base'!$B$4:$B$29,0), MATCH(CONCATENATE($G299,AA$2),'WFOM - Time_Base'!$A$8:$API$8,0)) *
INDEX('WFOM - Time_Base'!$A$4:$API$29, MATCH("CenHos_Per", 'WFOM - Time_Base'!$B$4:$B$29,0), MATCH(CONCATENATE($G299,AA$2),'WFOM - Time_Base'!$A$8:$API$8,0)),
IFERROR($AN299 * INDEX('Inputs from Uganda staff'!$E$61:$BM$80,MATCH('HRH Need estimation'!AA$2,'Inputs from Uganda staff'!$E$61:$E$80,0),MATCH('HRH Need estimation'!$D299,'Inputs from Uganda staff'!$E$6:$BM$6,0)),
""))</f>
        <v>10</v>
      </c>
      <c r="AB299" s="122">
        <f>IFERROR(
$AN299 * INDEX('WFOM - Time_Base'!$A$4:$API$29, MATCH("CenHos", 'WFOM - Time_Base'!$B$4:$B$29,0), MATCH(CONCATENATE($G299,AB$2),'WFOM - Time_Base'!$A$8:$API$8,0)) *
INDEX('WFOM - Time_Base'!$A$4:$API$29, MATCH("CenHos_Per", 'WFOM - Time_Base'!$B$4:$B$29,0), MATCH(CONCATENATE($G299,AB$2),'WFOM - Time_Base'!$A$8:$API$8,0)),
IFERROR($AN299 * INDEX('Inputs from Uganda staff'!$E$61:$BM$80,MATCH('HRH Need estimation'!AB$2,'Inputs from Uganda staff'!$E$61:$E$80,0),MATCH('HRH Need estimation'!$D299,'Inputs from Uganda staff'!$E$6:$BM$6,0)),
""))</f>
        <v>0</v>
      </c>
      <c r="AC299" s="122" t="str">
        <f>IFERROR(
$AN299 * INDEX('WFOM - Time_Base'!$A$4:$API$29, MATCH("CenHos", 'WFOM - Time_Base'!$B$4:$B$29,0), MATCH(CONCATENATE($G299,AC$2),'WFOM - Time_Base'!$A$8:$API$8,0)) *
INDEX('WFOM - Time_Base'!$A$4:$API$29, MATCH("CenHos_Per", 'WFOM - Time_Base'!$B$4:$B$29,0), MATCH(CONCATENATE($G299,AC$2),'WFOM - Time_Base'!$A$8:$API$8,0)),
IFERROR($AN299 * INDEX('Inputs from Uganda staff'!$E$61:$BM$80,MATCH('HRH Need estimation'!AC$2,'Inputs from Uganda staff'!$E$61:$E$80,0),MATCH('HRH Need estimation'!$D299,'Inputs from Uganda staff'!$E$6:$BM$6,0)),
""))</f>
        <v/>
      </c>
      <c r="AD299" s="122">
        <f>IFERROR(
$AN299 * INDEX('WFOM - Time_Base'!$A$4:$API$29, MATCH("CenHos", 'WFOM - Time_Base'!$B$4:$B$29,0), MATCH(CONCATENATE($G299,AD$2),'WFOM - Time_Base'!$A$8:$API$8,0)) *
INDEX('WFOM - Time_Base'!$A$4:$API$29, MATCH("CenHos_Per", 'WFOM - Time_Base'!$B$4:$B$29,0), MATCH(CONCATENATE($G299,AD$2),'WFOM - Time_Base'!$A$8:$API$8,0)),
IFERROR($AN299 * INDEX('Inputs from Uganda staff'!$E$61:$BM$80,MATCH('HRH Need estimation'!AD$2,'Inputs from Uganda staff'!$E$61:$E$80,0),MATCH('HRH Need estimation'!$D299,'Inputs from Uganda staff'!$E$6:$BM$6,0)),
""))</f>
        <v>0</v>
      </c>
      <c r="AE299" s="122">
        <f>IFERROR(
$AN299 * INDEX('WFOM - Time_Base'!$A$4:$API$29, MATCH("CenHos", 'WFOM - Time_Base'!$B$4:$B$29,0), MATCH(CONCATENATE($G299,AE$2),'WFOM - Time_Base'!$A$8:$API$8,0)) *
INDEX('WFOM - Time_Base'!$A$4:$API$29, MATCH("CenHos_Per", 'WFOM - Time_Base'!$B$4:$B$29,0), MATCH(CONCATENATE($G299,AE$2),'WFOM - Time_Base'!$A$8:$API$8,0)),
IFERROR($AN299 * INDEX('Inputs from Uganda staff'!$E$61:$BM$80,MATCH('HRH Need estimation'!AE$2,'Inputs from Uganda staff'!$E$61:$E$80,0),MATCH('HRH Need estimation'!$D299,'Inputs from Uganda staff'!$E$6:$BM$6,0)),
""))</f>
        <v>0</v>
      </c>
      <c r="AF299" s="122">
        <f>IFERROR(
$AN299 * INDEX('WFOM - Time_Base'!$A$4:$API$29, MATCH("CenHos", 'WFOM - Time_Base'!$B$4:$B$29,0), MATCH(CONCATENATE($G299,AF$2),'WFOM - Time_Base'!$A$8:$API$8,0)) *
INDEX('WFOM - Time_Base'!$A$4:$API$29, MATCH("CenHos_Per", 'WFOM - Time_Base'!$B$4:$B$29,0), MATCH(CONCATENATE($G299,AF$2),'WFOM - Time_Base'!$A$8:$API$8,0)),
IFERROR($AN299 * INDEX('Inputs from Uganda staff'!$E$61:$BM$80,MATCH('HRH Need estimation'!AF$2,'Inputs from Uganda staff'!$E$61:$E$80,0),MATCH('HRH Need estimation'!$D299,'Inputs from Uganda staff'!$E$6:$BM$6,0)),
""))</f>
        <v>0</v>
      </c>
      <c r="AG299" s="122">
        <f>IFERROR(
$AN299 * INDEX('WFOM - Time_Base'!$A$4:$API$29, MATCH("CenHos", 'WFOM - Time_Base'!$B$4:$B$29,0), MATCH(CONCATENATE($G299,AG$2),'WFOM - Time_Base'!$A$8:$API$8,0)) *
INDEX('WFOM - Time_Base'!$A$4:$API$29, MATCH("CenHos_Per", 'WFOM - Time_Base'!$B$4:$B$29,0), MATCH(CONCATENATE($G299,AG$2),'WFOM - Time_Base'!$A$8:$API$8,0)),
IFERROR($AN299 * INDEX('Inputs from Uganda staff'!$E$61:$BM$80,MATCH('HRH Need estimation'!AG$2,'Inputs from Uganda staff'!$E$61:$E$80,0),MATCH('HRH Need estimation'!$D299,'Inputs from Uganda staff'!$E$6:$BM$6,0)),
""))</f>
        <v>0</v>
      </c>
      <c r="AH299" s="122">
        <f>IFERROR(
$AN299 * INDEX('WFOM - Time_Base'!$A$4:$API$29, MATCH("CenHos", 'WFOM - Time_Base'!$B$4:$B$29,0), MATCH(CONCATENATE($G299,AH$2),'WFOM - Time_Base'!$A$8:$API$8,0)) *
INDEX('WFOM - Time_Base'!$A$4:$API$29, MATCH("CenHos_Per", 'WFOM - Time_Base'!$B$4:$B$29,0), MATCH(CONCATENATE($G299,AH$2),'WFOM - Time_Base'!$A$8:$API$8,0)),
IFERROR($AN299 * INDEX('Inputs from Uganda staff'!$E$61:$BM$80,MATCH('HRH Need estimation'!AH$2,'Inputs from Uganda staff'!$E$61:$E$80,0),MATCH('HRH Need estimation'!$D299,'Inputs from Uganda staff'!$E$6:$BM$6,0)),
""))</f>
        <v>0</v>
      </c>
      <c r="AI299" s="122">
        <f>IFERROR(
$AN299 * INDEX('WFOM - Time_Base'!$A$4:$API$29, MATCH("CenHos", 'WFOM - Time_Base'!$B$4:$B$29,0), MATCH(CONCATENATE($G299,AI$2),'WFOM - Time_Base'!$A$8:$API$8,0)) *
INDEX('WFOM - Time_Base'!$A$4:$API$29, MATCH("CenHos_Per", 'WFOM - Time_Base'!$B$4:$B$29,0), MATCH(CONCATENATE($G299,AI$2),'WFOM - Time_Base'!$A$8:$API$8,0)),
IFERROR($AN299 * INDEX('Inputs from Uganda staff'!$E$61:$BM$80,MATCH('HRH Need estimation'!AI$2,'Inputs from Uganda staff'!$E$61:$E$80,0),MATCH('HRH Need estimation'!$D299,'Inputs from Uganda staff'!$E$6:$BM$6,0)),
""))</f>
        <v>0</v>
      </c>
      <c r="AJ299" s="122">
        <f>IFERROR(
$AN299 * INDEX('WFOM - Time_Base'!$A$4:$API$29, MATCH("CenHos", 'WFOM - Time_Base'!$B$4:$B$29,0), MATCH(CONCATENATE($G299,AJ$2),'WFOM - Time_Base'!$A$8:$API$8,0)) *
INDEX('WFOM - Time_Base'!$A$4:$API$29, MATCH("CenHos_Per", 'WFOM - Time_Base'!$B$4:$B$29,0), MATCH(CONCATENATE($G299,AJ$2),'WFOM - Time_Base'!$A$8:$API$8,0)),
IFERROR($AN299 * INDEX('Inputs from Uganda staff'!$E$61:$BM$80,MATCH('HRH Need estimation'!AJ$2,'Inputs from Uganda staff'!$E$61:$E$80,0),MATCH('HRH Need estimation'!$D299,'Inputs from Uganda staff'!$E$6:$BM$6,0)),
""))</f>
        <v>0</v>
      </c>
      <c r="AK299" s="122">
        <f>IFERROR(
$AN299 * INDEX('WFOM - Time_Base'!$A$4:$API$29, MATCH("CenHos", 'WFOM - Time_Base'!$B$4:$B$29,0), MATCH(CONCATENATE($G299,AK$2),'WFOM - Time_Base'!$A$8:$API$8,0)) *
INDEX('WFOM - Time_Base'!$A$4:$API$29, MATCH("CenHos_Per", 'WFOM - Time_Base'!$B$4:$B$29,0), MATCH(CONCATENATE($G299,AK$2),'WFOM - Time_Base'!$A$8:$API$8,0)),
IFERROR($AN299 * INDEX('Inputs from Uganda staff'!$E$61:$BM$80,MATCH('HRH Need estimation'!AK$2,'Inputs from Uganda staff'!$E$61:$E$80,0),MATCH('HRH Need estimation'!$D299,'Inputs from Uganda staff'!$E$6:$BM$6,0)),
""))</f>
        <v>0</v>
      </c>
      <c r="AL299" s="122">
        <f>IFERROR(
$AN299 * INDEX('WFOM - Time_Base'!$A$4:$API$29, MATCH("CenHos", 'WFOM - Time_Base'!$B$4:$B$29,0), MATCH(CONCATENATE($G299,AL$2),'WFOM - Time_Base'!$A$8:$API$8,0)) *
INDEX('WFOM - Time_Base'!$A$4:$API$29, MATCH("CenHos_Per", 'WFOM - Time_Base'!$B$4:$B$29,0), MATCH(CONCATENATE($G299,AL$2),'WFOM - Time_Base'!$A$8:$API$8,0)),
IFERROR($AN299 * INDEX('Inputs from Uganda staff'!$E$61:$BM$80,MATCH('HRH Need estimation'!AL$2,'Inputs from Uganda staff'!$E$61:$E$80,0),MATCH('HRH Need estimation'!$D299,'Inputs from Uganda staff'!$E$6:$BM$6,0)),
""))</f>
        <v>0</v>
      </c>
      <c r="AN299">
        <v>1</v>
      </c>
      <c r="AO299" t="e">
        <f t="shared" si="12"/>
        <v>#N/A</v>
      </c>
    </row>
    <row r="300" spans="1:42" hidden="1">
      <c r="A300" s="106" t="s">
        <v>1048</v>
      </c>
      <c r="B300" s="106" t="s">
        <v>292</v>
      </c>
      <c r="C300" s="107" t="s">
        <v>815</v>
      </c>
      <c r="D300" s="113" t="s">
        <v>816</v>
      </c>
      <c r="E300" s="122" t="s">
        <v>85</v>
      </c>
      <c r="F300" s="122" t="s">
        <v>94</v>
      </c>
      <c r="G300" s="122" t="str">
        <f>IF(F300&lt;&gt;"", VLOOKUP(F300,'WFOM - Cadre and Service List'!$E$4:$F$52,2,FALSE), "")</f>
        <v>EstMedCom</v>
      </c>
      <c r="H300" s="122"/>
      <c r="I300" s="207"/>
      <c r="J300" s="207"/>
      <c r="K300" s="207"/>
      <c r="L300" s="207"/>
      <c r="M300" s="207"/>
      <c r="N300" s="207"/>
      <c r="O300" s="207"/>
      <c r="P300" s="207">
        <f t="shared" si="11"/>
        <v>0</v>
      </c>
      <c r="Q300" s="122" t="s">
        <v>1947</v>
      </c>
      <c r="R300" s="122">
        <f>IFERROR(
$AN300 * INDEX('WFOM - Time_Base'!$A$4:$API$29, MATCH("CenHos", 'WFOM - Time_Base'!$B$4:$B$29,0), MATCH(CONCATENATE($G300,R$2),'WFOM - Time_Base'!$A$8:$API$8,0)) *
INDEX('WFOM - Time_Base'!$A$4:$API$29, MATCH("CenHos_Per", 'WFOM - Time_Base'!$B$4:$B$29,0), MATCH(CONCATENATE($G300,R$2),'WFOM - Time_Base'!$A$8:$API$8,0)),
IFERROR($AN300 * INDEX('Inputs from Uganda staff'!$E$61:$BM$80,MATCH('HRH Need estimation'!R$2,'Inputs from Uganda staff'!$E$61:$E$80,0),MATCH('HRH Need estimation'!$D300,'Inputs from Uganda staff'!$E$6:$BM$6,0)),
""))</f>
        <v>18</v>
      </c>
      <c r="S300" s="122">
        <f>IFERROR(
$AN300 * INDEX('WFOM - Time_Base'!$A$4:$API$29, MATCH("CenHos", 'WFOM - Time_Base'!$B$4:$B$29,0), MATCH(CONCATENATE($G300,S$2),'WFOM - Time_Base'!$A$8:$API$8,0)) *
INDEX('WFOM - Time_Base'!$A$4:$API$29, MATCH("CenHos_Per", 'WFOM - Time_Base'!$B$4:$B$29,0), MATCH(CONCATENATE($G300,S$2),'WFOM - Time_Base'!$A$8:$API$8,0)),
IFERROR($AN300 * INDEX('Inputs from Uganda staff'!$E$61:$BM$80,MATCH('HRH Need estimation'!S$2,'Inputs from Uganda staff'!$E$61:$E$80,0),MATCH('HRH Need estimation'!$D300,'Inputs from Uganda staff'!$E$6:$BM$6,0)),
""))</f>
        <v>30</v>
      </c>
      <c r="T300" s="122">
        <f>IFERROR(
$AN300 * INDEX('WFOM - Time_Base'!$A$4:$API$29, MATCH("CenHos", 'WFOM - Time_Base'!$B$4:$B$29,0), MATCH(CONCATENATE($G300,T$2),'WFOM - Time_Base'!$A$8:$API$8,0)) *
INDEX('WFOM - Time_Base'!$A$4:$API$29, MATCH("CenHos_Per", 'WFOM - Time_Base'!$B$4:$B$29,0), MATCH(CONCATENATE($G300,T$2),'WFOM - Time_Base'!$A$8:$API$8,0)),
IFERROR($AN300 * INDEX('Inputs from Uganda staff'!$E$61:$BM$80,MATCH('HRH Need estimation'!T$2,'Inputs from Uganda staff'!$E$61:$E$80,0),MATCH('HRH Need estimation'!$D300,'Inputs from Uganda staff'!$E$6:$BM$6,0)),
""))</f>
        <v>0</v>
      </c>
      <c r="U300" s="122">
        <f>IFERROR(
$AN300 * INDEX('WFOM - Time_Base'!$A$4:$API$29, MATCH("CenHos", 'WFOM - Time_Base'!$B$4:$B$29,0), MATCH(CONCATENATE($G300,U$2),'WFOM - Time_Base'!$A$8:$API$8,0)) *
INDEX('WFOM - Time_Base'!$A$4:$API$29, MATCH("CenHos_Per", 'WFOM - Time_Base'!$B$4:$B$29,0), MATCH(CONCATENATE($G300,U$2),'WFOM - Time_Base'!$A$8:$API$8,0)),
IFERROR($AN300 * INDEX('Inputs from Uganda staff'!$E$61:$BM$80,MATCH('HRH Need estimation'!U$2,'Inputs from Uganda staff'!$E$61:$E$80,0),MATCH('HRH Need estimation'!$D300,'Inputs from Uganda staff'!$E$6:$BM$6,0)),
""))</f>
        <v>0</v>
      </c>
      <c r="V300" s="122">
        <f>IFERROR(
$AN300 * INDEX('WFOM - Time_Base'!$A$4:$API$29, MATCH("CenHos", 'WFOM - Time_Base'!$B$4:$B$29,0), MATCH(CONCATENATE($G300,V$2),'WFOM - Time_Base'!$A$8:$API$8,0)) *
INDEX('WFOM - Time_Base'!$A$4:$API$29, MATCH("CenHos_Per", 'WFOM - Time_Base'!$B$4:$B$29,0), MATCH(CONCATENATE($G300,V$2),'WFOM - Time_Base'!$A$8:$API$8,0)),
IFERROR($AN300 * INDEX('Inputs from Uganda staff'!$E$61:$BM$80,MATCH('HRH Need estimation'!V$2,'Inputs from Uganda staff'!$E$61:$E$80,0),MATCH('HRH Need estimation'!$D300,'Inputs from Uganda staff'!$E$6:$BM$6,0)),
""))</f>
        <v>24</v>
      </c>
      <c r="W300" s="122">
        <f>IFERROR(
$AN300 * INDEX('WFOM - Time_Base'!$A$4:$API$29, MATCH("CenHos", 'WFOM - Time_Base'!$B$4:$B$29,0), MATCH(CONCATENATE($G300,W$2),'WFOM - Time_Base'!$A$8:$API$8,0)) *
INDEX('WFOM - Time_Base'!$A$4:$API$29, MATCH("CenHos_Per", 'WFOM - Time_Base'!$B$4:$B$29,0), MATCH(CONCATENATE($G300,W$2),'WFOM - Time_Base'!$A$8:$API$8,0)),
IFERROR($AN300 * INDEX('Inputs from Uganda staff'!$E$61:$BM$80,MATCH('HRH Need estimation'!W$2,'Inputs from Uganda staff'!$E$61:$E$80,0),MATCH('HRH Need estimation'!$D300,'Inputs from Uganda staff'!$E$6:$BM$6,0)),
""))</f>
        <v>0</v>
      </c>
      <c r="X300" s="122">
        <f>IFERROR(
$AN300 * INDEX('WFOM - Time_Base'!$A$4:$API$29, MATCH("CenHos", 'WFOM - Time_Base'!$B$4:$B$29,0), MATCH(CONCATENATE($G300,X$2),'WFOM - Time_Base'!$A$8:$API$8,0)) *
INDEX('WFOM - Time_Base'!$A$4:$API$29, MATCH("CenHos_Per", 'WFOM - Time_Base'!$B$4:$B$29,0), MATCH(CONCATENATE($G300,X$2),'WFOM - Time_Base'!$A$8:$API$8,0)),
IFERROR($AN300 * INDEX('Inputs from Uganda staff'!$E$61:$BM$80,MATCH('HRH Need estimation'!X$2,'Inputs from Uganda staff'!$E$61:$E$80,0),MATCH('HRH Need estimation'!$D300,'Inputs from Uganda staff'!$E$6:$BM$6,0)),
""))</f>
        <v>3</v>
      </c>
      <c r="Y300" s="122">
        <f>IFERROR(
$AN300 * INDEX('WFOM - Time_Base'!$A$4:$API$29, MATCH("CenHos", 'WFOM - Time_Base'!$B$4:$B$29,0), MATCH(CONCATENATE($G300,Y$2),'WFOM - Time_Base'!$A$8:$API$8,0)) *
INDEX('WFOM - Time_Base'!$A$4:$API$29, MATCH("CenHos_Per", 'WFOM - Time_Base'!$B$4:$B$29,0), MATCH(CONCATENATE($G300,Y$2),'WFOM - Time_Base'!$A$8:$API$8,0)),
IFERROR($AN300 * INDEX('Inputs from Uganda staff'!$E$61:$BM$80,MATCH('HRH Need estimation'!Y$2,'Inputs from Uganda staff'!$E$61:$E$80,0),MATCH('HRH Need estimation'!$D300,'Inputs from Uganda staff'!$E$6:$BM$6,0)),
""))</f>
        <v>3</v>
      </c>
      <c r="Z300" s="122">
        <f>IFERROR(
$AN300 * INDEX('WFOM - Time_Base'!$A$4:$API$29, MATCH("CenHos", 'WFOM - Time_Base'!$B$4:$B$29,0), MATCH(CONCATENATE($G300,Z$2),'WFOM - Time_Base'!$A$8:$API$8,0)) *
INDEX('WFOM - Time_Base'!$A$4:$API$29, MATCH("CenHos_Per", 'WFOM - Time_Base'!$B$4:$B$29,0), MATCH(CONCATENATE($G300,Z$2),'WFOM - Time_Base'!$A$8:$API$8,0)),
IFERROR($AN300 * INDEX('Inputs from Uganda staff'!$E$61:$BM$80,MATCH('HRH Need estimation'!Z$2,'Inputs from Uganda staff'!$E$61:$E$80,0),MATCH('HRH Need estimation'!$D300,'Inputs from Uganda staff'!$E$6:$BM$6,0)),
""))</f>
        <v>0</v>
      </c>
      <c r="AA300" s="122">
        <f>IFERROR(
$AN300 * INDEX('WFOM - Time_Base'!$A$4:$API$29, MATCH("CenHos", 'WFOM - Time_Base'!$B$4:$B$29,0), MATCH(CONCATENATE($G300,AA$2),'WFOM - Time_Base'!$A$8:$API$8,0)) *
INDEX('WFOM - Time_Base'!$A$4:$API$29, MATCH("CenHos_Per", 'WFOM - Time_Base'!$B$4:$B$29,0), MATCH(CONCATENATE($G300,AA$2),'WFOM - Time_Base'!$A$8:$API$8,0)),
IFERROR($AN300 * INDEX('Inputs from Uganda staff'!$E$61:$BM$80,MATCH('HRH Need estimation'!AA$2,'Inputs from Uganda staff'!$E$61:$E$80,0),MATCH('HRH Need estimation'!$D300,'Inputs from Uganda staff'!$E$6:$BM$6,0)),
""))</f>
        <v>0</v>
      </c>
      <c r="AB300" s="122">
        <f>IFERROR(
$AN300 * INDEX('WFOM - Time_Base'!$A$4:$API$29, MATCH("CenHos", 'WFOM - Time_Base'!$B$4:$B$29,0), MATCH(CONCATENATE($G300,AB$2),'WFOM - Time_Base'!$A$8:$API$8,0)) *
INDEX('WFOM - Time_Base'!$A$4:$API$29, MATCH("CenHos_Per", 'WFOM - Time_Base'!$B$4:$B$29,0), MATCH(CONCATENATE($G300,AB$2),'WFOM - Time_Base'!$A$8:$API$8,0)),
IFERROR($AN300 * INDEX('Inputs from Uganda staff'!$E$61:$BM$80,MATCH('HRH Need estimation'!AB$2,'Inputs from Uganda staff'!$E$61:$E$80,0),MATCH('HRH Need estimation'!$D300,'Inputs from Uganda staff'!$E$6:$BM$6,0)),
""))</f>
        <v>0</v>
      </c>
      <c r="AC300" s="122" t="str">
        <f>IFERROR(
$AN300 * INDEX('WFOM - Time_Base'!$A$4:$API$29, MATCH("CenHos", 'WFOM - Time_Base'!$B$4:$B$29,0), MATCH(CONCATENATE($G300,AC$2),'WFOM - Time_Base'!$A$8:$API$8,0)) *
INDEX('WFOM - Time_Base'!$A$4:$API$29, MATCH("CenHos_Per", 'WFOM - Time_Base'!$B$4:$B$29,0), MATCH(CONCATENATE($G300,AC$2),'WFOM - Time_Base'!$A$8:$API$8,0)),
IFERROR($AN300 * INDEX('Inputs from Uganda staff'!$E$61:$BM$80,MATCH('HRH Need estimation'!AC$2,'Inputs from Uganda staff'!$E$61:$E$80,0),MATCH('HRH Need estimation'!$D300,'Inputs from Uganda staff'!$E$6:$BM$6,0)),
""))</f>
        <v/>
      </c>
      <c r="AD300" s="122">
        <f>IFERROR(
$AN300 * INDEX('WFOM - Time_Base'!$A$4:$API$29, MATCH("CenHos", 'WFOM - Time_Base'!$B$4:$B$29,0), MATCH(CONCATENATE($G300,AD$2),'WFOM - Time_Base'!$A$8:$API$8,0)) *
INDEX('WFOM - Time_Base'!$A$4:$API$29, MATCH("CenHos_Per", 'WFOM - Time_Base'!$B$4:$B$29,0), MATCH(CONCATENATE($G300,AD$2),'WFOM - Time_Base'!$A$8:$API$8,0)),
IFERROR($AN300 * INDEX('Inputs from Uganda staff'!$E$61:$BM$80,MATCH('HRH Need estimation'!AD$2,'Inputs from Uganda staff'!$E$61:$E$80,0),MATCH('HRH Need estimation'!$D300,'Inputs from Uganda staff'!$E$6:$BM$6,0)),
""))</f>
        <v>0</v>
      </c>
      <c r="AE300" s="122">
        <f>IFERROR(
$AN300 * INDEX('WFOM - Time_Base'!$A$4:$API$29, MATCH("CenHos", 'WFOM - Time_Base'!$B$4:$B$29,0), MATCH(CONCATENATE($G300,AE$2),'WFOM - Time_Base'!$A$8:$API$8,0)) *
INDEX('WFOM - Time_Base'!$A$4:$API$29, MATCH("CenHos_Per", 'WFOM - Time_Base'!$B$4:$B$29,0), MATCH(CONCATENATE($G300,AE$2),'WFOM - Time_Base'!$A$8:$API$8,0)),
IFERROR($AN300 * INDEX('Inputs from Uganda staff'!$E$61:$BM$80,MATCH('HRH Need estimation'!AE$2,'Inputs from Uganda staff'!$E$61:$E$80,0),MATCH('HRH Need estimation'!$D300,'Inputs from Uganda staff'!$E$6:$BM$6,0)),
""))</f>
        <v>0</v>
      </c>
      <c r="AF300" s="122">
        <f>IFERROR(
$AN300 * INDEX('WFOM - Time_Base'!$A$4:$API$29, MATCH("CenHos", 'WFOM - Time_Base'!$B$4:$B$29,0), MATCH(CONCATENATE($G300,AF$2),'WFOM - Time_Base'!$A$8:$API$8,0)) *
INDEX('WFOM - Time_Base'!$A$4:$API$29, MATCH("CenHos_Per", 'WFOM - Time_Base'!$B$4:$B$29,0), MATCH(CONCATENATE($G300,AF$2),'WFOM - Time_Base'!$A$8:$API$8,0)),
IFERROR($AN300 * INDEX('Inputs from Uganda staff'!$E$61:$BM$80,MATCH('HRH Need estimation'!AF$2,'Inputs from Uganda staff'!$E$61:$E$80,0),MATCH('HRH Need estimation'!$D300,'Inputs from Uganda staff'!$E$6:$BM$6,0)),
""))</f>
        <v>0</v>
      </c>
      <c r="AG300" s="122">
        <f>IFERROR(
$AN300 * INDEX('WFOM - Time_Base'!$A$4:$API$29, MATCH("CenHos", 'WFOM - Time_Base'!$B$4:$B$29,0), MATCH(CONCATENATE($G300,AG$2),'WFOM - Time_Base'!$A$8:$API$8,0)) *
INDEX('WFOM - Time_Base'!$A$4:$API$29, MATCH("CenHos_Per", 'WFOM - Time_Base'!$B$4:$B$29,0), MATCH(CONCATENATE($G300,AG$2),'WFOM - Time_Base'!$A$8:$API$8,0)),
IFERROR($AN300 * INDEX('Inputs from Uganda staff'!$E$61:$BM$80,MATCH('HRH Need estimation'!AG$2,'Inputs from Uganda staff'!$E$61:$E$80,0),MATCH('HRH Need estimation'!$D300,'Inputs from Uganda staff'!$E$6:$BM$6,0)),
""))</f>
        <v>0</v>
      </c>
      <c r="AH300" s="122">
        <f>IFERROR(
$AN300 * INDEX('WFOM - Time_Base'!$A$4:$API$29, MATCH("CenHos", 'WFOM - Time_Base'!$B$4:$B$29,0), MATCH(CONCATENATE($G300,AH$2),'WFOM - Time_Base'!$A$8:$API$8,0)) *
INDEX('WFOM - Time_Base'!$A$4:$API$29, MATCH("CenHos_Per", 'WFOM - Time_Base'!$B$4:$B$29,0), MATCH(CONCATENATE($G300,AH$2),'WFOM - Time_Base'!$A$8:$API$8,0)),
IFERROR($AN300 * INDEX('Inputs from Uganda staff'!$E$61:$BM$80,MATCH('HRH Need estimation'!AH$2,'Inputs from Uganda staff'!$E$61:$E$80,0),MATCH('HRH Need estimation'!$D300,'Inputs from Uganda staff'!$E$6:$BM$6,0)),
""))</f>
        <v>0</v>
      </c>
      <c r="AI300" s="122">
        <f>IFERROR(
$AN300 * INDEX('WFOM - Time_Base'!$A$4:$API$29, MATCH("CenHos", 'WFOM - Time_Base'!$B$4:$B$29,0), MATCH(CONCATENATE($G300,AI$2),'WFOM - Time_Base'!$A$8:$API$8,0)) *
INDEX('WFOM - Time_Base'!$A$4:$API$29, MATCH("CenHos_Per", 'WFOM - Time_Base'!$B$4:$B$29,0), MATCH(CONCATENATE($G300,AI$2),'WFOM - Time_Base'!$A$8:$API$8,0)),
IFERROR($AN300 * INDEX('Inputs from Uganda staff'!$E$61:$BM$80,MATCH('HRH Need estimation'!AI$2,'Inputs from Uganda staff'!$E$61:$E$80,0),MATCH('HRH Need estimation'!$D300,'Inputs from Uganda staff'!$E$6:$BM$6,0)),
""))</f>
        <v>0</v>
      </c>
      <c r="AJ300" s="122">
        <f>IFERROR(
$AN300 * INDEX('WFOM - Time_Base'!$A$4:$API$29, MATCH("CenHos", 'WFOM - Time_Base'!$B$4:$B$29,0), MATCH(CONCATENATE($G300,AJ$2),'WFOM - Time_Base'!$A$8:$API$8,0)) *
INDEX('WFOM - Time_Base'!$A$4:$API$29, MATCH("CenHos_Per", 'WFOM - Time_Base'!$B$4:$B$29,0), MATCH(CONCATENATE($G300,AJ$2),'WFOM - Time_Base'!$A$8:$API$8,0)),
IFERROR($AN300 * INDEX('Inputs from Uganda staff'!$E$61:$BM$80,MATCH('HRH Need estimation'!AJ$2,'Inputs from Uganda staff'!$E$61:$E$80,0),MATCH('HRH Need estimation'!$D300,'Inputs from Uganda staff'!$E$6:$BM$6,0)),
""))</f>
        <v>0</v>
      </c>
      <c r="AK300" s="122">
        <f>IFERROR(
$AN300 * INDEX('WFOM - Time_Base'!$A$4:$API$29, MATCH("CenHos", 'WFOM - Time_Base'!$B$4:$B$29,0), MATCH(CONCATENATE($G300,AK$2),'WFOM - Time_Base'!$A$8:$API$8,0)) *
INDEX('WFOM - Time_Base'!$A$4:$API$29, MATCH("CenHos_Per", 'WFOM - Time_Base'!$B$4:$B$29,0), MATCH(CONCATENATE($G300,AK$2),'WFOM - Time_Base'!$A$8:$API$8,0)),
IFERROR($AN300 * INDEX('Inputs from Uganda staff'!$E$61:$BM$80,MATCH('HRH Need estimation'!AK$2,'Inputs from Uganda staff'!$E$61:$E$80,0),MATCH('HRH Need estimation'!$D300,'Inputs from Uganda staff'!$E$6:$BM$6,0)),
""))</f>
        <v>0</v>
      </c>
      <c r="AL300" s="122">
        <f>IFERROR(
$AN300 * INDEX('WFOM - Time_Base'!$A$4:$API$29, MATCH("CenHos", 'WFOM - Time_Base'!$B$4:$B$29,0), MATCH(CONCATENATE($G300,AL$2),'WFOM - Time_Base'!$A$8:$API$8,0)) *
INDEX('WFOM - Time_Base'!$A$4:$API$29, MATCH("CenHos_Per", 'WFOM - Time_Base'!$B$4:$B$29,0), MATCH(CONCATENATE($G300,AL$2),'WFOM - Time_Base'!$A$8:$API$8,0)),
IFERROR($AN300 * INDEX('Inputs from Uganda staff'!$E$61:$BM$80,MATCH('HRH Need estimation'!AL$2,'Inputs from Uganda staff'!$E$61:$E$80,0),MATCH('HRH Need estimation'!$D300,'Inputs from Uganda staff'!$E$6:$BM$6,0)),
""))</f>
        <v>0</v>
      </c>
      <c r="AN300">
        <v>4</v>
      </c>
      <c r="AO300" t="str">
        <f t="shared" si="12"/>
        <v>321</v>
      </c>
    </row>
    <row r="301" spans="1:42" hidden="1">
      <c r="A301" s="106" t="s">
        <v>1049</v>
      </c>
      <c r="B301" s="106" t="s">
        <v>292</v>
      </c>
      <c r="C301" s="107" t="s">
        <v>817</v>
      </c>
      <c r="D301" s="113" t="s">
        <v>818</v>
      </c>
      <c r="E301" s="122" t="s">
        <v>85</v>
      </c>
      <c r="F301" s="122" t="s">
        <v>94</v>
      </c>
      <c r="G301" s="122" t="str">
        <f>IF(F301&lt;&gt;"", VLOOKUP(F301,'WFOM - Cadre and Service List'!$E$4:$F$52,2,FALSE), "")</f>
        <v>EstMedCom</v>
      </c>
      <c r="H301" s="122"/>
      <c r="I301" s="207"/>
      <c r="J301" s="207"/>
      <c r="K301" s="207"/>
      <c r="L301" s="207"/>
      <c r="M301" s="207"/>
      <c r="N301" s="207"/>
      <c r="O301" s="207"/>
      <c r="P301" s="207">
        <f t="shared" si="11"/>
        <v>0</v>
      </c>
      <c r="Q301" s="122" t="s">
        <v>1947</v>
      </c>
      <c r="R301" s="122">
        <f>IFERROR(
$AN301 * INDEX('WFOM - Time_Base'!$A$4:$API$29, MATCH("CenHos", 'WFOM - Time_Base'!$B$4:$B$29,0), MATCH(CONCATENATE($G301,R$2),'WFOM - Time_Base'!$A$8:$API$8,0)) *
INDEX('WFOM - Time_Base'!$A$4:$API$29, MATCH("CenHos_Per", 'WFOM - Time_Base'!$B$4:$B$29,0), MATCH(CONCATENATE($G301,R$2),'WFOM - Time_Base'!$A$8:$API$8,0)),
IFERROR($AN301 * INDEX('Inputs from Uganda staff'!$E$61:$BM$80,MATCH('HRH Need estimation'!R$2,'Inputs from Uganda staff'!$E$61:$E$80,0),MATCH('HRH Need estimation'!$D301,'Inputs from Uganda staff'!$E$6:$BM$6,0)),
""))</f>
        <v>58.5</v>
      </c>
      <c r="S301" s="122">
        <f>IFERROR(
$AN301 * INDEX('WFOM - Time_Base'!$A$4:$API$29, MATCH("CenHos", 'WFOM - Time_Base'!$B$4:$B$29,0), MATCH(CONCATENATE($G301,S$2),'WFOM - Time_Base'!$A$8:$API$8,0)) *
INDEX('WFOM - Time_Base'!$A$4:$API$29, MATCH("CenHos_Per", 'WFOM - Time_Base'!$B$4:$B$29,0), MATCH(CONCATENATE($G301,S$2),'WFOM - Time_Base'!$A$8:$API$8,0)),
IFERROR($AN301 * INDEX('Inputs from Uganda staff'!$E$61:$BM$80,MATCH('HRH Need estimation'!S$2,'Inputs from Uganda staff'!$E$61:$E$80,0),MATCH('HRH Need estimation'!$D301,'Inputs from Uganda staff'!$E$6:$BM$6,0)),
""))</f>
        <v>97.5</v>
      </c>
      <c r="T301" s="122">
        <f>IFERROR(
$AN301 * INDEX('WFOM - Time_Base'!$A$4:$API$29, MATCH("CenHos", 'WFOM - Time_Base'!$B$4:$B$29,0), MATCH(CONCATENATE($G301,T$2),'WFOM - Time_Base'!$A$8:$API$8,0)) *
INDEX('WFOM - Time_Base'!$A$4:$API$29, MATCH("CenHos_Per", 'WFOM - Time_Base'!$B$4:$B$29,0), MATCH(CONCATENATE($G301,T$2),'WFOM - Time_Base'!$A$8:$API$8,0)),
IFERROR($AN301 * INDEX('Inputs from Uganda staff'!$E$61:$BM$80,MATCH('HRH Need estimation'!T$2,'Inputs from Uganda staff'!$E$61:$E$80,0),MATCH('HRH Need estimation'!$D301,'Inputs from Uganda staff'!$E$6:$BM$6,0)),
""))</f>
        <v>0</v>
      </c>
      <c r="U301" s="122">
        <f>IFERROR(
$AN301 * INDEX('WFOM - Time_Base'!$A$4:$API$29, MATCH("CenHos", 'WFOM - Time_Base'!$B$4:$B$29,0), MATCH(CONCATENATE($G301,U$2),'WFOM - Time_Base'!$A$8:$API$8,0)) *
INDEX('WFOM - Time_Base'!$A$4:$API$29, MATCH("CenHos_Per", 'WFOM - Time_Base'!$B$4:$B$29,0), MATCH(CONCATENATE($G301,U$2),'WFOM - Time_Base'!$A$8:$API$8,0)),
IFERROR($AN301 * INDEX('Inputs from Uganda staff'!$E$61:$BM$80,MATCH('HRH Need estimation'!U$2,'Inputs from Uganda staff'!$E$61:$E$80,0),MATCH('HRH Need estimation'!$D301,'Inputs from Uganda staff'!$E$6:$BM$6,0)),
""))</f>
        <v>0</v>
      </c>
      <c r="V301" s="122">
        <f>IFERROR(
$AN301 * INDEX('WFOM - Time_Base'!$A$4:$API$29, MATCH("CenHos", 'WFOM - Time_Base'!$B$4:$B$29,0), MATCH(CONCATENATE($G301,V$2),'WFOM - Time_Base'!$A$8:$API$8,0)) *
INDEX('WFOM - Time_Base'!$A$4:$API$29, MATCH("CenHos_Per", 'WFOM - Time_Base'!$B$4:$B$29,0), MATCH(CONCATENATE($G301,V$2),'WFOM - Time_Base'!$A$8:$API$8,0)),
IFERROR($AN301 * INDEX('Inputs from Uganda staff'!$E$61:$BM$80,MATCH('HRH Need estimation'!V$2,'Inputs from Uganda staff'!$E$61:$E$80,0),MATCH('HRH Need estimation'!$D301,'Inputs from Uganda staff'!$E$6:$BM$6,0)),
""))</f>
        <v>78</v>
      </c>
      <c r="W301" s="122">
        <f>IFERROR(
$AN301 * INDEX('WFOM - Time_Base'!$A$4:$API$29, MATCH("CenHos", 'WFOM - Time_Base'!$B$4:$B$29,0), MATCH(CONCATENATE($G301,W$2),'WFOM - Time_Base'!$A$8:$API$8,0)) *
INDEX('WFOM - Time_Base'!$A$4:$API$29, MATCH("CenHos_Per", 'WFOM - Time_Base'!$B$4:$B$29,0), MATCH(CONCATENATE($G301,W$2),'WFOM - Time_Base'!$A$8:$API$8,0)),
IFERROR($AN301 * INDEX('Inputs from Uganda staff'!$E$61:$BM$80,MATCH('HRH Need estimation'!W$2,'Inputs from Uganda staff'!$E$61:$E$80,0),MATCH('HRH Need estimation'!$D301,'Inputs from Uganda staff'!$E$6:$BM$6,0)),
""))</f>
        <v>0</v>
      </c>
      <c r="X301" s="122">
        <f>IFERROR(
$AN301 * INDEX('WFOM - Time_Base'!$A$4:$API$29, MATCH("CenHos", 'WFOM - Time_Base'!$B$4:$B$29,0), MATCH(CONCATENATE($G301,X$2),'WFOM - Time_Base'!$A$8:$API$8,0)) *
INDEX('WFOM - Time_Base'!$A$4:$API$29, MATCH("CenHos_Per", 'WFOM - Time_Base'!$B$4:$B$29,0), MATCH(CONCATENATE($G301,X$2),'WFOM - Time_Base'!$A$8:$API$8,0)),
IFERROR($AN301 * INDEX('Inputs from Uganda staff'!$E$61:$BM$80,MATCH('HRH Need estimation'!X$2,'Inputs from Uganda staff'!$E$61:$E$80,0),MATCH('HRH Need estimation'!$D301,'Inputs from Uganda staff'!$E$6:$BM$6,0)),
""))</f>
        <v>9.75</v>
      </c>
      <c r="Y301" s="122">
        <f>IFERROR(
$AN301 * INDEX('WFOM - Time_Base'!$A$4:$API$29, MATCH("CenHos", 'WFOM - Time_Base'!$B$4:$B$29,0), MATCH(CONCATENATE($G301,Y$2),'WFOM - Time_Base'!$A$8:$API$8,0)) *
INDEX('WFOM - Time_Base'!$A$4:$API$29, MATCH("CenHos_Per", 'WFOM - Time_Base'!$B$4:$B$29,0), MATCH(CONCATENATE($G301,Y$2),'WFOM - Time_Base'!$A$8:$API$8,0)),
IFERROR($AN301 * INDEX('Inputs from Uganda staff'!$E$61:$BM$80,MATCH('HRH Need estimation'!Y$2,'Inputs from Uganda staff'!$E$61:$E$80,0),MATCH('HRH Need estimation'!$D301,'Inputs from Uganda staff'!$E$6:$BM$6,0)),
""))</f>
        <v>9.75</v>
      </c>
      <c r="Z301" s="122">
        <f>IFERROR(
$AN301 * INDEX('WFOM - Time_Base'!$A$4:$API$29, MATCH("CenHos", 'WFOM - Time_Base'!$B$4:$B$29,0), MATCH(CONCATENATE($G301,Z$2),'WFOM - Time_Base'!$A$8:$API$8,0)) *
INDEX('WFOM - Time_Base'!$A$4:$API$29, MATCH("CenHos_Per", 'WFOM - Time_Base'!$B$4:$B$29,0), MATCH(CONCATENATE($G301,Z$2),'WFOM - Time_Base'!$A$8:$API$8,0)),
IFERROR($AN301 * INDEX('Inputs from Uganda staff'!$E$61:$BM$80,MATCH('HRH Need estimation'!Z$2,'Inputs from Uganda staff'!$E$61:$E$80,0),MATCH('HRH Need estimation'!$D301,'Inputs from Uganda staff'!$E$6:$BM$6,0)),
""))</f>
        <v>0</v>
      </c>
      <c r="AA301" s="122">
        <f>IFERROR(
$AN301 * INDEX('WFOM - Time_Base'!$A$4:$API$29, MATCH("CenHos", 'WFOM - Time_Base'!$B$4:$B$29,0), MATCH(CONCATENATE($G301,AA$2),'WFOM - Time_Base'!$A$8:$API$8,0)) *
INDEX('WFOM - Time_Base'!$A$4:$API$29, MATCH("CenHos_Per", 'WFOM - Time_Base'!$B$4:$B$29,0), MATCH(CONCATENATE($G301,AA$2),'WFOM - Time_Base'!$A$8:$API$8,0)),
IFERROR($AN301 * INDEX('Inputs from Uganda staff'!$E$61:$BM$80,MATCH('HRH Need estimation'!AA$2,'Inputs from Uganda staff'!$E$61:$E$80,0),MATCH('HRH Need estimation'!$D301,'Inputs from Uganda staff'!$E$6:$BM$6,0)),
""))</f>
        <v>0</v>
      </c>
      <c r="AB301" s="122">
        <f>IFERROR(
$AN301 * INDEX('WFOM - Time_Base'!$A$4:$API$29, MATCH("CenHos", 'WFOM - Time_Base'!$B$4:$B$29,0), MATCH(CONCATENATE($G301,AB$2),'WFOM - Time_Base'!$A$8:$API$8,0)) *
INDEX('WFOM - Time_Base'!$A$4:$API$29, MATCH("CenHos_Per", 'WFOM - Time_Base'!$B$4:$B$29,0), MATCH(CONCATENATE($G301,AB$2),'WFOM - Time_Base'!$A$8:$API$8,0)),
IFERROR($AN301 * INDEX('Inputs from Uganda staff'!$E$61:$BM$80,MATCH('HRH Need estimation'!AB$2,'Inputs from Uganda staff'!$E$61:$E$80,0),MATCH('HRH Need estimation'!$D301,'Inputs from Uganda staff'!$E$6:$BM$6,0)),
""))</f>
        <v>0</v>
      </c>
      <c r="AC301" s="122" t="str">
        <f>IFERROR(
$AN301 * INDEX('WFOM - Time_Base'!$A$4:$API$29, MATCH("CenHos", 'WFOM - Time_Base'!$B$4:$B$29,0), MATCH(CONCATENATE($G301,AC$2),'WFOM - Time_Base'!$A$8:$API$8,0)) *
INDEX('WFOM - Time_Base'!$A$4:$API$29, MATCH("CenHos_Per", 'WFOM - Time_Base'!$B$4:$B$29,0), MATCH(CONCATENATE($G301,AC$2),'WFOM - Time_Base'!$A$8:$API$8,0)),
IFERROR($AN301 * INDEX('Inputs from Uganda staff'!$E$61:$BM$80,MATCH('HRH Need estimation'!AC$2,'Inputs from Uganda staff'!$E$61:$E$80,0),MATCH('HRH Need estimation'!$D301,'Inputs from Uganda staff'!$E$6:$BM$6,0)),
""))</f>
        <v/>
      </c>
      <c r="AD301" s="122">
        <f>IFERROR(
$AN301 * INDEX('WFOM - Time_Base'!$A$4:$API$29, MATCH("CenHos", 'WFOM - Time_Base'!$B$4:$B$29,0), MATCH(CONCATENATE($G301,AD$2),'WFOM - Time_Base'!$A$8:$API$8,0)) *
INDEX('WFOM - Time_Base'!$A$4:$API$29, MATCH("CenHos_Per", 'WFOM - Time_Base'!$B$4:$B$29,0), MATCH(CONCATENATE($G301,AD$2),'WFOM - Time_Base'!$A$8:$API$8,0)),
IFERROR($AN301 * INDEX('Inputs from Uganda staff'!$E$61:$BM$80,MATCH('HRH Need estimation'!AD$2,'Inputs from Uganda staff'!$E$61:$E$80,0),MATCH('HRH Need estimation'!$D301,'Inputs from Uganda staff'!$E$6:$BM$6,0)),
""))</f>
        <v>0</v>
      </c>
      <c r="AE301" s="122">
        <f>IFERROR(
$AN301 * INDEX('WFOM - Time_Base'!$A$4:$API$29, MATCH("CenHos", 'WFOM - Time_Base'!$B$4:$B$29,0), MATCH(CONCATENATE($G301,AE$2),'WFOM - Time_Base'!$A$8:$API$8,0)) *
INDEX('WFOM - Time_Base'!$A$4:$API$29, MATCH("CenHos_Per", 'WFOM - Time_Base'!$B$4:$B$29,0), MATCH(CONCATENATE($G301,AE$2),'WFOM - Time_Base'!$A$8:$API$8,0)),
IFERROR($AN301 * INDEX('Inputs from Uganda staff'!$E$61:$BM$80,MATCH('HRH Need estimation'!AE$2,'Inputs from Uganda staff'!$E$61:$E$80,0),MATCH('HRH Need estimation'!$D301,'Inputs from Uganda staff'!$E$6:$BM$6,0)),
""))</f>
        <v>0</v>
      </c>
      <c r="AF301" s="122">
        <f>IFERROR(
$AN301 * INDEX('WFOM - Time_Base'!$A$4:$API$29, MATCH("CenHos", 'WFOM - Time_Base'!$B$4:$B$29,0), MATCH(CONCATENATE($G301,AF$2),'WFOM - Time_Base'!$A$8:$API$8,0)) *
INDEX('WFOM - Time_Base'!$A$4:$API$29, MATCH("CenHos_Per", 'WFOM - Time_Base'!$B$4:$B$29,0), MATCH(CONCATENATE($G301,AF$2),'WFOM - Time_Base'!$A$8:$API$8,0)),
IFERROR($AN301 * INDEX('Inputs from Uganda staff'!$E$61:$BM$80,MATCH('HRH Need estimation'!AF$2,'Inputs from Uganda staff'!$E$61:$E$80,0),MATCH('HRH Need estimation'!$D301,'Inputs from Uganda staff'!$E$6:$BM$6,0)),
""))</f>
        <v>0</v>
      </c>
      <c r="AG301" s="122">
        <f>IFERROR(
$AN301 * INDEX('WFOM - Time_Base'!$A$4:$API$29, MATCH("CenHos", 'WFOM - Time_Base'!$B$4:$B$29,0), MATCH(CONCATENATE($G301,AG$2),'WFOM - Time_Base'!$A$8:$API$8,0)) *
INDEX('WFOM - Time_Base'!$A$4:$API$29, MATCH("CenHos_Per", 'WFOM - Time_Base'!$B$4:$B$29,0), MATCH(CONCATENATE($G301,AG$2),'WFOM - Time_Base'!$A$8:$API$8,0)),
IFERROR($AN301 * INDEX('Inputs from Uganda staff'!$E$61:$BM$80,MATCH('HRH Need estimation'!AG$2,'Inputs from Uganda staff'!$E$61:$E$80,0),MATCH('HRH Need estimation'!$D301,'Inputs from Uganda staff'!$E$6:$BM$6,0)),
""))</f>
        <v>0</v>
      </c>
      <c r="AH301" s="122">
        <f>IFERROR(
$AN301 * INDEX('WFOM - Time_Base'!$A$4:$API$29, MATCH("CenHos", 'WFOM - Time_Base'!$B$4:$B$29,0), MATCH(CONCATENATE($G301,AH$2),'WFOM - Time_Base'!$A$8:$API$8,0)) *
INDEX('WFOM - Time_Base'!$A$4:$API$29, MATCH("CenHos_Per", 'WFOM - Time_Base'!$B$4:$B$29,0), MATCH(CONCATENATE($G301,AH$2),'WFOM - Time_Base'!$A$8:$API$8,0)),
IFERROR($AN301 * INDEX('Inputs from Uganda staff'!$E$61:$BM$80,MATCH('HRH Need estimation'!AH$2,'Inputs from Uganda staff'!$E$61:$E$80,0),MATCH('HRH Need estimation'!$D301,'Inputs from Uganda staff'!$E$6:$BM$6,0)),
""))</f>
        <v>0</v>
      </c>
      <c r="AI301" s="122">
        <f>IFERROR(
$AN301 * INDEX('WFOM - Time_Base'!$A$4:$API$29, MATCH("CenHos", 'WFOM - Time_Base'!$B$4:$B$29,0), MATCH(CONCATENATE($G301,AI$2),'WFOM - Time_Base'!$A$8:$API$8,0)) *
INDEX('WFOM - Time_Base'!$A$4:$API$29, MATCH("CenHos_Per", 'WFOM - Time_Base'!$B$4:$B$29,0), MATCH(CONCATENATE($G301,AI$2),'WFOM - Time_Base'!$A$8:$API$8,0)),
IFERROR($AN301 * INDEX('Inputs from Uganda staff'!$E$61:$BM$80,MATCH('HRH Need estimation'!AI$2,'Inputs from Uganda staff'!$E$61:$E$80,0),MATCH('HRH Need estimation'!$D301,'Inputs from Uganda staff'!$E$6:$BM$6,0)),
""))</f>
        <v>0</v>
      </c>
      <c r="AJ301" s="122">
        <f>IFERROR(
$AN301 * INDEX('WFOM - Time_Base'!$A$4:$API$29, MATCH("CenHos", 'WFOM - Time_Base'!$B$4:$B$29,0), MATCH(CONCATENATE($G301,AJ$2),'WFOM - Time_Base'!$A$8:$API$8,0)) *
INDEX('WFOM - Time_Base'!$A$4:$API$29, MATCH("CenHos_Per", 'WFOM - Time_Base'!$B$4:$B$29,0), MATCH(CONCATENATE($G301,AJ$2),'WFOM - Time_Base'!$A$8:$API$8,0)),
IFERROR($AN301 * INDEX('Inputs from Uganda staff'!$E$61:$BM$80,MATCH('HRH Need estimation'!AJ$2,'Inputs from Uganda staff'!$E$61:$E$80,0),MATCH('HRH Need estimation'!$D301,'Inputs from Uganda staff'!$E$6:$BM$6,0)),
""))</f>
        <v>0</v>
      </c>
      <c r="AK301" s="122">
        <f>IFERROR(
$AN301 * INDEX('WFOM - Time_Base'!$A$4:$API$29, MATCH("CenHos", 'WFOM - Time_Base'!$B$4:$B$29,0), MATCH(CONCATENATE($G301,AK$2),'WFOM - Time_Base'!$A$8:$API$8,0)) *
INDEX('WFOM - Time_Base'!$A$4:$API$29, MATCH("CenHos_Per", 'WFOM - Time_Base'!$B$4:$B$29,0), MATCH(CONCATENATE($G301,AK$2),'WFOM - Time_Base'!$A$8:$API$8,0)),
IFERROR($AN301 * INDEX('Inputs from Uganda staff'!$E$61:$BM$80,MATCH('HRH Need estimation'!AK$2,'Inputs from Uganda staff'!$E$61:$E$80,0),MATCH('HRH Need estimation'!$D301,'Inputs from Uganda staff'!$E$6:$BM$6,0)),
""))</f>
        <v>0</v>
      </c>
      <c r="AL301" s="122">
        <f>IFERROR(
$AN301 * INDEX('WFOM - Time_Base'!$A$4:$API$29, MATCH("CenHos", 'WFOM - Time_Base'!$B$4:$B$29,0), MATCH(CONCATENATE($G301,AL$2),'WFOM - Time_Base'!$A$8:$API$8,0)) *
INDEX('WFOM - Time_Base'!$A$4:$API$29, MATCH("CenHos_Per", 'WFOM - Time_Base'!$B$4:$B$29,0), MATCH(CONCATENATE($G301,AL$2),'WFOM - Time_Base'!$A$8:$API$8,0)),
IFERROR($AN301 * INDEX('Inputs from Uganda staff'!$E$61:$BM$80,MATCH('HRH Need estimation'!AL$2,'Inputs from Uganda staff'!$E$61:$E$80,0),MATCH('HRH Need estimation'!$D301,'Inputs from Uganda staff'!$E$6:$BM$6,0)),
""))</f>
        <v>0</v>
      </c>
      <c r="AN301">
        <v>13</v>
      </c>
      <c r="AO301" t="str">
        <f t="shared" si="12"/>
        <v>322</v>
      </c>
    </row>
    <row r="302" spans="1:42" hidden="1">
      <c r="A302" s="106" t="s">
        <v>1050</v>
      </c>
      <c r="B302" s="106" t="s">
        <v>675</v>
      </c>
      <c r="C302" s="107" t="s">
        <v>819</v>
      </c>
      <c r="D302" s="113" t="s">
        <v>820</v>
      </c>
      <c r="E302" s="122" t="s">
        <v>867</v>
      </c>
      <c r="F302" s="122" t="s">
        <v>9</v>
      </c>
      <c r="G302" s="122" t="str">
        <f>IF(F302&lt;&gt;"", VLOOKUP(F302,'WFOM - Cadre and Service List'!$E$4:$F$52,2,FALSE), "")</f>
        <v>InpatientDays</v>
      </c>
      <c r="H302" s="122"/>
      <c r="I302" s="207"/>
      <c r="J302" s="207"/>
      <c r="K302" s="207"/>
      <c r="L302" s="207"/>
      <c r="M302" s="207"/>
      <c r="N302" s="207"/>
      <c r="O302" s="207"/>
      <c r="P302" s="207">
        <f t="shared" si="11"/>
        <v>0</v>
      </c>
      <c r="Q302" s="122" t="s">
        <v>1947</v>
      </c>
      <c r="R302" s="122">
        <f>IFERROR(
$AN302 * INDEX('WFOM - Time_Base'!$A$4:$API$29, MATCH("CenHos", 'WFOM - Time_Base'!$B$4:$B$29,0), MATCH(CONCATENATE($G302,R$2),'WFOM - Time_Base'!$A$8:$API$8,0)) *
INDEX('WFOM - Time_Base'!$A$4:$API$29, MATCH("CenHos_Per", 'WFOM - Time_Base'!$B$4:$B$29,0), MATCH(CONCATENATE($G302,R$2),'WFOM - Time_Base'!$A$8:$API$8,0)),
IFERROR($AN302 * INDEX('Inputs from Uganda staff'!$E$61:$BM$80,MATCH('HRH Need estimation'!R$2,'Inputs from Uganda staff'!$E$61:$E$80,0),MATCH('HRH Need estimation'!$D302,'Inputs from Uganda staff'!$E$6:$BM$6,0)),
""))</f>
        <v>5</v>
      </c>
      <c r="S302" s="122">
        <f>IFERROR(
$AN302 * INDEX('WFOM - Time_Base'!$A$4:$API$29, MATCH("CenHos", 'WFOM - Time_Base'!$B$4:$B$29,0), MATCH(CONCATENATE($G302,S$2),'WFOM - Time_Base'!$A$8:$API$8,0)) *
INDEX('WFOM - Time_Base'!$A$4:$API$29, MATCH("CenHos_Per", 'WFOM - Time_Base'!$B$4:$B$29,0), MATCH(CONCATENATE($G302,S$2),'WFOM - Time_Base'!$A$8:$API$8,0)),
IFERROR($AN302 * INDEX('Inputs from Uganda staff'!$E$61:$BM$80,MATCH('HRH Need estimation'!S$2,'Inputs from Uganda staff'!$E$61:$E$80,0),MATCH('HRH Need estimation'!$D302,'Inputs from Uganda staff'!$E$6:$BM$6,0)),
""))</f>
        <v>7</v>
      </c>
      <c r="T302" s="122">
        <f>IFERROR(
$AN302 * INDEX('WFOM - Time_Base'!$A$4:$API$29, MATCH("CenHos", 'WFOM - Time_Base'!$B$4:$B$29,0), MATCH(CONCATENATE($G302,T$2),'WFOM - Time_Base'!$A$8:$API$8,0)) *
INDEX('WFOM - Time_Base'!$A$4:$API$29, MATCH("CenHos_Per", 'WFOM - Time_Base'!$B$4:$B$29,0), MATCH(CONCATENATE($G302,T$2),'WFOM - Time_Base'!$A$8:$API$8,0)),
IFERROR($AN302 * INDEX('Inputs from Uganda staff'!$E$61:$BM$80,MATCH('HRH Need estimation'!T$2,'Inputs from Uganda staff'!$E$61:$E$80,0),MATCH('HRH Need estimation'!$D302,'Inputs from Uganda staff'!$E$6:$BM$6,0)),
""))</f>
        <v>0</v>
      </c>
      <c r="U302" s="122">
        <f>IFERROR(
$AN302 * INDEX('WFOM - Time_Base'!$A$4:$API$29, MATCH("CenHos", 'WFOM - Time_Base'!$B$4:$B$29,0), MATCH(CONCATENATE($G302,U$2),'WFOM - Time_Base'!$A$8:$API$8,0)) *
INDEX('WFOM - Time_Base'!$A$4:$API$29, MATCH("CenHos_Per", 'WFOM - Time_Base'!$B$4:$B$29,0), MATCH(CONCATENATE($G302,U$2),'WFOM - Time_Base'!$A$8:$API$8,0)),
IFERROR($AN302 * INDEX('Inputs from Uganda staff'!$E$61:$BM$80,MATCH('HRH Need estimation'!U$2,'Inputs from Uganda staff'!$E$61:$E$80,0),MATCH('HRH Need estimation'!$D302,'Inputs from Uganda staff'!$E$6:$BM$6,0)),
""))</f>
        <v>12</v>
      </c>
      <c r="V302" s="122">
        <f>IFERROR(
$AN302 * INDEX('WFOM - Time_Base'!$A$4:$API$29, MATCH("CenHos", 'WFOM - Time_Base'!$B$4:$B$29,0), MATCH(CONCATENATE($G302,V$2),'WFOM - Time_Base'!$A$8:$API$8,0)) *
INDEX('WFOM - Time_Base'!$A$4:$API$29, MATCH("CenHos_Per", 'WFOM - Time_Base'!$B$4:$B$29,0), MATCH(CONCATENATE($G302,V$2),'WFOM - Time_Base'!$A$8:$API$8,0)),
IFERROR($AN302 * INDEX('Inputs from Uganda staff'!$E$61:$BM$80,MATCH('HRH Need estimation'!V$2,'Inputs from Uganda staff'!$E$61:$E$80,0),MATCH('HRH Need estimation'!$D302,'Inputs from Uganda staff'!$E$6:$BM$6,0)),
""))</f>
        <v>28</v>
      </c>
      <c r="W302" s="122">
        <f>IFERROR(
$AN302 * INDEX('WFOM - Time_Base'!$A$4:$API$29, MATCH("CenHos", 'WFOM - Time_Base'!$B$4:$B$29,0), MATCH(CONCATENATE($G302,W$2),'WFOM - Time_Base'!$A$8:$API$8,0)) *
INDEX('WFOM - Time_Base'!$A$4:$API$29, MATCH("CenHos_Per", 'WFOM - Time_Base'!$B$4:$B$29,0), MATCH(CONCATENATE($G302,W$2),'WFOM - Time_Base'!$A$8:$API$8,0)),
IFERROR($AN302 * INDEX('Inputs from Uganda staff'!$E$61:$BM$80,MATCH('HRH Need estimation'!W$2,'Inputs from Uganda staff'!$E$61:$E$80,0),MATCH('HRH Need estimation'!$D302,'Inputs from Uganda staff'!$E$6:$BM$6,0)),
""))</f>
        <v>2</v>
      </c>
      <c r="X302" s="122">
        <f>IFERROR(
$AN302 * INDEX('WFOM - Time_Base'!$A$4:$API$29, MATCH("CenHos", 'WFOM - Time_Base'!$B$4:$B$29,0), MATCH(CONCATENATE($G302,X$2),'WFOM - Time_Base'!$A$8:$API$8,0)) *
INDEX('WFOM - Time_Base'!$A$4:$API$29, MATCH("CenHos_Per", 'WFOM - Time_Base'!$B$4:$B$29,0), MATCH(CONCATENATE($G302,X$2),'WFOM - Time_Base'!$A$8:$API$8,0)),
IFERROR($AN302 * INDEX('Inputs from Uganda staff'!$E$61:$BM$80,MATCH('HRH Need estimation'!X$2,'Inputs from Uganda staff'!$E$61:$E$80,0),MATCH('HRH Need estimation'!$D302,'Inputs from Uganda staff'!$E$6:$BM$6,0)),
""))</f>
        <v>0</v>
      </c>
      <c r="Y302" s="122">
        <f>IFERROR(
$AN302 * INDEX('WFOM - Time_Base'!$A$4:$API$29, MATCH("CenHos", 'WFOM - Time_Base'!$B$4:$B$29,0), MATCH(CONCATENATE($G302,Y$2),'WFOM - Time_Base'!$A$8:$API$8,0)) *
INDEX('WFOM - Time_Base'!$A$4:$API$29, MATCH("CenHos_Per", 'WFOM - Time_Base'!$B$4:$B$29,0), MATCH(CONCATENATE($G302,Y$2),'WFOM - Time_Base'!$A$8:$API$8,0)),
IFERROR($AN302 * INDEX('Inputs from Uganda staff'!$E$61:$BM$80,MATCH('HRH Need estimation'!Y$2,'Inputs from Uganda staff'!$E$61:$E$80,0),MATCH('HRH Need estimation'!$D302,'Inputs from Uganda staff'!$E$6:$BM$6,0)),
""))</f>
        <v>0</v>
      </c>
      <c r="Z302" s="122">
        <f>IFERROR(
$AN302 * INDEX('WFOM - Time_Base'!$A$4:$API$29, MATCH("CenHos", 'WFOM - Time_Base'!$B$4:$B$29,0), MATCH(CONCATENATE($G302,Z$2),'WFOM - Time_Base'!$A$8:$API$8,0)) *
INDEX('WFOM - Time_Base'!$A$4:$API$29, MATCH("CenHos_Per", 'WFOM - Time_Base'!$B$4:$B$29,0), MATCH(CONCATENATE($G302,Z$2),'WFOM - Time_Base'!$A$8:$API$8,0)),
IFERROR($AN302 * INDEX('Inputs from Uganda staff'!$E$61:$BM$80,MATCH('HRH Need estimation'!Z$2,'Inputs from Uganda staff'!$E$61:$E$80,0),MATCH('HRH Need estimation'!$D302,'Inputs from Uganda staff'!$E$6:$BM$6,0)),
""))</f>
        <v>0</v>
      </c>
      <c r="AA302" s="122">
        <f>IFERROR(
$AN302 * INDEX('WFOM - Time_Base'!$A$4:$API$29, MATCH("CenHos", 'WFOM - Time_Base'!$B$4:$B$29,0), MATCH(CONCATENATE($G302,AA$2),'WFOM - Time_Base'!$A$8:$API$8,0)) *
INDEX('WFOM - Time_Base'!$A$4:$API$29, MATCH("CenHos_Per", 'WFOM - Time_Base'!$B$4:$B$29,0), MATCH(CONCATENATE($G302,AA$2),'WFOM - Time_Base'!$A$8:$API$8,0)),
IFERROR($AN302 * INDEX('Inputs from Uganda staff'!$E$61:$BM$80,MATCH('HRH Need estimation'!AA$2,'Inputs from Uganda staff'!$E$61:$E$80,0),MATCH('HRH Need estimation'!$D302,'Inputs from Uganda staff'!$E$6:$BM$6,0)),
""))</f>
        <v>0</v>
      </c>
      <c r="AB302" s="122">
        <f>IFERROR(
$AN302 * INDEX('WFOM - Time_Base'!$A$4:$API$29, MATCH("CenHos", 'WFOM - Time_Base'!$B$4:$B$29,0), MATCH(CONCATENATE($G302,AB$2),'WFOM - Time_Base'!$A$8:$API$8,0)) *
INDEX('WFOM - Time_Base'!$A$4:$API$29, MATCH("CenHos_Per", 'WFOM - Time_Base'!$B$4:$B$29,0), MATCH(CONCATENATE($G302,AB$2),'WFOM - Time_Base'!$A$8:$API$8,0)),
IFERROR($AN302 * INDEX('Inputs from Uganda staff'!$E$61:$BM$80,MATCH('HRH Need estimation'!AB$2,'Inputs from Uganda staff'!$E$61:$E$80,0),MATCH('HRH Need estimation'!$D302,'Inputs from Uganda staff'!$E$6:$BM$6,0)),
""))</f>
        <v>0</v>
      </c>
      <c r="AC302" s="122" t="str">
        <f>IFERROR(
$AN302 * INDEX('WFOM - Time_Base'!$A$4:$API$29, MATCH("CenHos", 'WFOM - Time_Base'!$B$4:$B$29,0), MATCH(CONCATENATE($G302,AC$2),'WFOM - Time_Base'!$A$8:$API$8,0)) *
INDEX('WFOM - Time_Base'!$A$4:$API$29, MATCH("CenHos_Per", 'WFOM - Time_Base'!$B$4:$B$29,0), MATCH(CONCATENATE($G302,AC$2),'WFOM - Time_Base'!$A$8:$API$8,0)),
IFERROR($AN302 * INDEX('Inputs from Uganda staff'!$E$61:$BM$80,MATCH('HRH Need estimation'!AC$2,'Inputs from Uganda staff'!$E$61:$E$80,0),MATCH('HRH Need estimation'!$D302,'Inputs from Uganda staff'!$E$6:$BM$6,0)),
""))</f>
        <v/>
      </c>
      <c r="AD302" s="122">
        <f>IFERROR(
$AN302 * INDEX('WFOM - Time_Base'!$A$4:$API$29, MATCH("CenHos", 'WFOM - Time_Base'!$B$4:$B$29,0), MATCH(CONCATENATE($G302,AD$2),'WFOM - Time_Base'!$A$8:$API$8,0)) *
INDEX('WFOM - Time_Base'!$A$4:$API$29, MATCH("CenHos_Per", 'WFOM - Time_Base'!$B$4:$B$29,0), MATCH(CONCATENATE($G302,AD$2),'WFOM - Time_Base'!$A$8:$API$8,0)),
IFERROR($AN302 * INDEX('Inputs from Uganda staff'!$E$61:$BM$80,MATCH('HRH Need estimation'!AD$2,'Inputs from Uganda staff'!$E$61:$E$80,0),MATCH('HRH Need estimation'!$D302,'Inputs from Uganda staff'!$E$6:$BM$6,0)),
""))</f>
        <v>0</v>
      </c>
      <c r="AE302" s="122">
        <f>IFERROR(
$AN302 * INDEX('WFOM - Time_Base'!$A$4:$API$29, MATCH("CenHos", 'WFOM - Time_Base'!$B$4:$B$29,0), MATCH(CONCATENATE($G302,AE$2),'WFOM - Time_Base'!$A$8:$API$8,0)) *
INDEX('WFOM - Time_Base'!$A$4:$API$29, MATCH("CenHos_Per", 'WFOM - Time_Base'!$B$4:$B$29,0), MATCH(CONCATENATE($G302,AE$2),'WFOM - Time_Base'!$A$8:$API$8,0)),
IFERROR($AN302 * INDEX('Inputs from Uganda staff'!$E$61:$BM$80,MATCH('HRH Need estimation'!AE$2,'Inputs from Uganda staff'!$E$61:$E$80,0),MATCH('HRH Need estimation'!$D302,'Inputs from Uganda staff'!$E$6:$BM$6,0)),
""))</f>
        <v>0</v>
      </c>
      <c r="AF302" s="122">
        <f>IFERROR(
$AN302 * INDEX('WFOM - Time_Base'!$A$4:$API$29, MATCH("CenHos", 'WFOM - Time_Base'!$B$4:$B$29,0), MATCH(CONCATENATE($G302,AF$2),'WFOM - Time_Base'!$A$8:$API$8,0)) *
INDEX('WFOM - Time_Base'!$A$4:$API$29, MATCH("CenHos_Per", 'WFOM - Time_Base'!$B$4:$B$29,0), MATCH(CONCATENATE($G302,AF$2),'WFOM - Time_Base'!$A$8:$API$8,0)),
IFERROR($AN302 * INDEX('Inputs from Uganda staff'!$E$61:$BM$80,MATCH('HRH Need estimation'!AF$2,'Inputs from Uganda staff'!$E$61:$E$80,0),MATCH('HRH Need estimation'!$D302,'Inputs from Uganda staff'!$E$6:$BM$6,0)),
""))</f>
        <v>0</v>
      </c>
      <c r="AG302" s="122">
        <f>IFERROR(
$AN302 * INDEX('WFOM - Time_Base'!$A$4:$API$29, MATCH("CenHos", 'WFOM - Time_Base'!$B$4:$B$29,0), MATCH(CONCATENATE($G302,AG$2),'WFOM - Time_Base'!$A$8:$API$8,0)) *
INDEX('WFOM - Time_Base'!$A$4:$API$29, MATCH("CenHos_Per", 'WFOM - Time_Base'!$B$4:$B$29,0), MATCH(CONCATENATE($G302,AG$2),'WFOM - Time_Base'!$A$8:$API$8,0)),
IFERROR($AN302 * INDEX('Inputs from Uganda staff'!$E$61:$BM$80,MATCH('HRH Need estimation'!AG$2,'Inputs from Uganda staff'!$E$61:$E$80,0),MATCH('HRH Need estimation'!$D302,'Inputs from Uganda staff'!$E$6:$BM$6,0)),
""))</f>
        <v>0</v>
      </c>
      <c r="AH302" s="122">
        <f>IFERROR(
$AN302 * INDEX('WFOM - Time_Base'!$A$4:$API$29, MATCH("CenHos", 'WFOM - Time_Base'!$B$4:$B$29,0), MATCH(CONCATENATE($G302,AH$2),'WFOM - Time_Base'!$A$8:$API$8,0)) *
INDEX('WFOM - Time_Base'!$A$4:$API$29, MATCH("CenHos_Per", 'WFOM - Time_Base'!$B$4:$B$29,0), MATCH(CONCATENATE($G302,AH$2),'WFOM - Time_Base'!$A$8:$API$8,0)),
IFERROR($AN302 * INDEX('Inputs from Uganda staff'!$E$61:$BM$80,MATCH('HRH Need estimation'!AH$2,'Inputs from Uganda staff'!$E$61:$E$80,0),MATCH('HRH Need estimation'!$D302,'Inputs from Uganda staff'!$E$6:$BM$6,0)),
""))</f>
        <v>0</v>
      </c>
      <c r="AI302" s="122">
        <f>IFERROR(
$AN302 * INDEX('WFOM - Time_Base'!$A$4:$API$29, MATCH("CenHos", 'WFOM - Time_Base'!$B$4:$B$29,0), MATCH(CONCATENATE($G302,AI$2),'WFOM - Time_Base'!$A$8:$API$8,0)) *
INDEX('WFOM - Time_Base'!$A$4:$API$29, MATCH("CenHos_Per", 'WFOM - Time_Base'!$B$4:$B$29,0), MATCH(CONCATENATE($G302,AI$2),'WFOM - Time_Base'!$A$8:$API$8,0)),
IFERROR($AN302 * INDEX('Inputs from Uganda staff'!$E$61:$BM$80,MATCH('HRH Need estimation'!AI$2,'Inputs from Uganda staff'!$E$61:$E$80,0),MATCH('HRH Need estimation'!$D302,'Inputs from Uganda staff'!$E$6:$BM$6,0)),
""))</f>
        <v>0</v>
      </c>
      <c r="AJ302" s="122">
        <f>IFERROR(
$AN302 * INDEX('WFOM - Time_Base'!$A$4:$API$29, MATCH("CenHos", 'WFOM - Time_Base'!$B$4:$B$29,0), MATCH(CONCATENATE($G302,AJ$2),'WFOM - Time_Base'!$A$8:$API$8,0)) *
INDEX('WFOM - Time_Base'!$A$4:$API$29, MATCH("CenHos_Per", 'WFOM - Time_Base'!$B$4:$B$29,0), MATCH(CONCATENATE($G302,AJ$2),'WFOM - Time_Base'!$A$8:$API$8,0)),
IFERROR($AN302 * INDEX('Inputs from Uganda staff'!$E$61:$BM$80,MATCH('HRH Need estimation'!AJ$2,'Inputs from Uganda staff'!$E$61:$E$80,0),MATCH('HRH Need estimation'!$D302,'Inputs from Uganda staff'!$E$6:$BM$6,0)),
""))</f>
        <v>0</v>
      </c>
      <c r="AK302" s="122">
        <f>IFERROR(
$AN302 * INDEX('WFOM - Time_Base'!$A$4:$API$29, MATCH("CenHos", 'WFOM - Time_Base'!$B$4:$B$29,0), MATCH(CONCATENATE($G302,AK$2),'WFOM - Time_Base'!$A$8:$API$8,0)) *
INDEX('WFOM - Time_Base'!$A$4:$API$29, MATCH("CenHos_Per", 'WFOM - Time_Base'!$B$4:$B$29,0), MATCH(CONCATENATE($G302,AK$2),'WFOM - Time_Base'!$A$8:$API$8,0)),
IFERROR($AN302 * INDEX('Inputs from Uganda staff'!$E$61:$BM$80,MATCH('HRH Need estimation'!AK$2,'Inputs from Uganda staff'!$E$61:$E$80,0),MATCH('HRH Need estimation'!$D302,'Inputs from Uganda staff'!$E$6:$BM$6,0)),
""))</f>
        <v>0</v>
      </c>
      <c r="AL302" s="122">
        <f>IFERROR(
$AN302 * INDEX('WFOM - Time_Base'!$A$4:$API$29, MATCH("CenHos", 'WFOM - Time_Base'!$B$4:$B$29,0), MATCH(CONCATENATE($G302,AL$2),'WFOM - Time_Base'!$A$8:$API$8,0)) *
INDEX('WFOM - Time_Base'!$A$4:$API$29, MATCH("CenHos_Per", 'WFOM - Time_Base'!$B$4:$B$29,0), MATCH(CONCATENATE($G302,AL$2),'WFOM - Time_Base'!$A$8:$API$8,0)),
IFERROR($AN302 * INDEX('Inputs from Uganda staff'!$E$61:$BM$80,MATCH('HRH Need estimation'!AL$2,'Inputs from Uganda staff'!$E$61:$E$80,0),MATCH('HRH Need estimation'!$D302,'Inputs from Uganda staff'!$E$6:$BM$6,0)),
""))</f>
        <v>0</v>
      </c>
      <c r="AN302">
        <v>1</v>
      </c>
      <c r="AO302" t="e">
        <f t="shared" si="12"/>
        <v>#N/A</v>
      </c>
    </row>
    <row r="303" spans="1:42" hidden="1">
      <c r="A303" s="106" t="s">
        <v>915</v>
      </c>
      <c r="B303" s="106" t="s">
        <v>525</v>
      </c>
      <c r="C303" s="107" t="s">
        <v>821</v>
      </c>
      <c r="D303" s="113" t="s">
        <v>822</v>
      </c>
      <c r="E303" s="252"/>
      <c r="F303" s="252"/>
      <c r="G303" s="122" t="str">
        <f>IF(F303&lt;&gt;"", VLOOKUP(F303,'WFOM - Cadre and Service List'!$E$4:$F$52,2,FALSE), "")</f>
        <v/>
      </c>
      <c r="H303" s="122"/>
      <c r="I303" s="207"/>
      <c r="J303" s="207"/>
      <c r="K303" s="207"/>
      <c r="L303" s="207"/>
      <c r="M303" s="207"/>
      <c r="N303" s="207"/>
      <c r="O303" s="207"/>
      <c r="P303" s="207">
        <f t="shared" si="11"/>
        <v>0</v>
      </c>
      <c r="Q303" s="122" t="s">
        <v>1947</v>
      </c>
      <c r="R303" s="122">
        <f>IFERROR(
$AN303 * INDEX('WFOM - Time_Base'!$A$4:$API$29, MATCH("CenHos", 'WFOM - Time_Base'!$B$4:$B$29,0), MATCH(CONCATENATE($G303,R$2),'WFOM - Time_Base'!$A$8:$API$8,0)) *
INDEX('WFOM - Time_Base'!$A$4:$API$29, MATCH("CenHos_Per", 'WFOM - Time_Base'!$B$4:$B$29,0), MATCH(CONCATENATE($G303,R$2),'WFOM - Time_Base'!$A$8:$API$8,0)),
IFERROR($AN303 * INDEX('Inputs from Uganda staff'!$E$61:$BM$80,MATCH('HRH Need estimation'!R$2,'Inputs from Uganda staff'!$E$61:$E$80,0),MATCH('HRH Need estimation'!$D303,'Inputs from Uganda staff'!$E$6:$BM$6,0)),
""))</f>
        <v>0.5</v>
      </c>
      <c r="S303" s="122">
        <f>IFERROR(
$AN303 * INDEX('WFOM - Time_Base'!$A$4:$API$29, MATCH("CenHos", 'WFOM - Time_Base'!$B$4:$B$29,0), MATCH(CONCATENATE($G303,S$2),'WFOM - Time_Base'!$A$8:$API$8,0)) *
INDEX('WFOM - Time_Base'!$A$4:$API$29, MATCH("CenHos_Per", 'WFOM - Time_Base'!$B$4:$B$29,0), MATCH(CONCATENATE($G303,S$2),'WFOM - Time_Base'!$A$8:$API$8,0)),
IFERROR($AN303 * INDEX('Inputs from Uganda staff'!$E$61:$BM$80,MATCH('HRH Need estimation'!S$2,'Inputs from Uganda staff'!$E$61:$E$80,0),MATCH('HRH Need estimation'!$D303,'Inputs from Uganda staff'!$E$6:$BM$6,0)),
""))</f>
        <v>0.5</v>
      </c>
      <c r="T303" s="122">
        <f>IFERROR(
$AN303 * INDEX('WFOM - Time_Base'!$A$4:$API$29, MATCH("CenHos", 'WFOM - Time_Base'!$B$4:$B$29,0), MATCH(CONCATENATE($G303,T$2),'WFOM - Time_Base'!$A$8:$API$8,0)) *
INDEX('WFOM - Time_Base'!$A$4:$API$29, MATCH("CenHos_Per", 'WFOM - Time_Base'!$B$4:$B$29,0), MATCH(CONCATENATE($G303,T$2),'WFOM - Time_Base'!$A$8:$API$8,0)),
IFERROR($AN303 * INDEX('Inputs from Uganda staff'!$E$61:$BM$80,MATCH('HRH Need estimation'!T$2,'Inputs from Uganda staff'!$E$61:$E$80,0),MATCH('HRH Need estimation'!$D303,'Inputs from Uganda staff'!$E$6:$BM$6,0)),
""))</f>
        <v>0</v>
      </c>
      <c r="U303" s="122">
        <f>IFERROR(
$AN303 * INDEX('WFOM - Time_Base'!$A$4:$API$29, MATCH("CenHos", 'WFOM - Time_Base'!$B$4:$B$29,0), MATCH(CONCATENATE($G303,U$2),'WFOM - Time_Base'!$A$8:$API$8,0)) *
INDEX('WFOM - Time_Base'!$A$4:$API$29, MATCH("CenHos_Per", 'WFOM - Time_Base'!$B$4:$B$29,0), MATCH(CONCATENATE($G303,U$2),'WFOM - Time_Base'!$A$8:$API$8,0)),
IFERROR($AN303 * INDEX('Inputs from Uganda staff'!$E$61:$BM$80,MATCH('HRH Need estimation'!U$2,'Inputs from Uganda staff'!$E$61:$E$80,0),MATCH('HRH Need estimation'!$D303,'Inputs from Uganda staff'!$E$6:$BM$6,0)),
""))</f>
        <v>0.75</v>
      </c>
      <c r="V303" s="122">
        <f>IFERROR(
$AN303 * INDEX('WFOM - Time_Base'!$A$4:$API$29, MATCH("CenHos", 'WFOM - Time_Base'!$B$4:$B$29,0), MATCH(CONCATENATE($G303,V$2),'WFOM - Time_Base'!$A$8:$API$8,0)) *
INDEX('WFOM - Time_Base'!$A$4:$API$29, MATCH("CenHos_Per", 'WFOM - Time_Base'!$B$4:$B$29,0), MATCH(CONCATENATE($G303,V$2),'WFOM - Time_Base'!$A$8:$API$8,0)),
IFERROR($AN303 * INDEX('Inputs from Uganda staff'!$E$61:$BM$80,MATCH('HRH Need estimation'!V$2,'Inputs from Uganda staff'!$E$61:$E$80,0),MATCH('HRH Need estimation'!$D303,'Inputs from Uganda staff'!$E$6:$BM$6,0)),
""))</f>
        <v>6</v>
      </c>
      <c r="W303" s="122">
        <f>IFERROR(
$AN303 * INDEX('WFOM - Time_Base'!$A$4:$API$29, MATCH("CenHos", 'WFOM - Time_Base'!$B$4:$B$29,0), MATCH(CONCATENATE($G303,W$2),'WFOM - Time_Base'!$A$8:$API$8,0)) *
INDEX('WFOM - Time_Base'!$A$4:$API$29, MATCH("CenHos_Per", 'WFOM - Time_Base'!$B$4:$B$29,0), MATCH(CONCATENATE($G303,W$2),'WFOM - Time_Base'!$A$8:$API$8,0)),
IFERROR($AN303 * INDEX('Inputs from Uganda staff'!$E$61:$BM$80,MATCH('HRH Need estimation'!W$2,'Inputs from Uganda staff'!$E$61:$E$80,0),MATCH('HRH Need estimation'!$D303,'Inputs from Uganda staff'!$E$6:$BM$6,0)),
""))</f>
        <v>0</v>
      </c>
      <c r="X303" s="122">
        <f>IFERROR(
$AN303 * INDEX('WFOM - Time_Base'!$A$4:$API$29, MATCH("CenHos", 'WFOM - Time_Base'!$B$4:$B$29,0), MATCH(CONCATENATE($G303,X$2),'WFOM - Time_Base'!$A$8:$API$8,0)) *
INDEX('WFOM - Time_Base'!$A$4:$API$29, MATCH("CenHos_Per", 'WFOM - Time_Base'!$B$4:$B$29,0), MATCH(CONCATENATE($G303,X$2),'WFOM - Time_Base'!$A$8:$API$8,0)),
IFERROR($AN303 * INDEX('Inputs from Uganda staff'!$E$61:$BM$80,MATCH('HRH Need estimation'!X$2,'Inputs from Uganda staff'!$E$61:$E$80,0),MATCH('HRH Need estimation'!$D303,'Inputs from Uganda staff'!$E$6:$BM$6,0)),
""))</f>
        <v>0</v>
      </c>
      <c r="Y303" s="122">
        <f>IFERROR(
$AN303 * INDEX('WFOM - Time_Base'!$A$4:$API$29, MATCH("CenHos", 'WFOM - Time_Base'!$B$4:$B$29,0), MATCH(CONCATENATE($G303,Y$2),'WFOM - Time_Base'!$A$8:$API$8,0)) *
INDEX('WFOM - Time_Base'!$A$4:$API$29, MATCH("CenHos_Per", 'WFOM - Time_Base'!$B$4:$B$29,0), MATCH(CONCATENATE($G303,Y$2),'WFOM - Time_Base'!$A$8:$API$8,0)),
IFERROR($AN303 * INDEX('Inputs from Uganda staff'!$E$61:$BM$80,MATCH('HRH Need estimation'!Y$2,'Inputs from Uganda staff'!$E$61:$E$80,0),MATCH('HRH Need estimation'!$D303,'Inputs from Uganda staff'!$E$6:$BM$6,0)),
""))</f>
        <v>1.8</v>
      </c>
      <c r="Z303" s="122">
        <f>IFERROR(
$AN303 * INDEX('WFOM - Time_Base'!$A$4:$API$29, MATCH("CenHos", 'WFOM - Time_Base'!$B$4:$B$29,0), MATCH(CONCATENATE($G303,Z$2),'WFOM - Time_Base'!$A$8:$API$8,0)) *
INDEX('WFOM - Time_Base'!$A$4:$API$29, MATCH("CenHos_Per", 'WFOM - Time_Base'!$B$4:$B$29,0), MATCH(CONCATENATE($G303,Z$2),'WFOM - Time_Base'!$A$8:$API$8,0)),
IFERROR($AN303 * INDEX('Inputs from Uganda staff'!$E$61:$BM$80,MATCH('HRH Need estimation'!Z$2,'Inputs from Uganda staff'!$E$61:$E$80,0),MATCH('HRH Need estimation'!$D303,'Inputs from Uganda staff'!$E$6:$BM$6,0)),
""))</f>
        <v>0</v>
      </c>
      <c r="AA303" s="122">
        <f>IFERROR(
$AN303 * INDEX('WFOM - Time_Base'!$A$4:$API$29, MATCH("CenHos", 'WFOM - Time_Base'!$B$4:$B$29,0), MATCH(CONCATENATE($G303,AA$2),'WFOM - Time_Base'!$A$8:$API$8,0)) *
INDEX('WFOM - Time_Base'!$A$4:$API$29, MATCH("CenHos_Per", 'WFOM - Time_Base'!$B$4:$B$29,0), MATCH(CONCATENATE($G303,AA$2),'WFOM - Time_Base'!$A$8:$API$8,0)),
IFERROR($AN303 * INDEX('Inputs from Uganda staff'!$E$61:$BM$80,MATCH('HRH Need estimation'!AA$2,'Inputs from Uganda staff'!$E$61:$E$80,0),MATCH('HRH Need estimation'!$D303,'Inputs from Uganda staff'!$E$6:$BM$6,0)),
""))</f>
        <v>0.3</v>
      </c>
      <c r="AB303" s="122">
        <f>IFERROR(
$AN303 * INDEX('WFOM - Time_Base'!$A$4:$API$29, MATCH("CenHos", 'WFOM - Time_Base'!$B$4:$B$29,0), MATCH(CONCATENATE($G303,AB$2),'WFOM - Time_Base'!$A$8:$API$8,0)) *
INDEX('WFOM - Time_Base'!$A$4:$API$29, MATCH("CenHos_Per", 'WFOM - Time_Base'!$B$4:$B$29,0), MATCH(CONCATENATE($G303,AB$2),'WFOM - Time_Base'!$A$8:$API$8,0)),
IFERROR($AN303 * INDEX('Inputs from Uganda staff'!$E$61:$BM$80,MATCH('HRH Need estimation'!AB$2,'Inputs from Uganda staff'!$E$61:$E$80,0),MATCH('HRH Need estimation'!$D303,'Inputs from Uganda staff'!$E$6:$BM$6,0)),
""))</f>
        <v>0</v>
      </c>
      <c r="AC303" s="122" t="str">
        <f>IFERROR(
$AN303 * INDEX('WFOM - Time_Base'!$A$4:$API$29, MATCH("CenHos", 'WFOM - Time_Base'!$B$4:$B$29,0), MATCH(CONCATENATE($G303,AC$2),'WFOM - Time_Base'!$A$8:$API$8,0)) *
INDEX('WFOM - Time_Base'!$A$4:$API$29, MATCH("CenHos_Per", 'WFOM - Time_Base'!$B$4:$B$29,0), MATCH(CONCATENATE($G303,AC$2),'WFOM - Time_Base'!$A$8:$API$8,0)),
IFERROR($AN303 * INDEX('Inputs from Uganda staff'!$E$61:$BM$80,MATCH('HRH Need estimation'!AC$2,'Inputs from Uganda staff'!$E$61:$E$80,0),MATCH('HRH Need estimation'!$D303,'Inputs from Uganda staff'!$E$6:$BM$6,0)),
""))</f>
        <v/>
      </c>
      <c r="AD303" s="122">
        <f>IFERROR(
$AN303 * INDEX('WFOM - Time_Base'!$A$4:$API$29, MATCH("CenHos", 'WFOM - Time_Base'!$B$4:$B$29,0), MATCH(CONCATENATE($G303,AD$2),'WFOM - Time_Base'!$A$8:$API$8,0)) *
INDEX('WFOM - Time_Base'!$A$4:$API$29, MATCH("CenHos_Per", 'WFOM - Time_Base'!$B$4:$B$29,0), MATCH(CONCATENATE($G303,AD$2),'WFOM - Time_Base'!$A$8:$API$8,0)),
IFERROR($AN303 * INDEX('Inputs from Uganda staff'!$E$61:$BM$80,MATCH('HRH Need estimation'!AD$2,'Inputs from Uganda staff'!$E$61:$E$80,0),MATCH('HRH Need estimation'!$D303,'Inputs from Uganda staff'!$E$6:$BM$6,0)),
""))</f>
        <v>0</v>
      </c>
      <c r="AE303" s="122">
        <f>IFERROR(
$AN303 * INDEX('WFOM - Time_Base'!$A$4:$API$29, MATCH("CenHos", 'WFOM - Time_Base'!$B$4:$B$29,0), MATCH(CONCATENATE($G303,AE$2),'WFOM - Time_Base'!$A$8:$API$8,0)) *
INDEX('WFOM - Time_Base'!$A$4:$API$29, MATCH("CenHos_Per", 'WFOM - Time_Base'!$B$4:$B$29,0), MATCH(CONCATENATE($G303,AE$2),'WFOM - Time_Base'!$A$8:$API$8,0)),
IFERROR($AN303 * INDEX('Inputs from Uganda staff'!$E$61:$BM$80,MATCH('HRH Need estimation'!AE$2,'Inputs from Uganda staff'!$E$61:$E$80,0),MATCH('HRH Need estimation'!$D303,'Inputs from Uganda staff'!$E$6:$BM$6,0)),
""))</f>
        <v>0</v>
      </c>
      <c r="AF303" s="122">
        <f>IFERROR(
$AN303 * INDEX('WFOM - Time_Base'!$A$4:$API$29, MATCH("CenHos", 'WFOM - Time_Base'!$B$4:$B$29,0), MATCH(CONCATENATE($G303,AF$2),'WFOM - Time_Base'!$A$8:$API$8,0)) *
INDEX('WFOM - Time_Base'!$A$4:$API$29, MATCH("CenHos_Per", 'WFOM - Time_Base'!$B$4:$B$29,0), MATCH(CONCATENATE($G303,AF$2),'WFOM - Time_Base'!$A$8:$API$8,0)),
IFERROR($AN303 * INDEX('Inputs from Uganda staff'!$E$61:$BM$80,MATCH('HRH Need estimation'!AF$2,'Inputs from Uganda staff'!$E$61:$E$80,0),MATCH('HRH Need estimation'!$D303,'Inputs from Uganda staff'!$E$6:$BM$6,0)),
""))</f>
        <v>0</v>
      </c>
      <c r="AG303" s="122">
        <f>IFERROR(
$AN303 * INDEX('WFOM - Time_Base'!$A$4:$API$29, MATCH("CenHos", 'WFOM - Time_Base'!$B$4:$B$29,0), MATCH(CONCATENATE($G303,AG$2),'WFOM - Time_Base'!$A$8:$API$8,0)) *
INDEX('WFOM - Time_Base'!$A$4:$API$29, MATCH("CenHos_Per", 'WFOM - Time_Base'!$B$4:$B$29,0), MATCH(CONCATENATE($G303,AG$2),'WFOM - Time_Base'!$A$8:$API$8,0)),
IFERROR($AN303 * INDEX('Inputs from Uganda staff'!$E$61:$BM$80,MATCH('HRH Need estimation'!AG$2,'Inputs from Uganda staff'!$E$61:$E$80,0),MATCH('HRH Need estimation'!$D303,'Inputs from Uganda staff'!$E$6:$BM$6,0)),
""))</f>
        <v>0</v>
      </c>
      <c r="AH303" s="122">
        <f>IFERROR(
$AN303 * INDEX('WFOM - Time_Base'!$A$4:$API$29, MATCH("CenHos", 'WFOM - Time_Base'!$B$4:$B$29,0), MATCH(CONCATENATE($G303,AH$2),'WFOM - Time_Base'!$A$8:$API$8,0)) *
INDEX('WFOM - Time_Base'!$A$4:$API$29, MATCH("CenHos_Per", 'WFOM - Time_Base'!$B$4:$B$29,0), MATCH(CONCATENATE($G303,AH$2),'WFOM - Time_Base'!$A$8:$API$8,0)),
IFERROR($AN303 * INDEX('Inputs from Uganda staff'!$E$61:$BM$80,MATCH('HRH Need estimation'!AH$2,'Inputs from Uganda staff'!$E$61:$E$80,0),MATCH('HRH Need estimation'!$D303,'Inputs from Uganda staff'!$E$6:$BM$6,0)),
""))</f>
        <v>0</v>
      </c>
      <c r="AI303" s="122">
        <f>IFERROR(
$AN303 * INDEX('WFOM - Time_Base'!$A$4:$API$29, MATCH("CenHos", 'WFOM - Time_Base'!$B$4:$B$29,0), MATCH(CONCATENATE($G303,AI$2),'WFOM - Time_Base'!$A$8:$API$8,0)) *
INDEX('WFOM - Time_Base'!$A$4:$API$29, MATCH("CenHos_Per", 'WFOM - Time_Base'!$B$4:$B$29,0), MATCH(CONCATENATE($G303,AI$2),'WFOM - Time_Base'!$A$8:$API$8,0)),
IFERROR($AN303 * INDEX('Inputs from Uganda staff'!$E$61:$BM$80,MATCH('HRH Need estimation'!AI$2,'Inputs from Uganda staff'!$E$61:$E$80,0),MATCH('HRH Need estimation'!$D303,'Inputs from Uganda staff'!$E$6:$BM$6,0)),
""))</f>
        <v>0</v>
      </c>
      <c r="AJ303" s="122">
        <f>IFERROR(
$AN303 * INDEX('WFOM - Time_Base'!$A$4:$API$29, MATCH("CenHos", 'WFOM - Time_Base'!$B$4:$B$29,0), MATCH(CONCATENATE($G303,AJ$2),'WFOM - Time_Base'!$A$8:$API$8,0)) *
INDEX('WFOM - Time_Base'!$A$4:$API$29, MATCH("CenHos_Per", 'WFOM - Time_Base'!$B$4:$B$29,0), MATCH(CONCATENATE($G303,AJ$2),'WFOM - Time_Base'!$A$8:$API$8,0)),
IFERROR($AN303 * INDEX('Inputs from Uganda staff'!$E$61:$BM$80,MATCH('HRH Need estimation'!AJ$2,'Inputs from Uganda staff'!$E$61:$E$80,0),MATCH('HRH Need estimation'!$D303,'Inputs from Uganda staff'!$E$6:$BM$6,0)),
""))</f>
        <v>0</v>
      </c>
      <c r="AK303" s="122">
        <f>IFERROR(
$AN303 * INDEX('WFOM - Time_Base'!$A$4:$API$29, MATCH("CenHos", 'WFOM - Time_Base'!$B$4:$B$29,0), MATCH(CONCATENATE($G303,AK$2),'WFOM - Time_Base'!$A$8:$API$8,0)) *
INDEX('WFOM - Time_Base'!$A$4:$API$29, MATCH("CenHos_Per", 'WFOM - Time_Base'!$B$4:$B$29,0), MATCH(CONCATENATE($G303,AK$2),'WFOM - Time_Base'!$A$8:$API$8,0)),
IFERROR($AN303 * INDEX('Inputs from Uganda staff'!$E$61:$BM$80,MATCH('HRH Need estimation'!AK$2,'Inputs from Uganda staff'!$E$61:$E$80,0),MATCH('HRH Need estimation'!$D303,'Inputs from Uganda staff'!$E$6:$BM$6,0)),
""))</f>
        <v>0</v>
      </c>
      <c r="AL303" s="122">
        <f>IFERROR(
$AN303 * INDEX('WFOM - Time_Base'!$A$4:$API$29, MATCH("CenHos", 'WFOM - Time_Base'!$B$4:$B$29,0), MATCH(CONCATENATE($G303,AL$2),'WFOM - Time_Base'!$A$8:$API$8,0)) *
INDEX('WFOM - Time_Base'!$A$4:$API$29, MATCH("CenHos_Per", 'WFOM - Time_Base'!$B$4:$B$29,0), MATCH(CONCATENATE($G303,AL$2),'WFOM - Time_Base'!$A$8:$API$8,0)),
IFERROR($AN303 * INDEX('Inputs from Uganda staff'!$E$61:$BM$80,MATCH('HRH Need estimation'!AL$2,'Inputs from Uganda staff'!$E$61:$E$80,0),MATCH('HRH Need estimation'!$D303,'Inputs from Uganda staff'!$E$6:$BM$6,0)),
""))</f>
        <v>0</v>
      </c>
      <c r="AN303">
        <v>1</v>
      </c>
      <c r="AO303" t="e">
        <f t="shared" si="12"/>
        <v>#N/A</v>
      </c>
    </row>
    <row r="304" spans="1:42" hidden="1">
      <c r="A304" s="106" t="s">
        <v>915</v>
      </c>
      <c r="B304" s="106" t="s">
        <v>525</v>
      </c>
      <c r="C304" s="107" t="s">
        <v>823</v>
      </c>
      <c r="D304" s="113" t="s">
        <v>824</v>
      </c>
      <c r="E304" s="252"/>
      <c r="F304" s="252"/>
      <c r="G304" s="122" t="str">
        <f>IF(F304&lt;&gt;"", VLOOKUP(F304,'WFOM - Cadre and Service List'!$E$4:$F$52,2,FALSE), "")</f>
        <v/>
      </c>
      <c r="H304" s="122"/>
      <c r="I304" s="207"/>
      <c r="J304" s="207"/>
      <c r="K304" s="207"/>
      <c r="L304" s="207"/>
      <c r="M304" s="207"/>
      <c r="N304" s="207"/>
      <c r="O304" s="207"/>
      <c r="P304" s="207">
        <f t="shared" si="11"/>
        <v>0</v>
      </c>
      <c r="Q304" s="122" t="s">
        <v>1947</v>
      </c>
      <c r="R304" s="122">
        <f>IFERROR(
$AN304 * INDEX('WFOM - Time_Base'!$A$4:$API$29, MATCH("CenHos", 'WFOM - Time_Base'!$B$4:$B$29,0), MATCH(CONCATENATE($G304,R$2),'WFOM - Time_Base'!$A$8:$API$8,0)) *
INDEX('WFOM - Time_Base'!$A$4:$API$29, MATCH("CenHos_Per", 'WFOM - Time_Base'!$B$4:$B$29,0), MATCH(CONCATENATE($G304,R$2),'WFOM - Time_Base'!$A$8:$API$8,0)),
IFERROR($AN304 * INDEX('Inputs from Uganda staff'!$E$61:$BM$80,MATCH('HRH Need estimation'!R$2,'Inputs from Uganda staff'!$E$61:$E$80,0),MATCH('HRH Need estimation'!$D304,'Inputs from Uganda staff'!$E$6:$BM$6,0)),
""))</f>
        <v>0.5</v>
      </c>
      <c r="S304" s="122">
        <f>IFERROR(
$AN304 * INDEX('WFOM - Time_Base'!$A$4:$API$29, MATCH("CenHos", 'WFOM - Time_Base'!$B$4:$B$29,0), MATCH(CONCATENATE($G304,S$2),'WFOM - Time_Base'!$A$8:$API$8,0)) *
INDEX('WFOM - Time_Base'!$A$4:$API$29, MATCH("CenHos_Per", 'WFOM - Time_Base'!$B$4:$B$29,0), MATCH(CONCATENATE($G304,S$2),'WFOM - Time_Base'!$A$8:$API$8,0)),
IFERROR($AN304 * INDEX('Inputs from Uganda staff'!$E$61:$BM$80,MATCH('HRH Need estimation'!S$2,'Inputs from Uganda staff'!$E$61:$E$80,0),MATCH('HRH Need estimation'!$D304,'Inputs from Uganda staff'!$E$6:$BM$6,0)),
""))</f>
        <v>0.5</v>
      </c>
      <c r="T304" s="122">
        <f>IFERROR(
$AN304 * INDEX('WFOM - Time_Base'!$A$4:$API$29, MATCH("CenHos", 'WFOM - Time_Base'!$B$4:$B$29,0), MATCH(CONCATENATE($G304,T$2),'WFOM - Time_Base'!$A$8:$API$8,0)) *
INDEX('WFOM - Time_Base'!$A$4:$API$29, MATCH("CenHos_Per", 'WFOM - Time_Base'!$B$4:$B$29,0), MATCH(CONCATENATE($G304,T$2),'WFOM - Time_Base'!$A$8:$API$8,0)),
IFERROR($AN304 * INDEX('Inputs from Uganda staff'!$E$61:$BM$80,MATCH('HRH Need estimation'!T$2,'Inputs from Uganda staff'!$E$61:$E$80,0),MATCH('HRH Need estimation'!$D304,'Inputs from Uganda staff'!$E$6:$BM$6,0)),
""))</f>
        <v>0</v>
      </c>
      <c r="U304" s="122">
        <f>IFERROR(
$AN304 * INDEX('WFOM - Time_Base'!$A$4:$API$29, MATCH("CenHos", 'WFOM - Time_Base'!$B$4:$B$29,0), MATCH(CONCATENATE($G304,U$2),'WFOM - Time_Base'!$A$8:$API$8,0)) *
INDEX('WFOM - Time_Base'!$A$4:$API$29, MATCH("CenHos_Per", 'WFOM - Time_Base'!$B$4:$B$29,0), MATCH(CONCATENATE($G304,U$2),'WFOM - Time_Base'!$A$8:$API$8,0)),
IFERROR($AN304 * INDEX('Inputs from Uganda staff'!$E$61:$BM$80,MATCH('HRH Need estimation'!U$2,'Inputs from Uganda staff'!$E$61:$E$80,0),MATCH('HRH Need estimation'!$D304,'Inputs from Uganda staff'!$E$6:$BM$6,0)),
""))</f>
        <v>0.75</v>
      </c>
      <c r="V304" s="122">
        <f>IFERROR(
$AN304 * INDEX('WFOM - Time_Base'!$A$4:$API$29, MATCH("CenHos", 'WFOM - Time_Base'!$B$4:$B$29,0), MATCH(CONCATENATE($G304,V$2),'WFOM - Time_Base'!$A$8:$API$8,0)) *
INDEX('WFOM - Time_Base'!$A$4:$API$29, MATCH("CenHos_Per", 'WFOM - Time_Base'!$B$4:$B$29,0), MATCH(CONCATENATE($G304,V$2),'WFOM - Time_Base'!$A$8:$API$8,0)),
IFERROR($AN304 * INDEX('Inputs from Uganda staff'!$E$61:$BM$80,MATCH('HRH Need estimation'!V$2,'Inputs from Uganda staff'!$E$61:$E$80,0),MATCH('HRH Need estimation'!$D304,'Inputs from Uganda staff'!$E$6:$BM$6,0)),
""))</f>
        <v>6</v>
      </c>
      <c r="W304" s="122">
        <f>IFERROR(
$AN304 * INDEX('WFOM - Time_Base'!$A$4:$API$29, MATCH("CenHos", 'WFOM - Time_Base'!$B$4:$B$29,0), MATCH(CONCATENATE($G304,W$2),'WFOM - Time_Base'!$A$8:$API$8,0)) *
INDEX('WFOM - Time_Base'!$A$4:$API$29, MATCH("CenHos_Per", 'WFOM - Time_Base'!$B$4:$B$29,0), MATCH(CONCATENATE($G304,W$2),'WFOM - Time_Base'!$A$8:$API$8,0)),
IFERROR($AN304 * INDEX('Inputs from Uganda staff'!$E$61:$BM$80,MATCH('HRH Need estimation'!W$2,'Inputs from Uganda staff'!$E$61:$E$80,0),MATCH('HRH Need estimation'!$D304,'Inputs from Uganda staff'!$E$6:$BM$6,0)),
""))</f>
        <v>0</v>
      </c>
      <c r="X304" s="122">
        <f>IFERROR(
$AN304 * INDEX('WFOM - Time_Base'!$A$4:$API$29, MATCH("CenHos", 'WFOM - Time_Base'!$B$4:$B$29,0), MATCH(CONCATENATE($G304,X$2),'WFOM - Time_Base'!$A$8:$API$8,0)) *
INDEX('WFOM - Time_Base'!$A$4:$API$29, MATCH("CenHos_Per", 'WFOM - Time_Base'!$B$4:$B$29,0), MATCH(CONCATENATE($G304,X$2),'WFOM - Time_Base'!$A$8:$API$8,0)),
IFERROR($AN304 * INDEX('Inputs from Uganda staff'!$E$61:$BM$80,MATCH('HRH Need estimation'!X$2,'Inputs from Uganda staff'!$E$61:$E$80,0),MATCH('HRH Need estimation'!$D304,'Inputs from Uganda staff'!$E$6:$BM$6,0)),
""))</f>
        <v>0</v>
      </c>
      <c r="Y304" s="122">
        <f>IFERROR(
$AN304 * INDEX('WFOM - Time_Base'!$A$4:$API$29, MATCH("CenHos", 'WFOM - Time_Base'!$B$4:$B$29,0), MATCH(CONCATENATE($G304,Y$2),'WFOM - Time_Base'!$A$8:$API$8,0)) *
INDEX('WFOM - Time_Base'!$A$4:$API$29, MATCH("CenHos_Per", 'WFOM - Time_Base'!$B$4:$B$29,0), MATCH(CONCATENATE($G304,Y$2),'WFOM - Time_Base'!$A$8:$API$8,0)),
IFERROR($AN304 * INDEX('Inputs from Uganda staff'!$E$61:$BM$80,MATCH('HRH Need estimation'!Y$2,'Inputs from Uganda staff'!$E$61:$E$80,0),MATCH('HRH Need estimation'!$D304,'Inputs from Uganda staff'!$E$6:$BM$6,0)),
""))</f>
        <v>1.8</v>
      </c>
      <c r="Z304" s="122">
        <f>IFERROR(
$AN304 * INDEX('WFOM - Time_Base'!$A$4:$API$29, MATCH("CenHos", 'WFOM - Time_Base'!$B$4:$B$29,0), MATCH(CONCATENATE($G304,Z$2),'WFOM - Time_Base'!$A$8:$API$8,0)) *
INDEX('WFOM - Time_Base'!$A$4:$API$29, MATCH("CenHos_Per", 'WFOM - Time_Base'!$B$4:$B$29,0), MATCH(CONCATENATE($G304,Z$2),'WFOM - Time_Base'!$A$8:$API$8,0)),
IFERROR($AN304 * INDEX('Inputs from Uganda staff'!$E$61:$BM$80,MATCH('HRH Need estimation'!Z$2,'Inputs from Uganda staff'!$E$61:$E$80,0),MATCH('HRH Need estimation'!$D304,'Inputs from Uganda staff'!$E$6:$BM$6,0)),
""))</f>
        <v>0</v>
      </c>
      <c r="AA304" s="122">
        <f>IFERROR(
$AN304 * INDEX('WFOM - Time_Base'!$A$4:$API$29, MATCH("CenHos", 'WFOM - Time_Base'!$B$4:$B$29,0), MATCH(CONCATENATE($G304,AA$2),'WFOM - Time_Base'!$A$8:$API$8,0)) *
INDEX('WFOM - Time_Base'!$A$4:$API$29, MATCH("CenHos_Per", 'WFOM - Time_Base'!$B$4:$B$29,0), MATCH(CONCATENATE($G304,AA$2),'WFOM - Time_Base'!$A$8:$API$8,0)),
IFERROR($AN304 * INDEX('Inputs from Uganda staff'!$E$61:$BM$80,MATCH('HRH Need estimation'!AA$2,'Inputs from Uganda staff'!$E$61:$E$80,0),MATCH('HRH Need estimation'!$D304,'Inputs from Uganda staff'!$E$6:$BM$6,0)),
""))</f>
        <v>0.3</v>
      </c>
      <c r="AB304" s="122">
        <f>IFERROR(
$AN304 * INDEX('WFOM - Time_Base'!$A$4:$API$29, MATCH("CenHos", 'WFOM - Time_Base'!$B$4:$B$29,0), MATCH(CONCATENATE($G304,AB$2),'WFOM - Time_Base'!$A$8:$API$8,0)) *
INDEX('WFOM - Time_Base'!$A$4:$API$29, MATCH("CenHos_Per", 'WFOM - Time_Base'!$B$4:$B$29,0), MATCH(CONCATENATE($G304,AB$2),'WFOM - Time_Base'!$A$8:$API$8,0)),
IFERROR($AN304 * INDEX('Inputs from Uganda staff'!$E$61:$BM$80,MATCH('HRH Need estimation'!AB$2,'Inputs from Uganda staff'!$E$61:$E$80,0),MATCH('HRH Need estimation'!$D304,'Inputs from Uganda staff'!$E$6:$BM$6,0)),
""))</f>
        <v>0</v>
      </c>
      <c r="AC304" s="122" t="str">
        <f>IFERROR(
$AN304 * INDEX('WFOM - Time_Base'!$A$4:$API$29, MATCH("CenHos", 'WFOM - Time_Base'!$B$4:$B$29,0), MATCH(CONCATENATE($G304,AC$2),'WFOM - Time_Base'!$A$8:$API$8,0)) *
INDEX('WFOM - Time_Base'!$A$4:$API$29, MATCH("CenHos_Per", 'WFOM - Time_Base'!$B$4:$B$29,0), MATCH(CONCATENATE($G304,AC$2),'WFOM - Time_Base'!$A$8:$API$8,0)),
IFERROR($AN304 * INDEX('Inputs from Uganda staff'!$E$61:$BM$80,MATCH('HRH Need estimation'!AC$2,'Inputs from Uganda staff'!$E$61:$E$80,0),MATCH('HRH Need estimation'!$D304,'Inputs from Uganda staff'!$E$6:$BM$6,0)),
""))</f>
        <v/>
      </c>
      <c r="AD304" s="122">
        <f>IFERROR(
$AN304 * INDEX('WFOM - Time_Base'!$A$4:$API$29, MATCH("CenHos", 'WFOM - Time_Base'!$B$4:$B$29,0), MATCH(CONCATENATE($G304,AD$2),'WFOM - Time_Base'!$A$8:$API$8,0)) *
INDEX('WFOM - Time_Base'!$A$4:$API$29, MATCH("CenHos_Per", 'WFOM - Time_Base'!$B$4:$B$29,0), MATCH(CONCATENATE($G304,AD$2),'WFOM - Time_Base'!$A$8:$API$8,0)),
IFERROR($AN304 * INDEX('Inputs from Uganda staff'!$E$61:$BM$80,MATCH('HRH Need estimation'!AD$2,'Inputs from Uganda staff'!$E$61:$E$80,0),MATCH('HRH Need estimation'!$D304,'Inputs from Uganda staff'!$E$6:$BM$6,0)),
""))</f>
        <v>0</v>
      </c>
      <c r="AE304" s="122">
        <f>IFERROR(
$AN304 * INDEX('WFOM - Time_Base'!$A$4:$API$29, MATCH("CenHos", 'WFOM - Time_Base'!$B$4:$B$29,0), MATCH(CONCATENATE($G304,AE$2),'WFOM - Time_Base'!$A$8:$API$8,0)) *
INDEX('WFOM - Time_Base'!$A$4:$API$29, MATCH("CenHos_Per", 'WFOM - Time_Base'!$B$4:$B$29,0), MATCH(CONCATENATE($G304,AE$2),'WFOM - Time_Base'!$A$8:$API$8,0)),
IFERROR($AN304 * INDEX('Inputs from Uganda staff'!$E$61:$BM$80,MATCH('HRH Need estimation'!AE$2,'Inputs from Uganda staff'!$E$61:$E$80,0),MATCH('HRH Need estimation'!$D304,'Inputs from Uganda staff'!$E$6:$BM$6,0)),
""))</f>
        <v>0</v>
      </c>
      <c r="AF304" s="122">
        <f>IFERROR(
$AN304 * INDEX('WFOM - Time_Base'!$A$4:$API$29, MATCH("CenHos", 'WFOM - Time_Base'!$B$4:$B$29,0), MATCH(CONCATENATE($G304,AF$2),'WFOM - Time_Base'!$A$8:$API$8,0)) *
INDEX('WFOM - Time_Base'!$A$4:$API$29, MATCH("CenHos_Per", 'WFOM - Time_Base'!$B$4:$B$29,0), MATCH(CONCATENATE($G304,AF$2),'WFOM - Time_Base'!$A$8:$API$8,0)),
IFERROR($AN304 * INDEX('Inputs from Uganda staff'!$E$61:$BM$80,MATCH('HRH Need estimation'!AF$2,'Inputs from Uganda staff'!$E$61:$E$80,0),MATCH('HRH Need estimation'!$D304,'Inputs from Uganda staff'!$E$6:$BM$6,0)),
""))</f>
        <v>0</v>
      </c>
      <c r="AG304" s="122">
        <f>IFERROR(
$AN304 * INDEX('WFOM - Time_Base'!$A$4:$API$29, MATCH("CenHos", 'WFOM - Time_Base'!$B$4:$B$29,0), MATCH(CONCATENATE($G304,AG$2),'WFOM - Time_Base'!$A$8:$API$8,0)) *
INDEX('WFOM - Time_Base'!$A$4:$API$29, MATCH("CenHos_Per", 'WFOM - Time_Base'!$B$4:$B$29,0), MATCH(CONCATENATE($G304,AG$2),'WFOM - Time_Base'!$A$8:$API$8,0)),
IFERROR($AN304 * INDEX('Inputs from Uganda staff'!$E$61:$BM$80,MATCH('HRH Need estimation'!AG$2,'Inputs from Uganda staff'!$E$61:$E$80,0),MATCH('HRH Need estimation'!$D304,'Inputs from Uganda staff'!$E$6:$BM$6,0)),
""))</f>
        <v>0</v>
      </c>
      <c r="AH304" s="122">
        <f>IFERROR(
$AN304 * INDEX('WFOM - Time_Base'!$A$4:$API$29, MATCH("CenHos", 'WFOM - Time_Base'!$B$4:$B$29,0), MATCH(CONCATENATE($G304,AH$2),'WFOM - Time_Base'!$A$8:$API$8,0)) *
INDEX('WFOM - Time_Base'!$A$4:$API$29, MATCH("CenHos_Per", 'WFOM - Time_Base'!$B$4:$B$29,0), MATCH(CONCATENATE($G304,AH$2),'WFOM - Time_Base'!$A$8:$API$8,0)),
IFERROR($AN304 * INDEX('Inputs from Uganda staff'!$E$61:$BM$80,MATCH('HRH Need estimation'!AH$2,'Inputs from Uganda staff'!$E$61:$E$80,0),MATCH('HRH Need estimation'!$D304,'Inputs from Uganda staff'!$E$6:$BM$6,0)),
""))</f>
        <v>0</v>
      </c>
      <c r="AI304" s="122">
        <f>IFERROR(
$AN304 * INDEX('WFOM - Time_Base'!$A$4:$API$29, MATCH("CenHos", 'WFOM - Time_Base'!$B$4:$B$29,0), MATCH(CONCATENATE($G304,AI$2),'WFOM - Time_Base'!$A$8:$API$8,0)) *
INDEX('WFOM - Time_Base'!$A$4:$API$29, MATCH("CenHos_Per", 'WFOM - Time_Base'!$B$4:$B$29,0), MATCH(CONCATENATE($G304,AI$2),'WFOM - Time_Base'!$A$8:$API$8,0)),
IFERROR($AN304 * INDEX('Inputs from Uganda staff'!$E$61:$BM$80,MATCH('HRH Need estimation'!AI$2,'Inputs from Uganda staff'!$E$61:$E$80,0),MATCH('HRH Need estimation'!$D304,'Inputs from Uganda staff'!$E$6:$BM$6,0)),
""))</f>
        <v>0</v>
      </c>
      <c r="AJ304" s="122">
        <f>IFERROR(
$AN304 * INDEX('WFOM - Time_Base'!$A$4:$API$29, MATCH("CenHos", 'WFOM - Time_Base'!$B$4:$B$29,0), MATCH(CONCATENATE($G304,AJ$2),'WFOM - Time_Base'!$A$8:$API$8,0)) *
INDEX('WFOM - Time_Base'!$A$4:$API$29, MATCH("CenHos_Per", 'WFOM - Time_Base'!$B$4:$B$29,0), MATCH(CONCATENATE($G304,AJ$2),'WFOM - Time_Base'!$A$8:$API$8,0)),
IFERROR($AN304 * INDEX('Inputs from Uganda staff'!$E$61:$BM$80,MATCH('HRH Need estimation'!AJ$2,'Inputs from Uganda staff'!$E$61:$E$80,0),MATCH('HRH Need estimation'!$D304,'Inputs from Uganda staff'!$E$6:$BM$6,0)),
""))</f>
        <v>0</v>
      </c>
      <c r="AK304" s="122">
        <f>IFERROR(
$AN304 * INDEX('WFOM - Time_Base'!$A$4:$API$29, MATCH("CenHos", 'WFOM - Time_Base'!$B$4:$B$29,0), MATCH(CONCATENATE($G304,AK$2),'WFOM - Time_Base'!$A$8:$API$8,0)) *
INDEX('WFOM - Time_Base'!$A$4:$API$29, MATCH("CenHos_Per", 'WFOM - Time_Base'!$B$4:$B$29,0), MATCH(CONCATENATE($G304,AK$2),'WFOM - Time_Base'!$A$8:$API$8,0)),
IFERROR($AN304 * INDEX('Inputs from Uganda staff'!$E$61:$BM$80,MATCH('HRH Need estimation'!AK$2,'Inputs from Uganda staff'!$E$61:$E$80,0),MATCH('HRH Need estimation'!$D304,'Inputs from Uganda staff'!$E$6:$BM$6,0)),
""))</f>
        <v>0</v>
      </c>
      <c r="AL304" s="122">
        <f>IFERROR(
$AN304 * INDEX('WFOM - Time_Base'!$A$4:$API$29, MATCH("CenHos", 'WFOM - Time_Base'!$B$4:$B$29,0), MATCH(CONCATENATE($G304,AL$2),'WFOM - Time_Base'!$A$8:$API$8,0)) *
INDEX('WFOM - Time_Base'!$A$4:$API$29, MATCH("CenHos_Per", 'WFOM - Time_Base'!$B$4:$B$29,0), MATCH(CONCATENATE($G304,AL$2),'WFOM - Time_Base'!$A$8:$API$8,0)),
IFERROR($AN304 * INDEX('Inputs from Uganda staff'!$E$61:$BM$80,MATCH('HRH Need estimation'!AL$2,'Inputs from Uganda staff'!$E$61:$E$80,0),MATCH('HRH Need estimation'!$D304,'Inputs from Uganda staff'!$E$6:$BM$6,0)),
""))</f>
        <v>0</v>
      </c>
      <c r="AN304">
        <v>1</v>
      </c>
      <c r="AO304" t="e">
        <f t="shared" si="12"/>
        <v>#N/A</v>
      </c>
    </row>
    <row r="305" spans="1:41" hidden="1">
      <c r="A305" s="106" t="s">
        <v>1051</v>
      </c>
      <c r="B305" s="106" t="s">
        <v>689</v>
      </c>
      <c r="C305" s="107" t="s">
        <v>825</v>
      </c>
      <c r="D305" s="113" t="s">
        <v>826</v>
      </c>
      <c r="E305" s="252"/>
      <c r="F305" s="252"/>
      <c r="G305" s="122" t="str">
        <f>IF(F305&lt;&gt;"", VLOOKUP(F305,'WFOM - Cadre and Service List'!$E$4:$F$52,2,FALSE), "")</f>
        <v/>
      </c>
      <c r="H305" s="122"/>
      <c r="I305" s="207"/>
      <c r="J305" s="207"/>
      <c r="K305" s="207"/>
      <c r="L305" s="207"/>
      <c r="M305" s="207"/>
      <c r="N305" s="207"/>
      <c r="O305" s="207"/>
      <c r="P305" s="207">
        <f t="shared" si="11"/>
        <v>0</v>
      </c>
      <c r="Q305" s="122" t="s">
        <v>1947</v>
      </c>
      <c r="R305" s="122">
        <f>IFERROR(
$AN305 * INDEX('WFOM - Time_Base'!$A$4:$API$29, MATCH("CenHos", 'WFOM - Time_Base'!$B$4:$B$29,0), MATCH(CONCATENATE($G305,R$2),'WFOM - Time_Base'!$A$8:$API$8,0)) *
INDEX('WFOM - Time_Base'!$A$4:$API$29, MATCH("CenHos_Per", 'WFOM - Time_Base'!$B$4:$B$29,0), MATCH(CONCATENATE($G305,R$2),'WFOM - Time_Base'!$A$8:$API$8,0)),
IFERROR($AN305 * INDEX('Inputs from Uganda staff'!$E$61:$BM$80,MATCH('HRH Need estimation'!R$2,'Inputs from Uganda staff'!$E$61:$E$80,0),MATCH('HRH Need estimation'!$D305,'Inputs from Uganda staff'!$E$6:$BM$6,0)),
""))</f>
        <v>0.5</v>
      </c>
      <c r="S305" s="122">
        <f>IFERROR(
$AN305 * INDEX('WFOM - Time_Base'!$A$4:$API$29, MATCH("CenHos", 'WFOM - Time_Base'!$B$4:$B$29,0), MATCH(CONCATENATE($G305,S$2),'WFOM - Time_Base'!$A$8:$API$8,0)) *
INDEX('WFOM - Time_Base'!$A$4:$API$29, MATCH("CenHos_Per", 'WFOM - Time_Base'!$B$4:$B$29,0), MATCH(CONCATENATE($G305,S$2),'WFOM - Time_Base'!$A$8:$API$8,0)),
IFERROR($AN305 * INDEX('Inputs from Uganda staff'!$E$61:$BM$80,MATCH('HRH Need estimation'!S$2,'Inputs from Uganda staff'!$E$61:$E$80,0),MATCH('HRH Need estimation'!$D305,'Inputs from Uganda staff'!$E$6:$BM$6,0)),
""))</f>
        <v>0.5</v>
      </c>
      <c r="T305" s="122">
        <f>IFERROR(
$AN305 * INDEX('WFOM - Time_Base'!$A$4:$API$29, MATCH("CenHos", 'WFOM - Time_Base'!$B$4:$B$29,0), MATCH(CONCATENATE($G305,T$2),'WFOM - Time_Base'!$A$8:$API$8,0)) *
INDEX('WFOM - Time_Base'!$A$4:$API$29, MATCH("CenHos_Per", 'WFOM - Time_Base'!$B$4:$B$29,0), MATCH(CONCATENATE($G305,T$2),'WFOM - Time_Base'!$A$8:$API$8,0)),
IFERROR($AN305 * INDEX('Inputs from Uganda staff'!$E$61:$BM$80,MATCH('HRH Need estimation'!T$2,'Inputs from Uganda staff'!$E$61:$E$80,0),MATCH('HRH Need estimation'!$D305,'Inputs from Uganda staff'!$E$6:$BM$6,0)),
""))</f>
        <v>0</v>
      </c>
      <c r="U305" s="122">
        <f>IFERROR(
$AN305 * INDEX('WFOM - Time_Base'!$A$4:$API$29, MATCH("CenHos", 'WFOM - Time_Base'!$B$4:$B$29,0), MATCH(CONCATENATE($G305,U$2),'WFOM - Time_Base'!$A$8:$API$8,0)) *
INDEX('WFOM - Time_Base'!$A$4:$API$29, MATCH("CenHos_Per", 'WFOM - Time_Base'!$B$4:$B$29,0), MATCH(CONCATENATE($G305,U$2),'WFOM - Time_Base'!$A$8:$API$8,0)),
IFERROR($AN305 * INDEX('Inputs from Uganda staff'!$E$61:$BM$80,MATCH('HRH Need estimation'!U$2,'Inputs from Uganda staff'!$E$61:$E$80,0),MATCH('HRH Need estimation'!$D305,'Inputs from Uganda staff'!$E$6:$BM$6,0)),
""))</f>
        <v>0.75</v>
      </c>
      <c r="V305" s="122">
        <f>IFERROR(
$AN305 * INDEX('WFOM - Time_Base'!$A$4:$API$29, MATCH("CenHos", 'WFOM - Time_Base'!$B$4:$B$29,0), MATCH(CONCATENATE($G305,V$2),'WFOM - Time_Base'!$A$8:$API$8,0)) *
INDEX('WFOM - Time_Base'!$A$4:$API$29, MATCH("CenHos_Per", 'WFOM - Time_Base'!$B$4:$B$29,0), MATCH(CONCATENATE($G305,V$2),'WFOM - Time_Base'!$A$8:$API$8,0)),
IFERROR($AN305 * INDEX('Inputs from Uganda staff'!$E$61:$BM$80,MATCH('HRH Need estimation'!V$2,'Inputs from Uganda staff'!$E$61:$E$80,0),MATCH('HRH Need estimation'!$D305,'Inputs from Uganda staff'!$E$6:$BM$6,0)),
""))</f>
        <v>6</v>
      </c>
      <c r="W305" s="122">
        <f>IFERROR(
$AN305 * INDEX('WFOM - Time_Base'!$A$4:$API$29, MATCH("CenHos", 'WFOM - Time_Base'!$B$4:$B$29,0), MATCH(CONCATENATE($G305,W$2),'WFOM - Time_Base'!$A$8:$API$8,0)) *
INDEX('WFOM - Time_Base'!$A$4:$API$29, MATCH("CenHos_Per", 'WFOM - Time_Base'!$B$4:$B$29,0), MATCH(CONCATENATE($G305,W$2),'WFOM - Time_Base'!$A$8:$API$8,0)),
IFERROR($AN305 * INDEX('Inputs from Uganda staff'!$E$61:$BM$80,MATCH('HRH Need estimation'!W$2,'Inputs from Uganda staff'!$E$61:$E$80,0),MATCH('HRH Need estimation'!$D305,'Inputs from Uganda staff'!$E$6:$BM$6,0)),
""))</f>
        <v>0</v>
      </c>
      <c r="X305" s="122">
        <f>IFERROR(
$AN305 * INDEX('WFOM - Time_Base'!$A$4:$API$29, MATCH("CenHos", 'WFOM - Time_Base'!$B$4:$B$29,0), MATCH(CONCATENATE($G305,X$2),'WFOM - Time_Base'!$A$8:$API$8,0)) *
INDEX('WFOM - Time_Base'!$A$4:$API$29, MATCH("CenHos_Per", 'WFOM - Time_Base'!$B$4:$B$29,0), MATCH(CONCATENATE($G305,X$2),'WFOM - Time_Base'!$A$8:$API$8,0)),
IFERROR($AN305 * INDEX('Inputs from Uganda staff'!$E$61:$BM$80,MATCH('HRH Need estimation'!X$2,'Inputs from Uganda staff'!$E$61:$E$80,0),MATCH('HRH Need estimation'!$D305,'Inputs from Uganda staff'!$E$6:$BM$6,0)),
""))</f>
        <v>0</v>
      </c>
      <c r="Y305" s="122">
        <f>IFERROR(
$AN305 * INDEX('WFOM - Time_Base'!$A$4:$API$29, MATCH("CenHos", 'WFOM - Time_Base'!$B$4:$B$29,0), MATCH(CONCATENATE($G305,Y$2),'WFOM - Time_Base'!$A$8:$API$8,0)) *
INDEX('WFOM - Time_Base'!$A$4:$API$29, MATCH("CenHos_Per", 'WFOM - Time_Base'!$B$4:$B$29,0), MATCH(CONCATENATE($G305,Y$2),'WFOM - Time_Base'!$A$8:$API$8,0)),
IFERROR($AN305 * INDEX('Inputs from Uganda staff'!$E$61:$BM$80,MATCH('HRH Need estimation'!Y$2,'Inputs from Uganda staff'!$E$61:$E$80,0),MATCH('HRH Need estimation'!$D305,'Inputs from Uganda staff'!$E$6:$BM$6,0)),
""))</f>
        <v>1.8</v>
      </c>
      <c r="Z305" s="122">
        <f>IFERROR(
$AN305 * INDEX('WFOM - Time_Base'!$A$4:$API$29, MATCH("CenHos", 'WFOM - Time_Base'!$B$4:$B$29,0), MATCH(CONCATENATE($G305,Z$2),'WFOM - Time_Base'!$A$8:$API$8,0)) *
INDEX('WFOM - Time_Base'!$A$4:$API$29, MATCH("CenHos_Per", 'WFOM - Time_Base'!$B$4:$B$29,0), MATCH(CONCATENATE($G305,Z$2),'WFOM - Time_Base'!$A$8:$API$8,0)),
IFERROR($AN305 * INDEX('Inputs from Uganda staff'!$E$61:$BM$80,MATCH('HRH Need estimation'!Z$2,'Inputs from Uganda staff'!$E$61:$E$80,0),MATCH('HRH Need estimation'!$D305,'Inputs from Uganda staff'!$E$6:$BM$6,0)),
""))</f>
        <v>0</v>
      </c>
      <c r="AA305" s="122">
        <f>IFERROR(
$AN305 * INDEX('WFOM - Time_Base'!$A$4:$API$29, MATCH("CenHos", 'WFOM - Time_Base'!$B$4:$B$29,0), MATCH(CONCATENATE($G305,AA$2),'WFOM - Time_Base'!$A$8:$API$8,0)) *
INDEX('WFOM - Time_Base'!$A$4:$API$29, MATCH("CenHos_Per", 'WFOM - Time_Base'!$B$4:$B$29,0), MATCH(CONCATENATE($G305,AA$2),'WFOM - Time_Base'!$A$8:$API$8,0)),
IFERROR($AN305 * INDEX('Inputs from Uganda staff'!$E$61:$BM$80,MATCH('HRH Need estimation'!AA$2,'Inputs from Uganda staff'!$E$61:$E$80,0),MATCH('HRH Need estimation'!$D305,'Inputs from Uganda staff'!$E$6:$BM$6,0)),
""))</f>
        <v>0.3</v>
      </c>
      <c r="AB305" s="122">
        <f>IFERROR(
$AN305 * INDEX('WFOM - Time_Base'!$A$4:$API$29, MATCH("CenHos", 'WFOM - Time_Base'!$B$4:$B$29,0), MATCH(CONCATENATE($G305,AB$2),'WFOM - Time_Base'!$A$8:$API$8,0)) *
INDEX('WFOM - Time_Base'!$A$4:$API$29, MATCH("CenHos_Per", 'WFOM - Time_Base'!$B$4:$B$29,0), MATCH(CONCATENATE($G305,AB$2),'WFOM - Time_Base'!$A$8:$API$8,0)),
IFERROR($AN305 * INDEX('Inputs from Uganda staff'!$E$61:$BM$80,MATCH('HRH Need estimation'!AB$2,'Inputs from Uganda staff'!$E$61:$E$80,0),MATCH('HRH Need estimation'!$D305,'Inputs from Uganda staff'!$E$6:$BM$6,0)),
""))</f>
        <v>0</v>
      </c>
      <c r="AC305" s="122" t="str">
        <f>IFERROR(
$AN305 * INDEX('WFOM - Time_Base'!$A$4:$API$29, MATCH("CenHos", 'WFOM - Time_Base'!$B$4:$B$29,0), MATCH(CONCATENATE($G305,AC$2),'WFOM - Time_Base'!$A$8:$API$8,0)) *
INDEX('WFOM - Time_Base'!$A$4:$API$29, MATCH("CenHos_Per", 'WFOM - Time_Base'!$B$4:$B$29,0), MATCH(CONCATENATE($G305,AC$2),'WFOM - Time_Base'!$A$8:$API$8,0)),
IFERROR($AN305 * INDEX('Inputs from Uganda staff'!$E$61:$BM$80,MATCH('HRH Need estimation'!AC$2,'Inputs from Uganda staff'!$E$61:$E$80,0),MATCH('HRH Need estimation'!$D305,'Inputs from Uganda staff'!$E$6:$BM$6,0)),
""))</f>
        <v/>
      </c>
      <c r="AD305" s="122">
        <f>IFERROR(
$AN305 * INDEX('WFOM - Time_Base'!$A$4:$API$29, MATCH("CenHos", 'WFOM - Time_Base'!$B$4:$B$29,0), MATCH(CONCATENATE($G305,AD$2),'WFOM - Time_Base'!$A$8:$API$8,0)) *
INDEX('WFOM - Time_Base'!$A$4:$API$29, MATCH("CenHos_Per", 'WFOM - Time_Base'!$B$4:$B$29,0), MATCH(CONCATENATE($G305,AD$2),'WFOM - Time_Base'!$A$8:$API$8,0)),
IFERROR($AN305 * INDEX('Inputs from Uganda staff'!$E$61:$BM$80,MATCH('HRH Need estimation'!AD$2,'Inputs from Uganda staff'!$E$61:$E$80,0),MATCH('HRH Need estimation'!$D305,'Inputs from Uganda staff'!$E$6:$BM$6,0)),
""))</f>
        <v>0</v>
      </c>
      <c r="AE305" s="122">
        <f>IFERROR(
$AN305 * INDEX('WFOM - Time_Base'!$A$4:$API$29, MATCH("CenHos", 'WFOM - Time_Base'!$B$4:$B$29,0), MATCH(CONCATENATE($G305,AE$2),'WFOM - Time_Base'!$A$8:$API$8,0)) *
INDEX('WFOM - Time_Base'!$A$4:$API$29, MATCH("CenHos_Per", 'WFOM - Time_Base'!$B$4:$B$29,0), MATCH(CONCATENATE($G305,AE$2),'WFOM - Time_Base'!$A$8:$API$8,0)),
IFERROR($AN305 * INDEX('Inputs from Uganda staff'!$E$61:$BM$80,MATCH('HRH Need estimation'!AE$2,'Inputs from Uganda staff'!$E$61:$E$80,0),MATCH('HRH Need estimation'!$D305,'Inputs from Uganda staff'!$E$6:$BM$6,0)),
""))</f>
        <v>0</v>
      </c>
      <c r="AF305" s="122">
        <f>IFERROR(
$AN305 * INDEX('WFOM - Time_Base'!$A$4:$API$29, MATCH("CenHos", 'WFOM - Time_Base'!$B$4:$B$29,0), MATCH(CONCATENATE($G305,AF$2),'WFOM - Time_Base'!$A$8:$API$8,0)) *
INDEX('WFOM - Time_Base'!$A$4:$API$29, MATCH("CenHos_Per", 'WFOM - Time_Base'!$B$4:$B$29,0), MATCH(CONCATENATE($G305,AF$2),'WFOM - Time_Base'!$A$8:$API$8,0)),
IFERROR($AN305 * INDEX('Inputs from Uganda staff'!$E$61:$BM$80,MATCH('HRH Need estimation'!AF$2,'Inputs from Uganda staff'!$E$61:$E$80,0),MATCH('HRH Need estimation'!$D305,'Inputs from Uganda staff'!$E$6:$BM$6,0)),
""))</f>
        <v>0</v>
      </c>
      <c r="AG305" s="122">
        <f>IFERROR(
$AN305 * INDEX('WFOM - Time_Base'!$A$4:$API$29, MATCH("CenHos", 'WFOM - Time_Base'!$B$4:$B$29,0), MATCH(CONCATENATE($G305,AG$2),'WFOM - Time_Base'!$A$8:$API$8,0)) *
INDEX('WFOM - Time_Base'!$A$4:$API$29, MATCH("CenHos_Per", 'WFOM - Time_Base'!$B$4:$B$29,0), MATCH(CONCATENATE($G305,AG$2),'WFOM - Time_Base'!$A$8:$API$8,0)),
IFERROR($AN305 * INDEX('Inputs from Uganda staff'!$E$61:$BM$80,MATCH('HRH Need estimation'!AG$2,'Inputs from Uganda staff'!$E$61:$E$80,0),MATCH('HRH Need estimation'!$D305,'Inputs from Uganda staff'!$E$6:$BM$6,0)),
""))</f>
        <v>0</v>
      </c>
      <c r="AH305" s="122">
        <f>IFERROR(
$AN305 * INDEX('WFOM - Time_Base'!$A$4:$API$29, MATCH("CenHos", 'WFOM - Time_Base'!$B$4:$B$29,0), MATCH(CONCATENATE($G305,AH$2),'WFOM - Time_Base'!$A$8:$API$8,0)) *
INDEX('WFOM - Time_Base'!$A$4:$API$29, MATCH("CenHos_Per", 'WFOM - Time_Base'!$B$4:$B$29,0), MATCH(CONCATENATE($G305,AH$2),'WFOM - Time_Base'!$A$8:$API$8,0)),
IFERROR($AN305 * INDEX('Inputs from Uganda staff'!$E$61:$BM$80,MATCH('HRH Need estimation'!AH$2,'Inputs from Uganda staff'!$E$61:$E$80,0),MATCH('HRH Need estimation'!$D305,'Inputs from Uganda staff'!$E$6:$BM$6,0)),
""))</f>
        <v>0</v>
      </c>
      <c r="AI305" s="122">
        <f>IFERROR(
$AN305 * INDEX('WFOM - Time_Base'!$A$4:$API$29, MATCH("CenHos", 'WFOM - Time_Base'!$B$4:$B$29,0), MATCH(CONCATENATE($G305,AI$2),'WFOM - Time_Base'!$A$8:$API$8,0)) *
INDEX('WFOM - Time_Base'!$A$4:$API$29, MATCH("CenHos_Per", 'WFOM - Time_Base'!$B$4:$B$29,0), MATCH(CONCATENATE($G305,AI$2),'WFOM - Time_Base'!$A$8:$API$8,0)),
IFERROR($AN305 * INDEX('Inputs from Uganda staff'!$E$61:$BM$80,MATCH('HRH Need estimation'!AI$2,'Inputs from Uganda staff'!$E$61:$E$80,0),MATCH('HRH Need estimation'!$D305,'Inputs from Uganda staff'!$E$6:$BM$6,0)),
""))</f>
        <v>0</v>
      </c>
      <c r="AJ305" s="122">
        <f>IFERROR(
$AN305 * INDEX('WFOM - Time_Base'!$A$4:$API$29, MATCH("CenHos", 'WFOM - Time_Base'!$B$4:$B$29,0), MATCH(CONCATENATE($G305,AJ$2),'WFOM - Time_Base'!$A$8:$API$8,0)) *
INDEX('WFOM - Time_Base'!$A$4:$API$29, MATCH("CenHos_Per", 'WFOM - Time_Base'!$B$4:$B$29,0), MATCH(CONCATENATE($G305,AJ$2),'WFOM - Time_Base'!$A$8:$API$8,0)),
IFERROR($AN305 * INDEX('Inputs from Uganda staff'!$E$61:$BM$80,MATCH('HRH Need estimation'!AJ$2,'Inputs from Uganda staff'!$E$61:$E$80,0),MATCH('HRH Need estimation'!$D305,'Inputs from Uganda staff'!$E$6:$BM$6,0)),
""))</f>
        <v>0</v>
      </c>
      <c r="AK305" s="122">
        <f>IFERROR(
$AN305 * INDEX('WFOM - Time_Base'!$A$4:$API$29, MATCH("CenHos", 'WFOM - Time_Base'!$B$4:$B$29,0), MATCH(CONCATENATE($G305,AK$2),'WFOM - Time_Base'!$A$8:$API$8,0)) *
INDEX('WFOM - Time_Base'!$A$4:$API$29, MATCH("CenHos_Per", 'WFOM - Time_Base'!$B$4:$B$29,0), MATCH(CONCATENATE($G305,AK$2),'WFOM - Time_Base'!$A$8:$API$8,0)),
IFERROR($AN305 * INDEX('Inputs from Uganda staff'!$E$61:$BM$80,MATCH('HRH Need estimation'!AK$2,'Inputs from Uganda staff'!$E$61:$E$80,0),MATCH('HRH Need estimation'!$D305,'Inputs from Uganda staff'!$E$6:$BM$6,0)),
""))</f>
        <v>0</v>
      </c>
      <c r="AL305" s="122">
        <f>IFERROR(
$AN305 * INDEX('WFOM - Time_Base'!$A$4:$API$29, MATCH("CenHos", 'WFOM - Time_Base'!$B$4:$B$29,0), MATCH(CONCATENATE($G305,AL$2),'WFOM - Time_Base'!$A$8:$API$8,0)) *
INDEX('WFOM - Time_Base'!$A$4:$API$29, MATCH("CenHos_Per", 'WFOM - Time_Base'!$B$4:$B$29,0), MATCH(CONCATENATE($G305,AL$2),'WFOM - Time_Base'!$A$8:$API$8,0)),
IFERROR($AN305 * INDEX('Inputs from Uganda staff'!$E$61:$BM$80,MATCH('HRH Need estimation'!AL$2,'Inputs from Uganda staff'!$E$61:$E$80,0),MATCH('HRH Need estimation'!$D305,'Inputs from Uganda staff'!$E$6:$BM$6,0)),
""))</f>
        <v>0</v>
      </c>
      <c r="AN305">
        <v>1</v>
      </c>
      <c r="AO305" t="e">
        <f t="shared" si="12"/>
        <v>#N/A</v>
      </c>
    </row>
    <row r="306" spans="1:41" hidden="1">
      <c r="A306" s="106" t="s">
        <v>915</v>
      </c>
      <c r="B306" s="106" t="s">
        <v>689</v>
      </c>
      <c r="C306" s="107" t="s">
        <v>827</v>
      </c>
      <c r="D306" s="113" t="s">
        <v>828</v>
      </c>
      <c r="E306" s="122" t="s">
        <v>866</v>
      </c>
      <c r="F306" s="122" t="s">
        <v>72</v>
      </c>
      <c r="G306" s="122" t="str">
        <f>IF(F306&lt;&gt;"", VLOOKUP(F306,'WFOM - Cadre and Service List'!$E$4:$F$52,2,FALSE), "")</f>
        <v>MinorSurg</v>
      </c>
      <c r="H306" s="122"/>
      <c r="I306" s="207"/>
      <c r="J306" s="207"/>
      <c r="K306" s="207"/>
      <c r="L306" s="207"/>
      <c r="M306" s="207"/>
      <c r="N306" s="207"/>
      <c r="O306" s="207"/>
      <c r="P306" s="207">
        <f t="shared" si="11"/>
        <v>0</v>
      </c>
      <c r="Q306" s="122" t="s">
        <v>1947</v>
      </c>
      <c r="R306" s="122">
        <f>IFERROR(
$AN306 * INDEX('WFOM - Time_Base'!$A$4:$API$29, MATCH("CenHos", 'WFOM - Time_Base'!$B$4:$B$29,0), MATCH(CONCATENATE($G306,R$2),'WFOM - Time_Base'!$A$8:$API$8,0)) *
INDEX('WFOM - Time_Base'!$A$4:$API$29, MATCH("CenHos_Per", 'WFOM - Time_Base'!$B$4:$B$29,0), MATCH(CONCATENATE($G306,R$2),'WFOM - Time_Base'!$A$8:$API$8,0)),
IFERROR($AN306 * INDEX('Inputs from Uganda staff'!$E$61:$BM$80,MATCH('HRH Need estimation'!R$2,'Inputs from Uganda staff'!$E$61:$E$80,0),MATCH('HRH Need estimation'!$D306,'Inputs from Uganda staff'!$E$6:$BM$6,0)),
""))</f>
        <v>60</v>
      </c>
      <c r="S306" s="122">
        <f>IFERROR(
$AN306 * INDEX('WFOM - Time_Base'!$A$4:$API$29, MATCH("CenHos", 'WFOM - Time_Base'!$B$4:$B$29,0), MATCH(CONCATENATE($G306,S$2),'WFOM - Time_Base'!$A$8:$API$8,0)) *
INDEX('WFOM - Time_Base'!$A$4:$API$29, MATCH("CenHos_Per", 'WFOM - Time_Base'!$B$4:$B$29,0), MATCH(CONCATENATE($G306,S$2),'WFOM - Time_Base'!$A$8:$API$8,0)),
IFERROR($AN306 * INDEX('Inputs from Uganda staff'!$E$61:$BM$80,MATCH('HRH Need estimation'!S$2,'Inputs from Uganda staff'!$E$61:$E$80,0),MATCH('HRH Need estimation'!$D306,'Inputs from Uganda staff'!$E$6:$BM$6,0)),
""))</f>
        <v>80</v>
      </c>
      <c r="T306" s="122">
        <f>IFERROR(
$AN306 * INDEX('WFOM - Time_Base'!$A$4:$API$29, MATCH("CenHos", 'WFOM - Time_Base'!$B$4:$B$29,0), MATCH(CONCATENATE($G306,T$2),'WFOM - Time_Base'!$A$8:$API$8,0)) *
INDEX('WFOM - Time_Base'!$A$4:$API$29, MATCH("CenHos_Per", 'WFOM - Time_Base'!$B$4:$B$29,0), MATCH(CONCATENATE($G306,T$2),'WFOM - Time_Base'!$A$8:$API$8,0)),
IFERROR($AN306 * INDEX('Inputs from Uganda staff'!$E$61:$BM$80,MATCH('HRH Need estimation'!T$2,'Inputs from Uganda staff'!$E$61:$E$80,0),MATCH('HRH Need estimation'!$D306,'Inputs from Uganda staff'!$E$6:$BM$6,0)),
""))</f>
        <v>0</v>
      </c>
      <c r="U306" s="122">
        <f>IFERROR(
$AN306 * INDEX('WFOM - Time_Base'!$A$4:$API$29, MATCH("CenHos", 'WFOM - Time_Base'!$B$4:$B$29,0), MATCH(CONCATENATE($G306,U$2),'WFOM - Time_Base'!$A$8:$API$8,0)) *
INDEX('WFOM - Time_Base'!$A$4:$API$29, MATCH("CenHos_Per", 'WFOM - Time_Base'!$B$4:$B$29,0), MATCH(CONCATENATE($G306,U$2),'WFOM - Time_Base'!$A$8:$API$8,0)),
IFERROR($AN306 * INDEX('Inputs from Uganda staff'!$E$61:$BM$80,MATCH('HRH Need estimation'!U$2,'Inputs from Uganda staff'!$E$61:$E$80,0),MATCH('HRH Need estimation'!$D306,'Inputs from Uganda staff'!$E$6:$BM$6,0)),
""))</f>
        <v>18</v>
      </c>
      <c r="V306" s="122">
        <f>IFERROR(
$AN306 * INDEX('WFOM - Time_Base'!$A$4:$API$29, MATCH("CenHos", 'WFOM - Time_Base'!$B$4:$B$29,0), MATCH(CONCATENATE($G306,V$2),'WFOM - Time_Base'!$A$8:$API$8,0)) *
INDEX('WFOM - Time_Base'!$A$4:$API$29, MATCH("CenHos_Per", 'WFOM - Time_Base'!$B$4:$B$29,0), MATCH(CONCATENATE($G306,V$2),'WFOM - Time_Base'!$A$8:$API$8,0)),
IFERROR($AN306 * INDEX('Inputs from Uganda staff'!$E$61:$BM$80,MATCH('HRH Need estimation'!V$2,'Inputs from Uganda staff'!$E$61:$E$80,0),MATCH('HRH Need estimation'!$D306,'Inputs from Uganda staff'!$E$6:$BM$6,0)),
""))</f>
        <v>42</v>
      </c>
      <c r="W306" s="122">
        <f>IFERROR(
$AN306 * INDEX('WFOM - Time_Base'!$A$4:$API$29, MATCH("CenHos", 'WFOM - Time_Base'!$B$4:$B$29,0), MATCH(CONCATENATE($G306,W$2),'WFOM - Time_Base'!$A$8:$API$8,0)) *
INDEX('WFOM - Time_Base'!$A$4:$API$29, MATCH("CenHos_Per", 'WFOM - Time_Base'!$B$4:$B$29,0), MATCH(CONCATENATE($G306,W$2),'WFOM - Time_Base'!$A$8:$API$8,0)),
IFERROR($AN306 * INDEX('Inputs from Uganda staff'!$E$61:$BM$80,MATCH('HRH Need estimation'!W$2,'Inputs from Uganda staff'!$E$61:$E$80,0),MATCH('HRH Need estimation'!$D306,'Inputs from Uganda staff'!$E$6:$BM$6,0)),
""))</f>
        <v>2.5</v>
      </c>
      <c r="X306" s="122">
        <f>IFERROR(
$AN306 * INDEX('WFOM - Time_Base'!$A$4:$API$29, MATCH("CenHos", 'WFOM - Time_Base'!$B$4:$B$29,0), MATCH(CONCATENATE($G306,X$2),'WFOM - Time_Base'!$A$8:$API$8,0)) *
INDEX('WFOM - Time_Base'!$A$4:$API$29, MATCH("CenHos_Per", 'WFOM - Time_Base'!$B$4:$B$29,0), MATCH(CONCATENATE($G306,X$2),'WFOM - Time_Base'!$A$8:$API$8,0)),
IFERROR($AN306 * INDEX('Inputs from Uganda staff'!$E$61:$BM$80,MATCH('HRH Need estimation'!X$2,'Inputs from Uganda staff'!$E$61:$E$80,0),MATCH('HRH Need estimation'!$D306,'Inputs from Uganda staff'!$E$6:$BM$6,0)),
""))</f>
        <v>2.5</v>
      </c>
      <c r="Y306" s="122">
        <f>IFERROR(
$AN306 * INDEX('WFOM - Time_Base'!$A$4:$API$29, MATCH("CenHos", 'WFOM - Time_Base'!$B$4:$B$29,0), MATCH(CONCATENATE($G306,Y$2),'WFOM - Time_Base'!$A$8:$API$8,0)) *
INDEX('WFOM - Time_Base'!$A$4:$API$29, MATCH("CenHos_Per", 'WFOM - Time_Base'!$B$4:$B$29,0), MATCH(CONCATENATE($G306,Y$2),'WFOM - Time_Base'!$A$8:$API$8,0)),
IFERROR($AN306 * INDEX('Inputs from Uganda staff'!$E$61:$BM$80,MATCH('HRH Need estimation'!Y$2,'Inputs from Uganda staff'!$E$61:$E$80,0),MATCH('HRH Need estimation'!$D306,'Inputs from Uganda staff'!$E$6:$BM$6,0)),
""))</f>
        <v>0</v>
      </c>
      <c r="Z306" s="122">
        <f>IFERROR(
$AN306 * INDEX('WFOM - Time_Base'!$A$4:$API$29, MATCH("CenHos", 'WFOM - Time_Base'!$B$4:$B$29,0), MATCH(CONCATENATE($G306,Z$2),'WFOM - Time_Base'!$A$8:$API$8,0)) *
INDEX('WFOM - Time_Base'!$A$4:$API$29, MATCH("CenHos_Per", 'WFOM - Time_Base'!$B$4:$B$29,0), MATCH(CONCATENATE($G306,Z$2),'WFOM - Time_Base'!$A$8:$API$8,0)),
IFERROR($AN306 * INDEX('Inputs from Uganda staff'!$E$61:$BM$80,MATCH('HRH Need estimation'!Z$2,'Inputs from Uganda staff'!$E$61:$E$80,0),MATCH('HRH Need estimation'!$D306,'Inputs from Uganda staff'!$E$6:$BM$6,0)),
""))</f>
        <v>0</v>
      </c>
      <c r="AA306" s="122">
        <f>IFERROR(
$AN306 * INDEX('WFOM - Time_Base'!$A$4:$API$29, MATCH("CenHos", 'WFOM - Time_Base'!$B$4:$B$29,0), MATCH(CONCATENATE($G306,AA$2),'WFOM - Time_Base'!$A$8:$API$8,0)) *
INDEX('WFOM - Time_Base'!$A$4:$API$29, MATCH("CenHos_Per", 'WFOM - Time_Base'!$B$4:$B$29,0), MATCH(CONCATENATE($G306,AA$2),'WFOM - Time_Base'!$A$8:$API$8,0)),
IFERROR($AN306 * INDEX('Inputs from Uganda staff'!$E$61:$BM$80,MATCH('HRH Need estimation'!AA$2,'Inputs from Uganda staff'!$E$61:$E$80,0),MATCH('HRH Need estimation'!$D306,'Inputs from Uganda staff'!$E$6:$BM$6,0)),
""))</f>
        <v>0</v>
      </c>
      <c r="AB306" s="122">
        <f>IFERROR(
$AN306 * INDEX('WFOM - Time_Base'!$A$4:$API$29, MATCH("CenHos", 'WFOM - Time_Base'!$B$4:$B$29,0), MATCH(CONCATENATE($G306,AB$2),'WFOM - Time_Base'!$A$8:$API$8,0)) *
INDEX('WFOM - Time_Base'!$A$4:$API$29, MATCH("CenHos_Per", 'WFOM - Time_Base'!$B$4:$B$29,0), MATCH(CONCATENATE($G306,AB$2),'WFOM - Time_Base'!$A$8:$API$8,0)),
IFERROR($AN306 * INDEX('Inputs from Uganda staff'!$E$61:$BM$80,MATCH('HRH Need estimation'!AB$2,'Inputs from Uganda staff'!$E$61:$E$80,0),MATCH('HRH Need estimation'!$D306,'Inputs from Uganda staff'!$E$6:$BM$6,0)),
""))</f>
        <v>0</v>
      </c>
      <c r="AC306" s="122" t="str">
        <f>IFERROR(
$AN306 * INDEX('WFOM - Time_Base'!$A$4:$API$29, MATCH("CenHos", 'WFOM - Time_Base'!$B$4:$B$29,0), MATCH(CONCATENATE($G306,AC$2),'WFOM - Time_Base'!$A$8:$API$8,0)) *
INDEX('WFOM - Time_Base'!$A$4:$API$29, MATCH("CenHos_Per", 'WFOM - Time_Base'!$B$4:$B$29,0), MATCH(CONCATENATE($G306,AC$2),'WFOM - Time_Base'!$A$8:$API$8,0)),
IFERROR($AN306 * INDEX('Inputs from Uganda staff'!$E$61:$BM$80,MATCH('HRH Need estimation'!AC$2,'Inputs from Uganda staff'!$E$61:$E$80,0),MATCH('HRH Need estimation'!$D306,'Inputs from Uganda staff'!$E$6:$BM$6,0)),
""))</f>
        <v/>
      </c>
      <c r="AD306" s="122">
        <f>IFERROR(
$AN306 * INDEX('WFOM - Time_Base'!$A$4:$API$29, MATCH("CenHos", 'WFOM - Time_Base'!$B$4:$B$29,0), MATCH(CONCATENATE($G306,AD$2),'WFOM - Time_Base'!$A$8:$API$8,0)) *
INDEX('WFOM - Time_Base'!$A$4:$API$29, MATCH("CenHos_Per", 'WFOM - Time_Base'!$B$4:$B$29,0), MATCH(CONCATENATE($G306,AD$2),'WFOM - Time_Base'!$A$8:$API$8,0)),
IFERROR($AN306 * INDEX('Inputs from Uganda staff'!$E$61:$BM$80,MATCH('HRH Need estimation'!AD$2,'Inputs from Uganda staff'!$E$61:$E$80,0),MATCH('HRH Need estimation'!$D306,'Inputs from Uganda staff'!$E$6:$BM$6,0)),
""))</f>
        <v>0</v>
      </c>
      <c r="AE306" s="122">
        <f>IFERROR(
$AN306 * INDEX('WFOM - Time_Base'!$A$4:$API$29, MATCH("CenHos", 'WFOM - Time_Base'!$B$4:$B$29,0), MATCH(CONCATENATE($G306,AE$2),'WFOM - Time_Base'!$A$8:$API$8,0)) *
INDEX('WFOM - Time_Base'!$A$4:$API$29, MATCH("CenHos_Per", 'WFOM - Time_Base'!$B$4:$B$29,0), MATCH(CONCATENATE($G306,AE$2),'WFOM - Time_Base'!$A$8:$API$8,0)),
IFERROR($AN306 * INDEX('Inputs from Uganda staff'!$E$61:$BM$80,MATCH('HRH Need estimation'!AE$2,'Inputs from Uganda staff'!$E$61:$E$80,0),MATCH('HRH Need estimation'!$D306,'Inputs from Uganda staff'!$E$6:$BM$6,0)),
""))</f>
        <v>0</v>
      </c>
      <c r="AF306" s="122">
        <f>IFERROR(
$AN306 * INDEX('WFOM - Time_Base'!$A$4:$API$29, MATCH("CenHos", 'WFOM - Time_Base'!$B$4:$B$29,0), MATCH(CONCATENATE($G306,AF$2),'WFOM - Time_Base'!$A$8:$API$8,0)) *
INDEX('WFOM - Time_Base'!$A$4:$API$29, MATCH("CenHos_Per", 'WFOM - Time_Base'!$B$4:$B$29,0), MATCH(CONCATENATE($G306,AF$2),'WFOM - Time_Base'!$A$8:$API$8,0)),
IFERROR($AN306 * INDEX('Inputs from Uganda staff'!$E$61:$BM$80,MATCH('HRH Need estimation'!AF$2,'Inputs from Uganda staff'!$E$61:$E$80,0),MATCH('HRH Need estimation'!$D306,'Inputs from Uganda staff'!$E$6:$BM$6,0)),
""))</f>
        <v>0</v>
      </c>
      <c r="AG306" s="122">
        <f>IFERROR(
$AN306 * INDEX('WFOM - Time_Base'!$A$4:$API$29, MATCH("CenHos", 'WFOM - Time_Base'!$B$4:$B$29,0), MATCH(CONCATENATE($G306,AG$2),'WFOM - Time_Base'!$A$8:$API$8,0)) *
INDEX('WFOM - Time_Base'!$A$4:$API$29, MATCH("CenHos_Per", 'WFOM - Time_Base'!$B$4:$B$29,0), MATCH(CONCATENATE($G306,AG$2),'WFOM - Time_Base'!$A$8:$API$8,0)),
IFERROR($AN306 * INDEX('Inputs from Uganda staff'!$E$61:$BM$80,MATCH('HRH Need estimation'!AG$2,'Inputs from Uganda staff'!$E$61:$E$80,0),MATCH('HRH Need estimation'!$D306,'Inputs from Uganda staff'!$E$6:$BM$6,0)),
""))</f>
        <v>0</v>
      </c>
      <c r="AH306" s="122">
        <f>IFERROR(
$AN306 * INDEX('WFOM - Time_Base'!$A$4:$API$29, MATCH("CenHos", 'WFOM - Time_Base'!$B$4:$B$29,0), MATCH(CONCATENATE($G306,AH$2),'WFOM - Time_Base'!$A$8:$API$8,0)) *
INDEX('WFOM - Time_Base'!$A$4:$API$29, MATCH("CenHos_Per", 'WFOM - Time_Base'!$B$4:$B$29,0), MATCH(CONCATENATE($G306,AH$2),'WFOM - Time_Base'!$A$8:$API$8,0)),
IFERROR($AN306 * INDEX('Inputs from Uganda staff'!$E$61:$BM$80,MATCH('HRH Need estimation'!AH$2,'Inputs from Uganda staff'!$E$61:$E$80,0),MATCH('HRH Need estimation'!$D306,'Inputs from Uganda staff'!$E$6:$BM$6,0)),
""))</f>
        <v>0</v>
      </c>
      <c r="AI306" s="122">
        <f>IFERROR(
$AN306 * INDEX('WFOM - Time_Base'!$A$4:$API$29, MATCH("CenHos", 'WFOM - Time_Base'!$B$4:$B$29,0), MATCH(CONCATENATE($G306,AI$2),'WFOM - Time_Base'!$A$8:$API$8,0)) *
INDEX('WFOM - Time_Base'!$A$4:$API$29, MATCH("CenHos_Per", 'WFOM - Time_Base'!$B$4:$B$29,0), MATCH(CONCATENATE($G306,AI$2),'WFOM - Time_Base'!$A$8:$API$8,0)),
IFERROR($AN306 * INDEX('Inputs from Uganda staff'!$E$61:$BM$80,MATCH('HRH Need estimation'!AI$2,'Inputs from Uganda staff'!$E$61:$E$80,0),MATCH('HRH Need estimation'!$D306,'Inputs from Uganda staff'!$E$6:$BM$6,0)),
""))</f>
        <v>0</v>
      </c>
      <c r="AJ306" s="122">
        <f>IFERROR(
$AN306 * INDEX('WFOM - Time_Base'!$A$4:$API$29, MATCH("CenHos", 'WFOM - Time_Base'!$B$4:$B$29,0), MATCH(CONCATENATE($G306,AJ$2),'WFOM - Time_Base'!$A$8:$API$8,0)) *
INDEX('WFOM - Time_Base'!$A$4:$API$29, MATCH("CenHos_Per", 'WFOM - Time_Base'!$B$4:$B$29,0), MATCH(CONCATENATE($G306,AJ$2),'WFOM - Time_Base'!$A$8:$API$8,0)),
IFERROR($AN306 * INDEX('Inputs from Uganda staff'!$E$61:$BM$80,MATCH('HRH Need estimation'!AJ$2,'Inputs from Uganda staff'!$E$61:$E$80,0),MATCH('HRH Need estimation'!$D306,'Inputs from Uganda staff'!$E$6:$BM$6,0)),
""))</f>
        <v>0</v>
      </c>
      <c r="AK306" s="122">
        <f>IFERROR(
$AN306 * INDEX('WFOM - Time_Base'!$A$4:$API$29, MATCH("CenHos", 'WFOM - Time_Base'!$B$4:$B$29,0), MATCH(CONCATENATE($G306,AK$2),'WFOM - Time_Base'!$A$8:$API$8,0)) *
INDEX('WFOM - Time_Base'!$A$4:$API$29, MATCH("CenHos_Per", 'WFOM - Time_Base'!$B$4:$B$29,0), MATCH(CONCATENATE($G306,AK$2),'WFOM - Time_Base'!$A$8:$API$8,0)),
IFERROR($AN306 * INDEX('Inputs from Uganda staff'!$E$61:$BM$80,MATCH('HRH Need estimation'!AK$2,'Inputs from Uganda staff'!$E$61:$E$80,0),MATCH('HRH Need estimation'!$D306,'Inputs from Uganda staff'!$E$6:$BM$6,0)),
""))</f>
        <v>0</v>
      </c>
      <c r="AL306" s="122">
        <f>IFERROR(
$AN306 * INDEX('WFOM - Time_Base'!$A$4:$API$29, MATCH("CenHos", 'WFOM - Time_Base'!$B$4:$B$29,0), MATCH(CONCATENATE($G306,AL$2),'WFOM - Time_Base'!$A$8:$API$8,0)) *
INDEX('WFOM - Time_Base'!$A$4:$API$29, MATCH("CenHos_Per", 'WFOM - Time_Base'!$B$4:$B$29,0), MATCH(CONCATENATE($G306,AL$2),'WFOM - Time_Base'!$A$8:$API$8,0)),
IFERROR($AN306 * INDEX('Inputs from Uganda staff'!$E$61:$BM$80,MATCH('HRH Need estimation'!AL$2,'Inputs from Uganda staff'!$E$61:$E$80,0),MATCH('HRH Need estimation'!$D306,'Inputs from Uganda staff'!$E$6:$BM$6,0)),
""))</f>
        <v>0</v>
      </c>
      <c r="AN306">
        <v>1</v>
      </c>
      <c r="AO306" t="e">
        <f t="shared" si="12"/>
        <v>#N/A</v>
      </c>
    </row>
    <row r="307" spans="1:41" hidden="1">
      <c r="A307" s="106" t="s">
        <v>915</v>
      </c>
      <c r="B307" s="106" t="s">
        <v>724</v>
      </c>
      <c r="C307" s="107" t="s">
        <v>829</v>
      </c>
      <c r="D307" s="113" t="s">
        <v>830</v>
      </c>
      <c r="E307" s="122" t="s">
        <v>865</v>
      </c>
      <c r="F307" s="122" t="s">
        <v>139</v>
      </c>
      <c r="G307" s="122" t="str">
        <f>IF(F307&lt;&gt;"", VLOOKUP(F307,'WFOM - Cadre and Service List'!$E$4:$F$52,2,FALSE), "")</f>
        <v>DentalO5</v>
      </c>
      <c r="H307" s="122"/>
      <c r="I307" s="207"/>
      <c r="J307" s="207"/>
      <c r="K307" s="207"/>
      <c r="L307" s="207"/>
      <c r="M307" s="207"/>
      <c r="N307" s="207"/>
      <c r="O307" s="207"/>
      <c r="P307" s="207">
        <f t="shared" si="11"/>
        <v>0</v>
      </c>
      <c r="Q307" s="122" t="s">
        <v>1947</v>
      </c>
      <c r="R307" s="122">
        <f>IFERROR(
$AN307 * INDEX('WFOM - Time_Base'!$A$4:$API$29, MATCH("CenHos", 'WFOM - Time_Base'!$B$4:$B$29,0), MATCH(CONCATENATE($G307,R$2),'WFOM - Time_Base'!$A$8:$API$8,0)) *
INDEX('WFOM - Time_Base'!$A$4:$API$29, MATCH("CenHos_Per", 'WFOM - Time_Base'!$B$4:$B$29,0), MATCH(CONCATENATE($G307,R$2),'WFOM - Time_Base'!$A$8:$API$8,0)),
IFERROR($AN307 * INDEX('Inputs from Uganda staff'!$E$61:$BM$80,MATCH('HRH Need estimation'!R$2,'Inputs from Uganda staff'!$E$61:$E$80,0),MATCH('HRH Need estimation'!$D307,'Inputs from Uganda staff'!$E$6:$BM$6,0)),
""))</f>
        <v>0</v>
      </c>
      <c r="S307" s="122">
        <f>IFERROR(
$AN307 * INDEX('WFOM - Time_Base'!$A$4:$API$29, MATCH("CenHos", 'WFOM - Time_Base'!$B$4:$B$29,0), MATCH(CONCATENATE($G307,S$2),'WFOM - Time_Base'!$A$8:$API$8,0)) *
INDEX('WFOM - Time_Base'!$A$4:$API$29, MATCH("CenHos_Per", 'WFOM - Time_Base'!$B$4:$B$29,0), MATCH(CONCATENATE($G307,S$2),'WFOM - Time_Base'!$A$8:$API$8,0)),
IFERROR($AN307 * INDEX('Inputs from Uganda staff'!$E$61:$BM$80,MATCH('HRH Need estimation'!S$2,'Inputs from Uganda staff'!$E$61:$E$80,0),MATCH('HRH Need estimation'!$D307,'Inputs from Uganda staff'!$E$6:$BM$6,0)),
""))</f>
        <v>0</v>
      </c>
      <c r="T307" s="122">
        <f>IFERROR(
$AN307 * INDEX('WFOM - Time_Base'!$A$4:$API$29, MATCH("CenHos", 'WFOM - Time_Base'!$B$4:$B$29,0), MATCH(CONCATENATE($G307,T$2),'WFOM - Time_Base'!$A$8:$API$8,0)) *
INDEX('WFOM - Time_Base'!$A$4:$API$29, MATCH("CenHos_Per", 'WFOM - Time_Base'!$B$4:$B$29,0), MATCH(CONCATENATE($G307,T$2),'WFOM - Time_Base'!$A$8:$API$8,0)),
IFERROR($AN307 * INDEX('Inputs from Uganda staff'!$E$61:$BM$80,MATCH('HRH Need estimation'!T$2,'Inputs from Uganda staff'!$E$61:$E$80,0),MATCH('HRH Need estimation'!$D307,'Inputs from Uganda staff'!$E$6:$BM$6,0)),
""))</f>
        <v>0</v>
      </c>
      <c r="U307" s="122">
        <f>IFERROR(
$AN307 * INDEX('WFOM - Time_Base'!$A$4:$API$29, MATCH("CenHos", 'WFOM - Time_Base'!$B$4:$B$29,0), MATCH(CONCATENATE($G307,U$2),'WFOM - Time_Base'!$A$8:$API$8,0)) *
INDEX('WFOM - Time_Base'!$A$4:$API$29, MATCH("CenHos_Per", 'WFOM - Time_Base'!$B$4:$B$29,0), MATCH(CONCATENATE($G307,U$2),'WFOM - Time_Base'!$A$8:$API$8,0)),
IFERROR($AN307 * INDEX('Inputs from Uganda staff'!$E$61:$BM$80,MATCH('HRH Need estimation'!U$2,'Inputs from Uganda staff'!$E$61:$E$80,0),MATCH('HRH Need estimation'!$D307,'Inputs from Uganda staff'!$E$6:$BM$6,0)),
""))</f>
        <v>0</v>
      </c>
      <c r="V307" s="122">
        <f>IFERROR(
$AN307 * INDEX('WFOM - Time_Base'!$A$4:$API$29, MATCH("CenHos", 'WFOM - Time_Base'!$B$4:$B$29,0), MATCH(CONCATENATE($G307,V$2),'WFOM - Time_Base'!$A$8:$API$8,0)) *
INDEX('WFOM - Time_Base'!$A$4:$API$29, MATCH("CenHos_Per", 'WFOM - Time_Base'!$B$4:$B$29,0), MATCH(CONCATENATE($G307,V$2),'WFOM - Time_Base'!$A$8:$API$8,0)),
IFERROR($AN307 * INDEX('Inputs from Uganda staff'!$E$61:$BM$80,MATCH('HRH Need estimation'!V$2,'Inputs from Uganda staff'!$E$61:$E$80,0),MATCH('HRH Need estimation'!$D307,'Inputs from Uganda staff'!$E$6:$BM$6,0)),
""))</f>
        <v>0</v>
      </c>
      <c r="W307" s="122">
        <f>IFERROR(
$AN307 * INDEX('WFOM - Time_Base'!$A$4:$API$29, MATCH("CenHos", 'WFOM - Time_Base'!$B$4:$B$29,0), MATCH(CONCATENATE($G307,W$2),'WFOM - Time_Base'!$A$8:$API$8,0)) *
INDEX('WFOM - Time_Base'!$A$4:$API$29, MATCH("CenHos_Per", 'WFOM - Time_Base'!$B$4:$B$29,0), MATCH(CONCATENATE($G307,W$2),'WFOM - Time_Base'!$A$8:$API$8,0)),
IFERROR($AN307 * INDEX('Inputs from Uganda staff'!$E$61:$BM$80,MATCH('HRH Need estimation'!W$2,'Inputs from Uganda staff'!$E$61:$E$80,0),MATCH('HRH Need estimation'!$D307,'Inputs from Uganda staff'!$E$6:$BM$6,0)),
""))</f>
        <v>0</v>
      </c>
      <c r="X307" s="122">
        <f>IFERROR(
$AN307 * INDEX('WFOM - Time_Base'!$A$4:$API$29, MATCH("CenHos", 'WFOM - Time_Base'!$B$4:$B$29,0), MATCH(CONCATENATE($G307,X$2),'WFOM - Time_Base'!$A$8:$API$8,0)) *
INDEX('WFOM - Time_Base'!$A$4:$API$29, MATCH("CenHos_Per", 'WFOM - Time_Base'!$B$4:$B$29,0), MATCH(CONCATENATE($G307,X$2),'WFOM - Time_Base'!$A$8:$API$8,0)),
IFERROR($AN307 * INDEX('Inputs from Uganda staff'!$E$61:$BM$80,MATCH('HRH Need estimation'!X$2,'Inputs from Uganda staff'!$E$61:$E$80,0),MATCH('HRH Need estimation'!$D307,'Inputs from Uganda staff'!$E$6:$BM$6,0)),
""))</f>
        <v>0</v>
      </c>
      <c r="Y307" s="122">
        <f>IFERROR(
$AN307 * INDEX('WFOM - Time_Base'!$A$4:$API$29, MATCH("CenHos", 'WFOM - Time_Base'!$B$4:$B$29,0), MATCH(CONCATENATE($G307,Y$2),'WFOM - Time_Base'!$A$8:$API$8,0)) *
INDEX('WFOM - Time_Base'!$A$4:$API$29, MATCH("CenHos_Per", 'WFOM - Time_Base'!$B$4:$B$29,0), MATCH(CONCATENATE($G307,Y$2),'WFOM - Time_Base'!$A$8:$API$8,0)),
IFERROR($AN307 * INDEX('Inputs from Uganda staff'!$E$61:$BM$80,MATCH('HRH Need estimation'!Y$2,'Inputs from Uganda staff'!$E$61:$E$80,0),MATCH('HRH Need estimation'!$D307,'Inputs from Uganda staff'!$E$6:$BM$6,0)),
""))</f>
        <v>0</v>
      </c>
      <c r="Z307" s="122">
        <f>IFERROR(
$AN307 * INDEX('WFOM - Time_Base'!$A$4:$API$29, MATCH("CenHos", 'WFOM - Time_Base'!$B$4:$B$29,0), MATCH(CONCATENATE($G307,Z$2),'WFOM - Time_Base'!$A$8:$API$8,0)) *
INDEX('WFOM - Time_Base'!$A$4:$API$29, MATCH("CenHos_Per", 'WFOM - Time_Base'!$B$4:$B$29,0), MATCH(CONCATENATE($G307,Z$2),'WFOM - Time_Base'!$A$8:$API$8,0)),
IFERROR($AN307 * INDEX('Inputs from Uganda staff'!$E$61:$BM$80,MATCH('HRH Need estimation'!Z$2,'Inputs from Uganda staff'!$E$61:$E$80,0),MATCH('HRH Need estimation'!$D307,'Inputs from Uganda staff'!$E$6:$BM$6,0)),
""))</f>
        <v>0</v>
      </c>
      <c r="AA307" s="122">
        <f>IFERROR(
$AN307 * INDEX('WFOM - Time_Base'!$A$4:$API$29, MATCH("CenHos", 'WFOM - Time_Base'!$B$4:$B$29,0), MATCH(CONCATENATE($G307,AA$2),'WFOM - Time_Base'!$A$8:$API$8,0)) *
INDEX('WFOM - Time_Base'!$A$4:$API$29, MATCH("CenHos_Per", 'WFOM - Time_Base'!$B$4:$B$29,0), MATCH(CONCATENATE($G307,AA$2),'WFOM - Time_Base'!$A$8:$API$8,0)),
IFERROR($AN307 * INDEX('Inputs from Uganda staff'!$E$61:$BM$80,MATCH('HRH Need estimation'!AA$2,'Inputs from Uganda staff'!$E$61:$E$80,0),MATCH('HRH Need estimation'!$D307,'Inputs from Uganda staff'!$E$6:$BM$6,0)),
""))</f>
        <v>0</v>
      </c>
      <c r="AB307" s="122">
        <f>IFERROR(
$AN307 * INDEX('WFOM - Time_Base'!$A$4:$API$29, MATCH("CenHos", 'WFOM - Time_Base'!$B$4:$B$29,0), MATCH(CONCATENATE($G307,AB$2),'WFOM - Time_Base'!$A$8:$API$8,0)) *
INDEX('WFOM - Time_Base'!$A$4:$API$29, MATCH("CenHos_Per", 'WFOM - Time_Base'!$B$4:$B$29,0), MATCH(CONCATENATE($G307,AB$2),'WFOM - Time_Base'!$A$8:$API$8,0)),
IFERROR($AN307 * INDEX('Inputs from Uganda staff'!$E$61:$BM$80,MATCH('HRH Need estimation'!AB$2,'Inputs from Uganda staff'!$E$61:$E$80,0),MATCH('HRH Need estimation'!$D307,'Inputs from Uganda staff'!$E$6:$BM$6,0)),
""))</f>
        <v>0</v>
      </c>
      <c r="AC307" s="122" t="str">
        <f>IFERROR(
$AN307 * INDEX('WFOM - Time_Base'!$A$4:$API$29, MATCH("CenHos", 'WFOM - Time_Base'!$B$4:$B$29,0), MATCH(CONCATENATE($G307,AC$2),'WFOM - Time_Base'!$A$8:$API$8,0)) *
INDEX('WFOM - Time_Base'!$A$4:$API$29, MATCH("CenHos_Per", 'WFOM - Time_Base'!$B$4:$B$29,0), MATCH(CONCATENATE($G307,AC$2),'WFOM - Time_Base'!$A$8:$API$8,0)),
IFERROR($AN307 * INDEX('Inputs from Uganda staff'!$E$61:$BM$80,MATCH('HRH Need estimation'!AC$2,'Inputs from Uganda staff'!$E$61:$E$80,0),MATCH('HRH Need estimation'!$D307,'Inputs from Uganda staff'!$E$6:$BM$6,0)),
""))</f>
        <v/>
      </c>
      <c r="AD307" s="122">
        <f>IFERROR(
$AN307 * INDEX('WFOM - Time_Base'!$A$4:$API$29, MATCH("CenHos", 'WFOM - Time_Base'!$B$4:$B$29,0), MATCH(CONCATENATE($G307,AD$2),'WFOM - Time_Base'!$A$8:$API$8,0)) *
INDEX('WFOM - Time_Base'!$A$4:$API$29, MATCH("CenHos_Per", 'WFOM - Time_Base'!$B$4:$B$29,0), MATCH(CONCATENATE($G307,AD$2),'WFOM - Time_Base'!$A$8:$API$8,0)),
IFERROR($AN307 * INDEX('Inputs from Uganda staff'!$E$61:$BM$80,MATCH('HRH Need estimation'!AD$2,'Inputs from Uganda staff'!$E$61:$E$80,0),MATCH('HRH Need estimation'!$D307,'Inputs from Uganda staff'!$E$6:$BM$6,0)),
""))</f>
        <v>30</v>
      </c>
      <c r="AE307" s="122">
        <f>IFERROR(
$AN307 * INDEX('WFOM - Time_Base'!$A$4:$API$29, MATCH("CenHos", 'WFOM - Time_Base'!$B$4:$B$29,0), MATCH(CONCATENATE($G307,AE$2),'WFOM - Time_Base'!$A$8:$API$8,0)) *
INDEX('WFOM - Time_Base'!$A$4:$API$29, MATCH("CenHos_Per", 'WFOM - Time_Base'!$B$4:$B$29,0), MATCH(CONCATENATE($G307,AE$2),'WFOM - Time_Base'!$A$8:$API$8,0)),
IFERROR($AN307 * INDEX('Inputs from Uganda staff'!$E$61:$BM$80,MATCH('HRH Need estimation'!AE$2,'Inputs from Uganda staff'!$E$61:$E$80,0),MATCH('HRH Need estimation'!$D307,'Inputs from Uganda staff'!$E$6:$BM$6,0)),
""))</f>
        <v>30</v>
      </c>
      <c r="AF307" s="122">
        <f>IFERROR(
$AN307 * INDEX('WFOM - Time_Base'!$A$4:$API$29, MATCH("CenHos", 'WFOM - Time_Base'!$B$4:$B$29,0), MATCH(CONCATENATE($G307,AF$2),'WFOM - Time_Base'!$A$8:$API$8,0)) *
INDEX('WFOM - Time_Base'!$A$4:$API$29, MATCH("CenHos_Per", 'WFOM - Time_Base'!$B$4:$B$29,0), MATCH(CONCATENATE($G307,AF$2),'WFOM - Time_Base'!$A$8:$API$8,0)),
IFERROR($AN307 * INDEX('Inputs from Uganda staff'!$E$61:$BM$80,MATCH('HRH Need estimation'!AF$2,'Inputs from Uganda staff'!$E$61:$E$80,0),MATCH('HRH Need estimation'!$D307,'Inputs from Uganda staff'!$E$6:$BM$6,0)),
""))</f>
        <v>15</v>
      </c>
      <c r="AG307" s="122">
        <f>IFERROR(
$AN307 * INDEX('WFOM - Time_Base'!$A$4:$API$29, MATCH("CenHos", 'WFOM - Time_Base'!$B$4:$B$29,0), MATCH(CONCATENATE($G307,AG$2),'WFOM - Time_Base'!$A$8:$API$8,0)) *
INDEX('WFOM - Time_Base'!$A$4:$API$29, MATCH("CenHos_Per", 'WFOM - Time_Base'!$B$4:$B$29,0), MATCH(CONCATENATE($G307,AG$2),'WFOM - Time_Base'!$A$8:$API$8,0)),
IFERROR($AN307 * INDEX('Inputs from Uganda staff'!$E$61:$BM$80,MATCH('HRH Need estimation'!AG$2,'Inputs from Uganda staff'!$E$61:$E$80,0),MATCH('HRH Need estimation'!$D307,'Inputs from Uganda staff'!$E$6:$BM$6,0)),
""))</f>
        <v>0</v>
      </c>
      <c r="AH307" s="122">
        <f>IFERROR(
$AN307 * INDEX('WFOM - Time_Base'!$A$4:$API$29, MATCH("CenHos", 'WFOM - Time_Base'!$B$4:$B$29,0), MATCH(CONCATENATE($G307,AH$2),'WFOM - Time_Base'!$A$8:$API$8,0)) *
INDEX('WFOM - Time_Base'!$A$4:$API$29, MATCH("CenHos_Per", 'WFOM - Time_Base'!$B$4:$B$29,0), MATCH(CONCATENATE($G307,AH$2),'WFOM - Time_Base'!$A$8:$API$8,0)),
IFERROR($AN307 * INDEX('Inputs from Uganda staff'!$E$61:$BM$80,MATCH('HRH Need estimation'!AH$2,'Inputs from Uganda staff'!$E$61:$E$80,0),MATCH('HRH Need estimation'!$D307,'Inputs from Uganda staff'!$E$6:$BM$6,0)),
""))</f>
        <v>0</v>
      </c>
      <c r="AI307" s="122">
        <f>IFERROR(
$AN307 * INDEX('WFOM - Time_Base'!$A$4:$API$29, MATCH("CenHos", 'WFOM - Time_Base'!$B$4:$B$29,0), MATCH(CONCATENATE($G307,AI$2),'WFOM - Time_Base'!$A$8:$API$8,0)) *
INDEX('WFOM - Time_Base'!$A$4:$API$29, MATCH("CenHos_Per", 'WFOM - Time_Base'!$B$4:$B$29,0), MATCH(CONCATENATE($G307,AI$2),'WFOM - Time_Base'!$A$8:$API$8,0)),
IFERROR($AN307 * INDEX('Inputs from Uganda staff'!$E$61:$BM$80,MATCH('HRH Need estimation'!AI$2,'Inputs from Uganda staff'!$E$61:$E$80,0),MATCH('HRH Need estimation'!$D307,'Inputs from Uganda staff'!$E$6:$BM$6,0)),
""))</f>
        <v>0</v>
      </c>
      <c r="AJ307" s="122">
        <f>IFERROR(
$AN307 * INDEX('WFOM - Time_Base'!$A$4:$API$29, MATCH("CenHos", 'WFOM - Time_Base'!$B$4:$B$29,0), MATCH(CONCATENATE($G307,AJ$2),'WFOM - Time_Base'!$A$8:$API$8,0)) *
INDEX('WFOM - Time_Base'!$A$4:$API$29, MATCH("CenHos_Per", 'WFOM - Time_Base'!$B$4:$B$29,0), MATCH(CONCATENATE($G307,AJ$2),'WFOM - Time_Base'!$A$8:$API$8,0)),
IFERROR($AN307 * INDEX('Inputs from Uganda staff'!$E$61:$BM$80,MATCH('HRH Need estimation'!AJ$2,'Inputs from Uganda staff'!$E$61:$E$80,0),MATCH('HRH Need estimation'!$D307,'Inputs from Uganda staff'!$E$6:$BM$6,0)),
""))</f>
        <v>0</v>
      </c>
      <c r="AK307" s="122">
        <f>IFERROR(
$AN307 * INDEX('WFOM - Time_Base'!$A$4:$API$29, MATCH("CenHos", 'WFOM - Time_Base'!$B$4:$B$29,0), MATCH(CONCATENATE($G307,AK$2),'WFOM - Time_Base'!$A$8:$API$8,0)) *
INDEX('WFOM - Time_Base'!$A$4:$API$29, MATCH("CenHos_Per", 'WFOM - Time_Base'!$B$4:$B$29,0), MATCH(CONCATENATE($G307,AK$2),'WFOM - Time_Base'!$A$8:$API$8,0)),
IFERROR($AN307 * INDEX('Inputs from Uganda staff'!$E$61:$BM$80,MATCH('HRH Need estimation'!AK$2,'Inputs from Uganda staff'!$E$61:$E$80,0),MATCH('HRH Need estimation'!$D307,'Inputs from Uganda staff'!$E$6:$BM$6,0)),
""))</f>
        <v>0</v>
      </c>
      <c r="AL307" s="122">
        <f>IFERROR(
$AN307 * INDEX('WFOM - Time_Base'!$A$4:$API$29, MATCH("CenHos", 'WFOM - Time_Base'!$B$4:$B$29,0), MATCH(CONCATENATE($G307,AL$2),'WFOM - Time_Base'!$A$8:$API$8,0)) *
INDEX('WFOM - Time_Base'!$A$4:$API$29, MATCH("CenHos_Per", 'WFOM - Time_Base'!$B$4:$B$29,0), MATCH(CONCATENATE($G307,AL$2),'WFOM - Time_Base'!$A$8:$API$8,0)),
IFERROR($AN307 * INDEX('Inputs from Uganda staff'!$E$61:$BM$80,MATCH('HRH Need estimation'!AL$2,'Inputs from Uganda staff'!$E$61:$E$80,0),MATCH('HRH Need estimation'!$D307,'Inputs from Uganda staff'!$E$6:$BM$6,0)),
""))</f>
        <v>0</v>
      </c>
      <c r="AN307">
        <v>1</v>
      </c>
      <c r="AO307" t="e">
        <f t="shared" si="12"/>
        <v>#N/A</v>
      </c>
    </row>
    <row r="308" spans="1:41" hidden="1">
      <c r="A308" s="106" t="s">
        <v>915</v>
      </c>
      <c r="B308" s="106" t="s">
        <v>25</v>
      </c>
      <c r="C308" s="107" t="s">
        <v>831</v>
      </c>
      <c r="D308" s="113" t="s">
        <v>832</v>
      </c>
      <c r="E308" s="252"/>
      <c r="F308" s="252"/>
      <c r="G308" s="122" t="str">
        <f>IF(F308&lt;&gt;"", VLOOKUP(F308,'WFOM - Cadre and Service List'!$E$4:$F$52,2,FALSE), "")</f>
        <v/>
      </c>
      <c r="H308" s="122"/>
      <c r="I308" s="207"/>
      <c r="J308" s="207"/>
      <c r="K308" s="207"/>
      <c r="L308" s="207"/>
      <c r="M308" s="207"/>
      <c r="N308" s="207"/>
      <c r="O308" s="207"/>
      <c r="P308" s="207">
        <f t="shared" si="11"/>
        <v>0</v>
      </c>
      <c r="Q308" s="122" t="s">
        <v>1947</v>
      </c>
      <c r="R308" s="122">
        <f>IFERROR(
$AN308 * INDEX('WFOM - Time_Base'!$A$4:$API$29, MATCH("CenHos", 'WFOM - Time_Base'!$B$4:$B$29,0), MATCH(CONCATENATE($G308,R$2),'WFOM - Time_Base'!$A$8:$API$8,0)) *
INDEX('WFOM - Time_Base'!$A$4:$API$29, MATCH("CenHos_Per", 'WFOM - Time_Base'!$B$4:$B$29,0), MATCH(CONCATENATE($G308,R$2),'WFOM - Time_Base'!$A$8:$API$8,0)),
IFERROR($AN308 * INDEX('Inputs from Uganda staff'!$E$61:$BM$80,MATCH('HRH Need estimation'!R$2,'Inputs from Uganda staff'!$E$61:$E$80,0),MATCH('HRH Need estimation'!$D308,'Inputs from Uganda staff'!$E$6:$BM$6,0)),
""))</f>
        <v>0.5</v>
      </c>
      <c r="S308" s="122">
        <f>IFERROR(
$AN308 * INDEX('WFOM - Time_Base'!$A$4:$API$29, MATCH("CenHos", 'WFOM - Time_Base'!$B$4:$B$29,0), MATCH(CONCATENATE($G308,S$2),'WFOM - Time_Base'!$A$8:$API$8,0)) *
INDEX('WFOM - Time_Base'!$A$4:$API$29, MATCH("CenHos_Per", 'WFOM - Time_Base'!$B$4:$B$29,0), MATCH(CONCATENATE($G308,S$2),'WFOM - Time_Base'!$A$8:$API$8,0)),
IFERROR($AN308 * INDEX('Inputs from Uganda staff'!$E$61:$BM$80,MATCH('HRH Need estimation'!S$2,'Inputs from Uganda staff'!$E$61:$E$80,0),MATCH('HRH Need estimation'!$D308,'Inputs from Uganda staff'!$E$6:$BM$6,0)),
""))</f>
        <v>0</v>
      </c>
      <c r="T308" s="122">
        <f>IFERROR(
$AN308 * INDEX('WFOM - Time_Base'!$A$4:$API$29, MATCH("CenHos", 'WFOM - Time_Base'!$B$4:$B$29,0), MATCH(CONCATENATE($G308,T$2),'WFOM - Time_Base'!$A$8:$API$8,0)) *
INDEX('WFOM - Time_Base'!$A$4:$API$29, MATCH("CenHos_Per", 'WFOM - Time_Base'!$B$4:$B$29,0), MATCH(CONCATENATE($G308,T$2),'WFOM - Time_Base'!$A$8:$API$8,0)),
IFERROR($AN308 * INDEX('Inputs from Uganda staff'!$E$61:$BM$80,MATCH('HRH Need estimation'!T$2,'Inputs from Uganda staff'!$E$61:$E$80,0),MATCH('HRH Need estimation'!$D308,'Inputs from Uganda staff'!$E$6:$BM$6,0)),
""))</f>
        <v>0</v>
      </c>
      <c r="U308" s="122">
        <f>IFERROR(
$AN308 * INDEX('WFOM - Time_Base'!$A$4:$API$29, MATCH("CenHos", 'WFOM - Time_Base'!$B$4:$B$29,0), MATCH(CONCATENATE($G308,U$2),'WFOM - Time_Base'!$A$8:$API$8,0)) *
INDEX('WFOM - Time_Base'!$A$4:$API$29, MATCH("CenHos_Per", 'WFOM - Time_Base'!$B$4:$B$29,0), MATCH(CONCATENATE($G308,U$2),'WFOM - Time_Base'!$A$8:$API$8,0)),
IFERROR($AN308 * INDEX('Inputs from Uganda staff'!$E$61:$BM$80,MATCH('HRH Need estimation'!U$2,'Inputs from Uganda staff'!$E$61:$E$80,0),MATCH('HRH Need estimation'!$D308,'Inputs from Uganda staff'!$E$6:$BM$6,0)),
""))</f>
        <v>0.75</v>
      </c>
      <c r="V308" s="122">
        <f>IFERROR(
$AN308 * INDEX('WFOM - Time_Base'!$A$4:$API$29, MATCH("CenHos", 'WFOM - Time_Base'!$B$4:$B$29,0), MATCH(CONCATENATE($G308,V$2),'WFOM - Time_Base'!$A$8:$API$8,0)) *
INDEX('WFOM - Time_Base'!$A$4:$API$29, MATCH("CenHos_Per", 'WFOM - Time_Base'!$B$4:$B$29,0), MATCH(CONCATENATE($G308,V$2),'WFOM - Time_Base'!$A$8:$API$8,0)),
IFERROR($AN308 * INDEX('Inputs from Uganda staff'!$E$61:$BM$80,MATCH('HRH Need estimation'!V$2,'Inputs from Uganda staff'!$E$61:$E$80,0),MATCH('HRH Need estimation'!$D308,'Inputs from Uganda staff'!$E$6:$BM$6,0)),
""))</f>
        <v>6</v>
      </c>
      <c r="W308" s="122">
        <f>IFERROR(
$AN308 * INDEX('WFOM - Time_Base'!$A$4:$API$29, MATCH("CenHos", 'WFOM - Time_Base'!$B$4:$B$29,0), MATCH(CONCATENATE($G308,W$2),'WFOM - Time_Base'!$A$8:$API$8,0)) *
INDEX('WFOM - Time_Base'!$A$4:$API$29, MATCH("CenHos_Per", 'WFOM - Time_Base'!$B$4:$B$29,0), MATCH(CONCATENATE($G308,W$2),'WFOM - Time_Base'!$A$8:$API$8,0)),
IFERROR($AN308 * INDEX('Inputs from Uganda staff'!$E$61:$BM$80,MATCH('HRH Need estimation'!W$2,'Inputs from Uganda staff'!$E$61:$E$80,0),MATCH('HRH Need estimation'!$D308,'Inputs from Uganda staff'!$E$6:$BM$6,0)),
""))</f>
        <v>0</v>
      </c>
      <c r="X308" s="122">
        <f>IFERROR(
$AN308 * INDEX('WFOM - Time_Base'!$A$4:$API$29, MATCH("CenHos", 'WFOM - Time_Base'!$B$4:$B$29,0), MATCH(CONCATENATE($G308,X$2),'WFOM - Time_Base'!$A$8:$API$8,0)) *
INDEX('WFOM - Time_Base'!$A$4:$API$29, MATCH("CenHos_Per", 'WFOM - Time_Base'!$B$4:$B$29,0), MATCH(CONCATENATE($G308,X$2),'WFOM - Time_Base'!$A$8:$API$8,0)),
IFERROR($AN308 * INDEX('Inputs from Uganda staff'!$E$61:$BM$80,MATCH('HRH Need estimation'!X$2,'Inputs from Uganda staff'!$E$61:$E$80,0),MATCH('HRH Need estimation'!$D308,'Inputs from Uganda staff'!$E$6:$BM$6,0)),
""))</f>
        <v>0</v>
      </c>
      <c r="Y308" s="122">
        <f>IFERROR(
$AN308 * INDEX('WFOM - Time_Base'!$A$4:$API$29, MATCH("CenHos", 'WFOM - Time_Base'!$B$4:$B$29,0), MATCH(CONCATENATE($G308,Y$2),'WFOM - Time_Base'!$A$8:$API$8,0)) *
INDEX('WFOM - Time_Base'!$A$4:$API$29, MATCH("CenHos_Per", 'WFOM - Time_Base'!$B$4:$B$29,0), MATCH(CONCATENATE($G308,Y$2),'WFOM - Time_Base'!$A$8:$API$8,0)),
IFERROR($AN308 * INDEX('Inputs from Uganda staff'!$E$61:$BM$80,MATCH('HRH Need estimation'!Y$2,'Inputs from Uganda staff'!$E$61:$E$80,0),MATCH('HRH Need estimation'!$D308,'Inputs from Uganda staff'!$E$6:$BM$6,0)),
""))</f>
        <v>1.8</v>
      </c>
      <c r="Z308" s="122">
        <f>IFERROR(
$AN308 * INDEX('WFOM - Time_Base'!$A$4:$API$29, MATCH("CenHos", 'WFOM - Time_Base'!$B$4:$B$29,0), MATCH(CONCATENATE($G308,Z$2),'WFOM - Time_Base'!$A$8:$API$8,0)) *
INDEX('WFOM - Time_Base'!$A$4:$API$29, MATCH("CenHos_Per", 'WFOM - Time_Base'!$B$4:$B$29,0), MATCH(CONCATENATE($G308,Z$2),'WFOM - Time_Base'!$A$8:$API$8,0)),
IFERROR($AN308 * INDEX('Inputs from Uganda staff'!$E$61:$BM$80,MATCH('HRH Need estimation'!Z$2,'Inputs from Uganda staff'!$E$61:$E$80,0),MATCH('HRH Need estimation'!$D308,'Inputs from Uganda staff'!$E$6:$BM$6,0)),
""))</f>
        <v>0</v>
      </c>
      <c r="AA308" s="122">
        <f>IFERROR(
$AN308 * INDEX('WFOM - Time_Base'!$A$4:$API$29, MATCH("CenHos", 'WFOM - Time_Base'!$B$4:$B$29,0), MATCH(CONCATENATE($G308,AA$2),'WFOM - Time_Base'!$A$8:$API$8,0)) *
INDEX('WFOM - Time_Base'!$A$4:$API$29, MATCH("CenHos_Per", 'WFOM - Time_Base'!$B$4:$B$29,0), MATCH(CONCATENATE($G308,AA$2),'WFOM - Time_Base'!$A$8:$API$8,0)),
IFERROR($AN308 * INDEX('Inputs from Uganda staff'!$E$61:$BM$80,MATCH('HRH Need estimation'!AA$2,'Inputs from Uganda staff'!$E$61:$E$80,0),MATCH('HRH Need estimation'!$D308,'Inputs from Uganda staff'!$E$6:$BM$6,0)),
""))</f>
        <v>0.3</v>
      </c>
      <c r="AB308" s="122">
        <f>IFERROR(
$AN308 * INDEX('WFOM - Time_Base'!$A$4:$API$29, MATCH("CenHos", 'WFOM - Time_Base'!$B$4:$B$29,0), MATCH(CONCATENATE($G308,AB$2),'WFOM - Time_Base'!$A$8:$API$8,0)) *
INDEX('WFOM - Time_Base'!$A$4:$API$29, MATCH("CenHos_Per", 'WFOM - Time_Base'!$B$4:$B$29,0), MATCH(CONCATENATE($G308,AB$2),'WFOM - Time_Base'!$A$8:$API$8,0)),
IFERROR($AN308 * INDEX('Inputs from Uganda staff'!$E$61:$BM$80,MATCH('HRH Need estimation'!AB$2,'Inputs from Uganda staff'!$E$61:$E$80,0),MATCH('HRH Need estimation'!$D308,'Inputs from Uganda staff'!$E$6:$BM$6,0)),
""))</f>
        <v>0</v>
      </c>
      <c r="AC308" s="122" t="str">
        <f>IFERROR(
$AN308 * INDEX('WFOM - Time_Base'!$A$4:$API$29, MATCH("CenHos", 'WFOM - Time_Base'!$B$4:$B$29,0), MATCH(CONCATENATE($G308,AC$2),'WFOM - Time_Base'!$A$8:$API$8,0)) *
INDEX('WFOM - Time_Base'!$A$4:$API$29, MATCH("CenHos_Per", 'WFOM - Time_Base'!$B$4:$B$29,0), MATCH(CONCATENATE($G308,AC$2),'WFOM - Time_Base'!$A$8:$API$8,0)),
IFERROR($AN308 * INDEX('Inputs from Uganda staff'!$E$61:$BM$80,MATCH('HRH Need estimation'!AC$2,'Inputs from Uganda staff'!$E$61:$E$80,0),MATCH('HRH Need estimation'!$D308,'Inputs from Uganda staff'!$E$6:$BM$6,0)),
""))</f>
        <v/>
      </c>
      <c r="AD308" s="122">
        <f>IFERROR(
$AN308 * INDEX('WFOM - Time_Base'!$A$4:$API$29, MATCH("CenHos", 'WFOM - Time_Base'!$B$4:$B$29,0), MATCH(CONCATENATE($G308,AD$2),'WFOM - Time_Base'!$A$8:$API$8,0)) *
INDEX('WFOM - Time_Base'!$A$4:$API$29, MATCH("CenHos_Per", 'WFOM - Time_Base'!$B$4:$B$29,0), MATCH(CONCATENATE($G308,AD$2),'WFOM - Time_Base'!$A$8:$API$8,0)),
IFERROR($AN308 * INDEX('Inputs from Uganda staff'!$E$61:$BM$80,MATCH('HRH Need estimation'!AD$2,'Inputs from Uganda staff'!$E$61:$E$80,0),MATCH('HRH Need estimation'!$D308,'Inputs from Uganda staff'!$E$6:$BM$6,0)),
""))</f>
        <v>0</v>
      </c>
      <c r="AE308" s="122">
        <f>IFERROR(
$AN308 * INDEX('WFOM - Time_Base'!$A$4:$API$29, MATCH("CenHos", 'WFOM - Time_Base'!$B$4:$B$29,0), MATCH(CONCATENATE($G308,AE$2),'WFOM - Time_Base'!$A$8:$API$8,0)) *
INDEX('WFOM - Time_Base'!$A$4:$API$29, MATCH("CenHos_Per", 'WFOM - Time_Base'!$B$4:$B$29,0), MATCH(CONCATENATE($G308,AE$2),'WFOM - Time_Base'!$A$8:$API$8,0)),
IFERROR($AN308 * INDEX('Inputs from Uganda staff'!$E$61:$BM$80,MATCH('HRH Need estimation'!AE$2,'Inputs from Uganda staff'!$E$61:$E$80,0),MATCH('HRH Need estimation'!$D308,'Inputs from Uganda staff'!$E$6:$BM$6,0)),
""))</f>
        <v>0</v>
      </c>
      <c r="AF308" s="122">
        <f>IFERROR(
$AN308 * INDEX('WFOM - Time_Base'!$A$4:$API$29, MATCH("CenHos", 'WFOM - Time_Base'!$B$4:$B$29,0), MATCH(CONCATENATE($G308,AF$2),'WFOM - Time_Base'!$A$8:$API$8,0)) *
INDEX('WFOM - Time_Base'!$A$4:$API$29, MATCH("CenHos_Per", 'WFOM - Time_Base'!$B$4:$B$29,0), MATCH(CONCATENATE($G308,AF$2),'WFOM - Time_Base'!$A$8:$API$8,0)),
IFERROR($AN308 * INDEX('Inputs from Uganda staff'!$E$61:$BM$80,MATCH('HRH Need estimation'!AF$2,'Inputs from Uganda staff'!$E$61:$E$80,0),MATCH('HRH Need estimation'!$D308,'Inputs from Uganda staff'!$E$6:$BM$6,0)),
""))</f>
        <v>0</v>
      </c>
      <c r="AG308" s="122">
        <f>IFERROR(
$AN308 * INDEX('WFOM - Time_Base'!$A$4:$API$29, MATCH("CenHos", 'WFOM - Time_Base'!$B$4:$B$29,0), MATCH(CONCATENATE($G308,AG$2),'WFOM - Time_Base'!$A$8:$API$8,0)) *
INDEX('WFOM - Time_Base'!$A$4:$API$29, MATCH("CenHos_Per", 'WFOM - Time_Base'!$B$4:$B$29,0), MATCH(CONCATENATE($G308,AG$2),'WFOM - Time_Base'!$A$8:$API$8,0)),
IFERROR($AN308 * INDEX('Inputs from Uganda staff'!$E$61:$BM$80,MATCH('HRH Need estimation'!AG$2,'Inputs from Uganda staff'!$E$61:$E$80,0),MATCH('HRH Need estimation'!$D308,'Inputs from Uganda staff'!$E$6:$BM$6,0)),
""))</f>
        <v>0</v>
      </c>
      <c r="AH308" s="122">
        <f>IFERROR(
$AN308 * INDEX('WFOM - Time_Base'!$A$4:$API$29, MATCH("CenHos", 'WFOM - Time_Base'!$B$4:$B$29,0), MATCH(CONCATENATE($G308,AH$2),'WFOM - Time_Base'!$A$8:$API$8,0)) *
INDEX('WFOM - Time_Base'!$A$4:$API$29, MATCH("CenHos_Per", 'WFOM - Time_Base'!$B$4:$B$29,0), MATCH(CONCATENATE($G308,AH$2),'WFOM - Time_Base'!$A$8:$API$8,0)),
IFERROR($AN308 * INDEX('Inputs from Uganda staff'!$E$61:$BM$80,MATCH('HRH Need estimation'!AH$2,'Inputs from Uganda staff'!$E$61:$E$80,0),MATCH('HRH Need estimation'!$D308,'Inputs from Uganda staff'!$E$6:$BM$6,0)),
""))</f>
        <v>324</v>
      </c>
      <c r="AI308" s="122">
        <f>IFERROR(
$AN308 * INDEX('WFOM - Time_Base'!$A$4:$API$29, MATCH("CenHos", 'WFOM - Time_Base'!$B$4:$B$29,0), MATCH(CONCATENATE($G308,AI$2),'WFOM - Time_Base'!$A$8:$API$8,0)) *
INDEX('WFOM - Time_Base'!$A$4:$API$29, MATCH("CenHos_Per", 'WFOM - Time_Base'!$B$4:$B$29,0), MATCH(CONCATENATE($G308,AI$2),'WFOM - Time_Base'!$A$8:$API$8,0)),
IFERROR($AN308 * INDEX('Inputs from Uganda staff'!$E$61:$BM$80,MATCH('HRH Need estimation'!AI$2,'Inputs from Uganda staff'!$E$61:$E$80,0),MATCH('HRH Need estimation'!$D308,'Inputs from Uganda staff'!$E$6:$BM$6,0)),
""))</f>
        <v>0</v>
      </c>
      <c r="AJ308" s="122">
        <f>IFERROR(
$AN308 * INDEX('WFOM - Time_Base'!$A$4:$API$29, MATCH("CenHos", 'WFOM - Time_Base'!$B$4:$B$29,0), MATCH(CONCATENATE($G308,AJ$2),'WFOM - Time_Base'!$A$8:$API$8,0)) *
INDEX('WFOM - Time_Base'!$A$4:$API$29, MATCH("CenHos_Per", 'WFOM - Time_Base'!$B$4:$B$29,0), MATCH(CONCATENATE($G308,AJ$2),'WFOM - Time_Base'!$A$8:$API$8,0)),
IFERROR($AN308 * INDEX('Inputs from Uganda staff'!$E$61:$BM$80,MATCH('HRH Need estimation'!AJ$2,'Inputs from Uganda staff'!$E$61:$E$80,0),MATCH('HRH Need estimation'!$D308,'Inputs from Uganda staff'!$E$6:$BM$6,0)),
""))</f>
        <v>1</v>
      </c>
      <c r="AK308" s="122">
        <f>IFERROR(
$AN308 * INDEX('WFOM - Time_Base'!$A$4:$API$29, MATCH("CenHos", 'WFOM - Time_Base'!$B$4:$B$29,0), MATCH(CONCATENATE($G308,AK$2),'WFOM - Time_Base'!$A$8:$API$8,0)) *
INDEX('WFOM - Time_Base'!$A$4:$API$29, MATCH("CenHos_Per", 'WFOM - Time_Base'!$B$4:$B$29,0), MATCH(CONCATENATE($G308,AK$2),'WFOM - Time_Base'!$A$8:$API$8,0)),
IFERROR($AN308 * INDEX('Inputs from Uganda staff'!$E$61:$BM$80,MATCH('HRH Need estimation'!AK$2,'Inputs from Uganda staff'!$E$61:$E$80,0),MATCH('HRH Need estimation'!$D308,'Inputs from Uganda staff'!$E$6:$BM$6,0)),
""))</f>
        <v>9</v>
      </c>
      <c r="AL308" s="122">
        <f>IFERROR(
$AN308 * INDEX('WFOM - Time_Base'!$A$4:$API$29, MATCH("CenHos", 'WFOM - Time_Base'!$B$4:$B$29,0), MATCH(CONCATENATE($G308,AL$2),'WFOM - Time_Base'!$A$8:$API$8,0)) *
INDEX('WFOM - Time_Base'!$A$4:$API$29, MATCH("CenHos_Per", 'WFOM - Time_Base'!$B$4:$B$29,0), MATCH(CONCATENATE($G308,AL$2),'WFOM - Time_Base'!$A$8:$API$8,0)),
IFERROR($AN308 * INDEX('Inputs from Uganda staff'!$E$61:$BM$80,MATCH('HRH Need estimation'!AL$2,'Inputs from Uganda staff'!$E$61:$E$80,0),MATCH('HRH Need estimation'!$D308,'Inputs from Uganda staff'!$E$6:$BM$6,0)),
""))</f>
        <v>0</v>
      </c>
      <c r="AN308">
        <v>1</v>
      </c>
      <c r="AO308" t="e">
        <f t="shared" si="12"/>
        <v>#N/A</v>
      </c>
    </row>
    <row r="309" spans="1:41" hidden="1">
      <c r="A309" s="106" t="s">
        <v>1052</v>
      </c>
      <c r="B309" s="106" t="s">
        <v>55</v>
      </c>
      <c r="C309" s="107" t="s">
        <v>833</v>
      </c>
      <c r="D309" s="115" t="s">
        <v>834</v>
      </c>
      <c r="E309" s="199"/>
      <c r="F309" s="199"/>
      <c r="G309" s="199" t="str">
        <f>IF(F309&lt;&gt;"", VLOOKUP(F309,'WFOM - Cadre and Service List'!$E$4:$F$52,2,FALSE), "")</f>
        <v/>
      </c>
      <c r="H309" s="199" t="s">
        <v>910</v>
      </c>
      <c r="I309" s="208"/>
      <c r="J309" s="208"/>
      <c r="K309" s="208"/>
      <c r="L309" s="208"/>
      <c r="M309" s="208"/>
      <c r="N309" s="208"/>
      <c r="O309" s="208"/>
      <c r="P309" s="207">
        <f t="shared" si="11"/>
        <v>0</v>
      </c>
      <c r="Q309" s="122" t="s">
        <v>1947</v>
      </c>
      <c r="R309" s="122" t="str">
        <f>IFERROR(
$AN309 * INDEX('WFOM - Time_Base'!$A$4:$API$29, MATCH("CenHos", 'WFOM - Time_Base'!$B$4:$B$29,0), MATCH(CONCATENATE($G309,R$2),'WFOM - Time_Base'!$A$8:$API$8,0)) *
INDEX('WFOM - Time_Base'!$A$4:$API$29, MATCH("CenHos_Per", 'WFOM - Time_Base'!$B$4:$B$29,0), MATCH(CONCATENATE($G309,R$2),'WFOM - Time_Base'!$A$8:$API$8,0)),
IFERROR($AN309 * INDEX('Inputs from Uganda staff'!$E$61:$BM$80,MATCH('HRH Need estimation'!R$2,'Inputs from Uganda staff'!$E$61:$E$80,0),MATCH('HRH Need estimation'!$D309,'Inputs from Uganda staff'!$E$6:$BM$6,0)),
""))</f>
        <v/>
      </c>
      <c r="S309" s="122" t="str">
        <f>IFERROR(
$AN309 * INDEX('WFOM - Time_Base'!$A$4:$API$29, MATCH("CenHos", 'WFOM - Time_Base'!$B$4:$B$29,0), MATCH(CONCATENATE($G309,S$2),'WFOM - Time_Base'!$A$8:$API$8,0)) *
INDEX('WFOM - Time_Base'!$A$4:$API$29, MATCH("CenHos_Per", 'WFOM - Time_Base'!$B$4:$B$29,0), MATCH(CONCATENATE($G309,S$2),'WFOM - Time_Base'!$A$8:$API$8,0)),
IFERROR($AN309 * INDEX('Inputs from Uganda staff'!$E$61:$BM$80,MATCH('HRH Need estimation'!S$2,'Inputs from Uganda staff'!$E$61:$E$80,0),MATCH('HRH Need estimation'!$D309,'Inputs from Uganda staff'!$E$6:$BM$6,0)),
""))</f>
        <v/>
      </c>
      <c r="T309" s="122" t="str">
        <f>IFERROR(
$AN309 * INDEX('WFOM - Time_Base'!$A$4:$API$29, MATCH("CenHos", 'WFOM - Time_Base'!$B$4:$B$29,0), MATCH(CONCATENATE($G309,T$2),'WFOM - Time_Base'!$A$8:$API$8,0)) *
INDEX('WFOM - Time_Base'!$A$4:$API$29, MATCH("CenHos_Per", 'WFOM - Time_Base'!$B$4:$B$29,0), MATCH(CONCATENATE($G309,T$2),'WFOM - Time_Base'!$A$8:$API$8,0)),
IFERROR($AN309 * INDEX('Inputs from Uganda staff'!$E$61:$BM$80,MATCH('HRH Need estimation'!T$2,'Inputs from Uganda staff'!$E$61:$E$80,0),MATCH('HRH Need estimation'!$D309,'Inputs from Uganda staff'!$E$6:$BM$6,0)),
""))</f>
        <v/>
      </c>
      <c r="U309" s="122" t="str">
        <f>IFERROR(
$AN309 * INDEX('WFOM - Time_Base'!$A$4:$API$29, MATCH("CenHos", 'WFOM - Time_Base'!$B$4:$B$29,0), MATCH(CONCATENATE($G309,U$2),'WFOM - Time_Base'!$A$8:$API$8,0)) *
INDEX('WFOM - Time_Base'!$A$4:$API$29, MATCH("CenHos_Per", 'WFOM - Time_Base'!$B$4:$B$29,0), MATCH(CONCATENATE($G309,U$2),'WFOM - Time_Base'!$A$8:$API$8,0)),
IFERROR($AN309 * INDEX('Inputs from Uganda staff'!$E$61:$BM$80,MATCH('HRH Need estimation'!U$2,'Inputs from Uganda staff'!$E$61:$E$80,0),MATCH('HRH Need estimation'!$D309,'Inputs from Uganda staff'!$E$6:$BM$6,0)),
""))</f>
        <v/>
      </c>
      <c r="V309" s="122" t="str">
        <f>IFERROR(
$AN309 * INDEX('WFOM - Time_Base'!$A$4:$API$29, MATCH("CenHos", 'WFOM - Time_Base'!$B$4:$B$29,0), MATCH(CONCATENATE($G309,V$2),'WFOM - Time_Base'!$A$8:$API$8,0)) *
INDEX('WFOM - Time_Base'!$A$4:$API$29, MATCH("CenHos_Per", 'WFOM - Time_Base'!$B$4:$B$29,0), MATCH(CONCATENATE($G309,V$2),'WFOM - Time_Base'!$A$8:$API$8,0)),
IFERROR($AN309 * INDEX('Inputs from Uganda staff'!$E$61:$BM$80,MATCH('HRH Need estimation'!V$2,'Inputs from Uganda staff'!$E$61:$E$80,0),MATCH('HRH Need estimation'!$D309,'Inputs from Uganda staff'!$E$6:$BM$6,0)),
""))</f>
        <v/>
      </c>
      <c r="W309" s="122" t="str">
        <f>IFERROR(
$AN309 * INDEX('WFOM - Time_Base'!$A$4:$API$29, MATCH("CenHos", 'WFOM - Time_Base'!$B$4:$B$29,0), MATCH(CONCATENATE($G309,W$2),'WFOM - Time_Base'!$A$8:$API$8,0)) *
INDEX('WFOM - Time_Base'!$A$4:$API$29, MATCH("CenHos_Per", 'WFOM - Time_Base'!$B$4:$B$29,0), MATCH(CONCATENATE($G309,W$2),'WFOM - Time_Base'!$A$8:$API$8,0)),
IFERROR($AN309 * INDEX('Inputs from Uganda staff'!$E$61:$BM$80,MATCH('HRH Need estimation'!W$2,'Inputs from Uganda staff'!$E$61:$E$80,0),MATCH('HRH Need estimation'!$D309,'Inputs from Uganda staff'!$E$6:$BM$6,0)),
""))</f>
        <v/>
      </c>
      <c r="X309" s="122" t="str">
        <f>IFERROR(
$AN309 * INDEX('WFOM - Time_Base'!$A$4:$API$29, MATCH("CenHos", 'WFOM - Time_Base'!$B$4:$B$29,0), MATCH(CONCATENATE($G309,X$2),'WFOM - Time_Base'!$A$8:$API$8,0)) *
INDEX('WFOM - Time_Base'!$A$4:$API$29, MATCH("CenHos_Per", 'WFOM - Time_Base'!$B$4:$B$29,0), MATCH(CONCATENATE($G309,X$2),'WFOM - Time_Base'!$A$8:$API$8,0)),
IFERROR($AN309 * INDEX('Inputs from Uganda staff'!$E$61:$BM$80,MATCH('HRH Need estimation'!X$2,'Inputs from Uganda staff'!$E$61:$E$80,0),MATCH('HRH Need estimation'!$D309,'Inputs from Uganda staff'!$E$6:$BM$6,0)),
""))</f>
        <v/>
      </c>
      <c r="Y309" s="122" t="str">
        <f>IFERROR(
$AN309 * INDEX('WFOM - Time_Base'!$A$4:$API$29, MATCH("CenHos", 'WFOM - Time_Base'!$B$4:$B$29,0), MATCH(CONCATENATE($G309,Y$2),'WFOM - Time_Base'!$A$8:$API$8,0)) *
INDEX('WFOM - Time_Base'!$A$4:$API$29, MATCH("CenHos_Per", 'WFOM - Time_Base'!$B$4:$B$29,0), MATCH(CONCATENATE($G309,Y$2),'WFOM - Time_Base'!$A$8:$API$8,0)),
IFERROR($AN309 * INDEX('Inputs from Uganda staff'!$E$61:$BM$80,MATCH('HRH Need estimation'!Y$2,'Inputs from Uganda staff'!$E$61:$E$80,0),MATCH('HRH Need estimation'!$D309,'Inputs from Uganda staff'!$E$6:$BM$6,0)),
""))</f>
        <v/>
      </c>
      <c r="Z309" s="122" t="str">
        <f>IFERROR(
$AN309 * INDEX('WFOM - Time_Base'!$A$4:$API$29, MATCH("CenHos", 'WFOM - Time_Base'!$B$4:$B$29,0), MATCH(CONCATENATE($G309,Z$2),'WFOM - Time_Base'!$A$8:$API$8,0)) *
INDEX('WFOM - Time_Base'!$A$4:$API$29, MATCH("CenHos_Per", 'WFOM - Time_Base'!$B$4:$B$29,0), MATCH(CONCATENATE($G309,Z$2),'WFOM - Time_Base'!$A$8:$API$8,0)),
IFERROR($AN309 * INDEX('Inputs from Uganda staff'!$E$61:$BM$80,MATCH('HRH Need estimation'!Z$2,'Inputs from Uganda staff'!$E$61:$E$80,0),MATCH('HRH Need estimation'!$D309,'Inputs from Uganda staff'!$E$6:$BM$6,0)),
""))</f>
        <v/>
      </c>
      <c r="AA309" s="122" t="str">
        <f>IFERROR(
$AN309 * INDEX('WFOM - Time_Base'!$A$4:$API$29, MATCH("CenHos", 'WFOM - Time_Base'!$B$4:$B$29,0), MATCH(CONCATENATE($G309,AA$2),'WFOM - Time_Base'!$A$8:$API$8,0)) *
INDEX('WFOM - Time_Base'!$A$4:$API$29, MATCH("CenHos_Per", 'WFOM - Time_Base'!$B$4:$B$29,0), MATCH(CONCATENATE($G309,AA$2),'WFOM - Time_Base'!$A$8:$API$8,0)),
IFERROR($AN309 * INDEX('Inputs from Uganda staff'!$E$61:$BM$80,MATCH('HRH Need estimation'!AA$2,'Inputs from Uganda staff'!$E$61:$E$80,0),MATCH('HRH Need estimation'!$D309,'Inputs from Uganda staff'!$E$6:$BM$6,0)),
""))</f>
        <v/>
      </c>
      <c r="AB309" s="122" t="str">
        <f>IFERROR(
$AN309 * INDEX('WFOM - Time_Base'!$A$4:$API$29, MATCH("CenHos", 'WFOM - Time_Base'!$B$4:$B$29,0), MATCH(CONCATENATE($G309,AB$2),'WFOM - Time_Base'!$A$8:$API$8,0)) *
INDEX('WFOM - Time_Base'!$A$4:$API$29, MATCH("CenHos_Per", 'WFOM - Time_Base'!$B$4:$B$29,0), MATCH(CONCATENATE($G309,AB$2),'WFOM - Time_Base'!$A$8:$API$8,0)),
IFERROR($AN309 * INDEX('Inputs from Uganda staff'!$E$61:$BM$80,MATCH('HRH Need estimation'!AB$2,'Inputs from Uganda staff'!$E$61:$E$80,0),MATCH('HRH Need estimation'!$D309,'Inputs from Uganda staff'!$E$6:$BM$6,0)),
""))</f>
        <v/>
      </c>
      <c r="AC309" s="122" t="str">
        <f>IFERROR(
$AN309 * INDEX('WFOM - Time_Base'!$A$4:$API$29, MATCH("CenHos", 'WFOM - Time_Base'!$B$4:$B$29,0), MATCH(CONCATENATE($G309,AC$2),'WFOM - Time_Base'!$A$8:$API$8,0)) *
INDEX('WFOM - Time_Base'!$A$4:$API$29, MATCH("CenHos_Per", 'WFOM - Time_Base'!$B$4:$B$29,0), MATCH(CONCATENATE($G309,AC$2),'WFOM - Time_Base'!$A$8:$API$8,0)),
IFERROR($AN309 * INDEX('Inputs from Uganda staff'!$E$61:$BM$80,MATCH('HRH Need estimation'!AC$2,'Inputs from Uganda staff'!$E$61:$E$80,0),MATCH('HRH Need estimation'!$D309,'Inputs from Uganda staff'!$E$6:$BM$6,0)),
""))</f>
        <v/>
      </c>
      <c r="AD309" s="122" t="str">
        <f>IFERROR(
$AN309 * INDEX('WFOM - Time_Base'!$A$4:$API$29, MATCH("CenHos", 'WFOM - Time_Base'!$B$4:$B$29,0), MATCH(CONCATENATE($G309,AD$2),'WFOM - Time_Base'!$A$8:$API$8,0)) *
INDEX('WFOM - Time_Base'!$A$4:$API$29, MATCH("CenHos_Per", 'WFOM - Time_Base'!$B$4:$B$29,0), MATCH(CONCATENATE($G309,AD$2),'WFOM - Time_Base'!$A$8:$API$8,0)),
IFERROR($AN309 * INDEX('Inputs from Uganda staff'!$E$61:$BM$80,MATCH('HRH Need estimation'!AD$2,'Inputs from Uganda staff'!$E$61:$E$80,0),MATCH('HRH Need estimation'!$D309,'Inputs from Uganda staff'!$E$6:$BM$6,0)),
""))</f>
        <v/>
      </c>
      <c r="AE309" s="122" t="str">
        <f>IFERROR(
$AN309 * INDEX('WFOM - Time_Base'!$A$4:$API$29, MATCH("CenHos", 'WFOM - Time_Base'!$B$4:$B$29,0), MATCH(CONCATENATE($G309,AE$2),'WFOM - Time_Base'!$A$8:$API$8,0)) *
INDEX('WFOM - Time_Base'!$A$4:$API$29, MATCH("CenHos_Per", 'WFOM - Time_Base'!$B$4:$B$29,0), MATCH(CONCATENATE($G309,AE$2),'WFOM - Time_Base'!$A$8:$API$8,0)),
IFERROR($AN309 * INDEX('Inputs from Uganda staff'!$E$61:$BM$80,MATCH('HRH Need estimation'!AE$2,'Inputs from Uganda staff'!$E$61:$E$80,0),MATCH('HRH Need estimation'!$D309,'Inputs from Uganda staff'!$E$6:$BM$6,0)),
""))</f>
        <v/>
      </c>
      <c r="AF309" s="122" t="str">
        <f>IFERROR(
$AN309 * INDEX('WFOM - Time_Base'!$A$4:$API$29, MATCH("CenHos", 'WFOM - Time_Base'!$B$4:$B$29,0), MATCH(CONCATENATE($G309,AF$2),'WFOM - Time_Base'!$A$8:$API$8,0)) *
INDEX('WFOM - Time_Base'!$A$4:$API$29, MATCH("CenHos_Per", 'WFOM - Time_Base'!$B$4:$B$29,0), MATCH(CONCATENATE($G309,AF$2),'WFOM - Time_Base'!$A$8:$API$8,0)),
IFERROR($AN309 * INDEX('Inputs from Uganda staff'!$E$61:$BM$80,MATCH('HRH Need estimation'!AF$2,'Inputs from Uganda staff'!$E$61:$E$80,0),MATCH('HRH Need estimation'!$D309,'Inputs from Uganda staff'!$E$6:$BM$6,0)),
""))</f>
        <v/>
      </c>
      <c r="AG309" s="122" t="str">
        <f>IFERROR(
$AN309 * INDEX('WFOM - Time_Base'!$A$4:$API$29, MATCH("CenHos", 'WFOM - Time_Base'!$B$4:$B$29,0), MATCH(CONCATENATE($G309,AG$2),'WFOM - Time_Base'!$A$8:$API$8,0)) *
INDEX('WFOM - Time_Base'!$A$4:$API$29, MATCH("CenHos_Per", 'WFOM - Time_Base'!$B$4:$B$29,0), MATCH(CONCATENATE($G309,AG$2),'WFOM - Time_Base'!$A$8:$API$8,0)),
IFERROR($AN309 * INDEX('Inputs from Uganda staff'!$E$61:$BM$80,MATCH('HRH Need estimation'!AG$2,'Inputs from Uganda staff'!$E$61:$E$80,0),MATCH('HRH Need estimation'!$D309,'Inputs from Uganda staff'!$E$6:$BM$6,0)),
""))</f>
        <v/>
      </c>
      <c r="AH309" s="122" t="str">
        <f>IFERROR(
$AN309 * INDEX('WFOM - Time_Base'!$A$4:$API$29, MATCH("CenHos", 'WFOM - Time_Base'!$B$4:$B$29,0), MATCH(CONCATENATE($G309,AH$2),'WFOM - Time_Base'!$A$8:$API$8,0)) *
INDEX('WFOM - Time_Base'!$A$4:$API$29, MATCH("CenHos_Per", 'WFOM - Time_Base'!$B$4:$B$29,0), MATCH(CONCATENATE($G309,AH$2),'WFOM - Time_Base'!$A$8:$API$8,0)),
IFERROR($AN309 * INDEX('Inputs from Uganda staff'!$E$61:$BM$80,MATCH('HRH Need estimation'!AH$2,'Inputs from Uganda staff'!$E$61:$E$80,0),MATCH('HRH Need estimation'!$D309,'Inputs from Uganda staff'!$E$6:$BM$6,0)),
""))</f>
        <v/>
      </c>
      <c r="AI309" s="122" t="str">
        <f>IFERROR(
$AN309 * INDEX('WFOM - Time_Base'!$A$4:$API$29, MATCH("CenHos", 'WFOM - Time_Base'!$B$4:$B$29,0), MATCH(CONCATENATE($G309,AI$2),'WFOM - Time_Base'!$A$8:$API$8,0)) *
INDEX('WFOM - Time_Base'!$A$4:$API$29, MATCH("CenHos_Per", 'WFOM - Time_Base'!$B$4:$B$29,0), MATCH(CONCATENATE($G309,AI$2),'WFOM - Time_Base'!$A$8:$API$8,0)),
IFERROR($AN309 * INDEX('Inputs from Uganda staff'!$E$61:$BM$80,MATCH('HRH Need estimation'!AI$2,'Inputs from Uganda staff'!$E$61:$E$80,0),MATCH('HRH Need estimation'!$D309,'Inputs from Uganda staff'!$E$6:$BM$6,0)),
""))</f>
        <v/>
      </c>
      <c r="AJ309" s="122" t="str">
        <f>IFERROR(
$AN309 * INDEX('WFOM - Time_Base'!$A$4:$API$29, MATCH("CenHos", 'WFOM - Time_Base'!$B$4:$B$29,0), MATCH(CONCATENATE($G309,AJ$2),'WFOM - Time_Base'!$A$8:$API$8,0)) *
INDEX('WFOM - Time_Base'!$A$4:$API$29, MATCH("CenHos_Per", 'WFOM - Time_Base'!$B$4:$B$29,0), MATCH(CONCATENATE($G309,AJ$2),'WFOM - Time_Base'!$A$8:$API$8,0)),
IFERROR($AN309 * INDEX('Inputs from Uganda staff'!$E$61:$BM$80,MATCH('HRH Need estimation'!AJ$2,'Inputs from Uganda staff'!$E$61:$E$80,0),MATCH('HRH Need estimation'!$D309,'Inputs from Uganda staff'!$E$6:$BM$6,0)),
""))</f>
        <v/>
      </c>
      <c r="AK309" s="122" t="str">
        <f>IFERROR(
$AN309 * INDEX('WFOM - Time_Base'!$A$4:$API$29, MATCH("CenHos", 'WFOM - Time_Base'!$B$4:$B$29,0), MATCH(CONCATENATE($G309,AK$2),'WFOM - Time_Base'!$A$8:$API$8,0)) *
INDEX('WFOM - Time_Base'!$A$4:$API$29, MATCH("CenHos_Per", 'WFOM - Time_Base'!$B$4:$B$29,0), MATCH(CONCATENATE($G309,AK$2),'WFOM - Time_Base'!$A$8:$API$8,0)),
IFERROR($AN309 * INDEX('Inputs from Uganda staff'!$E$61:$BM$80,MATCH('HRH Need estimation'!AK$2,'Inputs from Uganda staff'!$E$61:$E$80,0),MATCH('HRH Need estimation'!$D309,'Inputs from Uganda staff'!$E$6:$BM$6,0)),
""))</f>
        <v/>
      </c>
      <c r="AL309" s="122" t="str">
        <f>IFERROR(
$AN309 * INDEX('WFOM - Time_Base'!$A$4:$API$29, MATCH("CenHos", 'WFOM - Time_Base'!$B$4:$B$29,0), MATCH(CONCATENATE($G309,AL$2),'WFOM - Time_Base'!$A$8:$API$8,0)) *
INDEX('WFOM - Time_Base'!$A$4:$API$29, MATCH("CenHos_Per", 'WFOM - Time_Base'!$B$4:$B$29,0), MATCH(CONCATENATE($G309,AL$2),'WFOM - Time_Base'!$A$8:$API$8,0)),
IFERROR($AN309 * INDEX('Inputs from Uganda staff'!$E$61:$BM$80,MATCH('HRH Need estimation'!AL$2,'Inputs from Uganda staff'!$E$61:$E$80,0),MATCH('HRH Need estimation'!$D309,'Inputs from Uganda staff'!$E$6:$BM$6,0)),
""))</f>
        <v/>
      </c>
      <c r="AN309">
        <v>1</v>
      </c>
      <c r="AO309" t="e">
        <f t="shared" si="12"/>
        <v>#N/A</v>
      </c>
    </row>
    <row r="310" spans="1:41" hidden="1">
      <c r="A310" s="106" t="s">
        <v>1052</v>
      </c>
      <c r="B310" s="106" t="s">
        <v>55</v>
      </c>
      <c r="C310" s="107" t="s">
        <v>835</v>
      </c>
      <c r="D310" s="115" t="s">
        <v>836</v>
      </c>
      <c r="E310" s="199" t="s">
        <v>867</v>
      </c>
      <c r="F310" s="199" t="s">
        <v>17</v>
      </c>
      <c r="G310" s="199" t="str">
        <f>IF(F310&lt;&gt;"", VLOOKUP(F310,'WFOM - Cadre and Service List'!$E$4:$F$52,2,FALSE), "")</f>
        <v>Under5OPD</v>
      </c>
      <c r="H310" s="199" t="s">
        <v>910</v>
      </c>
      <c r="I310" s="208"/>
      <c r="J310" s="208"/>
      <c r="K310" s="208"/>
      <c r="L310" s="208"/>
      <c r="M310" s="208"/>
      <c r="N310" s="208"/>
      <c r="O310" s="208"/>
      <c r="P310" s="207">
        <f t="shared" si="11"/>
        <v>0</v>
      </c>
      <c r="Q310" s="122" t="s">
        <v>1947</v>
      </c>
      <c r="R310" s="122">
        <f>IFERROR(
$AN310 * INDEX('WFOM - Time_Base'!$A$4:$API$29, MATCH("CenHos", 'WFOM - Time_Base'!$B$4:$B$29,0), MATCH(CONCATENATE($G310,R$2),'WFOM - Time_Base'!$A$8:$API$8,0)) *
INDEX('WFOM - Time_Base'!$A$4:$API$29, MATCH("CenHos_Per", 'WFOM - Time_Base'!$B$4:$B$29,0), MATCH(CONCATENATE($G310,R$2),'WFOM - Time_Base'!$A$8:$API$8,0)),
IFERROR($AN310 * INDEX('Inputs from Uganda staff'!$E$61:$BM$80,MATCH('HRH Need estimation'!R$2,'Inputs from Uganda staff'!$E$61:$E$80,0),MATCH('HRH Need estimation'!$D310,'Inputs from Uganda staff'!$E$6:$BM$6,0)),
""))</f>
        <v>5</v>
      </c>
      <c r="S310" s="122">
        <f>IFERROR(
$AN310 * INDEX('WFOM - Time_Base'!$A$4:$API$29, MATCH("CenHos", 'WFOM - Time_Base'!$B$4:$B$29,0), MATCH(CONCATENATE($G310,S$2),'WFOM - Time_Base'!$A$8:$API$8,0)) *
INDEX('WFOM - Time_Base'!$A$4:$API$29, MATCH("CenHos_Per", 'WFOM - Time_Base'!$B$4:$B$29,0), MATCH(CONCATENATE($G310,S$2),'WFOM - Time_Base'!$A$8:$API$8,0)),
IFERROR($AN310 * INDEX('Inputs from Uganda staff'!$E$61:$BM$80,MATCH('HRH Need estimation'!S$2,'Inputs from Uganda staff'!$E$61:$E$80,0),MATCH('HRH Need estimation'!$D310,'Inputs from Uganda staff'!$E$6:$BM$6,0)),
""))</f>
        <v>6</v>
      </c>
      <c r="T310" s="122">
        <f>IFERROR(
$AN310 * INDEX('WFOM - Time_Base'!$A$4:$API$29, MATCH("CenHos", 'WFOM - Time_Base'!$B$4:$B$29,0), MATCH(CONCATENATE($G310,T$2),'WFOM - Time_Base'!$A$8:$API$8,0)) *
INDEX('WFOM - Time_Base'!$A$4:$API$29, MATCH("CenHos_Per", 'WFOM - Time_Base'!$B$4:$B$29,0), MATCH(CONCATENATE($G310,T$2),'WFOM - Time_Base'!$A$8:$API$8,0)),
IFERROR($AN310 * INDEX('Inputs from Uganda staff'!$E$61:$BM$80,MATCH('HRH Need estimation'!T$2,'Inputs from Uganda staff'!$E$61:$E$80,0),MATCH('HRH Need estimation'!$D310,'Inputs from Uganda staff'!$E$6:$BM$6,0)),
""))</f>
        <v>0</v>
      </c>
      <c r="U310" s="122">
        <f>IFERROR(
$AN310 * INDEX('WFOM - Time_Base'!$A$4:$API$29, MATCH("CenHos", 'WFOM - Time_Base'!$B$4:$B$29,0), MATCH(CONCATENATE($G310,U$2),'WFOM - Time_Base'!$A$8:$API$8,0)) *
INDEX('WFOM - Time_Base'!$A$4:$API$29, MATCH("CenHos_Per", 'WFOM - Time_Base'!$B$4:$B$29,0), MATCH(CONCATENATE($G310,U$2),'WFOM - Time_Base'!$A$8:$API$8,0)),
IFERROR($AN310 * INDEX('Inputs from Uganda staff'!$E$61:$BM$80,MATCH('HRH Need estimation'!U$2,'Inputs from Uganda staff'!$E$61:$E$80,0),MATCH('HRH Need estimation'!$D310,'Inputs from Uganda staff'!$E$6:$BM$6,0)),
""))</f>
        <v>3.5</v>
      </c>
      <c r="V310" s="122">
        <f>IFERROR(
$AN310 * INDEX('WFOM - Time_Base'!$A$4:$API$29, MATCH("CenHos", 'WFOM - Time_Base'!$B$4:$B$29,0), MATCH(CONCATENATE($G310,V$2),'WFOM - Time_Base'!$A$8:$API$8,0)) *
INDEX('WFOM - Time_Base'!$A$4:$API$29, MATCH("CenHos_Per", 'WFOM - Time_Base'!$B$4:$B$29,0), MATCH(CONCATENATE($G310,V$2),'WFOM - Time_Base'!$A$8:$API$8,0)),
IFERROR($AN310 * INDEX('Inputs from Uganda staff'!$E$61:$BM$80,MATCH('HRH Need estimation'!V$2,'Inputs from Uganda staff'!$E$61:$E$80,0),MATCH('HRH Need estimation'!$D310,'Inputs from Uganda staff'!$E$6:$BM$6,0)),
""))</f>
        <v>3.5</v>
      </c>
      <c r="W310" s="122">
        <f>IFERROR(
$AN310 * INDEX('WFOM - Time_Base'!$A$4:$API$29, MATCH("CenHos", 'WFOM - Time_Base'!$B$4:$B$29,0), MATCH(CONCATENATE($G310,W$2),'WFOM - Time_Base'!$A$8:$API$8,0)) *
INDEX('WFOM - Time_Base'!$A$4:$API$29, MATCH("CenHos_Per", 'WFOM - Time_Base'!$B$4:$B$29,0), MATCH(CONCATENATE($G310,W$2),'WFOM - Time_Base'!$A$8:$API$8,0)),
IFERROR($AN310 * INDEX('Inputs from Uganda staff'!$E$61:$BM$80,MATCH('HRH Need estimation'!W$2,'Inputs from Uganda staff'!$E$61:$E$80,0),MATCH('HRH Need estimation'!$D310,'Inputs from Uganda staff'!$E$6:$BM$6,0)),
""))</f>
        <v>0</v>
      </c>
      <c r="X310" s="122">
        <f>IFERROR(
$AN310 * INDEX('WFOM - Time_Base'!$A$4:$API$29, MATCH("CenHos", 'WFOM - Time_Base'!$B$4:$B$29,0), MATCH(CONCATENATE($G310,X$2),'WFOM - Time_Base'!$A$8:$API$8,0)) *
INDEX('WFOM - Time_Base'!$A$4:$API$29, MATCH("CenHos_Per", 'WFOM - Time_Base'!$B$4:$B$29,0), MATCH(CONCATENATE($G310,X$2),'WFOM - Time_Base'!$A$8:$API$8,0)),
IFERROR($AN310 * INDEX('Inputs from Uganda staff'!$E$61:$BM$80,MATCH('HRH Need estimation'!X$2,'Inputs from Uganda staff'!$E$61:$E$80,0),MATCH('HRH Need estimation'!$D310,'Inputs from Uganda staff'!$E$6:$BM$6,0)),
""))</f>
        <v>0.8</v>
      </c>
      <c r="Y310" s="122">
        <f>IFERROR(
$AN310 * INDEX('WFOM - Time_Base'!$A$4:$API$29, MATCH("CenHos", 'WFOM - Time_Base'!$B$4:$B$29,0), MATCH(CONCATENATE($G310,Y$2),'WFOM - Time_Base'!$A$8:$API$8,0)) *
INDEX('WFOM - Time_Base'!$A$4:$API$29, MATCH("CenHos_Per", 'WFOM - Time_Base'!$B$4:$B$29,0), MATCH(CONCATENATE($G310,Y$2),'WFOM - Time_Base'!$A$8:$API$8,0)),
IFERROR($AN310 * INDEX('Inputs from Uganda staff'!$E$61:$BM$80,MATCH('HRH Need estimation'!Y$2,'Inputs from Uganda staff'!$E$61:$E$80,0),MATCH('HRH Need estimation'!$D310,'Inputs from Uganda staff'!$E$6:$BM$6,0)),
""))</f>
        <v>0.8</v>
      </c>
      <c r="Z310" s="122">
        <f>IFERROR(
$AN310 * INDEX('WFOM - Time_Base'!$A$4:$API$29, MATCH("CenHos", 'WFOM - Time_Base'!$B$4:$B$29,0), MATCH(CONCATENATE($G310,Z$2),'WFOM - Time_Base'!$A$8:$API$8,0)) *
INDEX('WFOM - Time_Base'!$A$4:$API$29, MATCH("CenHos_Per", 'WFOM - Time_Base'!$B$4:$B$29,0), MATCH(CONCATENATE($G310,Z$2),'WFOM - Time_Base'!$A$8:$API$8,0)),
IFERROR($AN310 * INDEX('Inputs from Uganda staff'!$E$61:$BM$80,MATCH('HRH Need estimation'!Z$2,'Inputs from Uganda staff'!$E$61:$E$80,0),MATCH('HRH Need estimation'!$D310,'Inputs from Uganda staff'!$E$6:$BM$6,0)),
""))</f>
        <v>0</v>
      </c>
      <c r="AA310" s="122">
        <f>IFERROR(
$AN310 * INDEX('WFOM - Time_Base'!$A$4:$API$29, MATCH("CenHos", 'WFOM - Time_Base'!$B$4:$B$29,0), MATCH(CONCATENATE($G310,AA$2),'WFOM - Time_Base'!$A$8:$API$8,0)) *
INDEX('WFOM - Time_Base'!$A$4:$API$29, MATCH("CenHos_Per", 'WFOM - Time_Base'!$B$4:$B$29,0), MATCH(CONCATENATE($G310,AA$2),'WFOM - Time_Base'!$A$8:$API$8,0)),
IFERROR($AN310 * INDEX('Inputs from Uganda staff'!$E$61:$BM$80,MATCH('HRH Need estimation'!AA$2,'Inputs from Uganda staff'!$E$61:$E$80,0),MATCH('HRH Need estimation'!$D310,'Inputs from Uganda staff'!$E$6:$BM$6,0)),
""))</f>
        <v>0</v>
      </c>
      <c r="AB310" s="122">
        <f>IFERROR(
$AN310 * INDEX('WFOM - Time_Base'!$A$4:$API$29, MATCH("CenHos", 'WFOM - Time_Base'!$B$4:$B$29,0), MATCH(CONCATENATE($G310,AB$2),'WFOM - Time_Base'!$A$8:$API$8,0)) *
INDEX('WFOM - Time_Base'!$A$4:$API$29, MATCH("CenHos_Per", 'WFOM - Time_Base'!$B$4:$B$29,0), MATCH(CONCATENATE($G310,AB$2),'WFOM - Time_Base'!$A$8:$API$8,0)),
IFERROR($AN310 * INDEX('Inputs from Uganda staff'!$E$61:$BM$80,MATCH('HRH Need estimation'!AB$2,'Inputs from Uganda staff'!$E$61:$E$80,0),MATCH('HRH Need estimation'!$D310,'Inputs from Uganda staff'!$E$6:$BM$6,0)),
""))</f>
        <v>0</v>
      </c>
      <c r="AC310" s="122" t="str">
        <f>IFERROR(
$AN310 * INDEX('WFOM - Time_Base'!$A$4:$API$29, MATCH("CenHos", 'WFOM - Time_Base'!$B$4:$B$29,0), MATCH(CONCATENATE($G310,AC$2),'WFOM - Time_Base'!$A$8:$API$8,0)) *
INDEX('WFOM - Time_Base'!$A$4:$API$29, MATCH("CenHos_Per", 'WFOM - Time_Base'!$B$4:$B$29,0), MATCH(CONCATENATE($G310,AC$2),'WFOM - Time_Base'!$A$8:$API$8,0)),
IFERROR($AN310 * INDEX('Inputs from Uganda staff'!$E$61:$BM$80,MATCH('HRH Need estimation'!AC$2,'Inputs from Uganda staff'!$E$61:$E$80,0),MATCH('HRH Need estimation'!$D310,'Inputs from Uganda staff'!$E$6:$BM$6,0)),
""))</f>
        <v/>
      </c>
      <c r="AD310" s="122">
        <f>IFERROR(
$AN310 * INDEX('WFOM - Time_Base'!$A$4:$API$29, MATCH("CenHos", 'WFOM - Time_Base'!$B$4:$B$29,0), MATCH(CONCATENATE($G310,AD$2),'WFOM - Time_Base'!$A$8:$API$8,0)) *
INDEX('WFOM - Time_Base'!$A$4:$API$29, MATCH("CenHos_Per", 'WFOM - Time_Base'!$B$4:$B$29,0), MATCH(CONCATENATE($G310,AD$2),'WFOM - Time_Base'!$A$8:$API$8,0)),
IFERROR($AN310 * INDEX('Inputs from Uganda staff'!$E$61:$BM$80,MATCH('HRH Need estimation'!AD$2,'Inputs from Uganda staff'!$E$61:$E$80,0),MATCH('HRH Need estimation'!$D310,'Inputs from Uganda staff'!$E$6:$BM$6,0)),
""))</f>
        <v>0</v>
      </c>
      <c r="AE310" s="122">
        <f>IFERROR(
$AN310 * INDEX('WFOM - Time_Base'!$A$4:$API$29, MATCH("CenHos", 'WFOM - Time_Base'!$B$4:$B$29,0), MATCH(CONCATENATE($G310,AE$2),'WFOM - Time_Base'!$A$8:$API$8,0)) *
INDEX('WFOM - Time_Base'!$A$4:$API$29, MATCH("CenHos_Per", 'WFOM - Time_Base'!$B$4:$B$29,0), MATCH(CONCATENATE($G310,AE$2),'WFOM - Time_Base'!$A$8:$API$8,0)),
IFERROR($AN310 * INDEX('Inputs from Uganda staff'!$E$61:$BM$80,MATCH('HRH Need estimation'!AE$2,'Inputs from Uganda staff'!$E$61:$E$80,0),MATCH('HRH Need estimation'!$D310,'Inputs from Uganda staff'!$E$6:$BM$6,0)),
""))</f>
        <v>0</v>
      </c>
      <c r="AF310" s="122">
        <f>IFERROR(
$AN310 * INDEX('WFOM - Time_Base'!$A$4:$API$29, MATCH("CenHos", 'WFOM - Time_Base'!$B$4:$B$29,0), MATCH(CONCATENATE($G310,AF$2),'WFOM - Time_Base'!$A$8:$API$8,0)) *
INDEX('WFOM - Time_Base'!$A$4:$API$29, MATCH("CenHos_Per", 'WFOM - Time_Base'!$B$4:$B$29,0), MATCH(CONCATENATE($G310,AF$2),'WFOM - Time_Base'!$A$8:$API$8,0)),
IFERROR($AN310 * INDEX('Inputs from Uganda staff'!$E$61:$BM$80,MATCH('HRH Need estimation'!AF$2,'Inputs from Uganda staff'!$E$61:$E$80,0),MATCH('HRH Need estimation'!$D310,'Inputs from Uganda staff'!$E$6:$BM$6,0)),
""))</f>
        <v>0</v>
      </c>
      <c r="AG310" s="122">
        <f>IFERROR(
$AN310 * INDEX('WFOM - Time_Base'!$A$4:$API$29, MATCH("CenHos", 'WFOM - Time_Base'!$B$4:$B$29,0), MATCH(CONCATENATE($G310,AG$2),'WFOM - Time_Base'!$A$8:$API$8,0)) *
INDEX('WFOM - Time_Base'!$A$4:$API$29, MATCH("CenHos_Per", 'WFOM - Time_Base'!$B$4:$B$29,0), MATCH(CONCATENATE($G310,AG$2),'WFOM - Time_Base'!$A$8:$API$8,0)),
IFERROR($AN310 * INDEX('Inputs from Uganda staff'!$E$61:$BM$80,MATCH('HRH Need estimation'!AG$2,'Inputs from Uganda staff'!$E$61:$E$80,0),MATCH('HRH Need estimation'!$D310,'Inputs from Uganda staff'!$E$6:$BM$6,0)),
""))</f>
        <v>0</v>
      </c>
      <c r="AH310" s="122">
        <f>IFERROR(
$AN310 * INDEX('WFOM - Time_Base'!$A$4:$API$29, MATCH("CenHos", 'WFOM - Time_Base'!$B$4:$B$29,0), MATCH(CONCATENATE($G310,AH$2),'WFOM - Time_Base'!$A$8:$API$8,0)) *
INDEX('WFOM - Time_Base'!$A$4:$API$29, MATCH("CenHos_Per", 'WFOM - Time_Base'!$B$4:$B$29,0), MATCH(CONCATENATE($G310,AH$2),'WFOM - Time_Base'!$A$8:$API$8,0)),
IFERROR($AN310 * INDEX('Inputs from Uganda staff'!$E$61:$BM$80,MATCH('HRH Need estimation'!AH$2,'Inputs from Uganda staff'!$E$61:$E$80,0),MATCH('HRH Need estimation'!$D310,'Inputs from Uganda staff'!$E$6:$BM$6,0)),
""))</f>
        <v>0</v>
      </c>
      <c r="AI310" s="122">
        <f>IFERROR(
$AN310 * INDEX('WFOM - Time_Base'!$A$4:$API$29, MATCH("CenHos", 'WFOM - Time_Base'!$B$4:$B$29,0), MATCH(CONCATENATE($G310,AI$2),'WFOM - Time_Base'!$A$8:$API$8,0)) *
INDEX('WFOM - Time_Base'!$A$4:$API$29, MATCH("CenHos_Per", 'WFOM - Time_Base'!$B$4:$B$29,0), MATCH(CONCATENATE($G310,AI$2),'WFOM - Time_Base'!$A$8:$API$8,0)),
IFERROR($AN310 * INDEX('Inputs from Uganda staff'!$E$61:$BM$80,MATCH('HRH Need estimation'!AI$2,'Inputs from Uganda staff'!$E$61:$E$80,0),MATCH('HRH Need estimation'!$D310,'Inputs from Uganda staff'!$E$6:$BM$6,0)),
""))</f>
        <v>0</v>
      </c>
      <c r="AJ310" s="122">
        <f>IFERROR(
$AN310 * INDEX('WFOM - Time_Base'!$A$4:$API$29, MATCH("CenHos", 'WFOM - Time_Base'!$B$4:$B$29,0), MATCH(CONCATENATE($G310,AJ$2),'WFOM - Time_Base'!$A$8:$API$8,0)) *
INDEX('WFOM - Time_Base'!$A$4:$API$29, MATCH("CenHos_Per", 'WFOM - Time_Base'!$B$4:$B$29,0), MATCH(CONCATENATE($G310,AJ$2),'WFOM - Time_Base'!$A$8:$API$8,0)),
IFERROR($AN310 * INDEX('Inputs from Uganda staff'!$E$61:$BM$80,MATCH('HRH Need estimation'!AJ$2,'Inputs from Uganda staff'!$E$61:$E$80,0),MATCH('HRH Need estimation'!$D310,'Inputs from Uganda staff'!$E$6:$BM$6,0)),
""))</f>
        <v>0</v>
      </c>
      <c r="AK310" s="122">
        <f>IFERROR(
$AN310 * INDEX('WFOM - Time_Base'!$A$4:$API$29, MATCH("CenHos", 'WFOM - Time_Base'!$B$4:$B$29,0), MATCH(CONCATENATE($G310,AK$2),'WFOM - Time_Base'!$A$8:$API$8,0)) *
INDEX('WFOM - Time_Base'!$A$4:$API$29, MATCH("CenHos_Per", 'WFOM - Time_Base'!$B$4:$B$29,0), MATCH(CONCATENATE($G310,AK$2),'WFOM - Time_Base'!$A$8:$API$8,0)),
IFERROR($AN310 * INDEX('Inputs from Uganda staff'!$E$61:$BM$80,MATCH('HRH Need estimation'!AK$2,'Inputs from Uganda staff'!$E$61:$E$80,0),MATCH('HRH Need estimation'!$D310,'Inputs from Uganda staff'!$E$6:$BM$6,0)),
""))</f>
        <v>0</v>
      </c>
      <c r="AL310" s="122">
        <f>IFERROR(
$AN310 * INDEX('WFOM - Time_Base'!$A$4:$API$29, MATCH("CenHos", 'WFOM - Time_Base'!$B$4:$B$29,0), MATCH(CONCATENATE($G310,AL$2),'WFOM - Time_Base'!$A$8:$API$8,0)) *
INDEX('WFOM - Time_Base'!$A$4:$API$29, MATCH("CenHos_Per", 'WFOM - Time_Base'!$B$4:$B$29,0), MATCH(CONCATENATE($G310,AL$2),'WFOM - Time_Base'!$A$8:$API$8,0)),
IFERROR($AN310 * INDEX('Inputs from Uganda staff'!$E$61:$BM$80,MATCH('HRH Need estimation'!AL$2,'Inputs from Uganda staff'!$E$61:$E$80,0),MATCH('HRH Need estimation'!$D310,'Inputs from Uganda staff'!$E$6:$BM$6,0)),
""))</f>
        <v>0</v>
      </c>
      <c r="AM310" t="s">
        <v>2045</v>
      </c>
      <c r="AN310">
        <v>1</v>
      </c>
      <c r="AO310" t="str">
        <f t="shared" si="12"/>
        <v>332</v>
      </c>
    </row>
    <row r="311" spans="1:41" hidden="1">
      <c r="A311" s="106" t="s">
        <v>1052</v>
      </c>
      <c r="B311" s="106" t="s">
        <v>55</v>
      </c>
      <c r="C311" s="107" t="s">
        <v>837</v>
      </c>
      <c r="D311" s="115" t="s">
        <v>838</v>
      </c>
      <c r="E311" s="199"/>
      <c r="F311" s="199"/>
      <c r="G311" s="199" t="str">
        <f>IF(F311&lt;&gt;"", VLOOKUP(F311,'WFOM - Cadre and Service List'!$E$4:$F$52,2,FALSE), "")</f>
        <v/>
      </c>
      <c r="H311" s="199" t="s">
        <v>910</v>
      </c>
      <c r="I311" s="208"/>
      <c r="J311" s="208"/>
      <c r="K311" s="208"/>
      <c r="L311" s="208"/>
      <c r="M311" s="208"/>
      <c r="N311" s="208"/>
      <c r="O311" s="208"/>
      <c r="P311" s="207">
        <f t="shared" si="11"/>
        <v>0</v>
      </c>
      <c r="Q311" s="122" t="s">
        <v>1947</v>
      </c>
      <c r="R311" s="122" t="str">
        <f>IFERROR(
$AN311 * INDEX('WFOM - Time_Base'!$A$4:$API$29, MATCH("CenHos", 'WFOM - Time_Base'!$B$4:$B$29,0), MATCH(CONCATENATE($G311,R$2),'WFOM - Time_Base'!$A$8:$API$8,0)) *
INDEX('WFOM - Time_Base'!$A$4:$API$29, MATCH("CenHos_Per", 'WFOM - Time_Base'!$B$4:$B$29,0), MATCH(CONCATENATE($G311,R$2),'WFOM - Time_Base'!$A$8:$API$8,0)),
IFERROR($AN311 * INDEX('Inputs from Uganda staff'!$E$61:$BM$80,MATCH('HRH Need estimation'!R$2,'Inputs from Uganda staff'!$E$61:$E$80,0),MATCH('HRH Need estimation'!$D311,'Inputs from Uganda staff'!$E$6:$BM$6,0)),
""))</f>
        <v/>
      </c>
      <c r="S311" s="122" t="str">
        <f>IFERROR(
$AN311 * INDEX('WFOM - Time_Base'!$A$4:$API$29, MATCH("CenHos", 'WFOM - Time_Base'!$B$4:$B$29,0), MATCH(CONCATENATE($G311,S$2),'WFOM - Time_Base'!$A$8:$API$8,0)) *
INDEX('WFOM - Time_Base'!$A$4:$API$29, MATCH("CenHos_Per", 'WFOM - Time_Base'!$B$4:$B$29,0), MATCH(CONCATENATE($G311,S$2),'WFOM - Time_Base'!$A$8:$API$8,0)),
IFERROR($AN311 * INDEX('Inputs from Uganda staff'!$E$61:$BM$80,MATCH('HRH Need estimation'!S$2,'Inputs from Uganda staff'!$E$61:$E$80,0),MATCH('HRH Need estimation'!$D311,'Inputs from Uganda staff'!$E$6:$BM$6,0)),
""))</f>
        <v/>
      </c>
      <c r="T311" s="122" t="str">
        <f>IFERROR(
$AN311 * INDEX('WFOM - Time_Base'!$A$4:$API$29, MATCH("CenHos", 'WFOM - Time_Base'!$B$4:$B$29,0), MATCH(CONCATENATE($G311,T$2),'WFOM - Time_Base'!$A$8:$API$8,0)) *
INDEX('WFOM - Time_Base'!$A$4:$API$29, MATCH("CenHos_Per", 'WFOM - Time_Base'!$B$4:$B$29,0), MATCH(CONCATENATE($G311,T$2),'WFOM - Time_Base'!$A$8:$API$8,0)),
IFERROR($AN311 * INDEX('Inputs from Uganda staff'!$E$61:$BM$80,MATCH('HRH Need estimation'!T$2,'Inputs from Uganda staff'!$E$61:$E$80,0),MATCH('HRH Need estimation'!$D311,'Inputs from Uganda staff'!$E$6:$BM$6,0)),
""))</f>
        <v/>
      </c>
      <c r="U311" s="122" t="str">
        <f>IFERROR(
$AN311 * INDEX('WFOM - Time_Base'!$A$4:$API$29, MATCH("CenHos", 'WFOM - Time_Base'!$B$4:$B$29,0), MATCH(CONCATENATE($G311,U$2),'WFOM - Time_Base'!$A$8:$API$8,0)) *
INDEX('WFOM - Time_Base'!$A$4:$API$29, MATCH("CenHos_Per", 'WFOM - Time_Base'!$B$4:$B$29,0), MATCH(CONCATENATE($G311,U$2),'WFOM - Time_Base'!$A$8:$API$8,0)),
IFERROR($AN311 * INDEX('Inputs from Uganda staff'!$E$61:$BM$80,MATCH('HRH Need estimation'!U$2,'Inputs from Uganda staff'!$E$61:$E$80,0),MATCH('HRH Need estimation'!$D311,'Inputs from Uganda staff'!$E$6:$BM$6,0)),
""))</f>
        <v/>
      </c>
      <c r="V311" s="122" t="str">
        <f>IFERROR(
$AN311 * INDEX('WFOM - Time_Base'!$A$4:$API$29, MATCH("CenHos", 'WFOM - Time_Base'!$B$4:$B$29,0), MATCH(CONCATENATE($G311,V$2),'WFOM - Time_Base'!$A$8:$API$8,0)) *
INDEX('WFOM - Time_Base'!$A$4:$API$29, MATCH("CenHos_Per", 'WFOM - Time_Base'!$B$4:$B$29,0), MATCH(CONCATENATE($G311,V$2),'WFOM - Time_Base'!$A$8:$API$8,0)),
IFERROR($AN311 * INDEX('Inputs from Uganda staff'!$E$61:$BM$80,MATCH('HRH Need estimation'!V$2,'Inputs from Uganda staff'!$E$61:$E$80,0),MATCH('HRH Need estimation'!$D311,'Inputs from Uganda staff'!$E$6:$BM$6,0)),
""))</f>
        <v/>
      </c>
      <c r="W311" s="122" t="str">
        <f>IFERROR(
$AN311 * INDEX('WFOM - Time_Base'!$A$4:$API$29, MATCH("CenHos", 'WFOM - Time_Base'!$B$4:$B$29,0), MATCH(CONCATENATE($G311,W$2),'WFOM - Time_Base'!$A$8:$API$8,0)) *
INDEX('WFOM - Time_Base'!$A$4:$API$29, MATCH("CenHos_Per", 'WFOM - Time_Base'!$B$4:$B$29,0), MATCH(CONCATENATE($G311,W$2),'WFOM - Time_Base'!$A$8:$API$8,0)),
IFERROR($AN311 * INDEX('Inputs from Uganda staff'!$E$61:$BM$80,MATCH('HRH Need estimation'!W$2,'Inputs from Uganda staff'!$E$61:$E$80,0),MATCH('HRH Need estimation'!$D311,'Inputs from Uganda staff'!$E$6:$BM$6,0)),
""))</f>
        <v/>
      </c>
      <c r="X311" s="122" t="str">
        <f>IFERROR(
$AN311 * INDEX('WFOM - Time_Base'!$A$4:$API$29, MATCH("CenHos", 'WFOM - Time_Base'!$B$4:$B$29,0), MATCH(CONCATENATE($G311,X$2),'WFOM - Time_Base'!$A$8:$API$8,0)) *
INDEX('WFOM - Time_Base'!$A$4:$API$29, MATCH("CenHos_Per", 'WFOM - Time_Base'!$B$4:$B$29,0), MATCH(CONCATENATE($G311,X$2),'WFOM - Time_Base'!$A$8:$API$8,0)),
IFERROR($AN311 * INDEX('Inputs from Uganda staff'!$E$61:$BM$80,MATCH('HRH Need estimation'!X$2,'Inputs from Uganda staff'!$E$61:$E$80,0),MATCH('HRH Need estimation'!$D311,'Inputs from Uganda staff'!$E$6:$BM$6,0)),
""))</f>
        <v/>
      </c>
      <c r="Y311" s="122" t="str">
        <f>IFERROR(
$AN311 * INDEX('WFOM - Time_Base'!$A$4:$API$29, MATCH("CenHos", 'WFOM - Time_Base'!$B$4:$B$29,0), MATCH(CONCATENATE($G311,Y$2),'WFOM - Time_Base'!$A$8:$API$8,0)) *
INDEX('WFOM - Time_Base'!$A$4:$API$29, MATCH("CenHos_Per", 'WFOM - Time_Base'!$B$4:$B$29,0), MATCH(CONCATENATE($G311,Y$2),'WFOM - Time_Base'!$A$8:$API$8,0)),
IFERROR($AN311 * INDEX('Inputs from Uganda staff'!$E$61:$BM$80,MATCH('HRH Need estimation'!Y$2,'Inputs from Uganda staff'!$E$61:$E$80,0),MATCH('HRH Need estimation'!$D311,'Inputs from Uganda staff'!$E$6:$BM$6,0)),
""))</f>
        <v/>
      </c>
      <c r="Z311" s="122" t="str">
        <f>IFERROR(
$AN311 * INDEX('WFOM - Time_Base'!$A$4:$API$29, MATCH("CenHos", 'WFOM - Time_Base'!$B$4:$B$29,0), MATCH(CONCATENATE($G311,Z$2),'WFOM - Time_Base'!$A$8:$API$8,0)) *
INDEX('WFOM - Time_Base'!$A$4:$API$29, MATCH("CenHos_Per", 'WFOM - Time_Base'!$B$4:$B$29,0), MATCH(CONCATENATE($G311,Z$2),'WFOM - Time_Base'!$A$8:$API$8,0)),
IFERROR($AN311 * INDEX('Inputs from Uganda staff'!$E$61:$BM$80,MATCH('HRH Need estimation'!Z$2,'Inputs from Uganda staff'!$E$61:$E$80,0),MATCH('HRH Need estimation'!$D311,'Inputs from Uganda staff'!$E$6:$BM$6,0)),
""))</f>
        <v/>
      </c>
      <c r="AA311" s="122" t="str">
        <f>IFERROR(
$AN311 * INDEX('WFOM - Time_Base'!$A$4:$API$29, MATCH("CenHos", 'WFOM - Time_Base'!$B$4:$B$29,0), MATCH(CONCATENATE($G311,AA$2),'WFOM - Time_Base'!$A$8:$API$8,0)) *
INDEX('WFOM - Time_Base'!$A$4:$API$29, MATCH("CenHos_Per", 'WFOM - Time_Base'!$B$4:$B$29,0), MATCH(CONCATENATE($G311,AA$2),'WFOM - Time_Base'!$A$8:$API$8,0)),
IFERROR($AN311 * INDEX('Inputs from Uganda staff'!$E$61:$BM$80,MATCH('HRH Need estimation'!AA$2,'Inputs from Uganda staff'!$E$61:$E$80,0),MATCH('HRH Need estimation'!$D311,'Inputs from Uganda staff'!$E$6:$BM$6,0)),
""))</f>
        <v/>
      </c>
      <c r="AB311" s="122" t="str">
        <f>IFERROR(
$AN311 * INDEX('WFOM - Time_Base'!$A$4:$API$29, MATCH("CenHos", 'WFOM - Time_Base'!$B$4:$B$29,0), MATCH(CONCATENATE($G311,AB$2),'WFOM - Time_Base'!$A$8:$API$8,0)) *
INDEX('WFOM - Time_Base'!$A$4:$API$29, MATCH("CenHos_Per", 'WFOM - Time_Base'!$B$4:$B$29,0), MATCH(CONCATENATE($G311,AB$2),'WFOM - Time_Base'!$A$8:$API$8,0)),
IFERROR($AN311 * INDEX('Inputs from Uganda staff'!$E$61:$BM$80,MATCH('HRH Need estimation'!AB$2,'Inputs from Uganda staff'!$E$61:$E$80,0),MATCH('HRH Need estimation'!$D311,'Inputs from Uganda staff'!$E$6:$BM$6,0)),
""))</f>
        <v/>
      </c>
      <c r="AC311" s="122" t="str">
        <f>IFERROR(
$AN311 * INDEX('WFOM - Time_Base'!$A$4:$API$29, MATCH("CenHos", 'WFOM - Time_Base'!$B$4:$B$29,0), MATCH(CONCATENATE($G311,AC$2),'WFOM - Time_Base'!$A$8:$API$8,0)) *
INDEX('WFOM - Time_Base'!$A$4:$API$29, MATCH("CenHos_Per", 'WFOM - Time_Base'!$B$4:$B$29,0), MATCH(CONCATENATE($G311,AC$2),'WFOM - Time_Base'!$A$8:$API$8,0)),
IFERROR($AN311 * INDEX('Inputs from Uganda staff'!$E$61:$BM$80,MATCH('HRH Need estimation'!AC$2,'Inputs from Uganda staff'!$E$61:$E$80,0),MATCH('HRH Need estimation'!$D311,'Inputs from Uganda staff'!$E$6:$BM$6,0)),
""))</f>
        <v/>
      </c>
      <c r="AD311" s="122" t="str">
        <f>IFERROR(
$AN311 * INDEX('WFOM - Time_Base'!$A$4:$API$29, MATCH("CenHos", 'WFOM - Time_Base'!$B$4:$B$29,0), MATCH(CONCATENATE($G311,AD$2),'WFOM - Time_Base'!$A$8:$API$8,0)) *
INDEX('WFOM - Time_Base'!$A$4:$API$29, MATCH("CenHos_Per", 'WFOM - Time_Base'!$B$4:$B$29,0), MATCH(CONCATENATE($G311,AD$2),'WFOM - Time_Base'!$A$8:$API$8,0)),
IFERROR($AN311 * INDEX('Inputs from Uganda staff'!$E$61:$BM$80,MATCH('HRH Need estimation'!AD$2,'Inputs from Uganda staff'!$E$61:$E$80,0),MATCH('HRH Need estimation'!$D311,'Inputs from Uganda staff'!$E$6:$BM$6,0)),
""))</f>
        <v/>
      </c>
      <c r="AE311" s="122" t="str">
        <f>IFERROR(
$AN311 * INDEX('WFOM - Time_Base'!$A$4:$API$29, MATCH("CenHos", 'WFOM - Time_Base'!$B$4:$B$29,0), MATCH(CONCATENATE($G311,AE$2),'WFOM - Time_Base'!$A$8:$API$8,0)) *
INDEX('WFOM - Time_Base'!$A$4:$API$29, MATCH("CenHos_Per", 'WFOM - Time_Base'!$B$4:$B$29,0), MATCH(CONCATENATE($G311,AE$2),'WFOM - Time_Base'!$A$8:$API$8,0)),
IFERROR($AN311 * INDEX('Inputs from Uganda staff'!$E$61:$BM$80,MATCH('HRH Need estimation'!AE$2,'Inputs from Uganda staff'!$E$61:$E$80,0),MATCH('HRH Need estimation'!$D311,'Inputs from Uganda staff'!$E$6:$BM$6,0)),
""))</f>
        <v/>
      </c>
      <c r="AF311" s="122" t="str">
        <f>IFERROR(
$AN311 * INDEX('WFOM - Time_Base'!$A$4:$API$29, MATCH("CenHos", 'WFOM - Time_Base'!$B$4:$B$29,0), MATCH(CONCATENATE($G311,AF$2),'WFOM - Time_Base'!$A$8:$API$8,0)) *
INDEX('WFOM - Time_Base'!$A$4:$API$29, MATCH("CenHos_Per", 'WFOM - Time_Base'!$B$4:$B$29,0), MATCH(CONCATENATE($G311,AF$2),'WFOM - Time_Base'!$A$8:$API$8,0)),
IFERROR($AN311 * INDEX('Inputs from Uganda staff'!$E$61:$BM$80,MATCH('HRH Need estimation'!AF$2,'Inputs from Uganda staff'!$E$61:$E$80,0),MATCH('HRH Need estimation'!$D311,'Inputs from Uganda staff'!$E$6:$BM$6,0)),
""))</f>
        <v/>
      </c>
      <c r="AG311" s="122" t="str">
        <f>IFERROR(
$AN311 * INDEX('WFOM - Time_Base'!$A$4:$API$29, MATCH("CenHos", 'WFOM - Time_Base'!$B$4:$B$29,0), MATCH(CONCATENATE($G311,AG$2),'WFOM - Time_Base'!$A$8:$API$8,0)) *
INDEX('WFOM - Time_Base'!$A$4:$API$29, MATCH("CenHos_Per", 'WFOM - Time_Base'!$B$4:$B$29,0), MATCH(CONCATENATE($G311,AG$2),'WFOM - Time_Base'!$A$8:$API$8,0)),
IFERROR($AN311 * INDEX('Inputs from Uganda staff'!$E$61:$BM$80,MATCH('HRH Need estimation'!AG$2,'Inputs from Uganda staff'!$E$61:$E$80,0),MATCH('HRH Need estimation'!$D311,'Inputs from Uganda staff'!$E$6:$BM$6,0)),
""))</f>
        <v/>
      </c>
      <c r="AH311" s="122" t="str">
        <f>IFERROR(
$AN311 * INDEX('WFOM - Time_Base'!$A$4:$API$29, MATCH("CenHos", 'WFOM - Time_Base'!$B$4:$B$29,0), MATCH(CONCATENATE($G311,AH$2),'WFOM - Time_Base'!$A$8:$API$8,0)) *
INDEX('WFOM - Time_Base'!$A$4:$API$29, MATCH("CenHos_Per", 'WFOM - Time_Base'!$B$4:$B$29,0), MATCH(CONCATENATE($G311,AH$2),'WFOM - Time_Base'!$A$8:$API$8,0)),
IFERROR($AN311 * INDEX('Inputs from Uganda staff'!$E$61:$BM$80,MATCH('HRH Need estimation'!AH$2,'Inputs from Uganda staff'!$E$61:$E$80,0),MATCH('HRH Need estimation'!$D311,'Inputs from Uganda staff'!$E$6:$BM$6,0)),
""))</f>
        <v/>
      </c>
      <c r="AI311" s="122" t="str">
        <f>IFERROR(
$AN311 * INDEX('WFOM - Time_Base'!$A$4:$API$29, MATCH("CenHos", 'WFOM - Time_Base'!$B$4:$B$29,0), MATCH(CONCATENATE($G311,AI$2),'WFOM - Time_Base'!$A$8:$API$8,0)) *
INDEX('WFOM - Time_Base'!$A$4:$API$29, MATCH("CenHos_Per", 'WFOM - Time_Base'!$B$4:$B$29,0), MATCH(CONCATENATE($G311,AI$2),'WFOM - Time_Base'!$A$8:$API$8,0)),
IFERROR($AN311 * INDEX('Inputs from Uganda staff'!$E$61:$BM$80,MATCH('HRH Need estimation'!AI$2,'Inputs from Uganda staff'!$E$61:$E$80,0),MATCH('HRH Need estimation'!$D311,'Inputs from Uganda staff'!$E$6:$BM$6,0)),
""))</f>
        <v/>
      </c>
      <c r="AJ311" s="122" t="str">
        <f>IFERROR(
$AN311 * INDEX('WFOM - Time_Base'!$A$4:$API$29, MATCH("CenHos", 'WFOM - Time_Base'!$B$4:$B$29,0), MATCH(CONCATENATE($G311,AJ$2),'WFOM - Time_Base'!$A$8:$API$8,0)) *
INDEX('WFOM - Time_Base'!$A$4:$API$29, MATCH("CenHos_Per", 'WFOM - Time_Base'!$B$4:$B$29,0), MATCH(CONCATENATE($G311,AJ$2),'WFOM - Time_Base'!$A$8:$API$8,0)),
IFERROR($AN311 * INDEX('Inputs from Uganda staff'!$E$61:$BM$80,MATCH('HRH Need estimation'!AJ$2,'Inputs from Uganda staff'!$E$61:$E$80,0),MATCH('HRH Need estimation'!$D311,'Inputs from Uganda staff'!$E$6:$BM$6,0)),
""))</f>
        <v/>
      </c>
      <c r="AK311" s="122" t="str">
        <f>IFERROR(
$AN311 * INDEX('WFOM - Time_Base'!$A$4:$API$29, MATCH("CenHos", 'WFOM - Time_Base'!$B$4:$B$29,0), MATCH(CONCATENATE($G311,AK$2),'WFOM - Time_Base'!$A$8:$API$8,0)) *
INDEX('WFOM - Time_Base'!$A$4:$API$29, MATCH("CenHos_Per", 'WFOM - Time_Base'!$B$4:$B$29,0), MATCH(CONCATENATE($G311,AK$2),'WFOM - Time_Base'!$A$8:$API$8,0)),
IFERROR($AN311 * INDEX('Inputs from Uganda staff'!$E$61:$BM$80,MATCH('HRH Need estimation'!AK$2,'Inputs from Uganda staff'!$E$61:$E$80,0),MATCH('HRH Need estimation'!$D311,'Inputs from Uganda staff'!$E$6:$BM$6,0)),
""))</f>
        <v/>
      </c>
      <c r="AL311" s="122" t="str">
        <f>IFERROR(
$AN311 * INDEX('WFOM - Time_Base'!$A$4:$API$29, MATCH("CenHos", 'WFOM - Time_Base'!$B$4:$B$29,0), MATCH(CONCATENATE($G311,AL$2),'WFOM - Time_Base'!$A$8:$API$8,0)) *
INDEX('WFOM - Time_Base'!$A$4:$API$29, MATCH("CenHos_Per", 'WFOM - Time_Base'!$B$4:$B$29,0), MATCH(CONCATENATE($G311,AL$2),'WFOM - Time_Base'!$A$8:$API$8,0)),
IFERROR($AN311 * INDEX('Inputs from Uganda staff'!$E$61:$BM$80,MATCH('HRH Need estimation'!AL$2,'Inputs from Uganda staff'!$E$61:$E$80,0),MATCH('HRH Need estimation'!$D311,'Inputs from Uganda staff'!$E$6:$BM$6,0)),
""))</f>
        <v/>
      </c>
      <c r="AN311">
        <v>1</v>
      </c>
      <c r="AO311" t="e">
        <f t="shared" si="12"/>
        <v>#N/A</v>
      </c>
    </row>
    <row r="312" spans="1:41" hidden="1">
      <c r="A312" s="106" t="s">
        <v>915</v>
      </c>
      <c r="B312" s="106" t="s">
        <v>336</v>
      </c>
      <c r="C312" s="107" t="s">
        <v>839</v>
      </c>
      <c r="D312" s="115" t="s">
        <v>840</v>
      </c>
      <c r="E312" s="122" t="s">
        <v>867</v>
      </c>
      <c r="F312" s="122" t="s">
        <v>17</v>
      </c>
      <c r="G312" s="122" t="str">
        <f>IF(F312&lt;&gt;"", VLOOKUP(F312,'WFOM - Cadre and Service List'!$E$4:$F$52,2,FALSE), "")</f>
        <v>Under5OPD</v>
      </c>
      <c r="H312" s="122"/>
      <c r="I312" s="207"/>
      <c r="J312" s="207"/>
      <c r="K312" s="207"/>
      <c r="L312" s="207"/>
      <c r="M312" s="207"/>
      <c r="N312" s="207"/>
      <c r="O312" s="207"/>
      <c r="P312" s="207">
        <f t="shared" si="11"/>
        <v>0</v>
      </c>
      <c r="Q312" s="122" t="s">
        <v>1947</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c r="AN312">
        <v>1</v>
      </c>
      <c r="AO312" t="e">
        <f t="shared" si="12"/>
        <v>#N/A</v>
      </c>
    </row>
    <row r="313" spans="1:41" hidden="1">
      <c r="A313" s="106" t="s">
        <v>1053</v>
      </c>
      <c r="B313" s="106" t="s">
        <v>525</v>
      </c>
      <c r="C313" s="107" t="s">
        <v>841</v>
      </c>
      <c r="D313" s="113" t="s">
        <v>842</v>
      </c>
      <c r="E313" s="122" t="s">
        <v>867</v>
      </c>
      <c r="F313" s="122" t="s">
        <v>21</v>
      </c>
      <c r="G313" s="122" t="str">
        <f>IF(F313&lt;&gt;"", VLOOKUP(F313,'WFOM - Cadre and Service List'!$E$4:$F$52,2,FALSE), "")</f>
        <v>Over5OPD</v>
      </c>
      <c r="H313" s="122"/>
      <c r="I313" s="207"/>
      <c r="J313" s="207"/>
      <c r="K313" s="207"/>
      <c r="L313" s="207"/>
      <c r="M313" s="207"/>
      <c r="N313" s="207"/>
      <c r="O313" s="207"/>
      <c r="P313" s="207">
        <f t="shared" si="11"/>
        <v>0</v>
      </c>
      <c r="Q313" s="122" t="s">
        <v>1947</v>
      </c>
      <c r="R313" s="122">
        <f>IFERROR(
$AN313 * INDEX('WFOM - Time_Base'!$A$4:$API$29, MATCH("CenHos", 'WFOM - Time_Base'!$B$4:$B$29,0), MATCH(CONCATENATE($G313,R$2),'WFOM - Time_Base'!$A$8:$API$8,0)) *
INDEX('WFOM - Time_Base'!$A$4:$API$29, MATCH("CenHos_Per", 'WFOM - Time_Base'!$B$4:$B$29,0), MATCH(CONCATENATE($G313,R$2),'WFOM - Time_Base'!$A$8:$API$8,0)),
IFERROR($AN313 * INDEX('Inputs from Uganda staff'!$E$61:$BM$80,MATCH('HRH Need estimation'!R$2,'Inputs from Uganda staff'!$E$61:$E$80,0),MATCH('HRH Need estimation'!$D313,'Inputs from Uganda staff'!$E$6:$BM$6,0)),
""))</f>
        <v>3.5</v>
      </c>
      <c r="S313" s="122">
        <f>IFERROR(
$AN313 * INDEX('WFOM - Time_Base'!$A$4:$API$29, MATCH("CenHos", 'WFOM - Time_Base'!$B$4:$B$29,0), MATCH(CONCATENATE($G313,S$2),'WFOM - Time_Base'!$A$8:$API$8,0)) *
INDEX('WFOM - Time_Base'!$A$4:$API$29, MATCH("CenHos_Per", 'WFOM - Time_Base'!$B$4:$B$29,0), MATCH(CONCATENATE($G313,S$2),'WFOM - Time_Base'!$A$8:$API$8,0)),
IFERROR($AN313 * INDEX('Inputs from Uganda staff'!$E$61:$BM$80,MATCH('HRH Need estimation'!S$2,'Inputs from Uganda staff'!$E$61:$E$80,0),MATCH('HRH Need estimation'!$D313,'Inputs from Uganda staff'!$E$6:$BM$6,0)),
""))</f>
        <v>6</v>
      </c>
      <c r="T313" s="122">
        <f>IFERROR(
$AN313 * INDEX('WFOM - Time_Base'!$A$4:$API$29, MATCH("CenHos", 'WFOM - Time_Base'!$B$4:$B$29,0), MATCH(CONCATENATE($G313,T$2),'WFOM - Time_Base'!$A$8:$API$8,0)) *
INDEX('WFOM - Time_Base'!$A$4:$API$29, MATCH("CenHos_Per", 'WFOM - Time_Base'!$B$4:$B$29,0), MATCH(CONCATENATE($G313,T$2),'WFOM - Time_Base'!$A$8:$API$8,0)),
IFERROR($AN313 * INDEX('Inputs from Uganda staff'!$E$61:$BM$80,MATCH('HRH Need estimation'!T$2,'Inputs from Uganda staff'!$E$61:$E$80,0),MATCH('HRH Need estimation'!$D313,'Inputs from Uganda staff'!$E$6:$BM$6,0)),
""))</f>
        <v>0</v>
      </c>
      <c r="U313" s="122">
        <f>IFERROR(
$AN313 * INDEX('WFOM - Time_Base'!$A$4:$API$29, MATCH("CenHos", 'WFOM - Time_Base'!$B$4:$B$29,0), MATCH(CONCATENATE($G313,U$2),'WFOM - Time_Base'!$A$8:$API$8,0)) *
INDEX('WFOM - Time_Base'!$A$4:$API$29, MATCH("CenHos_Per", 'WFOM - Time_Base'!$B$4:$B$29,0), MATCH(CONCATENATE($G313,U$2),'WFOM - Time_Base'!$A$8:$API$8,0)),
IFERROR($AN313 * INDEX('Inputs from Uganda staff'!$E$61:$BM$80,MATCH('HRH Need estimation'!U$2,'Inputs from Uganda staff'!$E$61:$E$80,0),MATCH('HRH Need estimation'!$D313,'Inputs from Uganda staff'!$E$6:$BM$6,0)),
""))</f>
        <v>1</v>
      </c>
      <c r="V313" s="122">
        <f>IFERROR(
$AN313 * INDEX('WFOM - Time_Base'!$A$4:$API$29, MATCH("CenHos", 'WFOM - Time_Base'!$B$4:$B$29,0), MATCH(CONCATENATE($G313,V$2),'WFOM - Time_Base'!$A$8:$API$8,0)) *
INDEX('WFOM - Time_Base'!$A$4:$API$29, MATCH("CenHos_Per", 'WFOM - Time_Base'!$B$4:$B$29,0), MATCH(CONCATENATE($G313,V$2),'WFOM - Time_Base'!$A$8:$API$8,0)),
IFERROR($AN313 * INDEX('Inputs from Uganda staff'!$E$61:$BM$80,MATCH('HRH Need estimation'!V$2,'Inputs from Uganda staff'!$E$61:$E$80,0),MATCH('HRH Need estimation'!$D313,'Inputs from Uganda staff'!$E$6:$BM$6,0)),
""))</f>
        <v>4</v>
      </c>
      <c r="W313" s="122">
        <f>IFERROR(
$AN313 * INDEX('WFOM - Time_Base'!$A$4:$API$29, MATCH("CenHos", 'WFOM - Time_Base'!$B$4:$B$29,0), MATCH(CONCATENATE($G313,W$2),'WFOM - Time_Base'!$A$8:$API$8,0)) *
INDEX('WFOM - Time_Base'!$A$4:$API$29, MATCH("CenHos_Per", 'WFOM - Time_Base'!$B$4:$B$29,0), MATCH(CONCATENATE($G313,W$2),'WFOM - Time_Base'!$A$8:$API$8,0)),
IFERROR($AN313 * INDEX('Inputs from Uganda staff'!$E$61:$BM$80,MATCH('HRH Need estimation'!W$2,'Inputs from Uganda staff'!$E$61:$E$80,0),MATCH('HRH Need estimation'!$D313,'Inputs from Uganda staff'!$E$6:$BM$6,0)),
""))</f>
        <v>0</v>
      </c>
      <c r="X313" s="122">
        <f>IFERROR(
$AN313 * INDEX('WFOM - Time_Base'!$A$4:$API$29, MATCH("CenHos", 'WFOM - Time_Base'!$B$4:$B$29,0), MATCH(CONCATENATE($G313,X$2),'WFOM - Time_Base'!$A$8:$API$8,0)) *
INDEX('WFOM - Time_Base'!$A$4:$API$29, MATCH("CenHos_Per", 'WFOM - Time_Base'!$B$4:$B$29,0), MATCH(CONCATENATE($G313,X$2),'WFOM - Time_Base'!$A$8:$API$8,0)),
IFERROR($AN313 * INDEX('Inputs from Uganda staff'!$E$61:$BM$80,MATCH('HRH Need estimation'!X$2,'Inputs from Uganda staff'!$E$61:$E$80,0),MATCH('HRH Need estimation'!$D313,'Inputs from Uganda staff'!$E$6:$BM$6,0)),
""))</f>
        <v>0</v>
      </c>
      <c r="Y313" s="122">
        <f>IFERROR(
$AN313 * INDEX('WFOM - Time_Base'!$A$4:$API$29, MATCH("CenHos", 'WFOM - Time_Base'!$B$4:$B$29,0), MATCH(CONCATENATE($G313,Y$2),'WFOM - Time_Base'!$A$8:$API$8,0)) *
INDEX('WFOM - Time_Base'!$A$4:$API$29, MATCH("CenHos_Per", 'WFOM - Time_Base'!$B$4:$B$29,0), MATCH(CONCATENATE($G313,Y$2),'WFOM - Time_Base'!$A$8:$API$8,0)),
IFERROR($AN313 * INDEX('Inputs from Uganda staff'!$E$61:$BM$80,MATCH('HRH Need estimation'!Y$2,'Inputs from Uganda staff'!$E$61:$E$80,0),MATCH('HRH Need estimation'!$D313,'Inputs from Uganda staff'!$E$6:$BM$6,0)),
""))</f>
        <v>0</v>
      </c>
      <c r="Z313" s="122">
        <f>IFERROR(
$AN313 * INDEX('WFOM - Time_Base'!$A$4:$API$29, MATCH("CenHos", 'WFOM - Time_Base'!$B$4:$B$29,0), MATCH(CONCATENATE($G313,Z$2),'WFOM - Time_Base'!$A$8:$API$8,0)) *
INDEX('WFOM - Time_Base'!$A$4:$API$29, MATCH("CenHos_Per", 'WFOM - Time_Base'!$B$4:$B$29,0), MATCH(CONCATENATE($G313,Z$2),'WFOM - Time_Base'!$A$8:$API$8,0)),
IFERROR($AN313 * INDEX('Inputs from Uganda staff'!$E$61:$BM$80,MATCH('HRH Need estimation'!Z$2,'Inputs from Uganda staff'!$E$61:$E$80,0),MATCH('HRH Need estimation'!$D313,'Inputs from Uganda staff'!$E$6:$BM$6,0)),
""))</f>
        <v>0</v>
      </c>
      <c r="AA313" s="122">
        <f>IFERROR(
$AN313 * INDEX('WFOM - Time_Base'!$A$4:$API$29, MATCH("CenHos", 'WFOM - Time_Base'!$B$4:$B$29,0), MATCH(CONCATENATE($G313,AA$2),'WFOM - Time_Base'!$A$8:$API$8,0)) *
INDEX('WFOM - Time_Base'!$A$4:$API$29, MATCH("CenHos_Per", 'WFOM - Time_Base'!$B$4:$B$29,0), MATCH(CONCATENATE($G313,AA$2),'WFOM - Time_Base'!$A$8:$API$8,0)),
IFERROR($AN313 * INDEX('Inputs from Uganda staff'!$E$61:$BM$80,MATCH('HRH Need estimation'!AA$2,'Inputs from Uganda staff'!$E$61:$E$80,0),MATCH('HRH Need estimation'!$D313,'Inputs from Uganda staff'!$E$6:$BM$6,0)),
""))</f>
        <v>0</v>
      </c>
      <c r="AB313" s="122">
        <f>IFERROR(
$AN313 * INDEX('WFOM - Time_Base'!$A$4:$API$29, MATCH("CenHos", 'WFOM - Time_Base'!$B$4:$B$29,0), MATCH(CONCATENATE($G313,AB$2),'WFOM - Time_Base'!$A$8:$API$8,0)) *
INDEX('WFOM - Time_Base'!$A$4:$API$29, MATCH("CenHos_Per", 'WFOM - Time_Base'!$B$4:$B$29,0), MATCH(CONCATENATE($G313,AB$2),'WFOM - Time_Base'!$A$8:$API$8,0)),
IFERROR($AN313 * INDEX('Inputs from Uganda staff'!$E$61:$BM$80,MATCH('HRH Need estimation'!AB$2,'Inputs from Uganda staff'!$E$61:$E$80,0),MATCH('HRH Need estimation'!$D313,'Inputs from Uganda staff'!$E$6:$BM$6,0)),
""))</f>
        <v>0</v>
      </c>
      <c r="AC313" s="122" t="str">
        <f>IFERROR(
$AN313 * INDEX('WFOM - Time_Base'!$A$4:$API$29, MATCH("CenHos", 'WFOM - Time_Base'!$B$4:$B$29,0), MATCH(CONCATENATE($G313,AC$2),'WFOM - Time_Base'!$A$8:$API$8,0)) *
INDEX('WFOM - Time_Base'!$A$4:$API$29, MATCH("CenHos_Per", 'WFOM - Time_Base'!$B$4:$B$29,0), MATCH(CONCATENATE($G313,AC$2),'WFOM - Time_Base'!$A$8:$API$8,0)),
IFERROR($AN313 * INDEX('Inputs from Uganda staff'!$E$61:$BM$80,MATCH('HRH Need estimation'!AC$2,'Inputs from Uganda staff'!$E$61:$E$80,0),MATCH('HRH Need estimation'!$D313,'Inputs from Uganda staff'!$E$6:$BM$6,0)),
""))</f>
        <v/>
      </c>
      <c r="AD313" s="122">
        <f>IFERROR(
$AN313 * INDEX('WFOM - Time_Base'!$A$4:$API$29, MATCH("CenHos", 'WFOM - Time_Base'!$B$4:$B$29,0), MATCH(CONCATENATE($G313,AD$2),'WFOM - Time_Base'!$A$8:$API$8,0)) *
INDEX('WFOM - Time_Base'!$A$4:$API$29, MATCH("CenHos_Per", 'WFOM - Time_Base'!$B$4:$B$29,0), MATCH(CONCATENATE($G313,AD$2),'WFOM - Time_Base'!$A$8:$API$8,0)),
IFERROR($AN313 * INDEX('Inputs from Uganda staff'!$E$61:$BM$80,MATCH('HRH Need estimation'!AD$2,'Inputs from Uganda staff'!$E$61:$E$80,0),MATCH('HRH Need estimation'!$D313,'Inputs from Uganda staff'!$E$6:$BM$6,0)),
""))</f>
        <v>0</v>
      </c>
      <c r="AE313" s="122">
        <f>IFERROR(
$AN313 * INDEX('WFOM - Time_Base'!$A$4:$API$29, MATCH("CenHos", 'WFOM - Time_Base'!$B$4:$B$29,0), MATCH(CONCATENATE($G313,AE$2),'WFOM - Time_Base'!$A$8:$API$8,0)) *
INDEX('WFOM - Time_Base'!$A$4:$API$29, MATCH("CenHos_Per", 'WFOM - Time_Base'!$B$4:$B$29,0), MATCH(CONCATENATE($G313,AE$2),'WFOM - Time_Base'!$A$8:$API$8,0)),
IFERROR($AN313 * INDEX('Inputs from Uganda staff'!$E$61:$BM$80,MATCH('HRH Need estimation'!AE$2,'Inputs from Uganda staff'!$E$61:$E$80,0),MATCH('HRH Need estimation'!$D313,'Inputs from Uganda staff'!$E$6:$BM$6,0)),
""))</f>
        <v>0</v>
      </c>
      <c r="AF313" s="122">
        <f>IFERROR(
$AN313 * INDEX('WFOM - Time_Base'!$A$4:$API$29, MATCH("CenHos", 'WFOM - Time_Base'!$B$4:$B$29,0), MATCH(CONCATENATE($G313,AF$2),'WFOM - Time_Base'!$A$8:$API$8,0)) *
INDEX('WFOM - Time_Base'!$A$4:$API$29, MATCH("CenHos_Per", 'WFOM - Time_Base'!$B$4:$B$29,0), MATCH(CONCATENATE($G313,AF$2),'WFOM - Time_Base'!$A$8:$API$8,0)),
IFERROR($AN313 * INDEX('Inputs from Uganda staff'!$E$61:$BM$80,MATCH('HRH Need estimation'!AF$2,'Inputs from Uganda staff'!$E$61:$E$80,0),MATCH('HRH Need estimation'!$D313,'Inputs from Uganda staff'!$E$6:$BM$6,0)),
""))</f>
        <v>0</v>
      </c>
      <c r="AG313" s="122">
        <f>IFERROR(
$AN313 * INDEX('WFOM - Time_Base'!$A$4:$API$29, MATCH("CenHos", 'WFOM - Time_Base'!$B$4:$B$29,0), MATCH(CONCATENATE($G313,AG$2),'WFOM - Time_Base'!$A$8:$API$8,0)) *
INDEX('WFOM - Time_Base'!$A$4:$API$29, MATCH("CenHos_Per", 'WFOM - Time_Base'!$B$4:$B$29,0), MATCH(CONCATENATE($G313,AG$2),'WFOM - Time_Base'!$A$8:$API$8,0)),
IFERROR($AN313 * INDEX('Inputs from Uganda staff'!$E$61:$BM$80,MATCH('HRH Need estimation'!AG$2,'Inputs from Uganda staff'!$E$61:$E$80,0),MATCH('HRH Need estimation'!$D313,'Inputs from Uganda staff'!$E$6:$BM$6,0)),
""))</f>
        <v>0</v>
      </c>
      <c r="AH313" s="122">
        <f>IFERROR(
$AN313 * INDEX('WFOM - Time_Base'!$A$4:$API$29, MATCH("CenHos", 'WFOM - Time_Base'!$B$4:$B$29,0), MATCH(CONCATENATE($G313,AH$2),'WFOM - Time_Base'!$A$8:$API$8,0)) *
INDEX('WFOM - Time_Base'!$A$4:$API$29, MATCH("CenHos_Per", 'WFOM - Time_Base'!$B$4:$B$29,0), MATCH(CONCATENATE($G313,AH$2),'WFOM - Time_Base'!$A$8:$API$8,0)),
IFERROR($AN313 * INDEX('Inputs from Uganda staff'!$E$61:$BM$80,MATCH('HRH Need estimation'!AH$2,'Inputs from Uganda staff'!$E$61:$E$80,0),MATCH('HRH Need estimation'!$D313,'Inputs from Uganda staff'!$E$6:$BM$6,0)),
""))</f>
        <v>0</v>
      </c>
      <c r="AI313" s="122">
        <f>IFERROR(
$AN313 * INDEX('WFOM - Time_Base'!$A$4:$API$29, MATCH("CenHos", 'WFOM - Time_Base'!$B$4:$B$29,0), MATCH(CONCATENATE($G313,AI$2),'WFOM - Time_Base'!$A$8:$API$8,0)) *
INDEX('WFOM - Time_Base'!$A$4:$API$29, MATCH("CenHos_Per", 'WFOM - Time_Base'!$B$4:$B$29,0), MATCH(CONCATENATE($G313,AI$2),'WFOM - Time_Base'!$A$8:$API$8,0)),
IFERROR($AN313 * INDEX('Inputs from Uganda staff'!$E$61:$BM$80,MATCH('HRH Need estimation'!AI$2,'Inputs from Uganda staff'!$E$61:$E$80,0),MATCH('HRH Need estimation'!$D313,'Inputs from Uganda staff'!$E$6:$BM$6,0)),
""))</f>
        <v>0</v>
      </c>
      <c r="AJ313" s="122">
        <f>IFERROR(
$AN313 * INDEX('WFOM - Time_Base'!$A$4:$API$29, MATCH("CenHos", 'WFOM - Time_Base'!$B$4:$B$29,0), MATCH(CONCATENATE($G313,AJ$2),'WFOM - Time_Base'!$A$8:$API$8,0)) *
INDEX('WFOM - Time_Base'!$A$4:$API$29, MATCH("CenHos_Per", 'WFOM - Time_Base'!$B$4:$B$29,0), MATCH(CONCATENATE($G313,AJ$2),'WFOM - Time_Base'!$A$8:$API$8,0)),
IFERROR($AN313 * INDEX('Inputs from Uganda staff'!$E$61:$BM$80,MATCH('HRH Need estimation'!AJ$2,'Inputs from Uganda staff'!$E$61:$E$80,0),MATCH('HRH Need estimation'!$D313,'Inputs from Uganda staff'!$E$6:$BM$6,0)),
""))</f>
        <v>0</v>
      </c>
      <c r="AK313" s="122">
        <f>IFERROR(
$AN313 * INDEX('WFOM - Time_Base'!$A$4:$API$29, MATCH("CenHos", 'WFOM - Time_Base'!$B$4:$B$29,0), MATCH(CONCATENATE($G313,AK$2),'WFOM - Time_Base'!$A$8:$API$8,0)) *
INDEX('WFOM - Time_Base'!$A$4:$API$29, MATCH("CenHos_Per", 'WFOM - Time_Base'!$B$4:$B$29,0), MATCH(CONCATENATE($G313,AK$2),'WFOM - Time_Base'!$A$8:$API$8,0)),
IFERROR($AN313 * INDEX('Inputs from Uganda staff'!$E$61:$BM$80,MATCH('HRH Need estimation'!AK$2,'Inputs from Uganda staff'!$E$61:$E$80,0),MATCH('HRH Need estimation'!$D313,'Inputs from Uganda staff'!$E$6:$BM$6,0)),
""))</f>
        <v>0</v>
      </c>
      <c r="AL313" s="122">
        <f>IFERROR(
$AN313 * INDEX('WFOM - Time_Base'!$A$4:$API$29, MATCH("CenHos", 'WFOM - Time_Base'!$B$4:$B$29,0), MATCH(CONCATENATE($G313,AL$2),'WFOM - Time_Base'!$A$8:$API$8,0)) *
INDEX('WFOM - Time_Base'!$A$4:$API$29, MATCH("CenHos_Per", 'WFOM - Time_Base'!$B$4:$B$29,0), MATCH(CONCATENATE($G313,AL$2),'WFOM - Time_Base'!$A$8:$API$8,0)),
IFERROR($AN313 * INDEX('Inputs from Uganda staff'!$E$61:$BM$80,MATCH('HRH Need estimation'!AL$2,'Inputs from Uganda staff'!$E$61:$E$80,0),MATCH('HRH Need estimation'!$D313,'Inputs from Uganda staff'!$E$6:$BM$6,0)),
""))</f>
        <v>0</v>
      </c>
      <c r="AN313">
        <v>1</v>
      </c>
      <c r="AO313" t="str">
        <f t="shared" si="12"/>
        <v>335</v>
      </c>
    </row>
    <row r="314" spans="1:41" hidden="1">
      <c r="A314" s="106" t="s">
        <v>915</v>
      </c>
      <c r="B314" s="106" t="s">
        <v>647</v>
      </c>
      <c r="C314" s="107" t="s">
        <v>843</v>
      </c>
      <c r="D314" s="115" t="s">
        <v>844</v>
      </c>
      <c r="E314" s="122" t="s">
        <v>867</v>
      </c>
      <c r="F314" s="200" t="s">
        <v>21</v>
      </c>
      <c r="G314" s="122" t="str">
        <f>IF(F314&lt;&gt;"", VLOOKUP(F314,'WFOM - Cadre and Service List'!$E$4:$F$52,2,FALSE), "")</f>
        <v>Over5OPD</v>
      </c>
      <c r="H314" s="122"/>
      <c r="I314" s="207"/>
      <c r="J314" s="207"/>
      <c r="K314" s="207"/>
      <c r="L314" s="207"/>
      <c r="M314" s="207"/>
      <c r="N314" s="207"/>
      <c r="O314" s="207"/>
      <c r="P314" s="207">
        <f t="shared" si="11"/>
        <v>0</v>
      </c>
      <c r="Q314" s="122" t="s">
        <v>1947</v>
      </c>
      <c r="R314" s="122">
        <f>IFERROR(
$AN314 * INDEX('WFOM - Time_Base'!$A$4:$API$29, MATCH("CenHos", 'WFOM - Time_Base'!$B$4:$B$29,0), MATCH(CONCATENATE($G314,R$2),'WFOM - Time_Base'!$A$8:$API$8,0)) *
INDEX('WFOM - Time_Base'!$A$4:$API$29, MATCH("CenHos_Per", 'WFOM - Time_Base'!$B$4:$B$29,0), MATCH(CONCATENATE($G314,R$2),'WFOM - Time_Base'!$A$8:$API$8,0)),
IFERROR($AN314 * INDEX('Inputs from Uganda staff'!$E$61:$BM$80,MATCH('HRH Need estimation'!R$2,'Inputs from Uganda staff'!$E$61:$E$80,0),MATCH('HRH Need estimation'!$D314,'Inputs from Uganda staff'!$E$6:$BM$6,0)),
""))</f>
        <v>3.5</v>
      </c>
      <c r="S314" s="122">
        <f>IFERROR(
$AN314 * INDEX('WFOM - Time_Base'!$A$4:$API$29, MATCH("CenHos", 'WFOM - Time_Base'!$B$4:$B$29,0), MATCH(CONCATENATE($G314,S$2),'WFOM - Time_Base'!$A$8:$API$8,0)) *
INDEX('WFOM - Time_Base'!$A$4:$API$29, MATCH("CenHos_Per", 'WFOM - Time_Base'!$B$4:$B$29,0), MATCH(CONCATENATE($G314,S$2),'WFOM - Time_Base'!$A$8:$API$8,0)),
IFERROR($AN314 * INDEX('Inputs from Uganda staff'!$E$61:$BM$80,MATCH('HRH Need estimation'!S$2,'Inputs from Uganda staff'!$E$61:$E$80,0),MATCH('HRH Need estimation'!$D314,'Inputs from Uganda staff'!$E$6:$BM$6,0)),
""))</f>
        <v>6</v>
      </c>
      <c r="T314" s="122">
        <f>IFERROR(
$AN314 * INDEX('WFOM - Time_Base'!$A$4:$API$29, MATCH("CenHos", 'WFOM - Time_Base'!$B$4:$B$29,0), MATCH(CONCATENATE($G314,T$2),'WFOM - Time_Base'!$A$8:$API$8,0)) *
INDEX('WFOM - Time_Base'!$A$4:$API$29, MATCH("CenHos_Per", 'WFOM - Time_Base'!$B$4:$B$29,0), MATCH(CONCATENATE($G314,T$2),'WFOM - Time_Base'!$A$8:$API$8,0)),
IFERROR($AN314 * INDEX('Inputs from Uganda staff'!$E$61:$BM$80,MATCH('HRH Need estimation'!T$2,'Inputs from Uganda staff'!$E$61:$E$80,0),MATCH('HRH Need estimation'!$D314,'Inputs from Uganda staff'!$E$6:$BM$6,0)),
""))</f>
        <v>0</v>
      </c>
      <c r="U314" s="122">
        <f>IFERROR(
$AN314 * INDEX('WFOM - Time_Base'!$A$4:$API$29, MATCH("CenHos", 'WFOM - Time_Base'!$B$4:$B$29,0), MATCH(CONCATENATE($G314,U$2),'WFOM - Time_Base'!$A$8:$API$8,0)) *
INDEX('WFOM - Time_Base'!$A$4:$API$29, MATCH("CenHos_Per", 'WFOM - Time_Base'!$B$4:$B$29,0), MATCH(CONCATENATE($G314,U$2),'WFOM - Time_Base'!$A$8:$API$8,0)),
IFERROR($AN314 * INDEX('Inputs from Uganda staff'!$E$61:$BM$80,MATCH('HRH Need estimation'!U$2,'Inputs from Uganda staff'!$E$61:$E$80,0),MATCH('HRH Need estimation'!$D314,'Inputs from Uganda staff'!$E$6:$BM$6,0)),
""))</f>
        <v>1</v>
      </c>
      <c r="V314" s="122">
        <f>IFERROR(
$AN314 * INDEX('WFOM - Time_Base'!$A$4:$API$29, MATCH("CenHos", 'WFOM - Time_Base'!$B$4:$B$29,0), MATCH(CONCATENATE($G314,V$2),'WFOM - Time_Base'!$A$8:$API$8,0)) *
INDEX('WFOM - Time_Base'!$A$4:$API$29, MATCH("CenHos_Per", 'WFOM - Time_Base'!$B$4:$B$29,0), MATCH(CONCATENATE($G314,V$2),'WFOM - Time_Base'!$A$8:$API$8,0)),
IFERROR($AN314 * INDEX('Inputs from Uganda staff'!$E$61:$BM$80,MATCH('HRH Need estimation'!V$2,'Inputs from Uganda staff'!$E$61:$E$80,0),MATCH('HRH Need estimation'!$D314,'Inputs from Uganda staff'!$E$6:$BM$6,0)),
""))</f>
        <v>4</v>
      </c>
      <c r="W314" s="122">
        <f>IFERROR(
$AN314 * INDEX('WFOM - Time_Base'!$A$4:$API$29, MATCH("CenHos", 'WFOM - Time_Base'!$B$4:$B$29,0), MATCH(CONCATENATE($G314,W$2),'WFOM - Time_Base'!$A$8:$API$8,0)) *
INDEX('WFOM - Time_Base'!$A$4:$API$29, MATCH("CenHos_Per", 'WFOM - Time_Base'!$B$4:$B$29,0), MATCH(CONCATENATE($G314,W$2),'WFOM - Time_Base'!$A$8:$API$8,0)),
IFERROR($AN314 * INDEX('Inputs from Uganda staff'!$E$61:$BM$80,MATCH('HRH Need estimation'!W$2,'Inputs from Uganda staff'!$E$61:$E$80,0),MATCH('HRH Need estimation'!$D314,'Inputs from Uganda staff'!$E$6:$BM$6,0)),
""))</f>
        <v>0</v>
      </c>
      <c r="X314" s="122">
        <f>IFERROR(
$AN314 * INDEX('WFOM - Time_Base'!$A$4:$API$29, MATCH("CenHos", 'WFOM - Time_Base'!$B$4:$B$29,0), MATCH(CONCATENATE($G314,X$2),'WFOM - Time_Base'!$A$8:$API$8,0)) *
INDEX('WFOM - Time_Base'!$A$4:$API$29, MATCH("CenHos_Per", 'WFOM - Time_Base'!$B$4:$B$29,0), MATCH(CONCATENATE($G314,X$2),'WFOM - Time_Base'!$A$8:$API$8,0)),
IFERROR($AN314 * INDEX('Inputs from Uganda staff'!$E$61:$BM$80,MATCH('HRH Need estimation'!X$2,'Inputs from Uganda staff'!$E$61:$E$80,0),MATCH('HRH Need estimation'!$D314,'Inputs from Uganda staff'!$E$6:$BM$6,0)),
""))</f>
        <v>0</v>
      </c>
      <c r="Y314" s="122">
        <f>IFERROR(
$AN314 * INDEX('WFOM - Time_Base'!$A$4:$API$29, MATCH("CenHos", 'WFOM - Time_Base'!$B$4:$B$29,0), MATCH(CONCATENATE($G314,Y$2),'WFOM - Time_Base'!$A$8:$API$8,0)) *
INDEX('WFOM - Time_Base'!$A$4:$API$29, MATCH("CenHos_Per", 'WFOM - Time_Base'!$B$4:$B$29,0), MATCH(CONCATENATE($G314,Y$2),'WFOM - Time_Base'!$A$8:$API$8,0)),
IFERROR($AN314 * INDEX('Inputs from Uganda staff'!$E$61:$BM$80,MATCH('HRH Need estimation'!Y$2,'Inputs from Uganda staff'!$E$61:$E$80,0),MATCH('HRH Need estimation'!$D314,'Inputs from Uganda staff'!$E$6:$BM$6,0)),
""))</f>
        <v>0</v>
      </c>
      <c r="Z314" s="122">
        <f>IFERROR(
$AN314 * INDEX('WFOM - Time_Base'!$A$4:$API$29, MATCH("CenHos", 'WFOM - Time_Base'!$B$4:$B$29,0), MATCH(CONCATENATE($G314,Z$2),'WFOM - Time_Base'!$A$8:$API$8,0)) *
INDEX('WFOM - Time_Base'!$A$4:$API$29, MATCH("CenHos_Per", 'WFOM - Time_Base'!$B$4:$B$29,0), MATCH(CONCATENATE($G314,Z$2),'WFOM - Time_Base'!$A$8:$API$8,0)),
IFERROR($AN314 * INDEX('Inputs from Uganda staff'!$E$61:$BM$80,MATCH('HRH Need estimation'!Z$2,'Inputs from Uganda staff'!$E$61:$E$80,0),MATCH('HRH Need estimation'!$D314,'Inputs from Uganda staff'!$E$6:$BM$6,0)),
""))</f>
        <v>0</v>
      </c>
      <c r="AA314" s="122">
        <f>IFERROR(
$AN314 * INDEX('WFOM - Time_Base'!$A$4:$API$29, MATCH("CenHos", 'WFOM - Time_Base'!$B$4:$B$29,0), MATCH(CONCATENATE($G314,AA$2),'WFOM - Time_Base'!$A$8:$API$8,0)) *
INDEX('WFOM - Time_Base'!$A$4:$API$29, MATCH("CenHos_Per", 'WFOM - Time_Base'!$B$4:$B$29,0), MATCH(CONCATENATE($G314,AA$2),'WFOM - Time_Base'!$A$8:$API$8,0)),
IFERROR($AN314 * INDEX('Inputs from Uganda staff'!$E$61:$BM$80,MATCH('HRH Need estimation'!AA$2,'Inputs from Uganda staff'!$E$61:$E$80,0),MATCH('HRH Need estimation'!$D314,'Inputs from Uganda staff'!$E$6:$BM$6,0)),
""))</f>
        <v>0</v>
      </c>
      <c r="AB314" s="122">
        <f>IFERROR(
$AN314 * INDEX('WFOM - Time_Base'!$A$4:$API$29, MATCH("CenHos", 'WFOM - Time_Base'!$B$4:$B$29,0), MATCH(CONCATENATE($G314,AB$2),'WFOM - Time_Base'!$A$8:$API$8,0)) *
INDEX('WFOM - Time_Base'!$A$4:$API$29, MATCH("CenHos_Per", 'WFOM - Time_Base'!$B$4:$B$29,0), MATCH(CONCATENATE($G314,AB$2),'WFOM - Time_Base'!$A$8:$API$8,0)),
IFERROR($AN314 * INDEX('Inputs from Uganda staff'!$E$61:$BM$80,MATCH('HRH Need estimation'!AB$2,'Inputs from Uganda staff'!$E$61:$E$80,0),MATCH('HRH Need estimation'!$D314,'Inputs from Uganda staff'!$E$6:$BM$6,0)),
""))</f>
        <v>0</v>
      </c>
      <c r="AC314" s="122" t="str">
        <f>IFERROR(
$AN314 * INDEX('WFOM - Time_Base'!$A$4:$API$29, MATCH("CenHos", 'WFOM - Time_Base'!$B$4:$B$29,0), MATCH(CONCATENATE($G314,AC$2),'WFOM - Time_Base'!$A$8:$API$8,0)) *
INDEX('WFOM - Time_Base'!$A$4:$API$29, MATCH("CenHos_Per", 'WFOM - Time_Base'!$B$4:$B$29,0), MATCH(CONCATENATE($G314,AC$2),'WFOM - Time_Base'!$A$8:$API$8,0)),
IFERROR($AN314 * INDEX('Inputs from Uganda staff'!$E$61:$BM$80,MATCH('HRH Need estimation'!AC$2,'Inputs from Uganda staff'!$E$61:$E$80,0),MATCH('HRH Need estimation'!$D314,'Inputs from Uganda staff'!$E$6:$BM$6,0)),
""))</f>
        <v/>
      </c>
      <c r="AD314" s="122">
        <f>IFERROR(
$AN314 * INDEX('WFOM - Time_Base'!$A$4:$API$29, MATCH("CenHos", 'WFOM - Time_Base'!$B$4:$B$29,0), MATCH(CONCATENATE($G314,AD$2),'WFOM - Time_Base'!$A$8:$API$8,0)) *
INDEX('WFOM - Time_Base'!$A$4:$API$29, MATCH("CenHos_Per", 'WFOM - Time_Base'!$B$4:$B$29,0), MATCH(CONCATENATE($G314,AD$2),'WFOM - Time_Base'!$A$8:$API$8,0)),
IFERROR($AN314 * INDEX('Inputs from Uganda staff'!$E$61:$BM$80,MATCH('HRH Need estimation'!AD$2,'Inputs from Uganda staff'!$E$61:$E$80,0),MATCH('HRH Need estimation'!$D314,'Inputs from Uganda staff'!$E$6:$BM$6,0)),
""))</f>
        <v>0</v>
      </c>
      <c r="AE314" s="122">
        <f>IFERROR(
$AN314 * INDEX('WFOM - Time_Base'!$A$4:$API$29, MATCH("CenHos", 'WFOM - Time_Base'!$B$4:$B$29,0), MATCH(CONCATENATE($G314,AE$2),'WFOM - Time_Base'!$A$8:$API$8,0)) *
INDEX('WFOM - Time_Base'!$A$4:$API$29, MATCH("CenHos_Per", 'WFOM - Time_Base'!$B$4:$B$29,0), MATCH(CONCATENATE($G314,AE$2),'WFOM - Time_Base'!$A$8:$API$8,0)),
IFERROR($AN314 * INDEX('Inputs from Uganda staff'!$E$61:$BM$80,MATCH('HRH Need estimation'!AE$2,'Inputs from Uganda staff'!$E$61:$E$80,0),MATCH('HRH Need estimation'!$D314,'Inputs from Uganda staff'!$E$6:$BM$6,0)),
""))</f>
        <v>0</v>
      </c>
      <c r="AF314" s="122">
        <f>IFERROR(
$AN314 * INDEX('WFOM - Time_Base'!$A$4:$API$29, MATCH("CenHos", 'WFOM - Time_Base'!$B$4:$B$29,0), MATCH(CONCATENATE($G314,AF$2),'WFOM - Time_Base'!$A$8:$API$8,0)) *
INDEX('WFOM - Time_Base'!$A$4:$API$29, MATCH("CenHos_Per", 'WFOM - Time_Base'!$B$4:$B$29,0), MATCH(CONCATENATE($G314,AF$2),'WFOM - Time_Base'!$A$8:$API$8,0)),
IFERROR($AN314 * INDEX('Inputs from Uganda staff'!$E$61:$BM$80,MATCH('HRH Need estimation'!AF$2,'Inputs from Uganda staff'!$E$61:$E$80,0),MATCH('HRH Need estimation'!$D314,'Inputs from Uganda staff'!$E$6:$BM$6,0)),
""))</f>
        <v>0</v>
      </c>
      <c r="AG314" s="122">
        <f>IFERROR(
$AN314 * INDEX('WFOM - Time_Base'!$A$4:$API$29, MATCH("CenHos", 'WFOM - Time_Base'!$B$4:$B$29,0), MATCH(CONCATENATE($G314,AG$2),'WFOM - Time_Base'!$A$8:$API$8,0)) *
INDEX('WFOM - Time_Base'!$A$4:$API$29, MATCH("CenHos_Per", 'WFOM - Time_Base'!$B$4:$B$29,0), MATCH(CONCATENATE($G314,AG$2),'WFOM - Time_Base'!$A$8:$API$8,0)),
IFERROR($AN314 * INDEX('Inputs from Uganda staff'!$E$61:$BM$80,MATCH('HRH Need estimation'!AG$2,'Inputs from Uganda staff'!$E$61:$E$80,0),MATCH('HRH Need estimation'!$D314,'Inputs from Uganda staff'!$E$6:$BM$6,0)),
""))</f>
        <v>0</v>
      </c>
      <c r="AH314" s="122">
        <f>IFERROR(
$AN314 * INDEX('WFOM - Time_Base'!$A$4:$API$29, MATCH("CenHos", 'WFOM - Time_Base'!$B$4:$B$29,0), MATCH(CONCATENATE($G314,AH$2),'WFOM - Time_Base'!$A$8:$API$8,0)) *
INDEX('WFOM - Time_Base'!$A$4:$API$29, MATCH("CenHos_Per", 'WFOM - Time_Base'!$B$4:$B$29,0), MATCH(CONCATENATE($G314,AH$2),'WFOM - Time_Base'!$A$8:$API$8,0)),
IFERROR($AN314 * INDEX('Inputs from Uganda staff'!$E$61:$BM$80,MATCH('HRH Need estimation'!AH$2,'Inputs from Uganda staff'!$E$61:$E$80,0),MATCH('HRH Need estimation'!$D314,'Inputs from Uganda staff'!$E$6:$BM$6,0)),
""))</f>
        <v>0</v>
      </c>
      <c r="AI314" s="122">
        <f>IFERROR(
$AN314 * INDEX('WFOM - Time_Base'!$A$4:$API$29, MATCH("CenHos", 'WFOM - Time_Base'!$B$4:$B$29,0), MATCH(CONCATENATE($G314,AI$2),'WFOM - Time_Base'!$A$8:$API$8,0)) *
INDEX('WFOM - Time_Base'!$A$4:$API$29, MATCH("CenHos_Per", 'WFOM - Time_Base'!$B$4:$B$29,0), MATCH(CONCATENATE($G314,AI$2),'WFOM - Time_Base'!$A$8:$API$8,0)),
IFERROR($AN314 * INDEX('Inputs from Uganda staff'!$E$61:$BM$80,MATCH('HRH Need estimation'!AI$2,'Inputs from Uganda staff'!$E$61:$E$80,0),MATCH('HRH Need estimation'!$D314,'Inputs from Uganda staff'!$E$6:$BM$6,0)),
""))</f>
        <v>0</v>
      </c>
      <c r="AJ314" s="122">
        <f>IFERROR(
$AN314 * INDEX('WFOM - Time_Base'!$A$4:$API$29, MATCH("CenHos", 'WFOM - Time_Base'!$B$4:$B$29,0), MATCH(CONCATENATE($G314,AJ$2),'WFOM - Time_Base'!$A$8:$API$8,0)) *
INDEX('WFOM - Time_Base'!$A$4:$API$29, MATCH("CenHos_Per", 'WFOM - Time_Base'!$B$4:$B$29,0), MATCH(CONCATENATE($G314,AJ$2),'WFOM - Time_Base'!$A$8:$API$8,0)),
IFERROR($AN314 * INDEX('Inputs from Uganda staff'!$E$61:$BM$80,MATCH('HRH Need estimation'!AJ$2,'Inputs from Uganda staff'!$E$61:$E$80,0),MATCH('HRH Need estimation'!$D314,'Inputs from Uganda staff'!$E$6:$BM$6,0)),
""))</f>
        <v>0</v>
      </c>
      <c r="AK314" s="122">
        <f>IFERROR(
$AN314 * INDEX('WFOM - Time_Base'!$A$4:$API$29, MATCH("CenHos", 'WFOM - Time_Base'!$B$4:$B$29,0), MATCH(CONCATENATE($G314,AK$2),'WFOM - Time_Base'!$A$8:$API$8,0)) *
INDEX('WFOM - Time_Base'!$A$4:$API$29, MATCH("CenHos_Per", 'WFOM - Time_Base'!$B$4:$B$29,0), MATCH(CONCATENATE($G314,AK$2),'WFOM - Time_Base'!$A$8:$API$8,0)),
IFERROR($AN314 * INDEX('Inputs from Uganda staff'!$E$61:$BM$80,MATCH('HRH Need estimation'!AK$2,'Inputs from Uganda staff'!$E$61:$E$80,0),MATCH('HRH Need estimation'!$D314,'Inputs from Uganda staff'!$E$6:$BM$6,0)),
""))</f>
        <v>0</v>
      </c>
      <c r="AL314" s="122">
        <f>IFERROR(
$AN314 * INDEX('WFOM - Time_Base'!$A$4:$API$29, MATCH("CenHos", 'WFOM - Time_Base'!$B$4:$B$29,0), MATCH(CONCATENATE($G314,AL$2),'WFOM - Time_Base'!$A$8:$API$8,0)) *
INDEX('WFOM - Time_Base'!$A$4:$API$29, MATCH("CenHos_Per", 'WFOM - Time_Base'!$B$4:$B$29,0), MATCH(CONCATENATE($G314,AL$2),'WFOM - Time_Base'!$A$8:$API$8,0)),
IFERROR($AN314 * INDEX('Inputs from Uganda staff'!$E$61:$BM$80,MATCH('HRH Need estimation'!AL$2,'Inputs from Uganda staff'!$E$61:$E$80,0),MATCH('HRH Need estimation'!$D314,'Inputs from Uganda staff'!$E$6:$BM$6,0)),
""))</f>
        <v>0</v>
      </c>
      <c r="AN314">
        <v>1</v>
      </c>
      <c r="AO314" t="e">
        <f t="shared" si="12"/>
        <v>#N/A</v>
      </c>
    </row>
    <row r="315" spans="1:41" hidden="1">
      <c r="A315" s="106" t="s">
        <v>915</v>
      </c>
      <c r="B315" s="106" t="s">
        <v>647</v>
      </c>
      <c r="C315" s="107" t="s">
        <v>845</v>
      </c>
      <c r="D315" s="115" t="s">
        <v>846</v>
      </c>
      <c r="E315" s="122" t="s">
        <v>867</v>
      </c>
      <c r="F315" s="200" t="s">
        <v>21</v>
      </c>
      <c r="G315" s="122" t="str">
        <f>IF(F315&lt;&gt;"", VLOOKUP(F315,'WFOM - Cadre and Service List'!$E$4:$F$52,2,FALSE), "")</f>
        <v>Over5OPD</v>
      </c>
      <c r="H315" s="122"/>
      <c r="I315" s="207"/>
      <c r="J315" s="207"/>
      <c r="K315" s="207"/>
      <c r="L315" s="207"/>
      <c r="M315" s="207"/>
      <c r="N315" s="207"/>
      <c r="O315" s="207"/>
      <c r="P315" s="207">
        <f t="shared" si="11"/>
        <v>0</v>
      </c>
      <c r="Q315" s="122" t="s">
        <v>1947</v>
      </c>
      <c r="R315" s="122">
        <f>IFERROR(
$AN315 * INDEX('WFOM - Time_Base'!$A$4:$API$29, MATCH("CenHos", 'WFOM - Time_Base'!$B$4:$B$29,0), MATCH(CONCATENATE($G315,R$2),'WFOM - Time_Base'!$A$8:$API$8,0)) *
INDEX('WFOM - Time_Base'!$A$4:$API$29, MATCH("CenHos_Per", 'WFOM - Time_Base'!$B$4:$B$29,0), MATCH(CONCATENATE($G315,R$2),'WFOM - Time_Base'!$A$8:$API$8,0)),
IFERROR($AN315 * INDEX('Inputs from Uganda staff'!$E$61:$BM$80,MATCH('HRH Need estimation'!R$2,'Inputs from Uganda staff'!$E$61:$E$80,0),MATCH('HRH Need estimation'!$D315,'Inputs from Uganda staff'!$E$6:$BM$6,0)),
""))</f>
        <v>3.5</v>
      </c>
      <c r="S315" s="122">
        <f>IFERROR(
$AN315 * INDEX('WFOM - Time_Base'!$A$4:$API$29, MATCH("CenHos", 'WFOM - Time_Base'!$B$4:$B$29,0), MATCH(CONCATENATE($G315,S$2),'WFOM - Time_Base'!$A$8:$API$8,0)) *
INDEX('WFOM - Time_Base'!$A$4:$API$29, MATCH("CenHos_Per", 'WFOM - Time_Base'!$B$4:$B$29,0), MATCH(CONCATENATE($G315,S$2),'WFOM - Time_Base'!$A$8:$API$8,0)),
IFERROR($AN315 * INDEX('Inputs from Uganda staff'!$E$61:$BM$80,MATCH('HRH Need estimation'!S$2,'Inputs from Uganda staff'!$E$61:$E$80,0),MATCH('HRH Need estimation'!$D315,'Inputs from Uganda staff'!$E$6:$BM$6,0)),
""))</f>
        <v>6</v>
      </c>
      <c r="T315" s="122">
        <f>IFERROR(
$AN315 * INDEX('WFOM - Time_Base'!$A$4:$API$29, MATCH("CenHos", 'WFOM - Time_Base'!$B$4:$B$29,0), MATCH(CONCATENATE($G315,T$2),'WFOM - Time_Base'!$A$8:$API$8,0)) *
INDEX('WFOM - Time_Base'!$A$4:$API$29, MATCH("CenHos_Per", 'WFOM - Time_Base'!$B$4:$B$29,0), MATCH(CONCATENATE($G315,T$2),'WFOM - Time_Base'!$A$8:$API$8,0)),
IFERROR($AN315 * INDEX('Inputs from Uganda staff'!$E$61:$BM$80,MATCH('HRH Need estimation'!T$2,'Inputs from Uganda staff'!$E$61:$E$80,0),MATCH('HRH Need estimation'!$D315,'Inputs from Uganda staff'!$E$6:$BM$6,0)),
""))</f>
        <v>0</v>
      </c>
      <c r="U315" s="122">
        <f>IFERROR(
$AN315 * INDEX('WFOM - Time_Base'!$A$4:$API$29, MATCH("CenHos", 'WFOM - Time_Base'!$B$4:$B$29,0), MATCH(CONCATENATE($G315,U$2),'WFOM - Time_Base'!$A$8:$API$8,0)) *
INDEX('WFOM - Time_Base'!$A$4:$API$29, MATCH("CenHos_Per", 'WFOM - Time_Base'!$B$4:$B$29,0), MATCH(CONCATENATE($G315,U$2),'WFOM - Time_Base'!$A$8:$API$8,0)),
IFERROR($AN315 * INDEX('Inputs from Uganda staff'!$E$61:$BM$80,MATCH('HRH Need estimation'!U$2,'Inputs from Uganda staff'!$E$61:$E$80,0),MATCH('HRH Need estimation'!$D315,'Inputs from Uganda staff'!$E$6:$BM$6,0)),
""))</f>
        <v>1</v>
      </c>
      <c r="V315" s="122">
        <f>IFERROR(
$AN315 * INDEX('WFOM - Time_Base'!$A$4:$API$29, MATCH("CenHos", 'WFOM - Time_Base'!$B$4:$B$29,0), MATCH(CONCATENATE($G315,V$2),'WFOM - Time_Base'!$A$8:$API$8,0)) *
INDEX('WFOM - Time_Base'!$A$4:$API$29, MATCH("CenHos_Per", 'WFOM - Time_Base'!$B$4:$B$29,0), MATCH(CONCATENATE($G315,V$2),'WFOM - Time_Base'!$A$8:$API$8,0)),
IFERROR($AN315 * INDEX('Inputs from Uganda staff'!$E$61:$BM$80,MATCH('HRH Need estimation'!V$2,'Inputs from Uganda staff'!$E$61:$E$80,0),MATCH('HRH Need estimation'!$D315,'Inputs from Uganda staff'!$E$6:$BM$6,0)),
""))</f>
        <v>4</v>
      </c>
      <c r="W315" s="122">
        <f>IFERROR(
$AN315 * INDEX('WFOM - Time_Base'!$A$4:$API$29, MATCH("CenHos", 'WFOM - Time_Base'!$B$4:$B$29,0), MATCH(CONCATENATE($G315,W$2),'WFOM - Time_Base'!$A$8:$API$8,0)) *
INDEX('WFOM - Time_Base'!$A$4:$API$29, MATCH("CenHos_Per", 'WFOM - Time_Base'!$B$4:$B$29,0), MATCH(CONCATENATE($G315,W$2),'WFOM - Time_Base'!$A$8:$API$8,0)),
IFERROR($AN315 * INDEX('Inputs from Uganda staff'!$E$61:$BM$80,MATCH('HRH Need estimation'!W$2,'Inputs from Uganda staff'!$E$61:$E$80,0),MATCH('HRH Need estimation'!$D315,'Inputs from Uganda staff'!$E$6:$BM$6,0)),
""))</f>
        <v>0</v>
      </c>
      <c r="X315" s="122">
        <f>IFERROR(
$AN315 * INDEX('WFOM - Time_Base'!$A$4:$API$29, MATCH("CenHos", 'WFOM - Time_Base'!$B$4:$B$29,0), MATCH(CONCATENATE($G315,X$2),'WFOM - Time_Base'!$A$8:$API$8,0)) *
INDEX('WFOM - Time_Base'!$A$4:$API$29, MATCH("CenHos_Per", 'WFOM - Time_Base'!$B$4:$B$29,0), MATCH(CONCATENATE($G315,X$2),'WFOM - Time_Base'!$A$8:$API$8,0)),
IFERROR($AN315 * INDEX('Inputs from Uganda staff'!$E$61:$BM$80,MATCH('HRH Need estimation'!X$2,'Inputs from Uganda staff'!$E$61:$E$80,0),MATCH('HRH Need estimation'!$D315,'Inputs from Uganda staff'!$E$6:$BM$6,0)),
""))</f>
        <v>0</v>
      </c>
      <c r="Y315" s="122">
        <f>IFERROR(
$AN315 * INDEX('WFOM - Time_Base'!$A$4:$API$29, MATCH("CenHos", 'WFOM - Time_Base'!$B$4:$B$29,0), MATCH(CONCATENATE($G315,Y$2),'WFOM - Time_Base'!$A$8:$API$8,0)) *
INDEX('WFOM - Time_Base'!$A$4:$API$29, MATCH("CenHos_Per", 'WFOM - Time_Base'!$B$4:$B$29,0), MATCH(CONCATENATE($G315,Y$2),'WFOM - Time_Base'!$A$8:$API$8,0)),
IFERROR($AN315 * INDEX('Inputs from Uganda staff'!$E$61:$BM$80,MATCH('HRH Need estimation'!Y$2,'Inputs from Uganda staff'!$E$61:$E$80,0),MATCH('HRH Need estimation'!$D315,'Inputs from Uganda staff'!$E$6:$BM$6,0)),
""))</f>
        <v>0</v>
      </c>
      <c r="Z315" s="122">
        <f>IFERROR(
$AN315 * INDEX('WFOM - Time_Base'!$A$4:$API$29, MATCH("CenHos", 'WFOM - Time_Base'!$B$4:$B$29,0), MATCH(CONCATENATE($G315,Z$2),'WFOM - Time_Base'!$A$8:$API$8,0)) *
INDEX('WFOM - Time_Base'!$A$4:$API$29, MATCH("CenHos_Per", 'WFOM - Time_Base'!$B$4:$B$29,0), MATCH(CONCATENATE($G315,Z$2),'WFOM - Time_Base'!$A$8:$API$8,0)),
IFERROR($AN315 * INDEX('Inputs from Uganda staff'!$E$61:$BM$80,MATCH('HRH Need estimation'!Z$2,'Inputs from Uganda staff'!$E$61:$E$80,0),MATCH('HRH Need estimation'!$D315,'Inputs from Uganda staff'!$E$6:$BM$6,0)),
""))</f>
        <v>0</v>
      </c>
      <c r="AA315" s="122">
        <f>IFERROR(
$AN315 * INDEX('WFOM - Time_Base'!$A$4:$API$29, MATCH("CenHos", 'WFOM - Time_Base'!$B$4:$B$29,0), MATCH(CONCATENATE($G315,AA$2),'WFOM - Time_Base'!$A$8:$API$8,0)) *
INDEX('WFOM - Time_Base'!$A$4:$API$29, MATCH("CenHos_Per", 'WFOM - Time_Base'!$B$4:$B$29,0), MATCH(CONCATENATE($G315,AA$2),'WFOM - Time_Base'!$A$8:$API$8,0)),
IFERROR($AN315 * INDEX('Inputs from Uganda staff'!$E$61:$BM$80,MATCH('HRH Need estimation'!AA$2,'Inputs from Uganda staff'!$E$61:$E$80,0),MATCH('HRH Need estimation'!$D315,'Inputs from Uganda staff'!$E$6:$BM$6,0)),
""))</f>
        <v>0</v>
      </c>
      <c r="AB315" s="122">
        <f>IFERROR(
$AN315 * INDEX('WFOM - Time_Base'!$A$4:$API$29, MATCH("CenHos", 'WFOM - Time_Base'!$B$4:$B$29,0), MATCH(CONCATENATE($G315,AB$2),'WFOM - Time_Base'!$A$8:$API$8,0)) *
INDEX('WFOM - Time_Base'!$A$4:$API$29, MATCH("CenHos_Per", 'WFOM - Time_Base'!$B$4:$B$29,0), MATCH(CONCATENATE($G315,AB$2),'WFOM - Time_Base'!$A$8:$API$8,0)),
IFERROR($AN315 * INDEX('Inputs from Uganda staff'!$E$61:$BM$80,MATCH('HRH Need estimation'!AB$2,'Inputs from Uganda staff'!$E$61:$E$80,0),MATCH('HRH Need estimation'!$D315,'Inputs from Uganda staff'!$E$6:$BM$6,0)),
""))</f>
        <v>0</v>
      </c>
      <c r="AC315" s="122" t="str">
        <f>IFERROR(
$AN315 * INDEX('WFOM - Time_Base'!$A$4:$API$29, MATCH("CenHos", 'WFOM - Time_Base'!$B$4:$B$29,0), MATCH(CONCATENATE($G315,AC$2),'WFOM - Time_Base'!$A$8:$API$8,0)) *
INDEX('WFOM - Time_Base'!$A$4:$API$29, MATCH("CenHos_Per", 'WFOM - Time_Base'!$B$4:$B$29,0), MATCH(CONCATENATE($G315,AC$2),'WFOM - Time_Base'!$A$8:$API$8,0)),
IFERROR($AN315 * INDEX('Inputs from Uganda staff'!$E$61:$BM$80,MATCH('HRH Need estimation'!AC$2,'Inputs from Uganda staff'!$E$61:$E$80,0),MATCH('HRH Need estimation'!$D315,'Inputs from Uganda staff'!$E$6:$BM$6,0)),
""))</f>
        <v/>
      </c>
      <c r="AD315" s="122">
        <f>IFERROR(
$AN315 * INDEX('WFOM - Time_Base'!$A$4:$API$29, MATCH("CenHos", 'WFOM - Time_Base'!$B$4:$B$29,0), MATCH(CONCATENATE($G315,AD$2),'WFOM - Time_Base'!$A$8:$API$8,0)) *
INDEX('WFOM - Time_Base'!$A$4:$API$29, MATCH("CenHos_Per", 'WFOM - Time_Base'!$B$4:$B$29,0), MATCH(CONCATENATE($G315,AD$2),'WFOM - Time_Base'!$A$8:$API$8,0)),
IFERROR($AN315 * INDEX('Inputs from Uganda staff'!$E$61:$BM$80,MATCH('HRH Need estimation'!AD$2,'Inputs from Uganda staff'!$E$61:$E$80,0),MATCH('HRH Need estimation'!$D315,'Inputs from Uganda staff'!$E$6:$BM$6,0)),
""))</f>
        <v>0</v>
      </c>
      <c r="AE315" s="122">
        <f>IFERROR(
$AN315 * INDEX('WFOM - Time_Base'!$A$4:$API$29, MATCH("CenHos", 'WFOM - Time_Base'!$B$4:$B$29,0), MATCH(CONCATENATE($G315,AE$2),'WFOM - Time_Base'!$A$8:$API$8,0)) *
INDEX('WFOM - Time_Base'!$A$4:$API$29, MATCH("CenHos_Per", 'WFOM - Time_Base'!$B$4:$B$29,0), MATCH(CONCATENATE($G315,AE$2),'WFOM - Time_Base'!$A$8:$API$8,0)),
IFERROR($AN315 * INDEX('Inputs from Uganda staff'!$E$61:$BM$80,MATCH('HRH Need estimation'!AE$2,'Inputs from Uganda staff'!$E$61:$E$80,0),MATCH('HRH Need estimation'!$D315,'Inputs from Uganda staff'!$E$6:$BM$6,0)),
""))</f>
        <v>0</v>
      </c>
      <c r="AF315" s="122">
        <f>IFERROR(
$AN315 * INDEX('WFOM - Time_Base'!$A$4:$API$29, MATCH("CenHos", 'WFOM - Time_Base'!$B$4:$B$29,0), MATCH(CONCATENATE($G315,AF$2),'WFOM - Time_Base'!$A$8:$API$8,0)) *
INDEX('WFOM - Time_Base'!$A$4:$API$29, MATCH("CenHos_Per", 'WFOM - Time_Base'!$B$4:$B$29,0), MATCH(CONCATENATE($G315,AF$2),'WFOM - Time_Base'!$A$8:$API$8,0)),
IFERROR($AN315 * INDEX('Inputs from Uganda staff'!$E$61:$BM$80,MATCH('HRH Need estimation'!AF$2,'Inputs from Uganda staff'!$E$61:$E$80,0),MATCH('HRH Need estimation'!$D315,'Inputs from Uganda staff'!$E$6:$BM$6,0)),
""))</f>
        <v>0</v>
      </c>
      <c r="AG315" s="122">
        <f>IFERROR(
$AN315 * INDEX('WFOM - Time_Base'!$A$4:$API$29, MATCH("CenHos", 'WFOM - Time_Base'!$B$4:$B$29,0), MATCH(CONCATENATE($G315,AG$2),'WFOM - Time_Base'!$A$8:$API$8,0)) *
INDEX('WFOM - Time_Base'!$A$4:$API$29, MATCH("CenHos_Per", 'WFOM - Time_Base'!$B$4:$B$29,0), MATCH(CONCATENATE($G315,AG$2),'WFOM - Time_Base'!$A$8:$API$8,0)),
IFERROR($AN315 * INDEX('Inputs from Uganda staff'!$E$61:$BM$80,MATCH('HRH Need estimation'!AG$2,'Inputs from Uganda staff'!$E$61:$E$80,0),MATCH('HRH Need estimation'!$D315,'Inputs from Uganda staff'!$E$6:$BM$6,0)),
""))</f>
        <v>0</v>
      </c>
      <c r="AH315" s="122">
        <f>IFERROR(
$AN315 * INDEX('WFOM - Time_Base'!$A$4:$API$29, MATCH("CenHos", 'WFOM - Time_Base'!$B$4:$B$29,0), MATCH(CONCATENATE($G315,AH$2),'WFOM - Time_Base'!$A$8:$API$8,0)) *
INDEX('WFOM - Time_Base'!$A$4:$API$29, MATCH("CenHos_Per", 'WFOM - Time_Base'!$B$4:$B$29,0), MATCH(CONCATENATE($G315,AH$2),'WFOM - Time_Base'!$A$8:$API$8,0)),
IFERROR($AN315 * INDEX('Inputs from Uganda staff'!$E$61:$BM$80,MATCH('HRH Need estimation'!AH$2,'Inputs from Uganda staff'!$E$61:$E$80,0),MATCH('HRH Need estimation'!$D315,'Inputs from Uganda staff'!$E$6:$BM$6,0)),
""))</f>
        <v>0</v>
      </c>
      <c r="AI315" s="122">
        <f>IFERROR(
$AN315 * INDEX('WFOM - Time_Base'!$A$4:$API$29, MATCH("CenHos", 'WFOM - Time_Base'!$B$4:$B$29,0), MATCH(CONCATENATE($G315,AI$2),'WFOM - Time_Base'!$A$8:$API$8,0)) *
INDEX('WFOM - Time_Base'!$A$4:$API$29, MATCH("CenHos_Per", 'WFOM - Time_Base'!$B$4:$B$29,0), MATCH(CONCATENATE($G315,AI$2),'WFOM - Time_Base'!$A$8:$API$8,0)),
IFERROR($AN315 * INDEX('Inputs from Uganda staff'!$E$61:$BM$80,MATCH('HRH Need estimation'!AI$2,'Inputs from Uganda staff'!$E$61:$E$80,0),MATCH('HRH Need estimation'!$D315,'Inputs from Uganda staff'!$E$6:$BM$6,0)),
""))</f>
        <v>0</v>
      </c>
      <c r="AJ315" s="122">
        <f>IFERROR(
$AN315 * INDEX('WFOM - Time_Base'!$A$4:$API$29, MATCH("CenHos", 'WFOM - Time_Base'!$B$4:$B$29,0), MATCH(CONCATENATE($G315,AJ$2),'WFOM - Time_Base'!$A$8:$API$8,0)) *
INDEX('WFOM - Time_Base'!$A$4:$API$29, MATCH("CenHos_Per", 'WFOM - Time_Base'!$B$4:$B$29,0), MATCH(CONCATENATE($G315,AJ$2),'WFOM - Time_Base'!$A$8:$API$8,0)),
IFERROR($AN315 * INDEX('Inputs from Uganda staff'!$E$61:$BM$80,MATCH('HRH Need estimation'!AJ$2,'Inputs from Uganda staff'!$E$61:$E$80,0),MATCH('HRH Need estimation'!$D315,'Inputs from Uganda staff'!$E$6:$BM$6,0)),
""))</f>
        <v>0</v>
      </c>
      <c r="AK315" s="122">
        <f>IFERROR(
$AN315 * INDEX('WFOM - Time_Base'!$A$4:$API$29, MATCH("CenHos", 'WFOM - Time_Base'!$B$4:$B$29,0), MATCH(CONCATENATE($G315,AK$2),'WFOM - Time_Base'!$A$8:$API$8,0)) *
INDEX('WFOM - Time_Base'!$A$4:$API$29, MATCH("CenHos_Per", 'WFOM - Time_Base'!$B$4:$B$29,0), MATCH(CONCATENATE($G315,AK$2),'WFOM - Time_Base'!$A$8:$API$8,0)),
IFERROR($AN315 * INDEX('Inputs from Uganda staff'!$E$61:$BM$80,MATCH('HRH Need estimation'!AK$2,'Inputs from Uganda staff'!$E$61:$E$80,0),MATCH('HRH Need estimation'!$D315,'Inputs from Uganda staff'!$E$6:$BM$6,0)),
""))</f>
        <v>0</v>
      </c>
      <c r="AL315" s="122">
        <f>IFERROR(
$AN315 * INDEX('WFOM - Time_Base'!$A$4:$API$29, MATCH("CenHos", 'WFOM - Time_Base'!$B$4:$B$29,0), MATCH(CONCATENATE($G315,AL$2),'WFOM - Time_Base'!$A$8:$API$8,0)) *
INDEX('WFOM - Time_Base'!$A$4:$API$29, MATCH("CenHos_Per", 'WFOM - Time_Base'!$B$4:$B$29,0), MATCH(CONCATENATE($G315,AL$2),'WFOM - Time_Base'!$A$8:$API$8,0)),
IFERROR($AN315 * INDEX('Inputs from Uganda staff'!$E$61:$BM$80,MATCH('HRH Need estimation'!AL$2,'Inputs from Uganda staff'!$E$61:$E$80,0),MATCH('HRH Need estimation'!$D315,'Inputs from Uganda staff'!$E$6:$BM$6,0)),
""))</f>
        <v>0</v>
      </c>
      <c r="AN315">
        <v>1</v>
      </c>
      <c r="AO315" t="e">
        <f t="shared" si="12"/>
        <v>#N/A</v>
      </c>
    </row>
    <row r="316" spans="1:41" hidden="1">
      <c r="A316" s="106" t="s">
        <v>915</v>
      </c>
      <c r="B316" s="106" t="s">
        <v>525</v>
      </c>
      <c r="C316" s="107" t="s">
        <v>847</v>
      </c>
      <c r="D316" s="115" t="s">
        <v>848</v>
      </c>
      <c r="E316" s="199"/>
      <c r="F316" s="199"/>
      <c r="G316" s="199" t="str">
        <f>IF(F316&lt;&gt;"", VLOOKUP(F316,'WFOM - Cadre and Service List'!$E$4:$F$52,2,FALSE), "")</f>
        <v/>
      </c>
      <c r="H316" s="199" t="s">
        <v>910</v>
      </c>
      <c r="I316" s="208"/>
      <c r="J316" s="208"/>
      <c r="K316" s="208"/>
      <c r="L316" s="208"/>
      <c r="M316" s="208"/>
      <c r="N316" s="208"/>
      <c r="O316" s="208"/>
      <c r="P316" s="207">
        <f t="shared" si="11"/>
        <v>0</v>
      </c>
      <c r="Q316" s="122" t="s">
        <v>1947</v>
      </c>
      <c r="R316" s="122" t="str">
        <f>IFERROR(
$AN316 * INDEX('WFOM - Time_Base'!$A$4:$API$29, MATCH("CenHos", 'WFOM - Time_Base'!$B$4:$B$29,0), MATCH(CONCATENATE($G316,R$2),'WFOM - Time_Base'!$A$8:$API$8,0)) *
INDEX('WFOM - Time_Base'!$A$4:$API$29, MATCH("CenHos_Per", 'WFOM - Time_Base'!$B$4:$B$29,0), MATCH(CONCATENATE($G316,R$2),'WFOM - Time_Base'!$A$8:$API$8,0)),
IFERROR($AN316 * INDEX('Inputs from Uganda staff'!$E$61:$BM$80,MATCH('HRH Need estimation'!R$2,'Inputs from Uganda staff'!$E$61:$E$80,0),MATCH('HRH Need estimation'!$D316,'Inputs from Uganda staff'!$E$6:$BM$6,0)),
""))</f>
        <v/>
      </c>
      <c r="S316" s="122" t="str">
        <f>IFERROR(
$AN316 * INDEX('WFOM - Time_Base'!$A$4:$API$29, MATCH("CenHos", 'WFOM - Time_Base'!$B$4:$B$29,0), MATCH(CONCATENATE($G316,S$2),'WFOM - Time_Base'!$A$8:$API$8,0)) *
INDEX('WFOM - Time_Base'!$A$4:$API$29, MATCH("CenHos_Per", 'WFOM - Time_Base'!$B$4:$B$29,0), MATCH(CONCATENATE($G316,S$2),'WFOM - Time_Base'!$A$8:$API$8,0)),
IFERROR($AN316 * INDEX('Inputs from Uganda staff'!$E$61:$BM$80,MATCH('HRH Need estimation'!S$2,'Inputs from Uganda staff'!$E$61:$E$80,0),MATCH('HRH Need estimation'!$D316,'Inputs from Uganda staff'!$E$6:$BM$6,0)),
""))</f>
        <v/>
      </c>
      <c r="T316" s="122" t="str">
        <f>IFERROR(
$AN316 * INDEX('WFOM - Time_Base'!$A$4:$API$29, MATCH("CenHos", 'WFOM - Time_Base'!$B$4:$B$29,0), MATCH(CONCATENATE($G316,T$2),'WFOM - Time_Base'!$A$8:$API$8,0)) *
INDEX('WFOM - Time_Base'!$A$4:$API$29, MATCH("CenHos_Per", 'WFOM - Time_Base'!$B$4:$B$29,0), MATCH(CONCATENATE($G316,T$2),'WFOM - Time_Base'!$A$8:$API$8,0)),
IFERROR($AN316 * INDEX('Inputs from Uganda staff'!$E$61:$BM$80,MATCH('HRH Need estimation'!T$2,'Inputs from Uganda staff'!$E$61:$E$80,0),MATCH('HRH Need estimation'!$D316,'Inputs from Uganda staff'!$E$6:$BM$6,0)),
""))</f>
        <v/>
      </c>
      <c r="U316" s="122" t="str">
        <f>IFERROR(
$AN316 * INDEX('WFOM - Time_Base'!$A$4:$API$29, MATCH("CenHos", 'WFOM - Time_Base'!$B$4:$B$29,0), MATCH(CONCATENATE($G316,U$2),'WFOM - Time_Base'!$A$8:$API$8,0)) *
INDEX('WFOM - Time_Base'!$A$4:$API$29, MATCH("CenHos_Per", 'WFOM - Time_Base'!$B$4:$B$29,0), MATCH(CONCATENATE($G316,U$2),'WFOM - Time_Base'!$A$8:$API$8,0)),
IFERROR($AN316 * INDEX('Inputs from Uganda staff'!$E$61:$BM$80,MATCH('HRH Need estimation'!U$2,'Inputs from Uganda staff'!$E$61:$E$80,0),MATCH('HRH Need estimation'!$D316,'Inputs from Uganda staff'!$E$6:$BM$6,0)),
""))</f>
        <v/>
      </c>
      <c r="V316" s="122" t="str">
        <f>IFERROR(
$AN316 * INDEX('WFOM - Time_Base'!$A$4:$API$29, MATCH("CenHos", 'WFOM - Time_Base'!$B$4:$B$29,0), MATCH(CONCATENATE($G316,V$2),'WFOM - Time_Base'!$A$8:$API$8,0)) *
INDEX('WFOM - Time_Base'!$A$4:$API$29, MATCH("CenHos_Per", 'WFOM - Time_Base'!$B$4:$B$29,0), MATCH(CONCATENATE($G316,V$2),'WFOM - Time_Base'!$A$8:$API$8,0)),
IFERROR($AN316 * INDEX('Inputs from Uganda staff'!$E$61:$BM$80,MATCH('HRH Need estimation'!V$2,'Inputs from Uganda staff'!$E$61:$E$80,0),MATCH('HRH Need estimation'!$D316,'Inputs from Uganda staff'!$E$6:$BM$6,0)),
""))</f>
        <v/>
      </c>
      <c r="W316" s="122" t="str">
        <f>IFERROR(
$AN316 * INDEX('WFOM - Time_Base'!$A$4:$API$29, MATCH("CenHos", 'WFOM - Time_Base'!$B$4:$B$29,0), MATCH(CONCATENATE($G316,W$2),'WFOM - Time_Base'!$A$8:$API$8,0)) *
INDEX('WFOM - Time_Base'!$A$4:$API$29, MATCH("CenHos_Per", 'WFOM - Time_Base'!$B$4:$B$29,0), MATCH(CONCATENATE($G316,W$2),'WFOM - Time_Base'!$A$8:$API$8,0)),
IFERROR($AN316 * INDEX('Inputs from Uganda staff'!$E$61:$BM$80,MATCH('HRH Need estimation'!W$2,'Inputs from Uganda staff'!$E$61:$E$80,0),MATCH('HRH Need estimation'!$D316,'Inputs from Uganda staff'!$E$6:$BM$6,0)),
""))</f>
        <v/>
      </c>
      <c r="X316" s="122" t="str">
        <f>IFERROR(
$AN316 * INDEX('WFOM - Time_Base'!$A$4:$API$29, MATCH("CenHos", 'WFOM - Time_Base'!$B$4:$B$29,0), MATCH(CONCATENATE($G316,X$2),'WFOM - Time_Base'!$A$8:$API$8,0)) *
INDEX('WFOM - Time_Base'!$A$4:$API$29, MATCH("CenHos_Per", 'WFOM - Time_Base'!$B$4:$B$29,0), MATCH(CONCATENATE($G316,X$2),'WFOM - Time_Base'!$A$8:$API$8,0)),
IFERROR($AN316 * INDEX('Inputs from Uganda staff'!$E$61:$BM$80,MATCH('HRH Need estimation'!X$2,'Inputs from Uganda staff'!$E$61:$E$80,0),MATCH('HRH Need estimation'!$D316,'Inputs from Uganda staff'!$E$6:$BM$6,0)),
""))</f>
        <v/>
      </c>
      <c r="Y316" s="122" t="str">
        <f>IFERROR(
$AN316 * INDEX('WFOM - Time_Base'!$A$4:$API$29, MATCH("CenHos", 'WFOM - Time_Base'!$B$4:$B$29,0), MATCH(CONCATENATE($G316,Y$2),'WFOM - Time_Base'!$A$8:$API$8,0)) *
INDEX('WFOM - Time_Base'!$A$4:$API$29, MATCH("CenHos_Per", 'WFOM - Time_Base'!$B$4:$B$29,0), MATCH(CONCATENATE($G316,Y$2),'WFOM - Time_Base'!$A$8:$API$8,0)),
IFERROR($AN316 * INDEX('Inputs from Uganda staff'!$E$61:$BM$80,MATCH('HRH Need estimation'!Y$2,'Inputs from Uganda staff'!$E$61:$E$80,0),MATCH('HRH Need estimation'!$D316,'Inputs from Uganda staff'!$E$6:$BM$6,0)),
""))</f>
        <v/>
      </c>
      <c r="Z316" s="122" t="str">
        <f>IFERROR(
$AN316 * INDEX('WFOM - Time_Base'!$A$4:$API$29, MATCH("CenHos", 'WFOM - Time_Base'!$B$4:$B$29,0), MATCH(CONCATENATE($G316,Z$2),'WFOM - Time_Base'!$A$8:$API$8,0)) *
INDEX('WFOM - Time_Base'!$A$4:$API$29, MATCH("CenHos_Per", 'WFOM - Time_Base'!$B$4:$B$29,0), MATCH(CONCATENATE($G316,Z$2),'WFOM - Time_Base'!$A$8:$API$8,0)),
IFERROR($AN316 * INDEX('Inputs from Uganda staff'!$E$61:$BM$80,MATCH('HRH Need estimation'!Z$2,'Inputs from Uganda staff'!$E$61:$E$80,0),MATCH('HRH Need estimation'!$D316,'Inputs from Uganda staff'!$E$6:$BM$6,0)),
""))</f>
        <v/>
      </c>
      <c r="AA316" s="122" t="str">
        <f>IFERROR(
$AN316 * INDEX('WFOM - Time_Base'!$A$4:$API$29, MATCH("CenHos", 'WFOM - Time_Base'!$B$4:$B$29,0), MATCH(CONCATENATE($G316,AA$2),'WFOM - Time_Base'!$A$8:$API$8,0)) *
INDEX('WFOM - Time_Base'!$A$4:$API$29, MATCH("CenHos_Per", 'WFOM - Time_Base'!$B$4:$B$29,0), MATCH(CONCATENATE($G316,AA$2),'WFOM - Time_Base'!$A$8:$API$8,0)),
IFERROR($AN316 * INDEX('Inputs from Uganda staff'!$E$61:$BM$80,MATCH('HRH Need estimation'!AA$2,'Inputs from Uganda staff'!$E$61:$E$80,0),MATCH('HRH Need estimation'!$D316,'Inputs from Uganda staff'!$E$6:$BM$6,0)),
""))</f>
        <v/>
      </c>
      <c r="AB316" s="122" t="str">
        <f>IFERROR(
$AN316 * INDEX('WFOM - Time_Base'!$A$4:$API$29, MATCH("CenHos", 'WFOM - Time_Base'!$B$4:$B$29,0), MATCH(CONCATENATE($G316,AB$2),'WFOM - Time_Base'!$A$8:$API$8,0)) *
INDEX('WFOM - Time_Base'!$A$4:$API$29, MATCH("CenHos_Per", 'WFOM - Time_Base'!$B$4:$B$29,0), MATCH(CONCATENATE($G316,AB$2),'WFOM - Time_Base'!$A$8:$API$8,0)),
IFERROR($AN316 * INDEX('Inputs from Uganda staff'!$E$61:$BM$80,MATCH('HRH Need estimation'!AB$2,'Inputs from Uganda staff'!$E$61:$E$80,0),MATCH('HRH Need estimation'!$D316,'Inputs from Uganda staff'!$E$6:$BM$6,0)),
""))</f>
        <v/>
      </c>
      <c r="AC316" s="122" t="str">
        <f>IFERROR(
$AN316 * INDEX('WFOM - Time_Base'!$A$4:$API$29, MATCH("CenHos", 'WFOM - Time_Base'!$B$4:$B$29,0), MATCH(CONCATENATE($G316,AC$2),'WFOM - Time_Base'!$A$8:$API$8,0)) *
INDEX('WFOM - Time_Base'!$A$4:$API$29, MATCH("CenHos_Per", 'WFOM - Time_Base'!$B$4:$B$29,0), MATCH(CONCATENATE($G316,AC$2),'WFOM - Time_Base'!$A$8:$API$8,0)),
IFERROR($AN316 * INDEX('Inputs from Uganda staff'!$E$61:$BM$80,MATCH('HRH Need estimation'!AC$2,'Inputs from Uganda staff'!$E$61:$E$80,0),MATCH('HRH Need estimation'!$D316,'Inputs from Uganda staff'!$E$6:$BM$6,0)),
""))</f>
        <v/>
      </c>
      <c r="AD316" s="122" t="str">
        <f>IFERROR(
$AN316 * INDEX('WFOM - Time_Base'!$A$4:$API$29, MATCH("CenHos", 'WFOM - Time_Base'!$B$4:$B$29,0), MATCH(CONCATENATE($G316,AD$2),'WFOM - Time_Base'!$A$8:$API$8,0)) *
INDEX('WFOM - Time_Base'!$A$4:$API$29, MATCH("CenHos_Per", 'WFOM - Time_Base'!$B$4:$B$29,0), MATCH(CONCATENATE($G316,AD$2),'WFOM - Time_Base'!$A$8:$API$8,0)),
IFERROR($AN316 * INDEX('Inputs from Uganda staff'!$E$61:$BM$80,MATCH('HRH Need estimation'!AD$2,'Inputs from Uganda staff'!$E$61:$E$80,0),MATCH('HRH Need estimation'!$D316,'Inputs from Uganda staff'!$E$6:$BM$6,0)),
""))</f>
        <v/>
      </c>
      <c r="AE316" s="122" t="str">
        <f>IFERROR(
$AN316 * INDEX('WFOM - Time_Base'!$A$4:$API$29, MATCH("CenHos", 'WFOM - Time_Base'!$B$4:$B$29,0), MATCH(CONCATENATE($G316,AE$2),'WFOM - Time_Base'!$A$8:$API$8,0)) *
INDEX('WFOM - Time_Base'!$A$4:$API$29, MATCH("CenHos_Per", 'WFOM - Time_Base'!$B$4:$B$29,0), MATCH(CONCATENATE($G316,AE$2),'WFOM - Time_Base'!$A$8:$API$8,0)),
IFERROR($AN316 * INDEX('Inputs from Uganda staff'!$E$61:$BM$80,MATCH('HRH Need estimation'!AE$2,'Inputs from Uganda staff'!$E$61:$E$80,0),MATCH('HRH Need estimation'!$D316,'Inputs from Uganda staff'!$E$6:$BM$6,0)),
""))</f>
        <v/>
      </c>
      <c r="AF316" s="122" t="str">
        <f>IFERROR(
$AN316 * INDEX('WFOM - Time_Base'!$A$4:$API$29, MATCH("CenHos", 'WFOM - Time_Base'!$B$4:$B$29,0), MATCH(CONCATENATE($G316,AF$2),'WFOM - Time_Base'!$A$8:$API$8,0)) *
INDEX('WFOM - Time_Base'!$A$4:$API$29, MATCH("CenHos_Per", 'WFOM - Time_Base'!$B$4:$B$29,0), MATCH(CONCATENATE($G316,AF$2),'WFOM - Time_Base'!$A$8:$API$8,0)),
IFERROR($AN316 * INDEX('Inputs from Uganda staff'!$E$61:$BM$80,MATCH('HRH Need estimation'!AF$2,'Inputs from Uganda staff'!$E$61:$E$80,0),MATCH('HRH Need estimation'!$D316,'Inputs from Uganda staff'!$E$6:$BM$6,0)),
""))</f>
        <v/>
      </c>
      <c r="AG316" s="122" t="str">
        <f>IFERROR(
$AN316 * INDEX('WFOM - Time_Base'!$A$4:$API$29, MATCH("CenHos", 'WFOM - Time_Base'!$B$4:$B$29,0), MATCH(CONCATENATE($G316,AG$2),'WFOM - Time_Base'!$A$8:$API$8,0)) *
INDEX('WFOM - Time_Base'!$A$4:$API$29, MATCH("CenHos_Per", 'WFOM - Time_Base'!$B$4:$B$29,0), MATCH(CONCATENATE($G316,AG$2),'WFOM - Time_Base'!$A$8:$API$8,0)),
IFERROR($AN316 * INDEX('Inputs from Uganda staff'!$E$61:$BM$80,MATCH('HRH Need estimation'!AG$2,'Inputs from Uganda staff'!$E$61:$E$80,0),MATCH('HRH Need estimation'!$D316,'Inputs from Uganda staff'!$E$6:$BM$6,0)),
""))</f>
        <v/>
      </c>
      <c r="AH316" s="122" t="str">
        <f>IFERROR(
$AN316 * INDEX('WFOM - Time_Base'!$A$4:$API$29, MATCH("CenHos", 'WFOM - Time_Base'!$B$4:$B$29,0), MATCH(CONCATENATE($G316,AH$2),'WFOM - Time_Base'!$A$8:$API$8,0)) *
INDEX('WFOM - Time_Base'!$A$4:$API$29, MATCH("CenHos_Per", 'WFOM - Time_Base'!$B$4:$B$29,0), MATCH(CONCATENATE($G316,AH$2),'WFOM - Time_Base'!$A$8:$API$8,0)),
IFERROR($AN316 * INDEX('Inputs from Uganda staff'!$E$61:$BM$80,MATCH('HRH Need estimation'!AH$2,'Inputs from Uganda staff'!$E$61:$E$80,0),MATCH('HRH Need estimation'!$D316,'Inputs from Uganda staff'!$E$6:$BM$6,0)),
""))</f>
        <v/>
      </c>
      <c r="AI316" s="122" t="str">
        <f>IFERROR(
$AN316 * INDEX('WFOM - Time_Base'!$A$4:$API$29, MATCH("CenHos", 'WFOM - Time_Base'!$B$4:$B$29,0), MATCH(CONCATENATE($G316,AI$2),'WFOM - Time_Base'!$A$8:$API$8,0)) *
INDEX('WFOM - Time_Base'!$A$4:$API$29, MATCH("CenHos_Per", 'WFOM - Time_Base'!$B$4:$B$29,0), MATCH(CONCATENATE($G316,AI$2),'WFOM - Time_Base'!$A$8:$API$8,0)),
IFERROR($AN316 * INDEX('Inputs from Uganda staff'!$E$61:$BM$80,MATCH('HRH Need estimation'!AI$2,'Inputs from Uganda staff'!$E$61:$E$80,0),MATCH('HRH Need estimation'!$D316,'Inputs from Uganda staff'!$E$6:$BM$6,0)),
""))</f>
        <v/>
      </c>
      <c r="AJ316" s="122" t="str">
        <f>IFERROR(
$AN316 * INDEX('WFOM - Time_Base'!$A$4:$API$29, MATCH("CenHos", 'WFOM - Time_Base'!$B$4:$B$29,0), MATCH(CONCATENATE($G316,AJ$2),'WFOM - Time_Base'!$A$8:$API$8,0)) *
INDEX('WFOM - Time_Base'!$A$4:$API$29, MATCH("CenHos_Per", 'WFOM - Time_Base'!$B$4:$B$29,0), MATCH(CONCATENATE($G316,AJ$2),'WFOM - Time_Base'!$A$8:$API$8,0)),
IFERROR($AN316 * INDEX('Inputs from Uganda staff'!$E$61:$BM$80,MATCH('HRH Need estimation'!AJ$2,'Inputs from Uganda staff'!$E$61:$E$80,0),MATCH('HRH Need estimation'!$D316,'Inputs from Uganda staff'!$E$6:$BM$6,0)),
""))</f>
        <v/>
      </c>
      <c r="AK316" s="122" t="str">
        <f>IFERROR(
$AN316 * INDEX('WFOM - Time_Base'!$A$4:$API$29, MATCH("CenHos", 'WFOM - Time_Base'!$B$4:$B$29,0), MATCH(CONCATENATE($G316,AK$2),'WFOM - Time_Base'!$A$8:$API$8,0)) *
INDEX('WFOM - Time_Base'!$A$4:$API$29, MATCH("CenHos_Per", 'WFOM - Time_Base'!$B$4:$B$29,0), MATCH(CONCATENATE($G316,AK$2),'WFOM - Time_Base'!$A$8:$API$8,0)),
IFERROR($AN316 * INDEX('Inputs from Uganda staff'!$E$61:$BM$80,MATCH('HRH Need estimation'!AK$2,'Inputs from Uganda staff'!$E$61:$E$80,0),MATCH('HRH Need estimation'!$D316,'Inputs from Uganda staff'!$E$6:$BM$6,0)),
""))</f>
        <v/>
      </c>
      <c r="AL316" s="122" t="str">
        <f>IFERROR(
$AN316 * INDEX('WFOM - Time_Base'!$A$4:$API$29, MATCH("CenHos", 'WFOM - Time_Base'!$B$4:$B$29,0), MATCH(CONCATENATE($G316,AL$2),'WFOM - Time_Base'!$A$8:$API$8,0)) *
INDEX('WFOM - Time_Base'!$A$4:$API$29, MATCH("CenHos_Per", 'WFOM - Time_Base'!$B$4:$B$29,0), MATCH(CONCATENATE($G316,AL$2),'WFOM - Time_Base'!$A$8:$API$8,0)),
IFERROR($AN316 * INDEX('Inputs from Uganda staff'!$E$61:$BM$80,MATCH('HRH Need estimation'!AL$2,'Inputs from Uganda staff'!$E$61:$E$80,0),MATCH('HRH Need estimation'!$D316,'Inputs from Uganda staff'!$E$6:$BM$6,0)),
""))</f>
        <v/>
      </c>
      <c r="AN316">
        <v>1</v>
      </c>
      <c r="AO316" t="e">
        <f t="shared" si="12"/>
        <v>#N/A</v>
      </c>
    </row>
    <row r="317" spans="1:41" hidden="1">
      <c r="A317" s="108" t="s">
        <v>915</v>
      </c>
      <c r="B317" s="108" t="s">
        <v>689</v>
      </c>
      <c r="C317" s="107" t="s">
        <v>849</v>
      </c>
      <c r="D317" s="115" t="s">
        <v>850</v>
      </c>
      <c r="E317" s="252"/>
      <c r="F317" s="252"/>
      <c r="G317" s="122" t="str">
        <f>IF(F317&lt;&gt;"", VLOOKUP(F317,'WFOM - Cadre and Service List'!$E$4:$F$52,2,FALSE), "")</f>
        <v/>
      </c>
      <c r="H317" s="122"/>
      <c r="I317" s="207"/>
      <c r="J317" s="207"/>
      <c r="K317" s="207"/>
      <c r="L317" s="207"/>
      <c r="M317" s="207"/>
      <c r="N317" s="207"/>
      <c r="O317" s="207"/>
      <c r="P317" s="207">
        <f t="shared" si="11"/>
        <v>0</v>
      </c>
      <c r="Q317" s="122" t="s">
        <v>1947</v>
      </c>
      <c r="R317" s="122">
        <f>IFERROR(
$AN317 * INDEX('WFOM - Time_Base'!$A$4:$API$29, MATCH("CenHos", 'WFOM - Time_Base'!$B$4:$B$29,0), MATCH(CONCATENATE($G317,R$2),'WFOM - Time_Base'!$A$8:$API$8,0)) *
INDEX('WFOM - Time_Base'!$A$4:$API$29, MATCH("CenHos_Per", 'WFOM - Time_Base'!$B$4:$B$29,0), MATCH(CONCATENATE($G317,R$2),'WFOM - Time_Base'!$A$8:$API$8,0)),
IFERROR($AN317 * INDEX('Inputs from Uganda staff'!$E$61:$BM$80,MATCH('HRH Need estimation'!R$2,'Inputs from Uganda staff'!$E$61:$E$80,0),MATCH('HRH Need estimation'!$D317,'Inputs from Uganda staff'!$E$6:$BM$6,0)),
""))</f>
        <v>0.1</v>
      </c>
      <c r="S317" s="122">
        <f>IFERROR(
$AN317 * INDEX('WFOM - Time_Base'!$A$4:$API$29, MATCH("CenHos", 'WFOM - Time_Base'!$B$4:$B$29,0), MATCH(CONCATENATE($G317,S$2),'WFOM - Time_Base'!$A$8:$API$8,0)) *
INDEX('WFOM - Time_Base'!$A$4:$API$29, MATCH("CenHos_Per", 'WFOM - Time_Base'!$B$4:$B$29,0), MATCH(CONCATENATE($G317,S$2),'WFOM - Time_Base'!$A$8:$API$8,0)),
IFERROR($AN317 * INDEX('Inputs from Uganda staff'!$E$61:$BM$80,MATCH('HRH Need estimation'!S$2,'Inputs from Uganda staff'!$E$61:$E$80,0),MATCH('HRH Need estimation'!$D317,'Inputs from Uganda staff'!$E$6:$BM$6,0)),
""))</f>
        <v>0.1</v>
      </c>
      <c r="T317" s="122">
        <f>IFERROR(
$AN317 * INDEX('WFOM - Time_Base'!$A$4:$API$29, MATCH("CenHos", 'WFOM - Time_Base'!$B$4:$B$29,0), MATCH(CONCATENATE($G317,T$2),'WFOM - Time_Base'!$A$8:$API$8,0)) *
INDEX('WFOM - Time_Base'!$A$4:$API$29, MATCH("CenHos_Per", 'WFOM - Time_Base'!$B$4:$B$29,0), MATCH(CONCATENATE($G317,T$2),'WFOM - Time_Base'!$A$8:$API$8,0)),
IFERROR($AN317 * INDEX('Inputs from Uganda staff'!$E$61:$BM$80,MATCH('HRH Need estimation'!T$2,'Inputs from Uganda staff'!$E$61:$E$80,0),MATCH('HRH Need estimation'!$D317,'Inputs from Uganda staff'!$E$6:$BM$6,0)),
""))</f>
        <v>0</v>
      </c>
      <c r="U317" s="122">
        <f>IFERROR(
$AN317 * INDEX('WFOM - Time_Base'!$A$4:$API$29, MATCH("CenHos", 'WFOM - Time_Base'!$B$4:$B$29,0), MATCH(CONCATENATE($G317,U$2),'WFOM - Time_Base'!$A$8:$API$8,0)) *
INDEX('WFOM - Time_Base'!$A$4:$API$29, MATCH("CenHos_Per", 'WFOM - Time_Base'!$B$4:$B$29,0), MATCH(CONCATENATE($G317,U$2),'WFOM - Time_Base'!$A$8:$API$8,0)),
IFERROR($AN317 * INDEX('Inputs from Uganda staff'!$E$61:$BM$80,MATCH('HRH Need estimation'!U$2,'Inputs from Uganda staff'!$E$61:$E$80,0),MATCH('HRH Need estimation'!$D317,'Inputs from Uganda staff'!$E$6:$BM$6,0)),
""))</f>
        <v>0</v>
      </c>
      <c r="V317" s="122">
        <f>IFERROR(
$AN317 * INDEX('WFOM - Time_Base'!$A$4:$API$29, MATCH("CenHos", 'WFOM - Time_Base'!$B$4:$B$29,0), MATCH(CONCATENATE($G317,V$2),'WFOM - Time_Base'!$A$8:$API$8,0)) *
INDEX('WFOM - Time_Base'!$A$4:$API$29, MATCH("CenHos_Per", 'WFOM - Time_Base'!$B$4:$B$29,0), MATCH(CONCATENATE($G317,V$2),'WFOM - Time_Base'!$A$8:$API$8,0)),
IFERROR($AN317 * INDEX('Inputs from Uganda staff'!$E$61:$BM$80,MATCH('HRH Need estimation'!V$2,'Inputs from Uganda staff'!$E$61:$E$80,0),MATCH('HRH Need estimation'!$D317,'Inputs from Uganda staff'!$E$6:$BM$6,0)),
""))</f>
        <v>0</v>
      </c>
      <c r="W317" s="122">
        <f>IFERROR(
$AN317 * INDEX('WFOM - Time_Base'!$A$4:$API$29, MATCH("CenHos", 'WFOM - Time_Base'!$B$4:$B$29,0), MATCH(CONCATENATE($G317,W$2),'WFOM - Time_Base'!$A$8:$API$8,0)) *
INDEX('WFOM - Time_Base'!$A$4:$API$29, MATCH("CenHos_Per", 'WFOM - Time_Base'!$B$4:$B$29,0), MATCH(CONCATENATE($G317,W$2),'WFOM - Time_Base'!$A$8:$API$8,0)),
IFERROR($AN317 * INDEX('Inputs from Uganda staff'!$E$61:$BM$80,MATCH('HRH Need estimation'!W$2,'Inputs from Uganda staff'!$E$61:$E$80,0),MATCH('HRH Need estimation'!$D317,'Inputs from Uganda staff'!$E$6:$BM$6,0)),
""))</f>
        <v>0</v>
      </c>
      <c r="X317" s="122">
        <f>IFERROR(
$AN317 * INDEX('WFOM - Time_Base'!$A$4:$API$29, MATCH("CenHos", 'WFOM - Time_Base'!$B$4:$B$29,0), MATCH(CONCATENATE($G317,X$2),'WFOM - Time_Base'!$A$8:$API$8,0)) *
INDEX('WFOM - Time_Base'!$A$4:$API$29, MATCH("CenHos_Per", 'WFOM - Time_Base'!$B$4:$B$29,0), MATCH(CONCATENATE($G317,X$2),'WFOM - Time_Base'!$A$8:$API$8,0)),
IFERROR($AN317 * INDEX('Inputs from Uganda staff'!$E$61:$BM$80,MATCH('HRH Need estimation'!X$2,'Inputs from Uganda staff'!$E$61:$E$80,0),MATCH('HRH Need estimation'!$D317,'Inputs from Uganda staff'!$E$6:$BM$6,0)),
""))</f>
        <v>0</v>
      </c>
      <c r="Y317" s="122">
        <f>IFERROR(
$AN317 * INDEX('WFOM - Time_Base'!$A$4:$API$29, MATCH("CenHos", 'WFOM - Time_Base'!$B$4:$B$29,0), MATCH(CONCATENATE($G317,Y$2),'WFOM - Time_Base'!$A$8:$API$8,0)) *
INDEX('WFOM - Time_Base'!$A$4:$API$29, MATCH("CenHos_Per", 'WFOM - Time_Base'!$B$4:$B$29,0), MATCH(CONCATENATE($G317,Y$2),'WFOM - Time_Base'!$A$8:$API$8,0)),
IFERROR($AN317 * INDEX('Inputs from Uganda staff'!$E$61:$BM$80,MATCH('HRH Need estimation'!Y$2,'Inputs from Uganda staff'!$E$61:$E$80,0),MATCH('HRH Need estimation'!$D317,'Inputs from Uganda staff'!$E$6:$BM$6,0)),
""))</f>
        <v>0</v>
      </c>
      <c r="Z317" s="122">
        <f>IFERROR(
$AN317 * INDEX('WFOM - Time_Base'!$A$4:$API$29, MATCH("CenHos", 'WFOM - Time_Base'!$B$4:$B$29,0), MATCH(CONCATENATE($G317,Z$2),'WFOM - Time_Base'!$A$8:$API$8,0)) *
INDEX('WFOM - Time_Base'!$A$4:$API$29, MATCH("CenHos_Per", 'WFOM - Time_Base'!$B$4:$B$29,0), MATCH(CONCATENATE($G317,Z$2),'WFOM - Time_Base'!$A$8:$API$8,0)),
IFERROR($AN317 * INDEX('Inputs from Uganda staff'!$E$61:$BM$80,MATCH('HRH Need estimation'!Z$2,'Inputs from Uganda staff'!$E$61:$E$80,0),MATCH('HRH Need estimation'!$D317,'Inputs from Uganda staff'!$E$6:$BM$6,0)),
""))</f>
        <v>0</v>
      </c>
      <c r="AA317" s="122">
        <f>IFERROR(
$AN317 * INDEX('WFOM - Time_Base'!$A$4:$API$29, MATCH("CenHos", 'WFOM - Time_Base'!$B$4:$B$29,0), MATCH(CONCATENATE($G317,AA$2),'WFOM - Time_Base'!$A$8:$API$8,0)) *
INDEX('WFOM - Time_Base'!$A$4:$API$29, MATCH("CenHos_Per", 'WFOM - Time_Base'!$B$4:$B$29,0), MATCH(CONCATENATE($G317,AA$2),'WFOM - Time_Base'!$A$8:$API$8,0)),
IFERROR($AN317 * INDEX('Inputs from Uganda staff'!$E$61:$BM$80,MATCH('HRH Need estimation'!AA$2,'Inputs from Uganda staff'!$E$61:$E$80,0),MATCH('HRH Need estimation'!$D317,'Inputs from Uganda staff'!$E$6:$BM$6,0)),
""))</f>
        <v>0</v>
      </c>
      <c r="AB317" s="122">
        <f>IFERROR(
$AN317 * INDEX('WFOM - Time_Base'!$A$4:$API$29, MATCH("CenHos", 'WFOM - Time_Base'!$B$4:$B$29,0), MATCH(CONCATENATE($G317,AB$2),'WFOM - Time_Base'!$A$8:$API$8,0)) *
INDEX('WFOM - Time_Base'!$A$4:$API$29, MATCH("CenHos_Per", 'WFOM - Time_Base'!$B$4:$B$29,0), MATCH(CONCATENATE($G317,AB$2),'WFOM - Time_Base'!$A$8:$API$8,0)),
IFERROR($AN317 * INDEX('Inputs from Uganda staff'!$E$61:$BM$80,MATCH('HRH Need estimation'!AB$2,'Inputs from Uganda staff'!$E$61:$E$80,0),MATCH('HRH Need estimation'!$D317,'Inputs from Uganda staff'!$E$6:$BM$6,0)),
""))</f>
        <v>0</v>
      </c>
      <c r="AC317" s="122" t="str">
        <f>IFERROR(
$AN317 * INDEX('WFOM - Time_Base'!$A$4:$API$29, MATCH("CenHos", 'WFOM - Time_Base'!$B$4:$B$29,0), MATCH(CONCATENATE($G317,AC$2),'WFOM - Time_Base'!$A$8:$API$8,0)) *
INDEX('WFOM - Time_Base'!$A$4:$API$29, MATCH("CenHos_Per", 'WFOM - Time_Base'!$B$4:$B$29,0), MATCH(CONCATENATE($G317,AC$2),'WFOM - Time_Base'!$A$8:$API$8,0)),
IFERROR($AN317 * INDEX('Inputs from Uganda staff'!$E$61:$BM$80,MATCH('HRH Need estimation'!AC$2,'Inputs from Uganda staff'!$E$61:$E$80,0),MATCH('HRH Need estimation'!$D317,'Inputs from Uganda staff'!$E$6:$BM$6,0)),
""))</f>
        <v/>
      </c>
      <c r="AD317" s="122">
        <f>IFERROR(
$AN317 * INDEX('WFOM - Time_Base'!$A$4:$API$29, MATCH("CenHos", 'WFOM - Time_Base'!$B$4:$B$29,0), MATCH(CONCATENATE($G317,AD$2),'WFOM - Time_Base'!$A$8:$API$8,0)) *
INDEX('WFOM - Time_Base'!$A$4:$API$29, MATCH("CenHos_Per", 'WFOM - Time_Base'!$B$4:$B$29,0), MATCH(CONCATENATE($G317,AD$2),'WFOM - Time_Base'!$A$8:$API$8,0)),
IFERROR($AN317 * INDEX('Inputs from Uganda staff'!$E$61:$BM$80,MATCH('HRH Need estimation'!AD$2,'Inputs from Uganda staff'!$E$61:$E$80,0),MATCH('HRH Need estimation'!$D317,'Inputs from Uganda staff'!$E$6:$BM$6,0)),
""))</f>
        <v>0</v>
      </c>
      <c r="AE317" s="122">
        <f>IFERROR(
$AN317 * INDEX('WFOM - Time_Base'!$A$4:$API$29, MATCH("CenHos", 'WFOM - Time_Base'!$B$4:$B$29,0), MATCH(CONCATENATE($G317,AE$2),'WFOM - Time_Base'!$A$8:$API$8,0)) *
INDEX('WFOM - Time_Base'!$A$4:$API$29, MATCH("CenHos_Per", 'WFOM - Time_Base'!$B$4:$B$29,0), MATCH(CONCATENATE($G317,AE$2),'WFOM - Time_Base'!$A$8:$API$8,0)),
IFERROR($AN317 * INDEX('Inputs from Uganda staff'!$E$61:$BM$80,MATCH('HRH Need estimation'!AE$2,'Inputs from Uganda staff'!$E$61:$E$80,0),MATCH('HRH Need estimation'!$D317,'Inputs from Uganda staff'!$E$6:$BM$6,0)),
""))</f>
        <v>0</v>
      </c>
      <c r="AF317" s="122">
        <f>IFERROR(
$AN317 * INDEX('WFOM - Time_Base'!$A$4:$API$29, MATCH("CenHos", 'WFOM - Time_Base'!$B$4:$B$29,0), MATCH(CONCATENATE($G317,AF$2),'WFOM - Time_Base'!$A$8:$API$8,0)) *
INDEX('WFOM - Time_Base'!$A$4:$API$29, MATCH("CenHos_Per", 'WFOM - Time_Base'!$B$4:$B$29,0), MATCH(CONCATENATE($G317,AF$2),'WFOM - Time_Base'!$A$8:$API$8,0)),
IFERROR($AN317 * INDEX('Inputs from Uganda staff'!$E$61:$BM$80,MATCH('HRH Need estimation'!AF$2,'Inputs from Uganda staff'!$E$61:$E$80,0),MATCH('HRH Need estimation'!$D317,'Inputs from Uganda staff'!$E$6:$BM$6,0)),
""))</f>
        <v>0</v>
      </c>
      <c r="AG317" s="122">
        <f>IFERROR(
$AN317 * INDEX('WFOM - Time_Base'!$A$4:$API$29, MATCH("CenHos", 'WFOM - Time_Base'!$B$4:$B$29,0), MATCH(CONCATENATE($G317,AG$2),'WFOM - Time_Base'!$A$8:$API$8,0)) *
INDEX('WFOM - Time_Base'!$A$4:$API$29, MATCH("CenHos_Per", 'WFOM - Time_Base'!$B$4:$B$29,0), MATCH(CONCATENATE($G317,AG$2),'WFOM - Time_Base'!$A$8:$API$8,0)),
IFERROR($AN317 * INDEX('Inputs from Uganda staff'!$E$61:$BM$80,MATCH('HRH Need estimation'!AG$2,'Inputs from Uganda staff'!$E$61:$E$80,0),MATCH('HRH Need estimation'!$D317,'Inputs from Uganda staff'!$E$6:$BM$6,0)),
""))</f>
        <v>0</v>
      </c>
      <c r="AH317" s="122">
        <f>IFERROR(
$AN317 * INDEX('WFOM - Time_Base'!$A$4:$API$29, MATCH("CenHos", 'WFOM - Time_Base'!$B$4:$B$29,0), MATCH(CONCATENATE($G317,AH$2),'WFOM - Time_Base'!$A$8:$API$8,0)) *
INDEX('WFOM - Time_Base'!$A$4:$API$29, MATCH("CenHos_Per", 'WFOM - Time_Base'!$B$4:$B$29,0), MATCH(CONCATENATE($G317,AH$2),'WFOM - Time_Base'!$A$8:$API$8,0)),
IFERROR($AN317 * INDEX('Inputs from Uganda staff'!$E$61:$BM$80,MATCH('HRH Need estimation'!AH$2,'Inputs from Uganda staff'!$E$61:$E$80,0),MATCH('HRH Need estimation'!$D317,'Inputs from Uganda staff'!$E$6:$BM$6,0)),
""))</f>
        <v>0</v>
      </c>
      <c r="AI317" s="122">
        <f>IFERROR(
$AN317 * INDEX('WFOM - Time_Base'!$A$4:$API$29, MATCH("CenHos", 'WFOM - Time_Base'!$B$4:$B$29,0), MATCH(CONCATENATE($G317,AI$2),'WFOM - Time_Base'!$A$8:$API$8,0)) *
INDEX('WFOM - Time_Base'!$A$4:$API$29, MATCH("CenHos_Per", 'WFOM - Time_Base'!$B$4:$B$29,0), MATCH(CONCATENATE($G317,AI$2),'WFOM - Time_Base'!$A$8:$API$8,0)),
IFERROR($AN317 * INDEX('Inputs from Uganda staff'!$E$61:$BM$80,MATCH('HRH Need estimation'!AI$2,'Inputs from Uganda staff'!$E$61:$E$80,0),MATCH('HRH Need estimation'!$D317,'Inputs from Uganda staff'!$E$6:$BM$6,0)),
""))</f>
        <v>0</v>
      </c>
      <c r="AJ317" s="122">
        <f>IFERROR(
$AN317 * INDEX('WFOM - Time_Base'!$A$4:$API$29, MATCH("CenHos", 'WFOM - Time_Base'!$B$4:$B$29,0), MATCH(CONCATENATE($G317,AJ$2),'WFOM - Time_Base'!$A$8:$API$8,0)) *
INDEX('WFOM - Time_Base'!$A$4:$API$29, MATCH("CenHos_Per", 'WFOM - Time_Base'!$B$4:$B$29,0), MATCH(CONCATENATE($G317,AJ$2),'WFOM - Time_Base'!$A$8:$API$8,0)),
IFERROR($AN317 * INDEX('Inputs from Uganda staff'!$E$61:$BM$80,MATCH('HRH Need estimation'!AJ$2,'Inputs from Uganda staff'!$E$61:$E$80,0),MATCH('HRH Need estimation'!$D317,'Inputs from Uganda staff'!$E$6:$BM$6,0)),
""))</f>
        <v>0</v>
      </c>
      <c r="AK317" s="122">
        <f>IFERROR(
$AN317 * INDEX('WFOM - Time_Base'!$A$4:$API$29, MATCH("CenHos", 'WFOM - Time_Base'!$B$4:$B$29,0), MATCH(CONCATENATE($G317,AK$2),'WFOM - Time_Base'!$A$8:$API$8,0)) *
INDEX('WFOM - Time_Base'!$A$4:$API$29, MATCH("CenHos_Per", 'WFOM - Time_Base'!$B$4:$B$29,0), MATCH(CONCATENATE($G317,AK$2),'WFOM - Time_Base'!$A$8:$API$8,0)),
IFERROR($AN317 * INDEX('Inputs from Uganda staff'!$E$61:$BM$80,MATCH('HRH Need estimation'!AK$2,'Inputs from Uganda staff'!$E$61:$E$80,0),MATCH('HRH Need estimation'!$D317,'Inputs from Uganda staff'!$E$6:$BM$6,0)),
""))</f>
        <v>0</v>
      </c>
      <c r="AL317" s="122">
        <f>IFERROR(
$AN317 * INDEX('WFOM - Time_Base'!$A$4:$API$29, MATCH("CenHos", 'WFOM - Time_Base'!$B$4:$B$29,0), MATCH(CONCATENATE($G317,AL$2),'WFOM - Time_Base'!$A$8:$API$8,0)) *
INDEX('WFOM - Time_Base'!$A$4:$API$29, MATCH("CenHos_Per", 'WFOM - Time_Base'!$B$4:$B$29,0), MATCH(CONCATENATE($G317,AL$2),'WFOM - Time_Base'!$A$8:$API$8,0)),
IFERROR($AN317 * INDEX('Inputs from Uganda staff'!$E$61:$BM$80,MATCH('HRH Need estimation'!AL$2,'Inputs from Uganda staff'!$E$61:$E$80,0),MATCH('HRH Need estimation'!$D317,'Inputs from Uganda staff'!$E$6:$BM$6,0)),
""))</f>
        <v>0</v>
      </c>
      <c r="AN317">
        <v>1</v>
      </c>
      <c r="AO317" t="e">
        <f t="shared" si="12"/>
        <v>#N/A</v>
      </c>
    </row>
    <row r="318" spans="1:41" hidden="1">
      <c r="A318" s="106" t="s">
        <v>915</v>
      </c>
      <c r="B318" s="106" t="s">
        <v>525</v>
      </c>
      <c r="C318" s="107" t="s">
        <v>851</v>
      </c>
      <c r="D318" s="115" t="s">
        <v>852</v>
      </c>
      <c r="E318" s="252"/>
      <c r="F318" s="252"/>
      <c r="G318" s="122" t="str">
        <f>IF(F318&lt;&gt;"", VLOOKUP(F318,'WFOM - Cadre and Service List'!$E$4:$F$52,2,FALSE), "")</f>
        <v/>
      </c>
      <c r="H318" s="122"/>
      <c r="I318" s="207"/>
      <c r="J318" s="207"/>
      <c r="K318" s="207"/>
      <c r="L318" s="207"/>
      <c r="M318" s="207"/>
      <c r="N318" s="207"/>
      <c r="O318" s="207"/>
      <c r="P318" s="207">
        <f t="shared" si="11"/>
        <v>0</v>
      </c>
      <c r="Q318" s="122" t="s">
        <v>1947</v>
      </c>
      <c r="R318" s="122">
        <f>IFERROR(
$AN318 * INDEX('WFOM - Time_Base'!$A$4:$API$29, MATCH("CenHos", 'WFOM - Time_Base'!$B$4:$B$29,0), MATCH(CONCATENATE($G318,R$2),'WFOM - Time_Base'!$A$8:$API$8,0)) *
INDEX('WFOM - Time_Base'!$A$4:$API$29, MATCH("CenHos_Per", 'WFOM - Time_Base'!$B$4:$B$29,0), MATCH(CONCATENATE($G318,R$2),'WFOM - Time_Base'!$A$8:$API$8,0)),
IFERROR($AN318 * INDEX('Inputs from Uganda staff'!$E$61:$BM$80,MATCH('HRH Need estimation'!R$2,'Inputs from Uganda staff'!$E$61:$E$80,0),MATCH('HRH Need estimation'!$D318,'Inputs from Uganda staff'!$E$6:$BM$6,0)),
""))</f>
        <v>0.1</v>
      </c>
      <c r="S318" s="122">
        <f>IFERROR(
$AN318 * INDEX('WFOM - Time_Base'!$A$4:$API$29, MATCH("CenHos", 'WFOM - Time_Base'!$B$4:$B$29,0), MATCH(CONCATENATE($G318,S$2),'WFOM - Time_Base'!$A$8:$API$8,0)) *
INDEX('WFOM - Time_Base'!$A$4:$API$29, MATCH("CenHos_Per", 'WFOM - Time_Base'!$B$4:$B$29,0), MATCH(CONCATENATE($G318,S$2),'WFOM - Time_Base'!$A$8:$API$8,0)),
IFERROR($AN318 * INDEX('Inputs from Uganda staff'!$E$61:$BM$80,MATCH('HRH Need estimation'!S$2,'Inputs from Uganda staff'!$E$61:$E$80,0),MATCH('HRH Need estimation'!$D318,'Inputs from Uganda staff'!$E$6:$BM$6,0)),
""))</f>
        <v>0.1</v>
      </c>
      <c r="T318" s="122">
        <f>IFERROR(
$AN318 * INDEX('WFOM - Time_Base'!$A$4:$API$29, MATCH("CenHos", 'WFOM - Time_Base'!$B$4:$B$29,0), MATCH(CONCATENATE($G318,T$2),'WFOM - Time_Base'!$A$8:$API$8,0)) *
INDEX('WFOM - Time_Base'!$A$4:$API$29, MATCH("CenHos_Per", 'WFOM - Time_Base'!$B$4:$B$29,0), MATCH(CONCATENATE($G318,T$2),'WFOM - Time_Base'!$A$8:$API$8,0)),
IFERROR($AN318 * INDEX('Inputs from Uganda staff'!$E$61:$BM$80,MATCH('HRH Need estimation'!T$2,'Inputs from Uganda staff'!$E$61:$E$80,0),MATCH('HRH Need estimation'!$D318,'Inputs from Uganda staff'!$E$6:$BM$6,0)),
""))</f>
        <v>0</v>
      </c>
      <c r="U318" s="122">
        <f>IFERROR(
$AN318 * INDEX('WFOM - Time_Base'!$A$4:$API$29, MATCH("CenHos", 'WFOM - Time_Base'!$B$4:$B$29,0), MATCH(CONCATENATE($G318,U$2),'WFOM - Time_Base'!$A$8:$API$8,0)) *
INDEX('WFOM - Time_Base'!$A$4:$API$29, MATCH("CenHos_Per", 'WFOM - Time_Base'!$B$4:$B$29,0), MATCH(CONCATENATE($G318,U$2),'WFOM - Time_Base'!$A$8:$API$8,0)),
IFERROR($AN318 * INDEX('Inputs from Uganda staff'!$E$61:$BM$80,MATCH('HRH Need estimation'!U$2,'Inputs from Uganda staff'!$E$61:$E$80,0),MATCH('HRH Need estimation'!$D318,'Inputs from Uganda staff'!$E$6:$BM$6,0)),
""))</f>
        <v>0</v>
      </c>
      <c r="V318" s="122">
        <f>IFERROR(
$AN318 * INDEX('WFOM - Time_Base'!$A$4:$API$29, MATCH("CenHos", 'WFOM - Time_Base'!$B$4:$B$29,0), MATCH(CONCATENATE($G318,V$2),'WFOM - Time_Base'!$A$8:$API$8,0)) *
INDEX('WFOM - Time_Base'!$A$4:$API$29, MATCH("CenHos_Per", 'WFOM - Time_Base'!$B$4:$B$29,0), MATCH(CONCATENATE($G318,V$2),'WFOM - Time_Base'!$A$8:$API$8,0)),
IFERROR($AN318 * INDEX('Inputs from Uganda staff'!$E$61:$BM$80,MATCH('HRH Need estimation'!V$2,'Inputs from Uganda staff'!$E$61:$E$80,0),MATCH('HRH Need estimation'!$D318,'Inputs from Uganda staff'!$E$6:$BM$6,0)),
""))</f>
        <v>0</v>
      </c>
      <c r="W318" s="122">
        <f>IFERROR(
$AN318 * INDEX('WFOM - Time_Base'!$A$4:$API$29, MATCH("CenHos", 'WFOM - Time_Base'!$B$4:$B$29,0), MATCH(CONCATENATE($G318,W$2),'WFOM - Time_Base'!$A$8:$API$8,0)) *
INDEX('WFOM - Time_Base'!$A$4:$API$29, MATCH("CenHos_Per", 'WFOM - Time_Base'!$B$4:$B$29,0), MATCH(CONCATENATE($G318,W$2),'WFOM - Time_Base'!$A$8:$API$8,0)),
IFERROR($AN318 * INDEX('Inputs from Uganda staff'!$E$61:$BM$80,MATCH('HRH Need estimation'!W$2,'Inputs from Uganda staff'!$E$61:$E$80,0),MATCH('HRH Need estimation'!$D318,'Inputs from Uganda staff'!$E$6:$BM$6,0)),
""))</f>
        <v>0</v>
      </c>
      <c r="X318" s="122">
        <f>IFERROR(
$AN318 * INDEX('WFOM - Time_Base'!$A$4:$API$29, MATCH("CenHos", 'WFOM - Time_Base'!$B$4:$B$29,0), MATCH(CONCATENATE($G318,X$2),'WFOM - Time_Base'!$A$8:$API$8,0)) *
INDEX('WFOM - Time_Base'!$A$4:$API$29, MATCH("CenHos_Per", 'WFOM - Time_Base'!$B$4:$B$29,0), MATCH(CONCATENATE($G318,X$2),'WFOM - Time_Base'!$A$8:$API$8,0)),
IFERROR($AN318 * INDEX('Inputs from Uganda staff'!$E$61:$BM$80,MATCH('HRH Need estimation'!X$2,'Inputs from Uganda staff'!$E$61:$E$80,0),MATCH('HRH Need estimation'!$D318,'Inputs from Uganda staff'!$E$6:$BM$6,0)),
""))</f>
        <v>0</v>
      </c>
      <c r="Y318" s="122">
        <f>IFERROR(
$AN318 * INDEX('WFOM - Time_Base'!$A$4:$API$29, MATCH("CenHos", 'WFOM - Time_Base'!$B$4:$B$29,0), MATCH(CONCATENATE($G318,Y$2),'WFOM - Time_Base'!$A$8:$API$8,0)) *
INDEX('WFOM - Time_Base'!$A$4:$API$29, MATCH("CenHos_Per", 'WFOM - Time_Base'!$B$4:$B$29,0), MATCH(CONCATENATE($G318,Y$2),'WFOM - Time_Base'!$A$8:$API$8,0)),
IFERROR($AN318 * INDEX('Inputs from Uganda staff'!$E$61:$BM$80,MATCH('HRH Need estimation'!Y$2,'Inputs from Uganda staff'!$E$61:$E$80,0),MATCH('HRH Need estimation'!$D318,'Inputs from Uganda staff'!$E$6:$BM$6,0)),
""))</f>
        <v>0</v>
      </c>
      <c r="Z318" s="122">
        <f>IFERROR(
$AN318 * INDEX('WFOM - Time_Base'!$A$4:$API$29, MATCH("CenHos", 'WFOM - Time_Base'!$B$4:$B$29,0), MATCH(CONCATENATE($G318,Z$2),'WFOM - Time_Base'!$A$8:$API$8,0)) *
INDEX('WFOM - Time_Base'!$A$4:$API$29, MATCH("CenHos_Per", 'WFOM - Time_Base'!$B$4:$B$29,0), MATCH(CONCATENATE($G318,Z$2),'WFOM - Time_Base'!$A$8:$API$8,0)),
IFERROR($AN318 * INDEX('Inputs from Uganda staff'!$E$61:$BM$80,MATCH('HRH Need estimation'!Z$2,'Inputs from Uganda staff'!$E$61:$E$80,0),MATCH('HRH Need estimation'!$D318,'Inputs from Uganda staff'!$E$6:$BM$6,0)),
""))</f>
        <v>0</v>
      </c>
      <c r="AA318" s="122">
        <f>IFERROR(
$AN318 * INDEX('WFOM - Time_Base'!$A$4:$API$29, MATCH("CenHos", 'WFOM - Time_Base'!$B$4:$B$29,0), MATCH(CONCATENATE($G318,AA$2),'WFOM - Time_Base'!$A$8:$API$8,0)) *
INDEX('WFOM - Time_Base'!$A$4:$API$29, MATCH("CenHos_Per", 'WFOM - Time_Base'!$B$4:$B$29,0), MATCH(CONCATENATE($G318,AA$2),'WFOM - Time_Base'!$A$8:$API$8,0)),
IFERROR($AN318 * INDEX('Inputs from Uganda staff'!$E$61:$BM$80,MATCH('HRH Need estimation'!AA$2,'Inputs from Uganda staff'!$E$61:$E$80,0),MATCH('HRH Need estimation'!$D318,'Inputs from Uganda staff'!$E$6:$BM$6,0)),
""))</f>
        <v>0.3</v>
      </c>
      <c r="AB318" s="122">
        <f>IFERROR(
$AN318 * INDEX('WFOM - Time_Base'!$A$4:$API$29, MATCH("CenHos", 'WFOM - Time_Base'!$B$4:$B$29,0), MATCH(CONCATENATE($G318,AB$2),'WFOM - Time_Base'!$A$8:$API$8,0)) *
INDEX('WFOM - Time_Base'!$A$4:$API$29, MATCH("CenHos_Per", 'WFOM - Time_Base'!$B$4:$B$29,0), MATCH(CONCATENATE($G318,AB$2),'WFOM - Time_Base'!$A$8:$API$8,0)),
IFERROR($AN318 * INDEX('Inputs from Uganda staff'!$E$61:$BM$80,MATCH('HRH Need estimation'!AB$2,'Inputs from Uganda staff'!$E$61:$E$80,0),MATCH('HRH Need estimation'!$D318,'Inputs from Uganda staff'!$E$6:$BM$6,0)),
""))</f>
        <v>0</v>
      </c>
      <c r="AC318" s="122" t="str">
        <f>IFERROR(
$AN318 * INDEX('WFOM - Time_Base'!$A$4:$API$29, MATCH("CenHos", 'WFOM - Time_Base'!$B$4:$B$29,0), MATCH(CONCATENATE($G318,AC$2),'WFOM - Time_Base'!$A$8:$API$8,0)) *
INDEX('WFOM - Time_Base'!$A$4:$API$29, MATCH("CenHos_Per", 'WFOM - Time_Base'!$B$4:$B$29,0), MATCH(CONCATENATE($G318,AC$2),'WFOM - Time_Base'!$A$8:$API$8,0)),
IFERROR($AN318 * INDEX('Inputs from Uganda staff'!$E$61:$BM$80,MATCH('HRH Need estimation'!AC$2,'Inputs from Uganda staff'!$E$61:$E$80,0),MATCH('HRH Need estimation'!$D318,'Inputs from Uganda staff'!$E$6:$BM$6,0)),
""))</f>
        <v/>
      </c>
      <c r="AD318" s="122">
        <f>IFERROR(
$AN318 * INDEX('WFOM - Time_Base'!$A$4:$API$29, MATCH("CenHos", 'WFOM - Time_Base'!$B$4:$B$29,0), MATCH(CONCATENATE($G318,AD$2),'WFOM - Time_Base'!$A$8:$API$8,0)) *
INDEX('WFOM - Time_Base'!$A$4:$API$29, MATCH("CenHos_Per", 'WFOM - Time_Base'!$B$4:$B$29,0), MATCH(CONCATENATE($G318,AD$2),'WFOM - Time_Base'!$A$8:$API$8,0)),
IFERROR($AN318 * INDEX('Inputs from Uganda staff'!$E$61:$BM$80,MATCH('HRH Need estimation'!AD$2,'Inputs from Uganda staff'!$E$61:$E$80,0),MATCH('HRH Need estimation'!$D318,'Inputs from Uganda staff'!$E$6:$BM$6,0)),
""))</f>
        <v>0</v>
      </c>
      <c r="AE318" s="122">
        <f>IFERROR(
$AN318 * INDEX('WFOM - Time_Base'!$A$4:$API$29, MATCH("CenHos", 'WFOM - Time_Base'!$B$4:$B$29,0), MATCH(CONCATENATE($G318,AE$2),'WFOM - Time_Base'!$A$8:$API$8,0)) *
INDEX('WFOM - Time_Base'!$A$4:$API$29, MATCH("CenHos_Per", 'WFOM - Time_Base'!$B$4:$B$29,0), MATCH(CONCATENATE($G318,AE$2),'WFOM - Time_Base'!$A$8:$API$8,0)),
IFERROR($AN318 * INDEX('Inputs from Uganda staff'!$E$61:$BM$80,MATCH('HRH Need estimation'!AE$2,'Inputs from Uganda staff'!$E$61:$E$80,0),MATCH('HRH Need estimation'!$D318,'Inputs from Uganda staff'!$E$6:$BM$6,0)),
""))</f>
        <v>0</v>
      </c>
      <c r="AF318" s="122">
        <f>IFERROR(
$AN318 * INDEX('WFOM - Time_Base'!$A$4:$API$29, MATCH("CenHos", 'WFOM - Time_Base'!$B$4:$B$29,0), MATCH(CONCATENATE($G318,AF$2),'WFOM - Time_Base'!$A$8:$API$8,0)) *
INDEX('WFOM - Time_Base'!$A$4:$API$29, MATCH("CenHos_Per", 'WFOM - Time_Base'!$B$4:$B$29,0), MATCH(CONCATENATE($G318,AF$2),'WFOM - Time_Base'!$A$8:$API$8,0)),
IFERROR($AN318 * INDEX('Inputs from Uganda staff'!$E$61:$BM$80,MATCH('HRH Need estimation'!AF$2,'Inputs from Uganda staff'!$E$61:$E$80,0),MATCH('HRH Need estimation'!$D318,'Inputs from Uganda staff'!$E$6:$BM$6,0)),
""))</f>
        <v>0</v>
      </c>
      <c r="AG318" s="122">
        <f>IFERROR(
$AN318 * INDEX('WFOM - Time_Base'!$A$4:$API$29, MATCH("CenHos", 'WFOM - Time_Base'!$B$4:$B$29,0), MATCH(CONCATENATE($G318,AG$2),'WFOM - Time_Base'!$A$8:$API$8,0)) *
INDEX('WFOM - Time_Base'!$A$4:$API$29, MATCH("CenHos_Per", 'WFOM - Time_Base'!$B$4:$B$29,0), MATCH(CONCATENATE($G318,AG$2),'WFOM - Time_Base'!$A$8:$API$8,0)),
IFERROR($AN318 * INDEX('Inputs from Uganda staff'!$E$61:$BM$80,MATCH('HRH Need estimation'!AG$2,'Inputs from Uganda staff'!$E$61:$E$80,0),MATCH('HRH Need estimation'!$D318,'Inputs from Uganda staff'!$E$6:$BM$6,0)),
""))</f>
        <v>0</v>
      </c>
      <c r="AH318" s="122">
        <f>IFERROR(
$AN318 * INDEX('WFOM - Time_Base'!$A$4:$API$29, MATCH("CenHos", 'WFOM - Time_Base'!$B$4:$B$29,0), MATCH(CONCATENATE($G318,AH$2),'WFOM - Time_Base'!$A$8:$API$8,0)) *
INDEX('WFOM - Time_Base'!$A$4:$API$29, MATCH("CenHos_Per", 'WFOM - Time_Base'!$B$4:$B$29,0), MATCH(CONCATENATE($G318,AH$2),'WFOM - Time_Base'!$A$8:$API$8,0)),
IFERROR($AN318 * INDEX('Inputs from Uganda staff'!$E$61:$BM$80,MATCH('HRH Need estimation'!AH$2,'Inputs from Uganda staff'!$E$61:$E$80,0),MATCH('HRH Need estimation'!$D318,'Inputs from Uganda staff'!$E$6:$BM$6,0)),
""))</f>
        <v>0</v>
      </c>
      <c r="AI318" s="122">
        <f>IFERROR(
$AN318 * INDEX('WFOM - Time_Base'!$A$4:$API$29, MATCH("CenHos", 'WFOM - Time_Base'!$B$4:$B$29,0), MATCH(CONCATENATE($G318,AI$2),'WFOM - Time_Base'!$A$8:$API$8,0)) *
INDEX('WFOM - Time_Base'!$A$4:$API$29, MATCH("CenHos_Per", 'WFOM - Time_Base'!$B$4:$B$29,0), MATCH(CONCATENATE($G318,AI$2),'WFOM - Time_Base'!$A$8:$API$8,0)),
IFERROR($AN318 * INDEX('Inputs from Uganda staff'!$E$61:$BM$80,MATCH('HRH Need estimation'!AI$2,'Inputs from Uganda staff'!$E$61:$E$80,0),MATCH('HRH Need estimation'!$D318,'Inputs from Uganda staff'!$E$6:$BM$6,0)),
""))</f>
        <v>0</v>
      </c>
      <c r="AJ318" s="122">
        <f>IFERROR(
$AN318 * INDEX('WFOM - Time_Base'!$A$4:$API$29, MATCH("CenHos", 'WFOM - Time_Base'!$B$4:$B$29,0), MATCH(CONCATENATE($G318,AJ$2),'WFOM - Time_Base'!$A$8:$API$8,0)) *
INDEX('WFOM - Time_Base'!$A$4:$API$29, MATCH("CenHos_Per", 'WFOM - Time_Base'!$B$4:$B$29,0), MATCH(CONCATENATE($G318,AJ$2),'WFOM - Time_Base'!$A$8:$API$8,0)),
IFERROR($AN318 * INDEX('Inputs from Uganda staff'!$E$61:$BM$80,MATCH('HRH Need estimation'!AJ$2,'Inputs from Uganda staff'!$E$61:$E$80,0),MATCH('HRH Need estimation'!$D318,'Inputs from Uganda staff'!$E$6:$BM$6,0)),
""))</f>
        <v>0</v>
      </c>
      <c r="AK318" s="122">
        <f>IFERROR(
$AN318 * INDEX('WFOM - Time_Base'!$A$4:$API$29, MATCH("CenHos", 'WFOM - Time_Base'!$B$4:$B$29,0), MATCH(CONCATENATE($G318,AK$2),'WFOM - Time_Base'!$A$8:$API$8,0)) *
INDEX('WFOM - Time_Base'!$A$4:$API$29, MATCH("CenHos_Per", 'WFOM - Time_Base'!$B$4:$B$29,0), MATCH(CONCATENATE($G318,AK$2),'WFOM - Time_Base'!$A$8:$API$8,0)),
IFERROR($AN318 * INDEX('Inputs from Uganda staff'!$E$61:$BM$80,MATCH('HRH Need estimation'!AK$2,'Inputs from Uganda staff'!$E$61:$E$80,0),MATCH('HRH Need estimation'!$D318,'Inputs from Uganda staff'!$E$6:$BM$6,0)),
""))</f>
        <v>0</v>
      </c>
      <c r="AL318" s="122">
        <f>IFERROR(
$AN318 * INDEX('WFOM - Time_Base'!$A$4:$API$29, MATCH("CenHos", 'WFOM - Time_Base'!$B$4:$B$29,0), MATCH(CONCATENATE($G318,AL$2),'WFOM - Time_Base'!$A$8:$API$8,0)) *
INDEX('WFOM - Time_Base'!$A$4:$API$29, MATCH("CenHos_Per", 'WFOM - Time_Base'!$B$4:$B$29,0), MATCH(CONCATENATE($G318,AL$2),'WFOM - Time_Base'!$A$8:$API$8,0)),
IFERROR($AN318 * INDEX('Inputs from Uganda staff'!$E$61:$BM$80,MATCH('HRH Need estimation'!AL$2,'Inputs from Uganda staff'!$E$61:$E$80,0),MATCH('HRH Need estimation'!$D318,'Inputs from Uganda staff'!$E$6:$BM$6,0)),
""))</f>
        <v>0</v>
      </c>
      <c r="AN318">
        <v>1</v>
      </c>
      <c r="AO318" t="e">
        <f t="shared" si="12"/>
        <v>#N/A</v>
      </c>
    </row>
    <row r="319" spans="1:41" hidden="1">
      <c r="A319" s="106" t="s">
        <v>915</v>
      </c>
      <c r="B319" s="106" t="s">
        <v>525</v>
      </c>
      <c r="C319" s="107" t="s">
        <v>853</v>
      </c>
      <c r="D319" s="115" t="s">
        <v>854</v>
      </c>
      <c r="E319" s="252"/>
      <c r="F319" s="252"/>
      <c r="G319" s="122" t="str">
        <f>IF(F319&lt;&gt;"", VLOOKUP(F319,'WFOM - Cadre and Service List'!$E$4:$F$52,2,FALSE), "")</f>
        <v/>
      </c>
      <c r="H319" s="122"/>
      <c r="I319" s="207"/>
      <c r="J319" s="207"/>
      <c r="K319" s="207"/>
      <c r="L319" s="207"/>
      <c r="M319" s="207"/>
      <c r="N319" s="207"/>
      <c r="O319" s="207"/>
      <c r="P319" s="207">
        <f t="shared" si="11"/>
        <v>0</v>
      </c>
      <c r="Q319" s="122" t="s">
        <v>1947</v>
      </c>
      <c r="R319" s="122">
        <f>IFERROR(
$AN319 * INDEX('WFOM - Time_Base'!$A$4:$API$29, MATCH("CenHos", 'WFOM - Time_Base'!$B$4:$B$29,0), MATCH(CONCATENATE($G319,R$2),'WFOM - Time_Base'!$A$8:$API$8,0)) *
INDEX('WFOM - Time_Base'!$A$4:$API$29, MATCH("CenHos_Per", 'WFOM - Time_Base'!$B$4:$B$29,0), MATCH(CONCATENATE($G319,R$2),'WFOM - Time_Base'!$A$8:$API$8,0)),
IFERROR($AN319 * INDEX('Inputs from Uganda staff'!$E$61:$BM$80,MATCH('HRH Need estimation'!R$2,'Inputs from Uganda staff'!$E$61:$E$80,0),MATCH('HRH Need estimation'!$D319,'Inputs from Uganda staff'!$E$6:$BM$6,0)),
""))</f>
        <v>0.1</v>
      </c>
      <c r="S319" s="122">
        <f>IFERROR(
$AN319 * INDEX('WFOM - Time_Base'!$A$4:$API$29, MATCH("CenHos", 'WFOM - Time_Base'!$B$4:$B$29,0), MATCH(CONCATENATE($G319,S$2),'WFOM - Time_Base'!$A$8:$API$8,0)) *
INDEX('WFOM - Time_Base'!$A$4:$API$29, MATCH("CenHos_Per", 'WFOM - Time_Base'!$B$4:$B$29,0), MATCH(CONCATENATE($G319,S$2),'WFOM - Time_Base'!$A$8:$API$8,0)),
IFERROR($AN319 * INDEX('Inputs from Uganda staff'!$E$61:$BM$80,MATCH('HRH Need estimation'!S$2,'Inputs from Uganda staff'!$E$61:$E$80,0),MATCH('HRH Need estimation'!$D319,'Inputs from Uganda staff'!$E$6:$BM$6,0)),
""))</f>
        <v>0.1</v>
      </c>
      <c r="T319" s="122">
        <f>IFERROR(
$AN319 * INDEX('WFOM - Time_Base'!$A$4:$API$29, MATCH("CenHos", 'WFOM - Time_Base'!$B$4:$B$29,0), MATCH(CONCATENATE($G319,T$2),'WFOM - Time_Base'!$A$8:$API$8,0)) *
INDEX('WFOM - Time_Base'!$A$4:$API$29, MATCH("CenHos_Per", 'WFOM - Time_Base'!$B$4:$B$29,0), MATCH(CONCATENATE($G319,T$2),'WFOM - Time_Base'!$A$8:$API$8,0)),
IFERROR($AN319 * INDEX('Inputs from Uganda staff'!$E$61:$BM$80,MATCH('HRH Need estimation'!T$2,'Inputs from Uganda staff'!$E$61:$E$80,0),MATCH('HRH Need estimation'!$D319,'Inputs from Uganda staff'!$E$6:$BM$6,0)),
""))</f>
        <v>0</v>
      </c>
      <c r="U319" s="122">
        <f>IFERROR(
$AN319 * INDEX('WFOM - Time_Base'!$A$4:$API$29, MATCH("CenHos", 'WFOM - Time_Base'!$B$4:$B$29,0), MATCH(CONCATENATE($G319,U$2),'WFOM - Time_Base'!$A$8:$API$8,0)) *
INDEX('WFOM - Time_Base'!$A$4:$API$29, MATCH("CenHos_Per", 'WFOM - Time_Base'!$B$4:$B$29,0), MATCH(CONCATENATE($G319,U$2),'WFOM - Time_Base'!$A$8:$API$8,0)),
IFERROR($AN319 * INDEX('Inputs from Uganda staff'!$E$61:$BM$80,MATCH('HRH Need estimation'!U$2,'Inputs from Uganda staff'!$E$61:$E$80,0),MATCH('HRH Need estimation'!$D319,'Inputs from Uganda staff'!$E$6:$BM$6,0)),
""))</f>
        <v>0</v>
      </c>
      <c r="V319" s="122">
        <f>IFERROR(
$AN319 * INDEX('WFOM - Time_Base'!$A$4:$API$29, MATCH("CenHos", 'WFOM - Time_Base'!$B$4:$B$29,0), MATCH(CONCATENATE($G319,V$2),'WFOM - Time_Base'!$A$8:$API$8,0)) *
INDEX('WFOM - Time_Base'!$A$4:$API$29, MATCH("CenHos_Per", 'WFOM - Time_Base'!$B$4:$B$29,0), MATCH(CONCATENATE($G319,V$2),'WFOM - Time_Base'!$A$8:$API$8,0)),
IFERROR($AN319 * INDEX('Inputs from Uganda staff'!$E$61:$BM$80,MATCH('HRH Need estimation'!V$2,'Inputs from Uganda staff'!$E$61:$E$80,0),MATCH('HRH Need estimation'!$D319,'Inputs from Uganda staff'!$E$6:$BM$6,0)),
""))</f>
        <v>0</v>
      </c>
      <c r="W319" s="122">
        <f>IFERROR(
$AN319 * INDEX('WFOM - Time_Base'!$A$4:$API$29, MATCH("CenHos", 'WFOM - Time_Base'!$B$4:$B$29,0), MATCH(CONCATENATE($G319,W$2),'WFOM - Time_Base'!$A$8:$API$8,0)) *
INDEX('WFOM - Time_Base'!$A$4:$API$29, MATCH("CenHos_Per", 'WFOM - Time_Base'!$B$4:$B$29,0), MATCH(CONCATENATE($G319,W$2),'WFOM - Time_Base'!$A$8:$API$8,0)),
IFERROR($AN319 * INDEX('Inputs from Uganda staff'!$E$61:$BM$80,MATCH('HRH Need estimation'!W$2,'Inputs from Uganda staff'!$E$61:$E$80,0),MATCH('HRH Need estimation'!$D319,'Inputs from Uganda staff'!$E$6:$BM$6,0)),
""))</f>
        <v>0</v>
      </c>
      <c r="X319" s="122">
        <f>IFERROR(
$AN319 * INDEX('WFOM - Time_Base'!$A$4:$API$29, MATCH("CenHos", 'WFOM - Time_Base'!$B$4:$B$29,0), MATCH(CONCATENATE($G319,X$2),'WFOM - Time_Base'!$A$8:$API$8,0)) *
INDEX('WFOM - Time_Base'!$A$4:$API$29, MATCH("CenHos_Per", 'WFOM - Time_Base'!$B$4:$B$29,0), MATCH(CONCATENATE($G319,X$2),'WFOM - Time_Base'!$A$8:$API$8,0)),
IFERROR($AN319 * INDEX('Inputs from Uganda staff'!$E$61:$BM$80,MATCH('HRH Need estimation'!X$2,'Inputs from Uganda staff'!$E$61:$E$80,0),MATCH('HRH Need estimation'!$D319,'Inputs from Uganda staff'!$E$6:$BM$6,0)),
""))</f>
        <v>0</v>
      </c>
      <c r="Y319" s="122">
        <f>IFERROR(
$AN319 * INDEX('WFOM - Time_Base'!$A$4:$API$29, MATCH("CenHos", 'WFOM - Time_Base'!$B$4:$B$29,0), MATCH(CONCATENATE($G319,Y$2),'WFOM - Time_Base'!$A$8:$API$8,0)) *
INDEX('WFOM - Time_Base'!$A$4:$API$29, MATCH("CenHos_Per", 'WFOM - Time_Base'!$B$4:$B$29,0), MATCH(CONCATENATE($G319,Y$2),'WFOM - Time_Base'!$A$8:$API$8,0)),
IFERROR($AN319 * INDEX('Inputs from Uganda staff'!$E$61:$BM$80,MATCH('HRH Need estimation'!Y$2,'Inputs from Uganda staff'!$E$61:$E$80,0),MATCH('HRH Need estimation'!$D319,'Inputs from Uganda staff'!$E$6:$BM$6,0)),
""))</f>
        <v>0</v>
      </c>
      <c r="Z319" s="122">
        <f>IFERROR(
$AN319 * INDEX('WFOM - Time_Base'!$A$4:$API$29, MATCH("CenHos", 'WFOM - Time_Base'!$B$4:$B$29,0), MATCH(CONCATENATE($G319,Z$2),'WFOM - Time_Base'!$A$8:$API$8,0)) *
INDEX('WFOM - Time_Base'!$A$4:$API$29, MATCH("CenHos_Per", 'WFOM - Time_Base'!$B$4:$B$29,0), MATCH(CONCATENATE($G319,Z$2),'WFOM - Time_Base'!$A$8:$API$8,0)),
IFERROR($AN319 * INDEX('Inputs from Uganda staff'!$E$61:$BM$80,MATCH('HRH Need estimation'!Z$2,'Inputs from Uganda staff'!$E$61:$E$80,0),MATCH('HRH Need estimation'!$D319,'Inputs from Uganda staff'!$E$6:$BM$6,0)),
""))</f>
        <v>0</v>
      </c>
      <c r="AA319" s="122">
        <f>IFERROR(
$AN319 * INDEX('WFOM - Time_Base'!$A$4:$API$29, MATCH("CenHos", 'WFOM - Time_Base'!$B$4:$B$29,0), MATCH(CONCATENATE($G319,AA$2),'WFOM - Time_Base'!$A$8:$API$8,0)) *
INDEX('WFOM - Time_Base'!$A$4:$API$29, MATCH("CenHos_Per", 'WFOM - Time_Base'!$B$4:$B$29,0), MATCH(CONCATENATE($G319,AA$2),'WFOM - Time_Base'!$A$8:$API$8,0)),
IFERROR($AN319 * INDEX('Inputs from Uganda staff'!$E$61:$BM$80,MATCH('HRH Need estimation'!AA$2,'Inputs from Uganda staff'!$E$61:$E$80,0),MATCH('HRH Need estimation'!$D319,'Inputs from Uganda staff'!$E$6:$BM$6,0)),
""))</f>
        <v>0.3</v>
      </c>
      <c r="AB319" s="122">
        <f>IFERROR(
$AN319 * INDEX('WFOM - Time_Base'!$A$4:$API$29, MATCH("CenHos", 'WFOM - Time_Base'!$B$4:$B$29,0), MATCH(CONCATENATE($G319,AB$2),'WFOM - Time_Base'!$A$8:$API$8,0)) *
INDEX('WFOM - Time_Base'!$A$4:$API$29, MATCH("CenHos_Per", 'WFOM - Time_Base'!$B$4:$B$29,0), MATCH(CONCATENATE($G319,AB$2),'WFOM - Time_Base'!$A$8:$API$8,0)),
IFERROR($AN319 * INDEX('Inputs from Uganda staff'!$E$61:$BM$80,MATCH('HRH Need estimation'!AB$2,'Inputs from Uganda staff'!$E$61:$E$80,0),MATCH('HRH Need estimation'!$D319,'Inputs from Uganda staff'!$E$6:$BM$6,0)),
""))</f>
        <v>0</v>
      </c>
      <c r="AC319" s="122" t="str">
        <f>IFERROR(
$AN319 * INDEX('WFOM - Time_Base'!$A$4:$API$29, MATCH("CenHos", 'WFOM - Time_Base'!$B$4:$B$29,0), MATCH(CONCATENATE($G319,AC$2),'WFOM - Time_Base'!$A$8:$API$8,0)) *
INDEX('WFOM - Time_Base'!$A$4:$API$29, MATCH("CenHos_Per", 'WFOM - Time_Base'!$B$4:$B$29,0), MATCH(CONCATENATE($G319,AC$2),'WFOM - Time_Base'!$A$8:$API$8,0)),
IFERROR($AN319 * INDEX('Inputs from Uganda staff'!$E$61:$BM$80,MATCH('HRH Need estimation'!AC$2,'Inputs from Uganda staff'!$E$61:$E$80,0),MATCH('HRH Need estimation'!$D319,'Inputs from Uganda staff'!$E$6:$BM$6,0)),
""))</f>
        <v/>
      </c>
      <c r="AD319" s="122">
        <f>IFERROR(
$AN319 * INDEX('WFOM - Time_Base'!$A$4:$API$29, MATCH("CenHos", 'WFOM - Time_Base'!$B$4:$B$29,0), MATCH(CONCATENATE($G319,AD$2),'WFOM - Time_Base'!$A$8:$API$8,0)) *
INDEX('WFOM - Time_Base'!$A$4:$API$29, MATCH("CenHos_Per", 'WFOM - Time_Base'!$B$4:$B$29,0), MATCH(CONCATENATE($G319,AD$2),'WFOM - Time_Base'!$A$8:$API$8,0)),
IFERROR($AN319 * INDEX('Inputs from Uganda staff'!$E$61:$BM$80,MATCH('HRH Need estimation'!AD$2,'Inputs from Uganda staff'!$E$61:$E$80,0),MATCH('HRH Need estimation'!$D319,'Inputs from Uganda staff'!$E$6:$BM$6,0)),
""))</f>
        <v>0</v>
      </c>
      <c r="AE319" s="122">
        <f>IFERROR(
$AN319 * INDEX('WFOM - Time_Base'!$A$4:$API$29, MATCH("CenHos", 'WFOM - Time_Base'!$B$4:$B$29,0), MATCH(CONCATENATE($G319,AE$2),'WFOM - Time_Base'!$A$8:$API$8,0)) *
INDEX('WFOM - Time_Base'!$A$4:$API$29, MATCH("CenHos_Per", 'WFOM - Time_Base'!$B$4:$B$29,0), MATCH(CONCATENATE($G319,AE$2),'WFOM - Time_Base'!$A$8:$API$8,0)),
IFERROR($AN319 * INDEX('Inputs from Uganda staff'!$E$61:$BM$80,MATCH('HRH Need estimation'!AE$2,'Inputs from Uganda staff'!$E$61:$E$80,0),MATCH('HRH Need estimation'!$D319,'Inputs from Uganda staff'!$E$6:$BM$6,0)),
""))</f>
        <v>0</v>
      </c>
      <c r="AF319" s="122">
        <f>IFERROR(
$AN319 * INDEX('WFOM - Time_Base'!$A$4:$API$29, MATCH("CenHos", 'WFOM - Time_Base'!$B$4:$B$29,0), MATCH(CONCATENATE($G319,AF$2),'WFOM - Time_Base'!$A$8:$API$8,0)) *
INDEX('WFOM - Time_Base'!$A$4:$API$29, MATCH("CenHos_Per", 'WFOM - Time_Base'!$B$4:$B$29,0), MATCH(CONCATENATE($G319,AF$2),'WFOM - Time_Base'!$A$8:$API$8,0)),
IFERROR($AN319 * INDEX('Inputs from Uganda staff'!$E$61:$BM$80,MATCH('HRH Need estimation'!AF$2,'Inputs from Uganda staff'!$E$61:$E$80,0),MATCH('HRH Need estimation'!$D319,'Inputs from Uganda staff'!$E$6:$BM$6,0)),
""))</f>
        <v>0</v>
      </c>
      <c r="AG319" s="122">
        <f>IFERROR(
$AN319 * INDEX('WFOM - Time_Base'!$A$4:$API$29, MATCH("CenHos", 'WFOM - Time_Base'!$B$4:$B$29,0), MATCH(CONCATENATE($G319,AG$2),'WFOM - Time_Base'!$A$8:$API$8,0)) *
INDEX('WFOM - Time_Base'!$A$4:$API$29, MATCH("CenHos_Per", 'WFOM - Time_Base'!$B$4:$B$29,0), MATCH(CONCATENATE($G319,AG$2),'WFOM - Time_Base'!$A$8:$API$8,0)),
IFERROR($AN319 * INDEX('Inputs from Uganda staff'!$E$61:$BM$80,MATCH('HRH Need estimation'!AG$2,'Inputs from Uganda staff'!$E$61:$E$80,0),MATCH('HRH Need estimation'!$D319,'Inputs from Uganda staff'!$E$6:$BM$6,0)),
""))</f>
        <v>0</v>
      </c>
      <c r="AH319" s="122">
        <f>IFERROR(
$AN319 * INDEX('WFOM - Time_Base'!$A$4:$API$29, MATCH("CenHos", 'WFOM - Time_Base'!$B$4:$B$29,0), MATCH(CONCATENATE($G319,AH$2),'WFOM - Time_Base'!$A$8:$API$8,0)) *
INDEX('WFOM - Time_Base'!$A$4:$API$29, MATCH("CenHos_Per", 'WFOM - Time_Base'!$B$4:$B$29,0), MATCH(CONCATENATE($G319,AH$2),'WFOM - Time_Base'!$A$8:$API$8,0)),
IFERROR($AN319 * INDEX('Inputs from Uganda staff'!$E$61:$BM$80,MATCH('HRH Need estimation'!AH$2,'Inputs from Uganda staff'!$E$61:$E$80,0),MATCH('HRH Need estimation'!$D319,'Inputs from Uganda staff'!$E$6:$BM$6,0)),
""))</f>
        <v>0</v>
      </c>
      <c r="AI319" s="122">
        <f>IFERROR(
$AN319 * INDEX('WFOM - Time_Base'!$A$4:$API$29, MATCH("CenHos", 'WFOM - Time_Base'!$B$4:$B$29,0), MATCH(CONCATENATE($G319,AI$2),'WFOM - Time_Base'!$A$8:$API$8,0)) *
INDEX('WFOM - Time_Base'!$A$4:$API$29, MATCH("CenHos_Per", 'WFOM - Time_Base'!$B$4:$B$29,0), MATCH(CONCATENATE($G319,AI$2),'WFOM - Time_Base'!$A$8:$API$8,0)),
IFERROR($AN319 * INDEX('Inputs from Uganda staff'!$E$61:$BM$80,MATCH('HRH Need estimation'!AI$2,'Inputs from Uganda staff'!$E$61:$E$80,0),MATCH('HRH Need estimation'!$D319,'Inputs from Uganda staff'!$E$6:$BM$6,0)),
""))</f>
        <v>0</v>
      </c>
      <c r="AJ319" s="122">
        <f>IFERROR(
$AN319 * INDEX('WFOM - Time_Base'!$A$4:$API$29, MATCH("CenHos", 'WFOM - Time_Base'!$B$4:$B$29,0), MATCH(CONCATENATE($G319,AJ$2),'WFOM - Time_Base'!$A$8:$API$8,0)) *
INDEX('WFOM - Time_Base'!$A$4:$API$29, MATCH("CenHos_Per", 'WFOM - Time_Base'!$B$4:$B$29,0), MATCH(CONCATENATE($G319,AJ$2),'WFOM - Time_Base'!$A$8:$API$8,0)),
IFERROR($AN319 * INDEX('Inputs from Uganda staff'!$E$61:$BM$80,MATCH('HRH Need estimation'!AJ$2,'Inputs from Uganda staff'!$E$61:$E$80,0),MATCH('HRH Need estimation'!$D319,'Inputs from Uganda staff'!$E$6:$BM$6,0)),
""))</f>
        <v>0</v>
      </c>
      <c r="AK319" s="122">
        <f>IFERROR(
$AN319 * INDEX('WFOM - Time_Base'!$A$4:$API$29, MATCH("CenHos", 'WFOM - Time_Base'!$B$4:$B$29,0), MATCH(CONCATENATE($G319,AK$2),'WFOM - Time_Base'!$A$8:$API$8,0)) *
INDEX('WFOM - Time_Base'!$A$4:$API$29, MATCH("CenHos_Per", 'WFOM - Time_Base'!$B$4:$B$29,0), MATCH(CONCATENATE($G319,AK$2),'WFOM - Time_Base'!$A$8:$API$8,0)),
IFERROR($AN319 * INDEX('Inputs from Uganda staff'!$E$61:$BM$80,MATCH('HRH Need estimation'!AK$2,'Inputs from Uganda staff'!$E$61:$E$80,0),MATCH('HRH Need estimation'!$D319,'Inputs from Uganda staff'!$E$6:$BM$6,0)),
""))</f>
        <v>0</v>
      </c>
      <c r="AL319" s="122">
        <f>IFERROR(
$AN319 * INDEX('WFOM - Time_Base'!$A$4:$API$29, MATCH("CenHos", 'WFOM - Time_Base'!$B$4:$B$29,0), MATCH(CONCATENATE($G319,AL$2),'WFOM - Time_Base'!$A$8:$API$8,0)) *
INDEX('WFOM - Time_Base'!$A$4:$API$29, MATCH("CenHos_Per", 'WFOM - Time_Base'!$B$4:$B$29,0), MATCH(CONCATENATE($G319,AL$2),'WFOM - Time_Base'!$A$8:$API$8,0)),
IFERROR($AN319 * INDEX('Inputs from Uganda staff'!$E$61:$BM$80,MATCH('HRH Need estimation'!AL$2,'Inputs from Uganda staff'!$E$61:$E$80,0),MATCH('HRH Need estimation'!$D319,'Inputs from Uganda staff'!$E$6:$BM$6,0)),
""))</f>
        <v>0</v>
      </c>
      <c r="AN319">
        <v>1</v>
      </c>
      <c r="AO319" t="e">
        <f t="shared" si="12"/>
        <v>#N/A</v>
      </c>
    </row>
    <row r="320" spans="1:41" hidden="1">
      <c r="A320" s="106" t="s">
        <v>1054</v>
      </c>
      <c r="B320" s="106"/>
      <c r="C320" s="107" t="s">
        <v>855</v>
      </c>
      <c r="D320" s="115" t="s">
        <v>856</v>
      </c>
      <c r="E320" s="252"/>
      <c r="F320" s="252"/>
      <c r="G320" s="122" t="str">
        <f>IF(F320&lt;&gt;"", VLOOKUP(F320,'WFOM - Cadre and Service List'!$E$4:$F$52,2,FALSE), "")</f>
        <v/>
      </c>
      <c r="H320" s="122"/>
      <c r="I320" s="207"/>
      <c r="J320" s="207"/>
      <c r="K320" s="207"/>
      <c r="L320" s="207"/>
      <c r="M320" s="207"/>
      <c r="N320" s="207"/>
      <c r="O320" s="207"/>
      <c r="P320" s="207">
        <f t="shared" si="11"/>
        <v>0</v>
      </c>
      <c r="Q320" s="122" t="s">
        <v>1947</v>
      </c>
      <c r="R320" s="122">
        <f>IFERROR(
$AN320 * INDEX('WFOM - Time_Base'!$A$4:$API$29, MATCH("CenHos", 'WFOM - Time_Base'!$B$4:$B$29,0), MATCH(CONCATENATE($G320,R$2),'WFOM - Time_Base'!$A$8:$API$8,0)) *
INDEX('WFOM - Time_Base'!$A$4:$API$29, MATCH("CenHos_Per", 'WFOM - Time_Base'!$B$4:$B$29,0), MATCH(CONCATENATE($G320,R$2),'WFOM - Time_Base'!$A$8:$API$8,0)),
IFERROR($AN320 * INDEX('Inputs from Uganda staff'!$E$61:$BM$80,MATCH('HRH Need estimation'!R$2,'Inputs from Uganda staff'!$E$61:$E$80,0),MATCH('HRH Need estimation'!$D320,'Inputs from Uganda staff'!$E$6:$BM$6,0)),
""))</f>
        <v>0.1</v>
      </c>
      <c r="S320" s="122">
        <f>IFERROR(
$AN320 * INDEX('WFOM - Time_Base'!$A$4:$API$29, MATCH("CenHos", 'WFOM - Time_Base'!$B$4:$B$29,0), MATCH(CONCATENATE($G320,S$2),'WFOM - Time_Base'!$A$8:$API$8,0)) *
INDEX('WFOM - Time_Base'!$A$4:$API$29, MATCH("CenHos_Per", 'WFOM - Time_Base'!$B$4:$B$29,0), MATCH(CONCATENATE($G320,S$2),'WFOM - Time_Base'!$A$8:$API$8,0)),
IFERROR($AN320 * INDEX('Inputs from Uganda staff'!$E$61:$BM$80,MATCH('HRH Need estimation'!S$2,'Inputs from Uganda staff'!$E$61:$E$80,0),MATCH('HRH Need estimation'!$D320,'Inputs from Uganda staff'!$E$6:$BM$6,0)),
""))</f>
        <v>0.1</v>
      </c>
      <c r="T320" s="122">
        <f>IFERROR(
$AN320 * INDEX('WFOM - Time_Base'!$A$4:$API$29, MATCH("CenHos", 'WFOM - Time_Base'!$B$4:$B$29,0), MATCH(CONCATENATE($G320,T$2),'WFOM - Time_Base'!$A$8:$API$8,0)) *
INDEX('WFOM - Time_Base'!$A$4:$API$29, MATCH("CenHos_Per", 'WFOM - Time_Base'!$B$4:$B$29,0), MATCH(CONCATENATE($G320,T$2),'WFOM - Time_Base'!$A$8:$API$8,0)),
IFERROR($AN320 * INDEX('Inputs from Uganda staff'!$E$61:$BM$80,MATCH('HRH Need estimation'!T$2,'Inputs from Uganda staff'!$E$61:$E$80,0),MATCH('HRH Need estimation'!$D320,'Inputs from Uganda staff'!$E$6:$BM$6,0)),
""))</f>
        <v>0</v>
      </c>
      <c r="U320" s="122">
        <f>IFERROR(
$AN320 * INDEX('WFOM - Time_Base'!$A$4:$API$29, MATCH("CenHos", 'WFOM - Time_Base'!$B$4:$B$29,0), MATCH(CONCATENATE($G320,U$2),'WFOM - Time_Base'!$A$8:$API$8,0)) *
INDEX('WFOM - Time_Base'!$A$4:$API$29, MATCH("CenHos_Per", 'WFOM - Time_Base'!$B$4:$B$29,0), MATCH(CONCATENATE($G320,U$2),'WFOM - Time_Base'!$A$8:$API$8,0)),
IFERROR($AN320 * INDEX('Inputs from Uganda staff'!$E$61:$BM$80,MATCH('HRH Need estimation'!U$2,'Inputs from Uganda staff'!$E$61:$E$80,0),MATCH('HRH Need estimation'!$D320,'Inputs from Uganda staff'!$E$6:$BM$6,0)),
""))</f>
        <v>0</v>
      </c>
      <c r="V320" s="122">
        <f>IFERROR(
$AN320 * INDEX('WFOM - Time_Base'!$A$4:$API$29, MATCH("CenHos", 'WFOM - Time_Base'!$B$4:$B$29,0), MATCH(CONCATENATE($G320,V$2),'WFOM - Time_Base'!$A$8:$API$8,0)) *
INDEX('WFOM - Time_Base'!$A$4:$API$29, MATCH("CenHos_Per", 'WFOM - Time_Base'!$B$4:$B$29,0), MATCH(CONCATENATE($G320,V$2),'WFOM - Time_Base'!$A$8:$API$8,0)),
IFERROR($AN320 * INDEX('Inputs from Uganda staff'!$E$61:$BM$80,MATCH('HRH Need estimation'!V$2,'Inputs from Uganda staff'!$E$61:$E$80,0),MATCH('HRH Need estimation'!$D320,'Inputs from Uganda staff'!$E$6:$BM$6,0)),
""))</f>
        <v>0</v>
      </c>
      <c r="W320" s="122">
        <f>IFERROR(
$AN320 * INDEX('WFOM - Time_Base'!$A$4:$API$29, MATCH("CenHos", 'WFOM - Time_Base'!$B$4:$B$29,0), MATCH(CONCATENATE($G320,W$2),'WFOM - Time_Base'!$A$8:$API$8,0)) *
INDEX('WFOM - Time_Base'!$A$4:$API$29, MATCH("CenHos_Per", 'WFOM - Time_Base'!$B$4:$B$29,0), MATCH(CONCATENATE($G320,W$2),'WFOM - Time_Base'!$A$8:$API$8,0)),
IFERROR($AN320 * INDEX('Inputs from Uganda staff'!$E$61:$BM$80,MATCH('HRH Need estimation'!W$2,'Inputs from Uganda staff'!$E$61:$E$80,0),MATCH('HRH Need estimation'!$D320,'Inputs from Uganda staff'!$E$6:$BM$6,0)),
""))</f>
        <v>12</v>
      </c>
      <c r="X320" s="122">
        <f>IFERROR(
$AN320 * INDEX('WFOM - Time_Base'!$A$4:$API$29, MATCH("CenHos", 'WFOM - Time_Base'!$B$4:$B$29,0), MATCH(CONCATENATE($G320,X$2),'WFOM - Time_Base'!$A$8:$API$8,0)) *
INDEX('WFOM - Time_Base'!$A$4:$API$29, MATCH("CenHos_Per", 'WFOM - Time_Base'!$B$4:$B$29,0), MATCH(CONCATENATE($G320,X$2),'WFOM - Time_Base'!$A$8:$API$8,0)),
IFERROR($AN320 * INDEX('Inputs from Uganda staff'!$E$61:$BM$80,MATCH('HRH Need estimation'!X$2,'Inputs from Uganda staff'!$E$61:$E$80,0),MATCH('HRH Need estimation'!$D320,'Inputs from Uganda staff'!$E$6:$BM$6,0)),
""))</f>
        <v>0</v>
      </c>
      <c r="Y320" s="122">
        <f>IFERROR(
$AN320 * INDEX('WFOM - Time_Base'!$A$4:$API$29, MATCH("CenHos", 'WFOM - Time_Base'!$B$4:$B$29,0), MATCH(CONCATENATE($G320,Y$2),'WFOM - Time_Base'!$A$8:$API$8,0)) *
INDEX('WFOM - Time_Base'!$A$4:$API$29, MATCH("CenHos_Per", 'WFOM - Time_Base'!$B$4:$B$29,0), MATCH(CONCATENATE($G320,Y$2),'WFOM - Time_Base'!$A$8:$API$8,0)),
IFERROR($AN320 * INDEX('Inputs from Uganda staff'!$E$61:$BM$80,MATCH('HRH Need estimation'!Y$2,'Inputs from Uganda staff'!$E$61:$E$80,0),MATCH('HRH Need estimation'!$D320,'Inputs from Uganda staff'!$E$6:$BM$6,0)),
""))</f>
        <v>0</v>
      </c>
      <c r="Z320" s="122">
        <f>IFERROR(
$AN320 * INDEX('WFOM - Time_Base'!$A$4:$API$29, MATCH("CenHos", 'WFOM - Time_Base'!$B$4:$B$29,0), MATCH(CONCATENATE($G320,Z$2),'WFOM - Time_Base'!$A$8:$API$8,0)) *
INDEX('WFOM - Time_Base'!$A$4:$API$29, MATCH("CenHos_Per", 'WFOM - Time_Base'!$B$4:$B$29,0), MATCH(CONCATENATE($G320,Z$2),'WFOM - Time_Base'!$A$8:$API$8,0)),
IFERROR($AN320 * INDEX('Inputs from Uganda staff'!$E$61:$BM$80,MATCH('HRH Need estimation'!Z$2,'Inputs from Uganda staff'!$E$61:$E$80,0),MATCH('HRH Need estimation'!$D320,'Inputs from Uganda staff'!$E$6:$BM$6,0)),
""))</f>
        <v>0</v>
      </c>
      <c r="AA320" s="122">
        <f>IFERROR(
$AN320 * INDEX('WFOM - Time_Base'!$A$4:$API$29, MATCH("CenHos", 'WFOM - Time_Base'!$B$4:$B$29,0), MATCH(CONCATENATE($G320,AA$2),'WFOM - Time_Base'!$A$8:$API$8,0)) *
INDEX('WFOM - Time_Base'!$A$4:$API$29, MATCH("CenHos_Per", 'WFOM - Time_Base'!$B$4:$B$29,0), MATCH(CONCATENATE($G320,AA$2),'WFOM - Time_Base'!$A$8:$API$8,0)),
IFERROR($AN320 * INDEX('Inputs from Uganda staff'!$E$61:$BM$80,MATCH('HRH Need estimation'!AA$2,'Inputs from Uganda staff'!$E$61:$E$80,0),MATCH('HRH Need estimation'!$D320,'Inputs from Uganda staff'!$E$6:$BM$6,0)),
""))</f>
        <v>8</v>
      </c>
      <c r="AB320" s="122">
        <f>IFERROR(
$AN320 * INDEX('WFOM - Time_Base'!$A$4:$API$29, MATCH("CenHos", 'WFOM - Time_Base'!$B$4:$B$29,0), MATCH(CONCATENATE($G320,AB$2),'WFOM - Time_Base'!$A$8:$API$8,0)) *
INDEX('WFOM - Time_Base'!$A$4:$API$29, MATCH("CenHos_Per", 'WFOM - Time_Base'!$B$4:$B$29,0), MATCH(CONCATENATE($G320,AB$2),'WFOM - Time_Base'!$A$8:$API$8,0)),
IFERROR($AN320 * INDEX('Inputs from Uganda staff'!$E$61:$BM$80,MATCH('HRH Need estimation'!AB$2,'Inputs from Uganda staff'!$E$61:$E$80,0),MATCH('HRH Need estimation'!$D320,'Inputs from Uganda staff'!$E$6:$BM$6,0)),
""))</f>
        <v>0</v>
      </c>
      <c r="AC320" s="122" t="str">
        <f>IFERROR(
$AN320 * INDEX('WFOM - Time_Base'!$A$4:$API$29, MATCH("CenHos", 'WFOM - Time_Base'!$B$4:$B$29,0), MATCH(CONCATENATE($G320,AC$2),'WFOM - Time_Base'!$A$8:$API$8,0)) *
INDEX('WFOM - Time_Base'!$A$4:$API$29, MATCH("CenHos_Per", 'WFOM - Time_Base'!$B$4:$B$29,0), MATCH(CONCATENATE($G320,AC$2),'WFOM - Time_Base'!$A$8:$API$8,0)),
IFERROR($AN320 * INDEX('Inputs from Uganda staff'!$E$61:$BM$80,MATCH('HRH Need estimation'!AC$2,'Inputs from Uganda staff'!$E$61:$E$80,0),MATCH('HRH Need estimation'!$D320,'Inputs from Uganda staff'!$E$6:$BM$6,0)),
""))</f>
        <v/>
      </c>
      <c r="AD320" s="122">
        <f>IFERROR(
$AN320 * INDEX('WFOM - Time_Base'!$A$4:$API$29, MATCH("CenHos", 'WFOM - Time_Base'!$B$4:$B$29,0), MATCH(CONCATENATE($G320,AD$2),'WFOM - Time_Base'!$A$8:$API$8,0)) *
INDEX('WFOM - Time_Base'!$A$4:$API$29, MATCH("CenHos_Per", 'WFOM - Time_Base'!$B$4:$B$29,0), MATCH(CONCATENATE($G320,AD$2),'WFOM - Time_Base'!$A$8:$API$8,0)),
IFERROR($AN320 * INDEX('Inputs from Uganda staff'!$E$61:$BM$80,MATCH('HRH Need estimation'!AD$2,'Inputs from Uganda staff'!$E$61:$E$80,0),MATCH('HRH Need estimation'!$D320,'Inputs from Uganda staff'!$E$6:$BM$6,0)),
""))</f>
        <v>0</v>
      </c>
      <c r="AE320" s="122">
        <f>IFERROR(
$AN320 * INDEX('WFOM - Time_Base'!$A$4:$API$29, MATCH("CenHos", 'WFOM - Time_Base'!$B$4:$B$29,0), MATCH(CONCATENATE($G320,AE$2),'WFOM - Time_Base'!$A$8:$API$8,0)) *
INDEX('WFOM - Time_Base'!$A$4:$API$29, MATCH("CenHos_Per", 'WFOM - Time_Base'!$B$4:$B$29,0), MATCH(CONCATENATE($G320,AE$2),'WFOM - Time_Base'!$A$8:$API$8,0)),
IFERROR($AN320 * INDEX('Inputs from Uganda staff'!$E$61:$BM$80,MATCH('HRH Need estimation'!AE$2,'Inputs from Uganda staff'!$E$61:$E$80,0),MATCH('HRH Need estimation'!$D320,'Inputs from Uganda staff'!$E$6:$BM$6,0)),
""))</f>
        <v>0</v>
      </c>
      <c r="AF320" s="122">
        <f>IFERROR(
$AN320 * INDEX('WFOM - Time_Base'!$A$4:$API$29, MATCH("CenHos", 'WFOM - Time_Base'!$B$4:$B$29,0), MATCH(CONCATENATE($G320,AF$2),'WFOM - Time_Base'!$A$8:$API$8,0)) *
INDEX('WFOM - Time_Base'!$A$4:$API$29, MATCH("CenHos_Per", 'WFOM - Time_Base'!$B$4:$B$29,0), MATCH(CONCATENATE($G320,AF$2),'WFOM - Time_Base'!$A$8:$API$8,0)),
IFERROR($AN320 * INDEX('Inputs from Uganda staff'!$E$61:$BM$80,MATCH('HRH Need estimation'!AF$2,'Inputs from Uganda staff'!$E$61:$E$80,0),MATCH('HRH Need estimation'!$D320,'Inputs from Uganda staff'!$E$6:$BM$6,0)),
""))</f>
        <v>0</v>
      </c>
      <c r="AG320" s="122">
        <f>IFERROR(
$AN320 * INDEX('WFOM - Time_Base'!$A$4:$API$29, MATCH("CenHos", 'WFOM - Time_Base'!$B$4:$B$29,0), MATCH(CONCATENATE($G320,AG$2),'WFOM - Time_Base'!$A$8:$API$8,0)) *
INDEX('WFOM - Time_Base'!$A$4:$API$29, MATCH("CenHos_Per", 'WFOM - Time_Base'!$B$4:$B$29,0), MATCH(CONCATENATE($G320,AG$2),'WFOM - Time_Base'!$A$8:$API$8,0)),
IFERROR($AN320 * INDEX('Inputs from Uganda staff'!$E$61:$BM$80,MATCH('HRH Need estimation'!AG$2,'Inputs from Uganda staff'!$E$61:$E$80,0),MATCH('HRH Need estimation'!$D320,'Inputs from Uganda staff'!$E$6:$BM$6,0)),
""))</f>
        <v>0</v>
      </c>
      <c r="AH320" s="122">
        <f>IFERROR(
$AN320 * INDEX('WFOM - Time_Base'!$A$4:$API$29, MATCH("CenHos", 'WFOM - Time_Base'!$B$4:$B$29,0), MATCH(CONCATENATE($G320,AH$2),'WFOM - Time_Base'!$A$8:$API$8,0)) *
INDEX('WFOM - Time_Base'!$A$4:$API$29, MATCH("CenHos_Per", 'WFOM - Time_Base'!$B$4:$B$29,0), MATCH(CONCATENATE($G320,AH$2),'WFOM - Time_Base'!$A$8:$API$8,0)),
IFERROR($AN320 * INDEX('Inputs from Uganda staff'!$E$61:$BM$80,MATCH('HRH Need estimation'!AH$2,'Inputs from Uganda staff'!$E$61:$E$80,0),MATCH('HRH Need estimation'!$D320,'Inputs from Uganda staff'!$E$6:$BM$6,0)),
""))</f>
        <v>0</v>
      </c>
      <c r="AI320" s="122">
        <f>IFERROR(
$AN320 * INDEX('WFOM - Time_Base'!$A$4:$API$29, MATCH("CenHos", 'WFOM - Time_Base'!$B$4:$B$29,0), MATCH(CONCATENATE($G320,AI$2),'WFOM - Time_Base'!$A$8:$API$8,0)) *
INDEX('WFOM - Time_Base'!$A$4:$API$29, MATCH("CenHos_Per", 'WFOM - Time_Base'!$B$4:$B$29,0), MATCH(CONCATENATE($G320,AI$2),'WFOM - Time_Base'!$A$8:$API$8,0)),
IFERROR($AN320 * INDEX('Inputs from Uganda staff'!$E$61:$BM$80,MATCH('HRH Need estimation'!AI$2,'Inputs from Uganda staff'!$E$61:$E$80,0),MATCH('HRH Need estimation'!$D320,'Inputs from Uganda staff'!$E$6:$BM$6,0)),
""))</f>
        <v>0</v>
      </c>
      <c r="AJ320" s="122">
        <f>IFERROR(
$AN320 * INDEX('WFOM - Time_Base'!$A$4:$API$29, MATCH("CenHos", 'WFOM - Time_Base'!$B$4:$B$29,0), MATCH(CONCATENATE($G320,AJ$2),'WFOM - Time_Base'!$A$8:$API$8,0)) *
INDEX('WFOM - Time_Base'!$A$4:$API$29, MATCH("CenHos_Per", 'WFOM - Time_Base'!$B$4:$B$29,0), MATCH(CONCATENATE($G320,AJ$2),'WFOM - Time_Base'!$A$8:$API$8,0)),
IFERROR($AN320 * INDEX('Inputs from Uganda staff'!$E$61:$BM$80,MATCH('HRH Need estimation'!AJ$2,'Inputs from Uganda staff'!$E$61:$E$80,0),MATCH('HRH Need estimation'!$D320,'Inputs from Uganda staff'!$E$6:$BM$6,0)),
""))</f>
        <v>0</v>
      </c>
      <c r="AK320" s="122">
        <f>IFERROR(
$AN320 * INDEX('WFOM - Time_Base'!$A$4:$API$29, MATCH("CenHos", 'WFOM - Time_Base'!$B$4:$B$29,0), MATCH(CONCATENATE($G320,AK$2),'WFOM - Time_Base'!$A$8:$API$8,0)) *
INDEX('WFOM - Time_Base'!$A$4:$API$29, MATCH("CenHos_Per", 'WFOM - Time_Base'!$B$4:$B$29,0), MATCH(CONCATENATE($G320,AK$2),'WFOM - Time_Base'!$A$8:$API$8,0)),
IFERROR($AN320 * INDEX('Inputs from Uganda staff'!$E$61:$BM$80,MATCH('HRH Need estimation'!AK$2,'Inputs from Uganda staff'!$E$61:$E$80,0),MATCH('HRH Need estimation'!$D320,'Inputs from Uganda staff'!$E$6:$BM$6,0)),
""))</f>
        <v>0</v>
      </c>
      <c r="AL320" s="122">
        <f>IFERROR(
$AN320 * INDEX('WFOM - Time_Base'!$A$4:$API$29, MATCH("CenHos", 'WFOM - Time_Base'!$B$4:$B$29,0), MATCH(CONCATENATE($G320,AL$2),'WFOM - Time_Base'!$A$8:$API$8,0)) *
INDEX('WFOM - Time_Base'!$A$4:$API$29, MATCH("CenHos_Per", 'WFOM - Time_Base'!$B$4:$B$29,0), MATCH(CONCATENATE($G320,AL$2),'WFOM - Time_Base'!$A$8:$API$8,0)),
IFERROR($AN320 * INDEX('Inputs from Uganda staff'!$E$61:$BM$80,MATCH('HRH Need estimation'!AL$2,'Inputs from Uganda staff'!$E$61:$E$80,0),MATCH('HRH Need estimation'!$D320,'Inputs from Uganda staff'!$E$6:$BM$6,0)),
""))</f>
        <v>0</v>
      </c>
      <c r="AN320">
        <v>1</v>
      </c>
      <c r="AO320" t="e">
        <f t="shared" si="12"/>
        <v>#N/A</v>
      </c>
    </row>
    <row r="321" spans="1:41" hidden="1">
      <c r="A321" s="106" t="s">
        <v>915</v>
      </c>
      <c r="B321" s="106" t="s">
        <v>525</v>
      </c>
      <c r="C321" s="107" t="s">
        <v>857</v>
      </c>
      <c r="D321" s="115" t="s">
        <v>858</v>
      </c>
      <c r="E321" s="252"/>
      <c r="F321" s="252"/>
      <c r="G321" s="122" t="str">
        <f>IF(F321&lt;&gt;"", VLOOKUP(F321,'WFOM - Cadre and Service List'!$E$4:$F$52,2,FALSE), "")</f>
        <v/>
      </c>
      <c r="H321" s="122"/>
      <c r="I321" s="207"/>
      <c r="J321" s="207"/>
      <c r="K321" s="207"/>
      <c r="L321" s="207"/>
      <c r="M321" s="207"/>
      <c r="N321" s="207"/>
      <c r="O321" s="207"/>
      <c r="P321" s="207">
        <f t="shared" si="11"/>
        <v>0</v>
      </c>
      <c r="Q321" s="122" t="s">
        <v>1947</v>
      </c>
      <c r="R321" s="122">
        <f>IFERROR(
$AN321 * INDEX('WFOM - Time_Base'!$A$4:$API$29, MATCH("CenHos", 'WFOM - Time_Base'!$B$4:$B$29,0), MATCH(CONCATENATE($G321,R$2),'WFOM - Time_Base'!$A$8:$API$8,0)) *
INDEX('WFOM - Time_Base'!$A$4:$API$29, MATCH("CenHos_Per", 'WFOM - Time_Base'!$B$4:$B$29,0), MATCH(CONCATENATE($G321,R$2),'WFOM - Time_Base'!$A$8:$API$8,0)),
IFERROR($AN321 * INDEX('Inputs from Uganda staff'!$E$61:$BM$80,MATCH('HRH Need estimation'!R$2,'Inputs from Uganda staff'!$E$61:$E$80,0),MATCH('HRH Need estimation'!$D321,'Inputs from Uganda staff'!$E$6:$BM$6,0)),
""))</f>
        <v>0.1</v>
      </c>
      <c r="S321" s="122">
        <f>IFERROR(
$AN321 * INDEX('WFOM - Time_Base'!$A$4:$API$29, MATCH("CenHos", 'WFOM - Time_Base'!$B$4:$B$29,0), MATCH(CONCATENATE($G321,S$2),'WFOM - Time_Base'!$A$8:$API$8,0)) *
INDEX('WFOM - Time_Base'!$A$4:$API$29, MATCH("CenHos_Per", 'WFOM - Time_Base'!$B$4:$B$29,0), MATCH(CONCATENATE($G321,S$2),'WFOM - Time_Base'!$A$8:$API$8,0)),
IFERROR($AN321 * INDEX('Inputs from Uganda staff'!$E$61:$BM$80,MATCH('HRH Need estimation'!S$2,'Inputs from Uganda staff'!$E$61:$E$80,0),MATCH('HRH Need estimation'!$D321,'Inputs from Uganda staff'!$E$6:$BM$6,0)),
""))</f>
        <v>0.1</v>
      </c>
      <c r="T321" s="122">
        <f>IFERROR(
$AN321 * INDEX('WFOM - Time_Base'!$A$4:$API$29, MATCH("CenHos", 'WFOM - Time_Base'!$B$4:$B$29,0), MATCH(CONCATENATE($G321,T$2),'WFOM - Time_Base'!$A$8:$API$8,0)) *
INDEX('WFOM - Time_Base'!$A$4:$API$29, MATCH("CenHos_Per", 'WFOM - Time_Base'!$B$4:$B$29,0), MATCH(CONCATENATE($G321,T$2),'WFOM - Time_Base'!$A$8:$API$8,0)),
IFERROR($AN321 * INDEX('Inputs from Uganda staff'!$E$61:$BM$80,MATCH('HRH Need estimation'!T$2,'Inputs from Uganda staff'!$E$61:$E$80,0),MATCH('HRH Need estimation'!$D321,'Inputs from Uganda staff'!$E$6:$BM$6,0)),
""))</f>
        <v>0</v>
      </c>
      <c r="U321" s="122">
        <f>IFERROR(
$AN321 * INDEX('WFOM - Time_Base'!$A$4:$API$29, MATCH("CenHos", 'WFOM - Time_Base'!$B$4:$B$29,0), MATCH(CONCATENATE($G321,U$2),'WFOM - Time_Base'!$A$8:$API$8,0)) *
INDEX('WFOM - Time_Base'!$A$4:$API$29, MATCH("CenHos_Per", 'WFOM - Time_Base'!$B$4:$B$29,0), MATCH(CONCATENATE($G321,U$2),'WFOM - Time_Base'!$A$8:$API$8,0)),
IFERROR($AN321 * INDEX('Inputs from Uganda staff'!$E$61:$BM$80,MATCH('HRH Need estimation'!U$2,'Inputs from Uganda staff'!$E$61:$E$80,0),MATCH('HRH Need estimation'!$D321,'Inputs from Uganda staff'!$E$6:$BM$6,0)),
""))</f>
        <v>0</v>
      </c>
      <c r="V321" s="122">
        <f>IFERROR(
$AN321 * INDEX('WFOM - Time_Base'!$A$4:$API$29, MATCH("CenHos", 'WFOM - Time_Base'!$B$4:$B$29,0), MATCH(CONCATENATE($G321,V$2),'WFOM - Time_Base'!$A$8:$API$8,0)) *
INDEX('WFOM - Time_Base'!$A$4:$API$29, MATCH("CenHos_Per", 'WFOM - Time_Base'!$B$4:$B$29,0), MATCH(CONCATENATE($G321,V$2),'WFOM - Time_Base'!$A$8:$API$8,0)),
IFERROR($AN321 * INDEX('Inputs from Uganda staff'!$E$61:$BM$80,MATCH('HRH Need estimation'!V$2,'Inputs from Uganda staff'!$E$61:$E$80,0),MATCH('HRH Need estimation'!$D321,'Inputs from Uganda staff'!$E$6:$BM$6,0)),
""))</f>
        <v>0</v>
      </c>
      <c r="W321" s="122">
        <f>IFERROR(
$AN321 * INDEX('WFOM - Time_Base'!$A$4:$API$29, MATCH("CenHos", 'WFOM - Time_Base'!$B$4:$B$29,0), MATCH(CONCATENATE($G321,W$2),'WFOM - Time_Base'!$A$8:$API$8,0)) *
INDEX('WFOM - Time_Base'!$A$4:$API$29, MATCH("CenHos_Per", 'WFOM - Time_Base'!$B$4:$B$29,0), MATCH(CONCATENATE($G321,W$2),'WFOM - Time_Base'!$A$8:$API$8,0)),
IFERROR($AN321 * INDEX('Inputs from Uganda staff'!$E$61:$BM$80,MATCH('HRH Need estimation'!W$2,'Inputs from Uganda staff'!$E$61:$E$80,0),MATCH('HRH Need estimation'!$D321,'Inputs from Uganda staff'!$E$6:$BM$6,0)),
""))</f>
        <v>0</v>
      </c>
      <c r="X321" s="122">
        <f>IFERROR(
$AN321 * INDEX('WFOM - Time_Base'!$A$4:$API$29, MATCH("CenHos", 'WFOM - Time_Base'!$B$4:$B$29,0), MATCH(CONCATENATE($G321,X$2),'WFOM - Time_Base'!$A$8:$API$8,0)) *
INDEX('WFOM - Time_Base'!$A$4:$API$29, MATCH("CenHos_Per", 'WFOM - Time_Base'!$B$4:$B$29,0), MATCH(CONCATENATE($G321,X$2),'WFOM - Time_Base'!$A$8:$API$8,0)),
IFERROR($AN321 * INDEX('Inputs from Uganda staff'!$E$61:$BM$80,MATCH('HRH Need estimation'!X$2,'Inputs from Uganda staff'!$E$61:$E$80,0),MATCH('HRH Need estimation'!$D321,'Inputs from Uganda staff'!$E$6:$BM$6,0)),
""))</f>
        <v>0</v>
      </c>
      <c r="Y321" s="122">
        <f>IFERROR(
$AN321 * INDEX('WFOM - Time_Base'!$A$4:$API$29, MATCH("CenHos", 'WFOM - Time_Base'!$B$4:$B$29,0), MATCH(CONCATENATE($G321,Y$2),'WFOM - Time_Base'!$A$8:$API$8,0)) *
INDEX('WFOM - Time_Base'!$A$4:$API$29, MATCH("CenHos_Per", 'WFOM - Time_Base'!$B$4:$B$29,0), MATCH(CONCATENATE($G321,Y$2),'WFOM - Time_Base'!$A$8:$API$8,0)),
IFERROR($AN321 * INDEX('Inputs from Uganda staff'!$E$61:$BM$80,MATCH('HRH Need estimation'!Y$2,'Inputs from Uganda staff'!$E$61:$E$80,0),MATCH('HRH Need estimation'!$D321,'Inputs from Uganda staff'!$E$6:$BM$6,0)),
""))</f>
        <v>0</v>
      </c>
      <c r="Z321" s="122">
        <f>IFERROR(
$AN321 * INDEX('WFOM - Time_Base'!$A$4:$API$29, MATCH("CenHos", 'WFOM - Time_Base'!$B$4:$B$29,0), MATCH(CONCATENATE($G321,Z$2),'WFOM - Time_Base'!$A$8:$API$8,0)) *
INDEX('WFOM - Time_Base'!$A$4:$API$29, MATCH("CenHos_Per", 'WFOM - Time_Base'!$B$4:$B$29,0), MATCH(CONCATENATE($G321,Z$2),'WFOM - Time_Base'!$A$8:$API$8,0)),
IFERROR($AN321 * INDEX('Inputs from Uganda staff'!$E$61:$BM$80,MATCH('HRH Need estimation'!Z$2,'Inputs from Uganda staff'!$E$61:$E$80,0),MATCH('HRH Need estimation'!$D321,'Inputs from Uganda staff'!$E$6:$BM$6,0)),
""))</f>
        <v>0</v>
      </c>
      <c r="AA321" s="122">
        <f>IFERROR(
$AN321 * INDEX('WFOM - Time_Base'!$A$4:$API$29, MATCH("CenHos", 'WFOM - Time_Base'!$B$4:$B$29,0), MATCH(CONCATENATE($G321,AA$2),'WFOM - Time_Base'!$A$8:$API$8,0)) *
INDEX('WFOM - Time_Base'!$A$4:$API$29, MATCH("CenHos_Per", 'WFOM - Time_Base'!$B$4:$B$29,0), MATCH(CONCATENATE($G321,AA$2),'WFOM - Time_Base'!$A$8:$API$8,0)),
IFERROR($AN321 * INDEX('Inputs from Uganda staff'!$E$61:$BM$80,MATCH('HRH Need estimation'!AA$2,'Inputs from Uganda staff'!$E$61:$E$80,0),MATCH('HRH Need estimation'!$D321,'Inputs from Uganda staff'!$E$6:$BM$6,0)),
""))</f>
        <v>0.3</v>
      </c>
      <c r="AB321" s="122">
        <f>IFERROR(
$AN321 * INDEX('WFOM - Time_Base'!$A$4:$API$29, MATCH("CenHos", 'WFOM - Time_Base'!$B$4:$B$29,0), MATCH(CONCATENATE($G321,AB$2),'WFOM - Time_Base'!$A$8:$API$8,0)) *
INDEX('WFOM - Time_Base'!$A$4:$API$29, MATCH("CenHos_Per", 'WFOM - Time_Base'!$B$4:$B$29,0), MATCH(CONCATENATE($G321,AB$2),'WFOM - Time_Base'!$A$8:$API$8,0)),
IFERROR($AN321 * INDEX('Inputs from Uganda staff'!$E$61:$BM$80,MATCH('HRH Need estimation'!AB$2,'Inputs from Uganda staff'!$E$61:$E$80,0),MATCH('HRH Need estimation'!$D321,'Inputs from Uganda staff'!$E$6:$BM$6,0)),
""))</f>
        <v>0</v>
      </c>
      <c r="AC321" s="122" t="str">
        <f>IFERROR(
$AN321 * INDEX('WFOM - Time_Base'!$A$4:$API$29, MATCH("CenHos", 'WFOM - Time_Base'!$B$4:$B$29,0), MATCH(CONCATENATE($G321,AC$2),'WFOM - Time_Base'!$A$8:$API$8,0)) *
INDEX('WFOM - Time_Base'!$A$4:$API$29, MATCH("CenHos_Per", 'WFOM - Time_Base'!$B$4:$B$29,0), MATCH(CONCATENATE($G321,AC$2),'WFOM - Time_Base'!$A$8:$API$8,0)),
IFERROR($AN321 * INDEX('Inputs from Uganda staff'!$E$61:$BM$80,MATCH('HRH Need estimation'!AC$2,'Inputs from Uganda staff'!$E$61:$E$80,0),MATCH('HRH Need estimation'!$D321,'Inputs from Uganda staff'!$E$6:$BM$6,0)),
""))</f>
        <v/>
      </c>
      <c r="AD321" s="122">
        <f>IFERROR(
$AN321 * INDEX('WFOM - Time_Base'!$A$4:$API$29, MATCH("CenHos", 'WFOM - Time_Base'!$B$4:$B$29,0), MATCH(CONCATENATE($G321,AD$2),'WFOM - Time_Base'!$A$8:$API$8,0)) *
INDEX('WFOM - Time_Base'!$A$4:$API$29, MATCH("CenHos_Per", 'WFOM - Time_Base'!$B$4:$B$29,0), MATCH(CONCATENATE($G321,AD$2),'WFOM - Time_Base'!$A$8:$API$8,0)),
IFERROR($AN321 * INDEX('Inputs from Uganda staff'!$E$61:$BM$80,MATCH('HRH Need estimation'!AD$2,'Inputs from Uganda staff'!$E$61:$E$80,0),MATCH('HRH Need estimation'!$D321,'Inputs from Uganda staff'!$E$6:$BM$6,0)),
""))</f>
        <v>0</v>
      </c>
      <c r="AE321" s="122">
        <f>IFERROR(
$AN321 * INDEX('WFOM - Time_Base'!$A$4:$API$29, MATCH("CenHos", 'WFOM - Time_Base'!$B$4:$B$29,0), MATCH(CONCATENATE($G321,AE$2),'WFOM - Time_Base'!$A$8:$API$8,0)) *
INDEX('WFOM - Time_Base'!$A$4:$API$29, MATCH("CenHos_Per", 'WFOM - Time_Base'!$B$4:$B$29,0), MATCH(CONCATENATE($G321,AE$2),'WFOM - Time_Base'!$A$8:$API$8,0)),
IFERROR($AN321 * INDEX('Inputs from Uganda staff'!$E$61:$BM$80,MATCH('HRH Need estimation'!AE$2,'Inputs from Uganda staff'!$E$61:$E$80,0),MATCH('HRH Need estimation'!$D321,'Inputs from Uganda staff'!$E$6:$BM$6,0)),
""))</f>
        <v>0</v>
      </c>
      <c r="AF321" s="122">
        <f>IFERROR(
$AN321 * INDEX('WFOM - Time_Base'!$A$4:$API$29, MATCH("CenHos", 'WFOM - Time_Base'!$B$4:$B$29,0), MATCH(CONCATENATE($G321,AF$2),'WFOM - Time_Base'!$A$8:$API$8,0)) *
INDEX('WFOM - Time_Base'!$A$4:$API$29, MATCH("CenHos_Per", 'WFOM - Time_Base'!$B$4:$B$29,0), MATCH(CONCATENATE($G321,AF$2),'WFOM - Time_Base'!$A$8:$API$8,0)),
IFERROR($AN321 * INDEX('Inputs from Uganda staff'!$E$61:$BM$80,MATCH('HRH Need estimation'!AF$2,'Inputs from Uganda staff'!$E$61:$E$80,0),MATCH('HRH Need estimation'!$D321,'Inputs from Uganda staff'!$E$6:$BM$6,0)),
""))</f>
        <v>0</v>
      </c>
      <c r="AG321" s="122">
        <f>IFERROR(
$AN321 * INDEX('WFOM - Time_Base'!$A$4:$API$29, MATCH("CenHos", 'WFOM - Time_Base'!$B$4:$B$29,0), MATCH(CONCATENATE($G321,AG$2),'WFOM - Time_Base'!$A$8:$API$8,0)) *
INDEX('WFOM - Time_Base'!$A$4:$API$29, MATCH("CenHos_Per", 'WFOM - Time_Base'!$B$4:$B$29,0), MATCH(CONCATENATE($G321,AG$2),'WFOM - Time_Base'!$A$8:$API$8,0)),
IFERROR($AN321 * INDEX('Inputs from Uganda staff'!$E$61:$BM$80,MATCH('HRH Need estimation'!AG$2,'Inputs from Uganda staff'!$E$61:$E$80,0),MATCH('HRH Need estimation'!$D321,'Inputs from Uganda staff'!$E$6:$BM$6,0)),
""))</f>
        <v>0</v>
      </c>
      <c r="AH321" s="122">
        <f>IFERROR(
$AN321 * INDEX('WFOM - Time_Base'!$A$4:$API$29, MATCH("CenHos", 'WFOM - Time_Base'!$B$4:$B$29,0), MATCH(CONCATENATE($G321,AH$2),'WFOM - Time_Base'!$A$8:$API$8,0)) *
INDEX('WFOM - Time_Base'!$A$4:$API$29, MATCH("CenHos_Per", 'WFOM - Time_Base'!$B$4:$B$29,0), MATCH(CONCATENATE($G321,AH$2),'WFOM - Time_Base'!$A$8:$API$8,0)),
IFERROR($AN321 * INDEX('Inputs from Uganda staff'!$E$61:$BM$80,MATCH('HRH Need estimation'!AH$2,'Inputs from Uganda staff'!$E$61:$E$80,0),MATCH('HRH Need estimation'!$D321,'Inputs from Uganda staff'!$E$6:$BM$6,0)),
""))</f>
        <v>0</v>
      </c>
      <c r="AI321" s="122">
        <f>IFERROR(
$AN321 * INDEX('WFOM - Time_Base'!$A$4:$API$29, MATCH("CenHos", 'WFOM - Time_Base'!$B$4:$B$29,0), MATCH(CONCATENATE($G321,AI$2),'WFOM - Time_Base'!$A$8:$API$8,0)) *
INDEX('WFOM - Time_Base'!$A$4:$API$29, MATCH("CenHos_Per", 'WFOM - Time_Base'!$B$4:$B$29,0), MATCH(CONCATENATE($G321,AI$2),'WFOM - Time_Base'!$A$8:$API$8,0)),
IFERROR($AN321 * INDEX('Inputs from Uganda staff'!$E$61:$BM$80,MATCH('HRH Need estimation'!AI$2,'Inputs from Uganda staff'!$E$61:$E$80,0),MATCH('HRH Need estimation'!$D321,'Inputs from Uganda staff'!$E$6:$BM$6,0)),
""))</f>
        <v>0</v>
      </c>
      <c r="AJ321" s="122">
        <f>IFERROR(
$AN321 * INDEX('WFOM - Time_Base'!$A$4:$API$29, MATCH("CenHos", 'WFOM - Time_Base'!$B$4:$B$29,0), MATCH(CONCATENATE($G321,AJ$2),'WFOM - Time_Base'!$A$8:$API$8,0)) *
INDEX('WFOM - Time_Base'!$A$4:$API$29, MATCH("CenHos_Per", 'WFOM - Time_Base'!$B$4:$B$29,0), MATCH(CONCATENATE($G321,AJ$2),'WFOM - Time_Base'!$A$8:$API$8,0)),
IFERROR($AN321 * INDEX('Inputs from Uganda staff'!$E$61:$BM$80,MATCH('HRH Need estimation'!AJ$2,'Inputs from Uganda staff'!$E$61:$E$80,0),MATCH('HRH Need estimation'!$D321,'Inputs from Uganda staff'!$E$6:$BM$6,0)),
""))</f>
        <v>0</v>
      </c>
      <c r="AK321" s="122">
        <f>IFERROR(
$AN321 * INDEX('WFOM - Time_Base'!$A$4:$API$29, MATCH("CenHos", 'WFOM - Time_Base'!$B$4:$B$29,0), MATCH(CONCATENATE($G321,AK$2),'WFOM - Time_Base'!$A$8:$API$8,0)) *
INDEX('WFOM - Time_Base'!$A$4:$API$29, MATCH("CenHos_Per", 'WFOM - Time_Base'!$B$4:$B$29,0), MATCH(CONCATENATE($G321,AK$2),'WFOM - Time_Base'!$A$8:$API$8,0)),
IFERROR($AN321 * INDEX('Inputs from Uganda staff'!$E$61:$BM$80,MATCH('HRH Need estimation'!AK$2,'Inputs from Uganda staff'!$E$61:$E$80,0),MATCH('HRH Need estimation'!$D321,'Inputs from Uganda staff'!$E$6:$BM$6,0)),
""))</f>
        <v>0</v>
      </c>
      <c r="AL321" s="122">
        <f>IFERROR(
$AN321 * INDEX('WFOM - Time_Base'!$A$4:$API$29, MATCH("CenHos", 'WFOM - Time_Base'!$B$4:$B$29,0), MATCH(CONCATENATE($G321,AL$2),'WFOM - Time_Base'!$A$8:$API$8,0)) *
INDEX('WFOM - Time_Base'!$A$4:$API$29, MATCH("CenHos_Per", 'WFOM - Time_Base'!$B$4:$B$29,0), MATCH(CONCATENATE($G321,AL$2),'WFOM - Time_Base'!$A$8:$API$8,0)),
IFERROR($AN321 * INDEX('Inputs from Uganda staff'!$E$61:$BM$80,MATCH('HRH Need estimation'!AL$2,'Inputs from Uganda staff'!$E$61:$E$80,0),MATCH('HRH Need estimation'!$D321,'Inputs from Uganda staff'!$E$6:$BM$6,0)),
""))</f>
        <v>0</v>
      </c>
      <c r="AN321">
        <v>1</v>
      </c>
      <c r="AO321" t="e">
        <f t="shared" si="12"/>
        <v>#N/A</v>
      </c>
    </row>
    <row r="322" spans="1:41" hidden="1">
      <c r="A322" s="106" t="s">
        <v>915</v>
      </c>
      <c r="B322" s="106" t="s">
        <v>141</v>
      </c>
      <c r="C322" s="107" t="s">
        <v>859</v>
      </c>
      <c r="D322" s="115" t="s">
        <v>860</v>
      </c>
      <c r="E322" s="252"/>
      <c r="F322" s="252"/>
      <c r="G322" s="122" t="str">
        <f>IF(F322&lt;&gt;"", VLOOKUP(F322,'WFOM - Cadre and Service List'!$E$4:$F$52,2,FALSE), "")</f>
        <v/>
      </c>
      <c r="H322" s="122"/>
      <c r="I322" s="207"/>
      <c r="J322" s="207"/>
      <c r="K322" s="207"/>
      <c r="L322" s="207"/>
      <c r="M322" s="207"/>
      <c r="N322" s="207"/>
      <c r="O322" s="207"/>
      <c r="P322" s="207">
        <f t="shared" si="11"/>
        <v>0</v>
      </c>
      <c r="Q322" s="122" t="s">
        <v>1947</v>
      </c>
      <c r="R322" s="122">
        <f>IFERROR(
$AN322 * INDEX('WFOM - Time_Base'!$A$4:$API$29, MATCH("CenHos", 'WFOM - Time_Base'!$B$4:$B$29,0), MATCH(CONCATENATE($G322,R$2),'WFOM - Time_Base'!$A$8:$API$8,0)) *
INDEX('WFOM - Time_Base'!$A$4:$API$29, MATCH("CenHos_Per", 'WFOM - Time_Base'!$B$4:$B$29,0), MATCH(CONCATENATE($G322,R$2),'WFOM - Time_Base'!$A$8:$API$8,0)),
IFERROR($AN322 * INDEX('Inputs from Uganda staff'!$E$61:$BM$80,MATCH('HRH Need estimation'!R$2,'Inputs from Uganda staff'!$E$61:$E$80,0),MATCH('HRH Need estimation'!$D322,'Inputs from Uganda staff'!$E$6:$BM$6,0)),
""))</f>
        <v>0.1</v>
      </c>
      <c r="S322" s="122">
        <f>IFERROR(
$AN322 * INDEX('WFOM - Time_Base'!$A$4:$API$29, MATCH("CenHos", 'WFOM - Time_Base'!$B$4:$B$29,0), MATCH(CONCATENATE($G322,S$2),'WFOM - Time_Base'!$A$8:$API$8,0)) *
INDEX('WFOM - Time_Base'!$A$4:$API$29, MATCH("CenHos_Per", 'WFOM - Time_Base'!$B$4:$B$29,0), MATCH(CONCATENATE($G322,S$2),'WFOM - Time_Base'!$A$8:$API$8,0)),
IFERROR($AN322 * INDEX('Inputs from Uganda staff'!$E$61:$BM$80,MATCH('HRH Need estimation'!S$2,'Inputs from Uganda staff'!$E$61:$E$80,0),MATCH('HRH Need estimation'!$D322,'Inputs from Uganda staff'!$E$6:$BM$6,0)),
""))</f>
        <v>0.1</v>
      </c>
      <c r="T322" s="122">
        <f>IFERROR(
$AN322 * INDEX('WFOM - Time_Base'!$A$4:$API$29, MATCH("CenHos", 'WFOM - Time_Base'!$B$4:$B$29,0), MATCH(CONCATENATE($G322,T$2),'WFOM - Time_Base'!$A$8:$API$8,0)) *
INDEX('WFOM - Time_Base'!$A$4:$API$29, MATCH("CenHos_Per", 'WFOM - Time_Base'!$B$4:$B$29,0), MATCH(CONCATENATE($G322,T$2),'WFOM - Time_Base'!$A$8:$API$8,0)),
IFERROR($AN322 * INDEX('Inputs from Uganda staff'!$E$61:$BM$80,MATCH('HRH Need estimation'!T$2,'Inputs from Uganda staff'!$E$61:$E$80,0),MATCH('HRH Need estimation'!$D322,'Inputs from Uganda staff'!$E$6:$BM$6,0)),
""))</f>
        <v>0</v>
      </c>
      <c r="U322" s="122">
        <f>IFERROR(
$AN322 * INDEX('WFOM - Time_Base'!$A$4:$API$29, MATCH("CenHos", 'WFOM - Time_Base'!$B$4:$B$29,0), MATCH(CONCATENATE($G322,U$2),'WFOM - Time_Base'!$A$8:$API$8,0)) *
INDEX('WFOM - Time_Base'!$A$4:$API$29, MATCH("CenHos_Per", 'WFOM - Time_Base'!$B$4:$B$29,0), MATCH(CONCATENATE($G322,U$2),'WFOM - Time_Base'!$A$8:$API$8,0)),
IFERROR($AN322 * INDEX('Inputs from Uganda staff'!$E$61:$BM$80,MATCH('HRH Need estimation'!U$2,'Inputs from Uganda staff'!$E$61:$E$80,0),MATCH('HRH Need estimation'!$D322,'Inputs from Uganda staff'!$E$6:$BM$6,0)),
""))</f>
        <v>0</v>
      </c>
      <c r="V322" s="122">
        <f>IFERROR(
$AN322 * INDEX('WFOM - Time_Base'!$A$4:$API$29, MATCH("CenHos", 'WFOM - Time_Base'!$B$4:$B$29,0), MATCH(CONCATENATE($G322,V$2),'WFOM - Time_Base'!$A$8:$API$8,0)) *
INDEX('WFOM - Time_Base'!$A$4:$API$29, MATCH("CenHos_Per", 'WFOM - Time_Base'!$B$4:$B$29,0), MATCH(CONCATENATE($G322,V$2),'WFOM - Time_Base'!$A$8:$API$8,0)),
IFERROR($AN322 * INDEX('Inputs from Uganda staff'!$E$61:$BM$80,MATCH('HRH Need estimation'!V$2,'Inputs from Uganda staff'!$E$61:$E$80,0),MATCH('HRH Need estimation'!$D322,'Inputs from Uganda staff'!$E$6:$BM$6,0)),
""))</f>
        <v>0</v>
      </c>
      <c r="W322" s="122">
        <f>IFERROR(
$AN322 * INDEX('WFOM - Time_Base'!$A$4:$API$29, MATCH("CenHos", 'WFOM - Time_Base'!$B$4:$B$29,0), MATCH(CONCATENATE($G322,W$2),'WFOM - Time_Base'!$A$8:$API$8,0)) *
INDEX('WFOM - Time_Base'!$A$4:$API$29, MATCH("CenHos_Per", 'WFOM - Time_Base'!$B$4:$B$29,0), MATCH(CONCATENATE($G322,W$2),'WFOM - Time_Base'!$A$8:$API$8,0)),
IFERROR($AN322 * INDEX('Inputs from Uganda staff'!$E$61:$BM$80,MATCH('HRH Need estimation'!W$2,'Inputs from Uganda staff'!$E$61:$E$80,0),MATCH('HRH Need estimation'!$D322,'Inputs from Uganda staff'!$E$6:$BM$6,0)),
""))</f>
        <v>0</v>
      </c>
      <c r="X322" s="122">
        <f>IFERROR(
$AN322 * INDEX('WFOM - Time_Base'!$A$4:$API$29, MATCH("CenHos", 'WFOM - Time_Base'!$B$4:$B$29,0), MATCH(CONCATENATE($G322,X$2),'WFOM - Time_Base'!$A$8:$API$8,0)) *
INDEX('WFOM - Time_Base'!$A$4:$API$29, MATCH("CenHos_Per", 'WFOM - Time_Base'!$B$4:$B$29,0), MATCH(CONCATENATE($G322,X$2),'WFOM - Time_Base'!$A$8:$API$8,0)),
IFERROR($AN322 * INDEX('Inputs from Uganda staff'!$E$61:$BM$80,MATCH('HRH Need estimation'!X$2,'Inputs from Uganda staff'!$E$61:$E$80,0),MATCH('HRH Need estimation'!$D322,'Inputs from Uganda staff'!$E$6:$BM$6,0)),
""))</f>
        <v>0</v>
      </c>
      <c r="Y322" s="122">
        <f>IFERROR(
$AN322 * INDEX('WFOM - Time_Base'!$A$4:$API$29, MATCH("CenHos", 'WFOM - Time_Base'!$B$4:$B$29,0), MATCH(CONCATENATE($G322,Y$2),'WFOM - Time_Base'!$A$8:$API$8,0)) *
INDEX('WFOM - Time_Base'!$A$4:$API$29, MATCH("CenHos_Per", 'WFOM - Time_Base'!$B$4:$B$29,0), MATCH(CONCATENATE($G322,Y$2),'WFOM - Time_Base'!$A$8:$API$8,0)),
IFERROR($AN322 * INDEX('Inputs from Uganda staff'!$E$61:$BM$80,MATCH('HRH Need estimation'!Y$2,'Inputs from Uganda staff'!$E$61:$E$80,0),MATCH('HRH Need estimation'!$D322,'Inputs from Uganda staff'!$E$6:$BM$6,0)),
""))</f>
        <v>0</v>
      </c>
      <c r="Z322" s="122">
        <f>IFERROR(
$AN322 * INDEX('WFOM - Time_Base'!$A$4:$API$29, MATCH("CenHos", 'WFOM - Time_Base'!$B$4:$B$29,0), MATCH(CONCATENATE($G322,Z$2),'WFOM - Time_Base'!$A$8:$API$8,0)) *
INDEX('WFOM - Time_Base'!$A$4:$API$29, MATCH("CenHos_Per", 'WFOM - Time_Base'!$B$4:$B$29,0), MATCH(CONCATENATE($G322,Z$2),'WFOM - Time_Base'!$A$8:$API$8,0)),
IFERROR($AN322 * INDEX('Inputs from Uganda staff'!$E$61:$BM$80,MATCH('HRH Need estimation'!Z$2,'Inputs from Uganda staff'!$E$61:$E$80,0),MATCH('HRH Need estimation'!$D322,'Inputs from Uganda staff'!$E$6:$BM$6,0)),
""))</f>
        <v>0</v>
      </c>
      <c r="AA322" s="122">
        <f>IFERROR(
$AN322 * INDEX('WFOM - Time_Base'!$A$4:$API$29, MATCH("CenHos", 'WFOM - Time_Base'!$B$4:$B$29,0), MATCH(CONCATENATE($G322,AA$2),'WFOM - Time_Base'!$A$8:$API$8,0)) *
INDEX('WFOM - Time_Base'!$A$4:$API$29, MATCH("CenHos_Per", 'WFOM - Time_Base'!$B$4:$B$29,0), MATCH(CONCATENATE($G322,AA$2),'WFOM - Time_Base'!$A$8:$API$8,0)),
IFERROR($AN322 * INDEX('Inputs from Uganda staff'!$E$61:$BM$80,MATCH('HRH Need estimation'!AA$2,'Inputs from Uganda staff'!$E$61:$E$80,0),MATCH('HRH Need estimation'!$D322,'Inputs from Uganda staff'!$E$6:$BM$6,0)),
""))</f>
        <v>0.3</v>
      </c>
      <c r="AB322" s="122">
        <f>IFERROR(
$AN322 * INDEX('WFOM - Time_Base'!$A$4:$API$29, MATCH("CenHos", 'WFOM - Time_Base'!$B$4:$B$29,0), MATCH(CONCATENATE($G322,AB$2),'WFOM - Time_Base'!$A$8:$API$8,0)) *
INDEX('WFOM - Time_Base'!$A$4:$API$29, MATCH("CenHos_Per", 'WFOM - Time_Base'!$B$4:$B$29,0), MATCH(CONCATENATE($G322,AB$2),'WFOM - Time_Base'!$A$8:$API$8,0)),
IFERROR($AN322 * INDEX('Inputs from Uganda staff'!$E$61:$BM$80,MATCH('HRH Need estimation'!AB$2,'Inputs from Uganda staff'!$E$61:$E$80,0),MATCH('HRH Need estimation'!$D322,'Inputs from Uganda staff'!$E$6:$BM$6,0)),
""))</f>
        <v>0</v>
      </c>
      <c r="AC322" s="122" t="str">
        <f>IFERROR(
$AN322 * INDEX('WFOM - Time_Base'!$A$4:$API$29, MATCH("CenHos", 'WFOM - Time_Base'!$B$4:$B$29,0), MATCH(CONCATENATE($G322,AC$2),'WFOM - Time_Base'!$A$8:$API$8,0)) *
INDEX('WFOM - Time_Base'!$A$4:$API$29, MATCH("CenHos_Per", 'WFOM - Time_Base'!$B$4:$B$29,0), MATCH(CONCATENATE($G322,AC$2),'WFOM - Time_Base'!$A$8:$API$8,0)),
IFERROR($AN322 * INDEX('Inputs from Uganda staff'!$E$61:$BM$80,MATCH('HRH Need estimation'!AC$2,'Inputs from Uganda staff'!$E$61:$E$80,0),MATCH('HRH Need estimation'!$D322,'Inputs from Uganda staff'!$E$6:$BM$6,0)),
""))</f>
        <v/>
      </c>
      <c r="AD322" s="122">
        <f>IFERROR(
$AN322 * INDEX('WFOM - Time_Base'!$A$4:$API$29, MATCH("CenHos", 'WFOM - Time_Base'!$B$4:$B$29,0), MATCH(CONCATENATE($G322,AD$2),'WFOM - Time_Base'!$A$8:$API$8,0)) *
INDEX('WFOM - Time_Base'!$A$4:$API$29, MATCH("CenHos_Per", 'WFOM - Time_Base'!$B$4:$B$29,0), MATCH(CONCATENATE($G322,AD$2),'WFOM - Time_Base'!$A$8:$API$8,0)),
IFERROR($AN322 * INDEX('Inputs from Uganda staff'!$E$61:$BM$80,MATCH('HRH Need estimation'!AD$2,'Inputs from Uganda staff'!$E$61:$E$80,0),MATCH('HRH Need estimation'!$D322,'Inputs from Uganda staff'!$E$6:$BM$6,0)),
""))</f>
        <v>0</v>
      </c>
      <c r="AE322" s="122">
        <f>IFERROR(
$AN322 * INDEX('WFOM - Time_Base'!$A$4:$API$29, MATCH("CenHos", 'WFOM - Time_Base'!$B$4:$B$29,0), MATCH(CONCATENATE($G322,AE$2),'WFOM - Time_Base'!$A$8:$API$8,0)) *
INDEX('WFOM - Time_Base'!$A$4:$API$29, MATCH("CenHos_Per", 'WFOM - Time_Base'!$B$4:$B$29,0), MATCH(CONCATENATE($G322,AE$2),'WFOM - Time_Base'!$A$8:$API$8,0)),
IFERROR($AN322 * INDEX('Inputs from Uganda staff'!$E$61:$BM$80,MATCH('HRH Need estimation'!AE$2,'Inputs from Uganda staff'!$E$61:$E$80,0),MATCH('HRH Need estimation'!$D322,'Inputs from Uganda staff'!$E$6:$BM$6,0)),
""))</f>
        <v>0</v>
      </c>
      <c r="AF322" s="122">
        <f>IFERROR(
$AN322 * INDEX('WFOM - Time_Base'!$A$4:$API$29, MATCH("CenHos", 'WFOM - Time_Base'!$B$4:$B$29,0), MATCH(CONCATENATE($G322,AF$2),'WFOM - Time_Base'!$A$8:$API$8,0)) *
INDEX('WFOM - Time_Base'!$A$4:$API$29, MATCH("CenHos_Per", 'WFOM - Time_Base'!$B$4:$B$29,0), MATCH(CONCATENATE($G322,AF$2),'WFOM - Time_Base'!$A$8:$API$8,0)),
IFERROR($AN322 * INDEX('Inputs from Uganda staff'!$E$61:$BM$80,MATCH('HRH Need estimation'!AF$2,'Inputs from Uganda staff'!$E$61:$E$80,0),MATCH('HRH Need estimation'!$D322,'Inputs from Uganda staff'!$E$6:$BM$6,0)),
""))</f>
        <v>0</v>
      </c>
      <c r="AG322" s="122">
        <f>IFERROR(
$AN322 * INDEX('WFOM - Time_Base'!$A$4:$API$29, MATCH("CenHos", 'WFOM - Time_Base'!$B$4:$B$29,0), MATCH(CONCATENATE($G322,AG$2),'WFOM - Time_Base'!$A$8:$API$8,0)) *
INDEX('WFOM - Time_Base'!$A$4:$API$29, MATCH("CenHos_Per", 'WFOM - Time_Base'!$B$4:$B$29,0), MATCH(CONCATENATE($G322,AG$2),'WFOM - Time_Base'!$A$8:$API$8,0)),
IFERROR($AN322 * INDEX('Inputs from Uganda staff'!$E$61:$BM$80,MATCH('HRH Need estimation'!AG$2,'Inputs from Uganda staff'!$E$61:$E$80,0),MATCH('HRH Need estimation'!$D322,'Inputs from Uganda staff'!$E$6:$BM$6,0)),
""))</f>
        <v>0</v>
      </c>
      <c r="AH322" s="122">
        <f>IFERROR(
$AN322 * INDEX('WFOM - Time_Base'!$A$4:$API$29, MATCH("CenHos", 'WFOM - Time_Base'!$B$4:$B$29,0), MATCH(CONCATENATE($G322,AH$2),'WFOM - Time_Base'!$A$8:$API$8,0)) *
INDEX('WFOM - Time_Base'!$A$4:$API$29, MATCH("CenHos_Per", 'WFOM - Time_Base'!$B$4:$B$29,0), MATCH(CONCATENATE($G322,AH$2),'WFOM - Time_Base'!$A$8:$API$8,0)),
IFERROR($AN322 * INDEX('Inputs from Uganda staff'!$E$61:$BM$80,MATCH('HRH Need estimation'!AH$2,'Inputs from Uganda staff'!$E$61:$E$80,0),MATCH('HRH Need estimation'!$D322,'Inputs from Uganda staff'!$E$6:$BM$6,0)),
""))</f>
        <v>0</v>
      </c>
      <c r="AI322" s="122">
        <f>IFERROR(
$AN322 * INDEX('WFOM - Time_Base'!$A$4:$API$29, MATCH("CenHos", 'WFOM - Time_Base'!$B$4:$B$29,0), MATCH(CONCATENATE($G322,AI$2),'WFOM - Time_Base'!$A$8:$API$8,0)) *
INDEX('WFOM - Time_Base'!$A$4:$API$29, MATCH("CenHos_Per", 'WFOM - Time_Base'!$B$4:$B$29,0), MATCH(CONCATENATE($G322,AI$2),'WFOM - Time_Base'!$A$8:$API$8,0)),
IFERROR($AN322 * INDEX('Inputs from Uganda staff'!$E$61:$BM$80,MATCH('HRH Need estimation'!AI$2,'Inputs from Uganda staff'!$E$61:$E$80,0),MATCH('HRH Need estimation'!$D322,'Inputs from Uganda staff'!$E$6:$BM$6,0)),
""))</f>
        <v>0</v>
      </c>
      <c r="AJ322" s="122">
        <f>IFERROR(
$AN322 * INDEX('WFOM - Time_Base'!$A$4:$API$29, MATCH("CenHos", 'WFOM - Time_Base'!$B$4:$B$29,0), MATCH(CONCATENATE($G322,AJ$2),'WFOM - Time_Base'!$A$8:$API$8,0)) *
INDEX('WFOM - Time_Base'!$A$4:$API$29, MATCH("CenHos_Per", 'WFOM - Time_Base'!$B$4:$B$29,0), MATCH(CONCATENATE($G322,AJ$2),'WFOM - Time_Base'!$A$8:$API$8,0)),
IFERROR($AN322 * INDEX('Inputs from Uganda staff'!$E$61:$BM$80,MATCH('HRH Need estimation'!AJ$2,'Inputs from Uganda staff'!$E$61:$E$80,0),MATCH('HRH Need estimation'!$D322,'Inputs from Uganda staff'!$E$6:$BM$6,0)),
""))</f>
        <v>0</v>
      </c>
      <c r="AK322" s="122">
        <f>IFERROR(
$AN322 * INDEX('WFOM - Time_Base'!$A$4:$API$29, MATCH("CenHos", 'WFOM - Time_Base'!$B$4:$B$29,0), MATCH(CONCATENATE($G322,AK$2),'WFOM - Time_Base'!$A$8:$API$8,0)) *
INDEX('WFOM - Time_Base'!$A$4:$API$29, MATCH("CenHos_Per", 'WFOM - Time_Base'!$B$4:$B$29,0), MATCH(CONCATENATE($G322,AK$2),'WFOM - Time_Base'!$A$8:$API$8,0)),
IFERROR($AN322 * INDEX('Inputs from Uganda staff'!$E$61:$BM$80,MATCH('HRH Need estimation'!AK$2,'Inputs from Uganda staff'!$E$61:$E$80,0),MATCH('HRH Need estimation'!$D322,'Inputs from Uganda staff'!$E$6:$BM$6,0)),
""))</f>
        <v>0</v>
      </c>
      <c r="AL322" s="122">
        <f>IFERROR(
$AN322 * INDEX('WFOM - Time_Base'!$A$4:$API$29, MATCH("CenHos", 'WFOM - Time_Base'!$B$4:$B$29,0), MATCH(CONCATENATE($G322,AL$2),'WFOM - Time_Base'!$A$8:$API$8,0)) *
INDEX('WFOM - Time_Base'!$A$4:$API$29, MATCH("CenHos_Per", 'WFOM - Time_Base'!$B$4:$B$29,0), MATCH(CONCATENATE($G322,AL$2),'WFOM - Time_Base'!$A$8:$API$8,0)),
IFERROR($AN322 * INDEX('Inputs from Uganda staff'!$E$61:$BM$80,MATCH('HRH Need estimation'!AL$2,'Inputs from Uganda staff'!$E$61:$E$80,0),MATCH('HRH Need estimation'!$D322,'Inputs from Uganda staff'!$E$6:$BM$6,0)),
""))</f>
        <v>0</v>
      </c>
      <c r="AN322">
        <v>1</v>
      </c>
      <c r="AO322" t="e">
        <f t="shared" si="12"/>
        <v>#N/A</v>
      </c>
    </row>
    <row r="323" spans="1:41" hidden="1">
      <c r="A323" s="106" t="s">
        <v>862</v>
      </c>
      <c r="B323" s="106" t="s">
        <v>675</v>
      </c>
      <c r="C323" s="107" t="s">
        <v>861</v>
      </c>
      <c r="D323" s="115" t="s">
        <v>862</v>
      </c>
      <c r="E323" s="199"/>
      <c r="F323" s="199"/>
      <c r="G323" s="199" t="str">
        <f>IF(F323&lt;&gt;"", VLOOKUP(F323,'WFOM - Cadre and Service List'!$E$4:$F$52,2,FALSE), "")</f>
        <v/>
      </c>
      <c r="H323" s="199" t="s">
        <v>910</v>
      </c>
      <c r="I323" s="208"/>
      <c r="J323" s="208"/>
      <c r="K323" s="208"/>
      <c r="L323" s="208"/>
      <c r="M323" s="208"/>
      <c r="N323" s="208"/>
      <c r="O323" s="208"/>
      <c r="P323" s="207">
        <f t="shared" si="11"/>
        <v>0</v>
      </c>
      <c r="Q323" s="122" t="s">
        <v>1947</v>
      </c>
      <c r="R323" s="122" t="str">
        <f>IFERROR(
$AN323 * INDEX('WFOM - Time_Base'!$A$4:$API$29, MATCH("CenHos", 'WFOM - Time_Base'!$B$4:$B$29,0), MATCH(CONCATENATE($G323,R$2),'WFOM - Time_Base'!$A$8:$API$8,0)) *
INDEX('WFOM - Time_Base'!$A$4:$API$29, MATCH("CenHos_Per", 'WFOM - Time_Base'!$B$4:$B$29,0), MATCH(CONCATENATE($G323,R$2),'WFOM - Time_Base'!$A$8:$API$8,0)),
IFERROR($AN323 * INDEX('Inputs from Uganda staff'!$E$61:$BM$80,MATCH('HRH Need estimation'!R$2,'Inputs from Uganda staff'!$E$61:$E$80,0),MATCH('HRH Need estimation'!$D323,'Inputs from Uganda staff'!$E$6:$BM$6,0)),
""))</f>
        <v/>
      </c>
      <c r="S323" s="122" t="str">
        <f>IFERROR(
$AN323 * INDEX('WFOM - Time_Base'!$A$4:$API$29, MATCH("CenHos", 'WFOM - Time_Base'!$B$4:$B$29,0), MATCH(CONCATENATE($G323,S$2),'WFOM - Time_Base'!$A$8:$API$8,0)) *
INDEX('WFOM - Time_Base'!$A$4:$API$29, MATCH("CenHos_Per", 'WFOM - Time_Base'!$B$4:$B$29,0), MATCH(CONCATENATE($G323,S$2),'WFOM - Time_Base'!$A$8:$API$8,0)),
IFERROR($AN323 * INDEX('Inputs from Uganda staff'!$E$61:$BM$80,MATCH('HRH Need estimation'!S$2,'Inputs from Uganda staff'!$E$61:$E$80,0),MATCH('HRH Need estimation'!$D323,'Inputs from Uganda staff'!$E$6:$BM$6,0)),
""))</f>
        <v/>
      </c>
      <c r="T323" s="122" t="str">
        <f>IFERROR(
$AN323 * INDEX('WFOM - Time_Base'!$A$4:$API$29, MATCH("CenHos", 'WFOM - Time_Base'!$B$4:$B$29,0), MATCH(CONCATENATE($G323,T$2),'WFOM - Time_Base'!$A$8:$API$8,0)) *
INDEX('WFOM - Time_Base'!$A$4:$API$29, MATCH("CenHos_Per", 'WFOM - Time_Base'!$B$4:$B$29,0), MATCH(CONCATENATE($G323,T$2),'WFOM - Time_Base'!$A$8:$API$8,0)),
IFERROR($AN323 * INDEX('Inputs from Uganda staff'!$E$61:$BM$80,MATCH('HRH Need estimation'!T$2,'Inputs from Uganda staff'!$E$61:$E$80,0),MATCH('HRH Need estimation'!$D323,'Inputs from Uganda staff'!$E$6:$BM$6,0)),
""))</f>
        <v/>
      </c>
      <c r="U323" s="122" t="str">
        <f>IFERROR(
$AN323 * INDEX('WFOM - Time_Base'!$A$4:$API$29, MATCH("CenHos", 'WFOM - Time_Base'!$B$4:$B$29,0), MATCH(CONCATENATE($G323,U$2),'WFOM - Time_Base'!$A$8:$API$8,0)) *
INDEX('WFOM - Time_Base'!$A$4:$API$29, MATCH("CenHos_Per", 'WFOM - Time_Base'!$B$4:$B$29,0), MATCH(CONCATENATE($G323,U$2),'WFOM - Time_Base'!$A$8:$API$8,0)),
IFERROR($AN323 * INDEX('Inputs from Uganda staff'!$E$61:$BM$80,MATCH('HRH Need estimation'!U$2,'Inputs from Uganda staff'!$E$61:$E$80,0),MATCH('HRH Need estimation'!$D323,'Inputs from Uganda staff'!$E$6:$BM$6,0)),
""))</f>
        <v/>
      </c>
      <c r="V323" s="122" t="str">
        <f>IFERROR(
$AN323 * INDEX('WFOM - Time_Base'!$A$4:$API$29, MATCH("CenHos", 'WFOM - Time_Base'!$B$4:$B$29,0), MATCH(CONCATENATE($G323,V$2),'WFOM - Time_Base'!$A$8:$API$8,0)) *
INDEX('WFOM - Time_Base'!$A$4:$API$29, MATCH("CenHos_Per", 'WFOM - Time_Base'!$B$4:$B$29,0), MATCH(CONCATENATE($G323,V$2),'WFOM - Time_Base'!$A$8:$API$8,0)),
IFERROR($AN323 * INDEX('Inputs from Uganda staff'!$E$61:$BM$80,MATCH('HRH Need estimation'!V$2,'Inputs from Uganda staff'!$E$61:$E$80,0),MATCH('HRH Need estimation'!$D323,'Inputs from Uganda staff'!$E$6:$BM$6,0)),
""))</f>
        <v/>
      </c>
      <c r="W323" s="122" t="str">
        <f>IFERROR(
$AN323 * INDEX('WFOM - Time_Base'!$A$4:$API$29, MATCH("CenHos", 'WFOM - Time_Base'!$B$4:$B$29,0), MATCH(CONCATENATE($G323,W$2),'WFOM - Time_Base'!$A$8:$API$8,0)) *
INDEX('WFOM - Time_Base'!$A$4:$API$29, MATCH("CenHos_Per", 'WFOM - Time_Base'!$B$4:$B$29,0), MATCH(CONCATENATE($G323,W$2),'WFOM - Time_Base'!$A$8:$API$8,0)),
IFERROR($AN323 * INDEX('Inputs from Uganda staff'!$E$61:$BM$80,MATCH('HRH Need estimation'!W$2,'Inputs from Uganda staff'!$E$61:$E$80,0),MATCH('HRH Need estimation'!$D323,'Inputs from Uganda staff'!$E$6:$BM$6,0)),
""))</f>
        <v/>
      </c>
      <c r="X323" s="122" t="str">
        <f>IFERROR(
$AN323 * INDEX('WFOM - Time_Base'!$A$4:$API$29, MATCH("CenHos", 'WFOM - Time_Base'!$B$4:$B$29,0), MATCH(CONCATENATE($G323,X$2),'WFOM - Time_Base'!$A$8:$API$8,0)) *
INDEX('WFOM - Time_Base'!$A$4:$API$29, MATCH("CenHos_Per", 'WFOM - Time_Base'!$B$4:$B$29,0), MATCH(CONCATENATE($G323,X$2),'WFOM - Time_Base'!$A$8:$API$8,0)),
IFERROR($AN323 * INDEX('Inputs from Uganda staff'!$E$61:$BM$80,MATCH('HRH Need estimation'!X$2,'Inputs from Uganda staff'!$E$61:$E$80,0),MATCH('HRH Need estimation'!$D323,'Inputs from Uganda staff'!$E$6:$BM$6,0)),
""))</f>
        <v/>
      </c>
      <c r="Y323" s="122" t="str">
        <f>IFERROR(
$AN323 * INDEX('WFOM - Time_Base'!$A$4:$API$29, MATCH("CenHos", 'WFOM - Time_Base'!$B$4:$B$29,0), MATCH(CONCATENATE($G323,Y$2),'WFOM - Time_Base'!$A$8:$API$8,0)) *
INDEX('WFOM - Time_Base'!$A$4:$API$29, MATCH("CenHos_Per", 'WFOM - Time_Base'!$B$4:$B$29,0), MATCH(CONCATENATE($G323,Y$2),'WFOM - Time_Base'!$A$8:$API$8,0)),
IFERROR($AN323 * INDEX('Inputs from Uganda staff'!$E$61:$BM$80,MATCH('HRH Need estimation'!Y$2,'Inputs from Uganda staff'!$E$61:$E$80,0),MATCH('HRH Need estimation'!$D323,'Inputs from Uganda staff'!$E$6:$BM$6,0)),
""))</f>
        <v/>
      </c>
      <c r="Z323" s="122" t="str">
        <f>IFERROR(
$AN323 * INDEX('WFOM - Time_Base'!$A$4:$API$29, MATCH("CenHos", 'WFOM - Time_Base'!$B$4:$B$29,0), MATCH(CONCATENATE($G323,Z$2),'WFOM - Time_Base'!$A$8:$API$8,0)) *
INDEX('WFOM - Time_Base'!$A$4:$API$29, MATCH("CenHos_Per", 'WFOM - Time_Base'!$B$4:$B$29,0), MATCH(CONCATENATE($G323,Z$2),'WFOM - Time_Base'!$A$8:$API$8,0)),
IFERROR($AN323 * INDEX('Inputs from Uganda staff'!$E$61:$BM$80,MATCH('HRH Need estimation'!Z$2,'Inputs from Uganda staff'!$E$61:$E$80,0),MATCH('HRH Need estimation'!$D323,'Inputs from Uganda staff'!$E$6:$BM$6,0)),
""))</f>
        <v/>
      </c>
      <c r="AA323" s="122" t="str">
        <f>IFERROR(
$AN323 * INDEX('WFOM - Time_Base'!$A$4:$API$29, MATCH("CenHos", 'WFOM - Time_Base'!$B$4:$B$29,0), MATCH(CONCATENATE($G323,AA$2),'WFOM - Time_Base'!$A$8:$API$8,0)) *
INDEX('WFOM - Time_Base'!$A$4:$API$29, MATCH("CenHos_Per", 'WFOM - Time_Base'!$B$4:$B$29,0), MATCH(CONCATENATE($G323,AA$2),'WFOM - Time_Base'!$A$8:$API$8,0)),
IFERROR($AN323 * INDEX('Inputs from Uganda staff'!$E$61:$BM$80,MATCH('HRH Need estimation'!AA$2,'Inputs from Uganda staff'!$E$61:$E$80,0),MATCH('HRH Need estimation'!$D323,'Inputs from Uganda staff'!$E$6:$BM$6,0)),
""))</f>
        <v/>
      </c>
      <c r="AB323" s="122" t="str">
        <f>IFERROR(
$AN323 * INDEX('WFOM - Time_Base'!$A$4:$API$29, MATCH("CenHos", 'WFOM - Time_Base'!$B$4:$B$29,0), MATCH(CONCATENATE($G323,AB$2),'WFOM - Time_Base'!$A$8:$API$8,0)) *
INDEX('WFOM - Time_Base'!$A$4:$API$29, MATCH("CenHos_Per", 'WFOM - Time_Base'!$B$4:$B$29,0), MATCH(CONCATENATE($G323,AB$2),'WFOM - Time_Base'!$A$8:$API$8,0)),
IFERROR($AN323 * INDEX('Inputs from Uganda staff'!$E$61:$BM$80,MATCH('HRH Need estimation'!AB$2,'Inputs from Uganda staff'!$E$61:$E$80,0),MATCH('HRH Need estimation'!$D323,'Inputs from Uganda staff'!$E$6:$BM$6,0)),
""))</f>
        <v/>
      </c>
      <c r="AC323" s="122" t="str">
        <f>IFERROR(
$AN323 * INDEX('WFOM - Time_Base'!$A$4:$API$29, MATCH("CenHos", 'WFOM - Time_Base'!$B$4:$B$29,0), MATCH(CONCATENATE($G323,AC$2),'WFOM - Time_Base'!$A$8:$API$8,0)) *
INDEX('WFOM - Time_Base'!$A$4:$API$29, MATCH("CenHos_Per", 'WFOM - Time_Base'!$B$4:$B$29,0), MATCH(CONCATENATE($G323,AC$2),'WFOM - Time_Base'!$A$8:$API$8,0)),
IFERROR($AN323 * INDEX('Inputs from Uganda staff'!$E$61:$BM$80,MATCH('HRH Need estimation'!AC$2,'Inputs from Uganda staff'!$E$61:$E$80,0),MATCH('HRH Need estimation'!$D323,'Inputs from Uganda staff'!$E$6:$BM$6,0)),
""))</f>
        <v/>
      </c>
      <c r="AD323" s="122" t="str">
        <f>IFERROR(
$AN323 * INDEX('WFOM - Time_Base'!$A$4:$API$29, MATCH("CenHos", 'WFOM - Time_Base'!$B$4:$B$29,0), MATCH(CONCATENATE($G323,AD$2),'WFOM - Time_Base'!$A$8:$API$8,0)) *
INDEX('WFOM - Time_Base'!$A$4:$API$29, MATCH("CenHos_Per", 'WFOM - Time_Base'!$B$4:$B$29,0), MATCH(CONCATENATE($G323,AD$2),'WFOM - Time_Base'!$A$8:$API$8,0)),
IFERROR($AN323 * INDEX('Inputs from Uganda staff'!$E$61:$BM$80,MATCH('HRH Need estimation'!AD$2,'Inputs from Uganda staff'!$E$61:$E$80,0),MATCH('HRH Need estimation'!$D323,'Inputs from Uganda staff'!$E$6:$BM$6,0)),
""))</f>
        <v/>
      </c>
      <c r="AE323" s="122" t="str">
        <f>IFERROR(
$AN323 * INDEX('WFOM - Time_Base'!$A$4:$API$29, MATCH("CenHos", 'WFOM - Time_Base'!$B$4:$B$29,0), MATCH(CONCATENATE($G323,AE$2),'WFOM - Time_Base'!$A$8:$API$8,0)) *
INDEX('WFOM - Time_Base'!$A$4:$API$29, MATCH("CenHos_Per", 'WFOM - Time_Base'!$B$4:$B$29,0), MATCH(CONCATENATE($G323,AE$2),'WFOM - Time_Base'!$A$8:$API$8,0)),
IFERROR($AN323 * INDEX('Inputs from Uganda staff'!$E$61:$BM$80,MATCH('HRH Need estimation'!AE$2,'Inputs from Uganda staff'!$E$61:$E$80,0),MATCH('HRH Need estimation'!$D323,'Inputs from Uganda staff'!$E$6:$BM$6,0)),
""))</f>
        <v/>
      </c>
      <c r="AF323" s="122" t="str">
        <f>IFERROR(
$AN323 * INDEX('WFOM - Time_Base'!$A$4:$API$29, MATCH("CenHos", 'WFOM - Time_Base'!$B$4:$B$29,0), MATCH(CONCATENATE($G323,AF$2),'WFOM - Time_Base'!$A$8:$API$8,0)) *
INDEX('WFOM - Time_Base'!$A$4:$API$29, MATCH("CenHos_Per", 'WFOM - Time_Base'!$B$4:$B$29,0), MATCH(CONCATENATE($G323,AF$2),'WFOM - Time_Base'!$A$8:$API$8,0)),
IFERROR($AN323 * INDEX('Inputs from Uganda staff'!$E$61:$BM$80,MATCH('HRH Need estimation'!AF$2,'Inputs from Uganda staff'!$E$61:$E$80,0),MATCH('HRH Need estimation'!$D323,'Inputs from Uganda staff'!$E$6:$BM$6,0)),
""))</f>
        <v/>
      </c>
      <c r="AG323" s="122" t="str">
        <f>IFERROR(
$AN323 * INDEX('WFOM - Time_Base'!$A$4:$API$29, MATCH("CenHos", 'WFOM - Time_Base'!$B$4:$B$29,0), MATCH(CONCATENATE($G323,AG$2),'WFOM - Time_Base'!$A$8:$API$8,0)) *
INDEX('WFOM - Time_Base'!$A$4:$API$29, MATCH("CenHos_Per", 'WFOM - Time_Base'!$B$4:$B$29,0), MATCH(CONCATENATE($G323,AG$2),'WFOM - Time_Base'!$A$8:$API$8,0)),
IFERROR($AN323 * INDEX('Inputs from Uganda staff'!$E$61:$BM$80,MATCH('HRH Need estimation'!AG$2,'Inputs from Uganda staff'!$E$61:$E$80,0),MATCH('HRH Need estimation'!$D323,'Inputs from Uganda staff'!$E$6:$BM$6,0)),
""))</f>
        <v/>
      </c>
      <c r="AH323" s="122" t="str">
        <f>IFERROR(
$AN323 * INDEX('WFOM - Time_Base'!$A$4:$API$29, MATCH("CenHos", 'WFOM - Time_Base'!$B$4:$B$29,0), MATCH(CONCATENATE($G323,AH$2),'WFOM - Time_Base'!$A$8:$API$8,0)) *
INDEX('WFOM - Time_Base'!$A$4:$API$29, MATCH("CenHos_Per", 'WFOM - Time_Base'!$B$4:$B$29,0), MATCH(CONCATENATE($G323,AH$2),'WFOM - Time_Base'!$A$8:$API$8,0)),
IFERROR($AN323 * INDEX('Inputs from Uganda staff'!$E$61:$BM$80,MATCH('HRH Need estimation'!AH$2,'Inputs from Uganda staff'!$E$61:$E$80,0),MATCH('HRH Need estimation'!$D323,'Inputs from Uganda staff'!$E$6:$BM$6,0)),
""))</f>
        <v/>
      </c>
      <c r="AI323" s="122" t="str">
        <f>IFERROR(
$AN323 * INDEX('WFOM - Time_Base'!$A$4:$API$29, MATCH("CenHos", 'WFOM - Time_Base'!$B$4:$B$29,0), MATCH(CONCATENATE($G323,AI$2),'WFOM - Time_Base'!$A$8:$API$8,0)) *
INDEX('WFOM - Time_Base'!$A$4:$API$29, MATCH("CenHos_Per", 'WFOM - Time_Base'!$B$4:$B$29,0), MATCH(CONCATENATE($G323,AI$2),'WFOM - Time_Base'!$A$8:$API$8,0)),
IFERROR($AN323 * INDEX('Inputs from Uganda staff'!$E$61:$BM$80,MATCH('HRH Need estimation'!AI$2,'Inputs from Uganda staff'!$E$61:$E$80,0),MATCH('HRH Need estimation'!$D323,'Inputs from Uganda staff'!$E$6:$BM$6,0)),
""))</f>
        <v/>
      </c>
      <c r="AJ323" s="122" t="str">
        <f>IFERROR(
$AN323 * INDEX('WFOM - Time_Base'!$A$4:$API$29, MATCH("CenHos", 'WFOM - Time_Base'!$B$4:$B$29,0), MATCH(CONCATENATE($G323,AJ$2),'WFOM - Time_Base'!$A$8:$API$8,0)) *
INDEX('WFOM - Time_Base'!$A$4:$API$29, MATCH("CenHos_Per", 'WFOM - Time_Base'!$B$4:$B$29,0), MATCH(CONCATENATE($G323,AJ$2),'WFOM - Time_Base'!$A$8:$API$8,0)),
IFERROR($AN323 * INDEX('Inputs from Uganda staff'!$E$61:$BM$80,MATCH('HRH Need estimation'!AJ$2,'Inputs from Uganda staff'!$E$61:$E$80,0),MATCH('HRH Need estimation'!$D323,'Inputs from Uganda staff'!$E$6:$BM$6,0)),
""))</f>
        <v/>
      </c>
      <c r="AK323" s="122" t="str">
        <f>IFERROR(
$AN323 * INDEX('WFOM - Time_Base'!$A$4:$API$29, MATCH("CenHos", 'WFOM - Time_Base'!$B$4:$B$29,0), MATCH(CONCATENATE($G323,AK$2),'WFOM - Time_Base'!$A$8:$API$8,0)) *
INDEX('WFOM - Time_Base'!$A$4:$API$29, MATCH("CenHos_Per", 'WFOM - Time_Base'!$B$4:$B$29,0), MATCH(CONCATENATE($G323,AK$2),'WFOM - Time_Base'!$A$8:$API$8,0)),
IFERROR($AN323 * INDEX('Inputs from Uganda staff'!$E$61:$BM$80,MATCH('HRH Need estimation'!AK$2,'Inputs from Uganda staff'!$E$61:$E$80,0),MATCH('HRH Need estimation'!$D323,'Inputs from Uganda staff'!$E$6:$BM$6,0)),
""))</f>
        <v/>
      </c>
      <c r="AL323" s="122" t="str">
        <f>IFERROR(
$AN323 * INDEX('WFOM - Time_Base'!$A$4:$API$29, MATCH("CenHos", 'WFOM - Time_Base'!$B$4:$B$29,0), MATCH(CONCATENATE($G323,AL$2),'WFOM - Time_Base'!$A$8:$API$8,0)) *
INDEX('WFOM - Time_Base'!$A$4:$API$29, MATCH("CenHos_Per", 'WFOM - Time_Base'!$B$4:$B$29,0), MATCH(CONCATENATE($G323,AL$2),'WFOM - Time_Base'!$A$8:$API$8,0)),
IFERROR($AN323 * INDEX('Inputs from Uganda staff'!$E$61:$BM$80,MATCH('HRH Need estimation'!AL$2,'Inputs from Uganda staff'!$E$61:$E$80,0),MATCH('HRH Need estimation'!$D323,'Inputs from Uganda staff'!$E$6:$BM$6,0)),
""))</f>
        <v/>
      </c>
      <c r="AN323">
        <v>1</v>
      </c>
      <c r="AO323" t="e">
        <f t="shared" si="12"/>
        <v>#N/A</v>
      </c>
    </row>
    <row r="324" spans="1:41" hidden="1">
      <c r="A324" s="295"/>
      <c r="B324" s="106" t="s">
        <v>25</v>
      </c>
      <c r="C324" s="107" t="s">
        <v>2040</v>
      </c>
      <c r="D324" s="115" t="s">
        <v>2041</v>
      </c>
      <c r="E324" s="199" t="s">
        <v>25</v>
      </c>
      <c r="F324" s="199" t="s">
        <v>49</v>
      </c>
      <c r="G324" s="199" t="str">
        <f>IF(F324&lt;&gt;"", VLOOKUP(F324,'WFOM - Cadre and Service List'!$E$4:$F$52,2,FALSE), "")</f>
        <v>EPI</v>
      </c>
      <c r="H324" s="199" t="s">
        <v>910</v>
      </c>
      <c r="I324" s="208"/>
      <c r="J324" s="208"/>
      <c r="K324" s="208"/>
      <c r="L324" s="208"/>
      <c r="M324" s="208"/>
      <c r="N324" s="208"/>
      <c r="O324" s="208"/>
      <c r="P324" s="207"/>
      <c r="Q324" s="122"/>
      <c r="R324" s="122">
        <f>IFERROR(
$AN324 * INDEX('WFOM - Time_Base'!$A$4:$API$29, MATCH("CenHos", 'WFOM - Time_Base'!$B$4:$B$29,0), MATCH(CONCATENATE($G324,R$2),'WFOM - Time_Base'!$A$8:$API$8,0)) *
INDEX('WFOM - Time_Base'!$A$4:$API$29, MATCH("CenHos_Per", 'WFOM - Time_Base'!$B$4:$B$29,0), MATCH(CONCATENATE($G324,R$2),'WFOM - Time_Base'!$A$8:$API$8,0)),
IFERROR($AN324 * INDEX('Inputs from Uganda staff'!$E$61:$BM$80,MATCH('HRH Need estimation'!R$2,'Inputs from Uganda staff'!$E$61:$E$80,0),MATCH('HRH Need estimation'!$D324,'Inputs from Uganda staff'!$E$6:$BM$6,0)),
""))</f>
        <v>0</v>
      </c>
      <c r="S324" s="122">
        <f>IFERROR(
$AN324 * INDEX('WFOM - Time_Base'!$A$4:$API$29, MATCH("CenHos", 'WFOM - Time_Base'!$B$4:$B$29,0), MATCH(CONCATENATE($G324,S$2),'WFOM - Time_Base'!$A$8:$API$8,0)) *
INDEX('WFOM - Time_Base'!$A$4:$API$29, MATCH("CenHos_Per", 'WFOM - Time_Base'!$B$4:$B$29,0), MATCH(CONCATENATE($G324,S$2),'WFOM - Time_Base'!$A$8:$API$8,0)),
IFERROR($AN324 * INDEX('Inputs from Uganda staff'!$E$61:$BM$80,MATCH('HRH Need estimation'!S$2,'Inputs from Uganda staff'!$E$61:$E$80,0),MATCH('HRH Need estimation'!$D324,'Inputs from Uganda staff'!$E$6:$BM$6,0)),
""))</f>
        <v>0</v>
      </c>
      <c r="T324" s="122">
        <f>IFERROR(
$AN324 * INDEX('WFOM - Time_Base'!$A$4:$API$29, MATCH("CenHos", 'WFOM - Time_Base'!$B$4:$B$29,0), MATCH(CONCATENATE($G324,T$2),'WFOM - Time_Base'!$A$8:$API$8,0)) *
INDEX('WFOM - Time_Base'!$A$4:$API$29, MATCH("CenHos_Per", 'WFOM - Time_Base'!$B$4:$B$29,0), MATCH(CONCATENATE($G324,T$2),'WFOM - Time_Base'!$A$8:$API$8,0)),
IFERROR($AN324 * INDEX('Inputs from Uganda staff'!$E$61:$BM$80,MATCH('HRH Need estimation'!T$2,'Inputs from Uganda staff'!$E$61:$E$80,0),MATCH('HRH Need estimation'!$D324,'Inputs from Uganda staff'!$E$6:$BM$6,0)),
""))</f>
        <v>0</v>
      </c>
      <c r="U324" s="122">
        <f>IFERROR(
$AN324 * INDEX('WFOM - Time_Base'!$A$4:$API$29, MATCH("CenHos", 'WFOM - Time_Base'!$B$4:$B$29,0), MATCH(CONCATENATE($G324,U$2),'WFOM - Time_Base'!$A$8:$API$8,0)) *
INDEX('WFOM - Time_Base'!$A$4:$API$29, MATCH("CenHos_Per", 'WFOM - Time_Base'!$B$4:$B$29,0), MATCH(CONCATENATE($G324,U$2),'WFOM - Time_Base'!$A$8:$API$8,0)),
IFERROR($AN324 * INDEX('Inputs from Uganda staff'!$E$61:$BM$80,MATCH('HRH Need estimation'!U$2,'Inputs from Uganda staff'!$E$61:$E$80,0),MATCH('HRH Need estimation'!$D324,'Inputs from Uganda staff'!$E$6:$BM$6,0)),
""))</f>
        <v>0</v>
      </c>
      <c r="V324" s="122">
        <f>IFERROR(
$AN324 * INDEX('WFOM - Time_Base'!$A$4:$API$29, MATCH("CenHos", 'WFOM - Time_Base'!$B$4:$B$29,0), MATCH(CONCATENATE($G324,V$2),'WFOM - Time_Base'!$A$8:$API$8,0)) *
INDEX('WFOM - Time_Base'!$A$4:$API$29, MATCH("CenHos_Per", 'WFOM - Time_Base'!$B$4:$B$29,0), MATCH(CONCATENATE($G324,V$2),'WFOM - Time_Base'!$A$8:$API$8,0)),
IFERROR($AN324 * INDEX('Inputs from Uganda staff'!$E$61:$BM$80,MATCH('HRH Need estimation'!V$2,'Inputs from Uganda staff'!$E$61:$E$80,0),MATCH('HRH Need estimation'!$D324,'Inputs from Uganda staff'!$E$6:$BM$6,0)),
""))</f>
        <v>1</v>
      </c>
      <c r="W324" s="122">
        <f>IFERROR(
$AN324 * INDEX('WFOM - Time_Base'!$A$4:$API$29, MATCH("CenHos", 'WFOM - Time_Base'!$B$4:$B$29,0), MATCH(CONCATENATE($G324,W$2),'WFOM - Time_Base'!$A$8:$API$8,0)) *
INDEX('WFOM - Time_Base'!$A$4:$API$29, MATCH("CenHos_Per", 'WFOM - Time_Base'!$B$4:$B$29,0), MATCH(CONCATENATE($G324,W$2),'WFOM - Time_Base'!$A$8:$API$8,0)),
IFERROR($AN324 * INDEX('Inputs from Uganda staff'!$E$61:$BM$80,MATCH('HRH Need estimation'!W$2,'Inputs from Uganda staff'!$E$61:$E$80,0),MATCH('HRH Need estimation'!$D324,'Inputs from Uganda staff'!$E$6:$BM$6,0)),
""))</f>
        <v>0</v>
      </c>
      <c r="X324" s="122">
        <f>IFERROR(
$AN324 * INDEX('WFOM - Time_Base'!$A$4:$API$29, MATCH("CenHos", 'WFOM - Time_Base'!$B$4:$B$29,0), MATCH(CONCATENATE($G324,X$2),'WFOM - Time_Base'!$A$8:$API$8,0)) *
INDEX('WFOM - Time_Base'!$A$4:$API$29, MATCH("CenHos_Per", 'WFOM - Time_Base'!$B$4:$B$29,0), MATCH(CONCATENATE($G324,X$2),'WFOM - Time_Base'!$A$8:$API$8,0)),
IFERROR($AN324 * INDEX('Inputs from Uganda staff'!$E$61:$BM$80,MATCH('HRH Need estimation'!X$2,'Inputs from Uganda staff'!$E$61:$E$80,0),MATCH('HRH Need estimation'!$D324,'Inputs from Uganda staff'!$E$6:$BM$6,0)),
""))</f>
        <v>0</v>
      </c>
      <c r="Y324" s="122">
        <f>IFERROR(
$AN324 * INDEX('WFOM - Time_Base'!$A$4:$API$29, MATCH("CenHos", 'WFOM - Time_Base'!$B$4:$B$29,0), MATCH(CONCATENATE($G324,Y$2),'WFOM - Time_Base'!$A$8:$API$8,0)) *
INDEX('WFOM - Time_Base'!$A$4:$API$29, MATCH("CenHos_Per", 'WFOM - Time_Base'!$B$4:$B$29,0), MATCH(CONCATENATE($G324,Y$2),'WFOM - Time_Base'!$A$8:$API$8,0)),
IFERROR($AN324 * INDEX('Inputs from Uganda staff'!$E$61:$BM$80,MATCH('HRH Need estimation'!Y$2,'Inputs from Uganda staff'!$E$61:$E$80,0),MATCH('HRH Need estimation'!$D324,'Inputs from Uganda staff'!$E$6:$BM$6,0)),
""))</f>
        <v>1</v>
      </c>
      <c r="Z324" s="122">
        <f>IFERROR(
$AN324 * INDEX('WFOM - Time_Base'!$A$4:$API$29, MATCH("CenHos", 'WFOM - Time_Base'!$B$4:$B$29,0), MATCH(CONCATENATE($G324,Z$2),'WFOM - Time_Base'!$A$8:$API$8,0)) *
INDEX('WFOM - Time_Base'!$A$4:$API$29, MATCH("CenHos_Per", 'WFOM - Time_Base'!$B$4:$B$29,0), MATCH(CONCATENATE($G324,Z$2),'WFOM - Time_Base'!$A$8:$API$8,0)),
IFERROR($AN324 * INDEX('Inputs from Uganda staff'!$E$61:$BM$80,MATCH('HRH Need estimation'!Z$2,'Inputs from Uganda staff'!$E$61:$E$80,0),MATCH('HRH Need estimation'!$D324,'Inputs from Uganda staff'!$E$6:$BM$6,0)),
""))</f>
        <v>0</v>
      </c>
      <c r="AA324" s="122">
        <f>IFERROR(
$AN324 * INDEX('WFOM - Time_Base'!$A$4:$API$29, MATCH("CenHos", 'WFOM - Time_Base'!$B$4:$B$29,0), MATCH(CONCATENATE($G324,AA$2),'WFOM - Time_Base'!$A$8:$API$8,0)) *
INDEX('WFOM - Time_Base'!$A$4:$API$29, MATCH("CenHos_Per", 'WFOM - Time_Base'!$B$4:$B$29,0), MATCH(CONCATENATE($G324,AA$2),'WFOM - Time_Base'!$A$8:$API$8,0)),
IFERROR($AN324 * INDEX('Inputs from Uganda staff'!$E$61:$BM$80,MATCH('HRH Need estimation'!AA$2,'Inputs from Uganda staff'!$E$61:$E$80,0),MATCH('HRH Need estimation'!$D324,'Inputs from Uganda staff'!$E$6:$BM$6,0)),
""))</f>
        <v>0</v>
      </c>
      <c r="AB324" s="122">
        <f>IFERROR(
$AN324 * INDEX('WFOM - Time_Base'!$A$4:$API$29, MATCH("CenHos", 'WFOM - Time_Base'!$B$4:$B$29,0), MATCH(CONCATENATE($G324,AB$2),'WFOM - Time_Base'!$A$8:$API$8,0)) *
INDEX('WFOM - Time_Base'!$A$4:$API$29, MATCH("CenHos_Per", 'WFOM - Time_Base'!$B$4:$B$29,0), MATCH(CONCATENATE($G324,AB$2),'WFOM - Time_Base'!$A$8:$API$8,0)),
IFERROR($AN324 * INDEX('Inputs from Uganda staff'!$E$61:$BM$80,MATCH('HRH Need estimation'!AB$2,'Inputs from Uganda staff'!$E$61:$E$80,0),MATCH('HRH Need estimation'!$D324,'Inputs from Uganda staff'!$E$6:$BM$6,0)),
""))</f>
        <v>0</v>
      </c>
      <c r="AC324" s="122" t="str">
        <f>IFERROR(
$AN324 * INDEX('WFOM - Time_Base'!$A$4:$API$29, MATCH("CenHos", 'WFOM - Time_Base'!$B$4:$B$29,0), MATCH(CONCATENATE($G324,AC$2),'WFOM - Time_Base'!$A$8:$API$8,0)) *
INDEX('WFOM - Time_Base'!$A$4:$API$29, MATCH("CenHos_Per", 'WFOM - Time_Base'!$B$4:$B$29,0), MATCH(CONCATENATE($G324,AC$2),'WFOM - Time_Base'!$A$8:$API$8,0)),
IFERROR($AN324 * INDEX('Inputs from Uganda staff'!$E$61:$BM$80,MATCH('HRH Need estimation'!AC$2,'Inputs from Uganda staff'!$E$61:$E$80,0),MATCH('HRH Need estimation'!$D324,'Inputs from Uganda staff'!$E$6:$BM$6,0)),
""))</f>
        <v/>
      </c>
      <c r="AD324" s="122">
        <f>IFERROR(
$AN324 * INDEX('WFOM - Time_Base'!$A$4:$API$29, MATCH("CenHos", 'WFOM - Time_Base'!$B$4:$B$29,0), MATCH(CONCATENATE($G324,AD$2),'WFOM - Time_Base'!$A$8:$API$8,0)) *
INDEX('WFOM - Time_Base'!$A$4:$API$29, MATCH("CenHos_Per", 'WFOM - Time_Base'!$B$4:$B$29,0), MATCH(CONCATENATE($G324,AD$2),'WFOM - Time_Base'!$A$8:$API$8,0)),
IFERROR($AN324 * INDEX('Inputs from Uganda staff'!$E$61:$BM$80,MATCH('HRH Need estimation'!AD$2,'Inputs from Uganda staff'!$E$61:$E$80,0),MATCH('HRH Need estimation'!$D324,'Inputs from Uganda staff'!$E$6:$BM$6,0)),
""))</f>
        <v>0</v>
      </c>
      <c r="AE324" s="122">
        <f>IFERROR(
$AN324 * INDEX('WFOM - Time_Base'!$A$4:$API$29, MATCH("CenHos", 'WFOM - Time_Base'!$B$4:$B$29,0), MATCH(CONCATENATE($G324,AE$2),'WFOM - Time_Base'!$A$8:$API$8,0)) *
INDEX('WFOM - Time_Base'!$A$4:$API$29, MATCH("CenHos_Per", 'WFOM - Time_Base'!$B$4:$B$29,0), MATCH(CONCATENATE($G324,AE$2),'WFOM - Time_Base'!$A$8:$API$8,0)),
IFERROR($AN324 * INDEX('Inputs from Uganda staff'!$E$61:$BM$80,MATCH('HRH Need estimation'!AE$2,'Inputs from Uganda staff'!$E$61:$E$80,0),MATCH('HRH Need estimation'!$D324,'Inputs from Uganda staff'!$E$6:$BM$6,0)),
""))</f>
        <v>0</v>
      </c>
      <c r="AF324" s="122">
        <f>IFERROR(
$AN324 * INDEX('WFOM - Time_Base'!$A$4:$API$29, MATCH("CenHos", 'WFOM - Time_Base'!$B$4:$B$29,0), MATCH(CONCATENATE($G324,AF$2),'WFOM - Time_Base'!$A$8:$API$8,0)) *
INDEX('WFOM - Time_Base'!$A$4:$API$29, MATCH("CenHos_Per", 'WFOM - Time_Base'!$B$4:$B$29,0), MATCH(CONCATENATE($G324,AF$2),'WFOM - Time_Base'!$A$8:$API$8,0)),
IFERROR($AN324 * INDEX('Inputs from Uganda staff'!$E$61:$BM$80,MATCH('HRH Need estimation'!AF$2,'Inputs from Uganda staff'!$E$61:$E$80,0),MATCH('HRH Need estimation'!$D324,'Inputs from Uganda staff'!$E$6:$BM$6,0)),
""))</f>
        <v>0</v>
      </c>
      <c r="AG324" s="122">
        <f>IFERROR(
$AN324 * INDEX('WFOM - Time_Base'!$A$4:$API$29, MATCH("CenHos", 'WFOM - Time_Base'!$B$4:$B$29,0), MATCH(CONCATENATE($G324,AG$2),'WFOM - Time_Base'!$A$8:$API$8,0)) *
INDEX('WFOM - Time_Base'!$A$4:$API$29, MATCH("CenHos_Per", 'WFOM - Time_Base'!$B$4:$B$29,0), MATCH(CONCATENATE($G324,AG$2),'WFOM - Time_Base'!$A$8:$API$8,0)),
IFERROR($AN324 * INDEX('Inputs from Uganda staff'!$E$61:$BM$80,MATCH('HRH Need estimation'!AG$2,'Inputs from Uganda staff'!$E$61:$E$80,0),MATCH('HRH Need estimation'!$D324,'Inputs from Uganda staff'!$E$6:$BM$6,0)),
""))</f>
        <v>0</v>
      </c>
      <c r="AH324" s="122">
        <f>IFERROR(
$AN324 * INDEX('WFOM - Time_Base'!$A$4:$API$29, MATCH("CenHos", 'WFOM - Time_Base'!$B$4:$B$29,0), MATCH(CONCATENATE($G324,AH$2),'WFOM - Time_Base'!$A$8:$API$8,0)) *
INDEX('WFOM - Time_Base'!$A$4:$API$29, MATCH("CenHos_Per", 'WFOM - Time_Base'!$B$4:$B$29,0), MATCH(CONCATENATE($G324,AH$2),'WFOM - Time_Base'!$A$8:$API$8,0)),
IFERROR($AN324 * INDEX('Inputs from Uganda staff'!$E$61:$BM$80,MATCH('HRH Need estimation'!AH$2,'Inputs from Uganda staff'!$E$61:$E$80,0),MATCH('HRH Need estimation'!$D324,'Inputs from Uganda staff'!$E$6:$BM$6,0)),
""))</f>
        <v>0</v>
      </c>
      <c r="AI324" s="122">
        <f>IFERROR(
$AN324 * INDEX('WFOM - Time_Base'!$A$4:$API$29, MATCH("CenHos", 'WFOM - Time_Base'!$B$4:$B$29,0), MATCH(CONCATENATE($G324,AI$2),'WFOM - Time_Base'!$A$8:$API$8,0)) *
INDEX('WFOM - Time_Base'!$A$4:$API$29, MATCH("CenHos_Per", 'WFOM - Time_Base'!$B$4:$B$29,0), MATCH(CONCATENATE($G324,AI$2),'WFOM - Time_Base'!$A$8:$API$8,0)),
IFERROR($AN324 * INDEX('Inputs from Uganda staff'!$E$61:$BM$80,MATCH('HRH Need estimation'!AI$2,'Inputs from Uganda staff'!$E$61:$E$80,0),MATCH('HRH Need estimation'!$D324,'Inputs from Uganda staff'!$E$6:$BM$6,0)),
""))</f>
        <v>0</v>
      </c>
      <c r="AJ324" s="122">
        <f>IFERROR(
$AN324 * INDEX('WFOM - Time_Base'!$A$4:$API$29, MATCH("CenHos", 'WFOM - Time_Base'!$B$4:$B$29,0), MATCH(CONCATENATE($G324,AJ$2),'WFOM - Time_Base'!$A$8:$API$8,0)) *
INDEX('WFOM - Time_Base'!$A$4:$API$29, MATCH("CenHos_Per", 'WFOM - Time_Base'!$B$4:$B$29,0), MATCH(CONCATENATE($G324,AJ$2),'WFOM - Time_Base'!$A$8:$API$8,0)),
IFERROR($AN324 * INDEX('Inputs from Uganda staff'!$E$61:$BM$80,MATCH('HRH Need estimation'!AJ$2,'Inputs from Uganda staff'!$E$61:$E$80,0),MATCH('HRH Need estimation'!$D324,'Inputs from Uganda staff'!$E$6:$BM$6,0)),
""))</f>
        <v>0</v>
      </c>
      <c r="AK324" s="122">
        <f>IFERROR(
$AN324 * INDEX('WFOM - Time_Base'!$A$4:$API$29, MATCH("CenHos", 'WFOM - Time_Base'!$B$4:$B$29,0), MATCH(CONCATENATE($G324,AK$2),'WFOM - Time_Base'!$A$8:$API$8,0)) *
INDEX('WFOM - Time_Base'!$A$4:$API$29, MATCH("CenHos_Per", 'WFOM - Time_Base'!$B$4:$B$29,0), MATCH(CONCATENATE($G324,AK$2),'WFOM - Time_Base'!$A$8:$API$8,0)),
IFERROR($AN324 * INDEX('Inputs from Uganda staff'!$E$61:$BM$80,MATCH('HRH Need estimation'!AK$2,'Inputs from Uganda staff'!$E$61:$E$80,0),MATCH('HRH Need estimation'!$D324,'Inputs from Uganda staff'!$E$6:$BM$6,0)),
""))</f>
        <v>0</v>
      </c>
      <c r="AL324" s="122">
        <f>IFERROR(
$AN324 * INDEX('WFOM - Time_Base'!$A$4:$API$29, MATCH("CenHos", 'WFOM - Time_Base'!$B$4:$B$29,0), MATCH(CONCATENATE($G324,AL$2),'WFOM - Time_Base'!$A$8:$API$8,0)) *
INDEX('WFOM - Time_Base'!$A$4:$API$29, MATCH("CenHos_Per", 'WFOM - Time_Base'!$B$4:$B$29,0), MATCH(CONCATENATE($G324,AL$2),'WFOM - Time_Base'!$A$8:$API$8,0)),
IFERROR($AN324 * INDEX('Inputs from Uganda staff'!$E$61:$BM$80,MATCH('HRH Need estimation'!AL$2,'Inputs from Uganda staff'!$E$61:$E$80,0),MATCH('HRH Need estimation'!$D324,'Inputs from Uganda staff'!$E$6:$BM$6,0)),
""))</f>
        <v>0</v>
      </c>
      <c r="AM324" t="s">
        <v>2044</v>
      </c>
      <c r="AN324">
        <v>1</v>
      </c>
      <c r="AO324" t="str">
        <f t="shared" si="12"/>
        <v>346</v>
      </c>
    </row>
    <row r="325" spans="1:41" hidden="1">
      <c r="A325" s="295"/>
      <c r="B325" s="106" t="s">
        <v>25</v>
      </c>
      <c r="C325" s="107" t="s">
        <v>2042</v>
      </c>
      <c r="D325" s="115" t="s">
        <v>2043</v>
      </c>
      <c r="E325" s="199" t="s">
        <v>25</v>
      </c>
      <c r="F325" s="199" t="s">
        <v>49</v>
      </c>
      <c r="G325" s="199" t="str">
        <f>IF(F325&lt;&gt;"", VLOOKUP(F325,'WFOM - Cadre and Service List'!$E$4:$F$52,2,FALSE), "")</f>
        <v>EPI</v>
      </c>
      <c r="H325" s="199" t="s">
        <v>910</v>
      </c>
      <c r="I325" s="208"/>
      <c r="J325" s="208"/>
      <c r="K325" s="208"/>
      <c r="L325" s="208"/>
      <c r="M325" s="208"/>
      <c r="N325" s="208"/>
      <c r="O325" s="208"/>
      <c r="P325" s="207"/>
      <c r="Q325" s="122"/>
      <c r="R325" s="122">
        <f>IFERROR(
$AN325 * INDEX('WFOM - Time_Base'!$A$4:$API$29, MATCH("CenHos", 'WFOM - Time_Base'!$B$4:$B$29,0), MATCH(CONCATENATE($G325,R$2),'WFOM - Time_Base'!$A$8:$API$8,0)) *
INDEX('WFOM - Time_Base'!$A$4:$API$29, MATCH("CenHos_Per", 'WFOM - Time_Base'!$B$4:$B$29,0), MATCH(CONCATENATE($G325,R$2),'WFOM - Time_Base'!$A$8:$API$8,0)),
IFERROR($AN325 * INDEX('Inputs from Uganda staff'!$E$61:$BM$80,MATCH('HRH Need estimation'!R$2,'Inputs from Uganda staff'!$E$61:$E$80,0),MATCH('HRH Need estimation'!$D325,'Inputs from Uganda staff'!$E$6:$BM$6,0)),
""))</f>
        <v>0</v>
      </c>
      <c r="S325" s="122">
        <f>IFERROR(
$AN325 * INDEX('WFOM - Time_Base'!$A$4:$API$29, MATCH("CenHos", 'WFOM - Time_Base'!$B$4:$B$29,0), MATCH(CONCATENATE($G325,S$2),'WFOM - Time_Base'!$A$8:$API$8,0)) *
INDEX('WFOM - Time_Base'!$A$4:$API$29, MATCH("CenHos_Per", 'WFOM - Time_Base'!$B$4:$B$29,0), MATCH(CONCATENATE($G325,S$2),'WFOM - Time_Base'!$A$8:$API$8,0)),
IFERROR($AN325 * INDEX('Inputs from Uganda staff'!$E$61:$BM$80,MATCH('HRH Need estimation'!S$2,'Inputs from Uganda staff'!$E$61:$E$80,0),MATCH('HRH Need estimation'!$D325,'Inputs from Uganda staff'!$E$6:$BM$6,0)),
""))</f>
        <v>0</v>
      </c>
      <c r="T325" s="122">
        <f>IFERROR(
$AN325 * INDEX('WFOM - Time_Base'!$A$4:$API$29, MATCH("CenHos", 'WFOM - Time_Base'!$B$4:$B$29,0), MATCH(CONCATENATE($G325,T$2),'WFOM - Time_Base'!$A$8:$API$8,0)) *
INDEX('WFOM - Time_Base'!$A$4:$API$29, MATCH("CenHos_Per", 'WFOM - Time_Base'!$B$4:$B$29,0), MATCH(CONCATENATE($G325,T$2),'WFOM - Time_Base'!$A$8:$API$8,0)),
IFERROR($AN325 * INDEX('Inputs from Uganda staff'!$E$61:$BM$80,MATCH('HRH Need estimation'!T$2,'Inputs from Uganda staff'!$E$61:$E$80,0),MATCH('HRH Need estimation'!$D325,'Inputs from Uganda staff'!$E$6:$BM$6,0)),
""))</f>
        <v>0</v>
      </c>
      <c r="U325" s="122">
        <f>IFERROR(
$AN325 * INDEX('WFOM - Time_Base'!$A$4:$API$29, MATCH("CenHos", 'WFOM - Time_Base'!$B$4:$B$29,0), MATCH(CONCATENATE($G325,U$2),'WFOM - Time_Base'!$A$8:$API$8,0)) *
INDEX('WFOM - Time_Base'!$A$4:$API$29, MATCH("CenHos_Per", 'WFOM - Time_Base'!$B$4:$B$29,0), MATCH(CONCATENATE($G325,U$2),'WFOM - Time_Base'!$A$8:$API$8,0)),
IFERROR($AN325 * INDEX('Inputs from Uganda staff'!$E$61:$BM$80,MATCH('HRH Need estimation'!U$2,'Inputs from Uganda staff'!$E$61:$E$80,0),MATCH('HRH Need estimation'!$D325,'Inputs from Uganda staff'!$E$6:$BM$6,0)),
""))</f>
        <v>0</v>
      </c>
      <c r="V325" s="122">
        <f>IFERROR(
$AN325 * INDEX('WFOM - Time_Base'!$A$4:$API$29, MATCH("CenHos", 'WFOM - Time_Base'!$B$4:$B$29,0), MATCH(CONCATENATE($G325,V$2),'WFOM - Time_Base'!$A$8:$API$8,0)) *
INDEX('WFOM - Time_Base'!$A$4:$API$29, MATCH("CenHos_Per", 'WFOM - Time_Base'!$B$4:$B$29,0), MATCH(CONCATENATE($G325,V$2),'WFOM - Time_Base'!$A$8:$API$8,0)),
IFERROR($AN325 * INDEX('Inputs from Uganda staff'!$E$61:$BM$80,MATCH('HRH Need estimation'!V$2,'Inputs from Uganda staff'!$E$61:$E$80,0),MATCH('HRH Need estimation'!$D325,'Inputs from Uganda staff'!$E$6:$BM$6,0)),
""))</f>
        <v>1</v>
      </c>
      <c r="W325" s="122">
        <f>IFERROR(
$AN325 * INDEX('WFOM - Time_Base'!$A$4:$API$29, MATCH("CenHos", 'WFOM - Time_Base'!$B$4:$B$29,0), MATCH(CONCATENATE($G325,W$2),'WFOM - Time_Base'!$A$8:$API$8,0)) *
INDEX('WFOM - Time_Base'!$A$4:$API$29, MATCH("CenHos_Per", 'WFOM - Time_Base'!$B$4:$B$29,0), MATCH(CONCATENATE($G325,W$2),'WFOM - Time_Base'!$A$8:$API$8,0)),
IFERROR($AN325 * INDEX('Inputs from Uganda staff'!$E$61:$BM$80,MATCH('HRH Need estimation'!W$2,'Inputs from Uganda staff'!$E$61:$E$80,0),MATCH('HRH Need estimation'!$D325,'Inputs from Uganda staff'!$E$6:$BM$6,0)),
""))</f>
        <v>0</v>
      </c>
      <c r="X325" s="122">
        <f>IFERROR(
$AN325 * INDEX('WFOM - Time_Base'!$A$4:$API$29, MATCH("CenHos", 'WFOM - Time_Base'!$B$4:$B$29,0), MATCH(CONCATENATE($G325,X$2),'WFOM - Time_Base'!$A$8:$API$8,0)) *
INDEX('WFOM - Time_Base'!$A$4:$API$29, MATCH("CenHos_Per", 'WFOM - Time_Base'!$B$4:$B$29,0), MATCH(CONCATENATE($G325,X$2),'WFOM - Time_Base'!$A$8:$API$8,0)),
IFERROR($AN325 * INDEX('Inputs from Uganda staff'!$E$61:$BM$80,MATCH('HRH Need estimation'!X$2,'Inputs from Uganda staff'!$E$61:$E$80,0),MATCH('HRH Need estimation'!$D325,'Inputs from Uganda staff'!$E$6:$BM$6,0)),
""))</f>
        <v>0</v>
      </c>
      <c r="Y325" s="122">
        <f>IFERROR(
$AN325 * INDEX('WFOM - Time_Base'!$A$4:$API$29, MATCH("CenHos", 'WFOM - Time_Base'!$B$4:$B$29,0), MATCH(CONCATENATE($G325,Y$2),'WFOM - Time_Base'!$A$8:$API$8,0)) *
INDEX('WFOM - Time_Base'!$A$4:$API$29, MATCH("CenHos_Per", 'WFOM - Time_Base'!$B$4:$B$29,0), MATCH(CONCATENATE($G325,Y$2),'WFOM - Time_Base'!$A$8:$API$8,0)),
IFERROR($AN325 * INDEX('Inputs from Uganda staff'!$E$61:$BM$80,MATCH('HRH Need estimation'!Y$2,'Inputs from Uganda staff'!$E$61:$E$80,0),MATCH('HRH Need estimation'!$D325,'Inputs from Uganda staff'!$E$6:$BM$6,0)),
""))</f>
        <v>1</v>
      </c>
      <c r="Z325" s="122">
        <f>IFERROR(
$AN325 * INDEX('WFOM - Time_Base'!$A$4:$API$29, MATCH("CenHos", 'WFOM - Time_Base'!$B$4:$B$29,0), MATCH(CONCATENATE($G325,Z$2),'WFOM - Time_Base'!$A$8:$API$8,0)) *
INDEX('WFOM - Time_Base'!$A$4:$API$29, MATCH("CenHos_Per", 'WFOM - Time_Base'!$B$4:$B$29,0), MATCH(CONCATENATE($G325,Z$2),'WFOM - Time_Base'!$A$8:$API$8,0)),
IFERROR($AN325 * INDEX('Inputs from Uganda staff'!$E$61:$BM$80,MATCH('HRH Need estimation'!Z$2,'Inputs from Uganda staff'!$E$61:$E$80,0),MATCH('HRH Need estimation'!$D325,'Inputs from Uganda staff'!$E$6:$BM$6,0)),
""))</f>
        <v>0</v>
      </c>
      <c r="AA325" s="122">
        <f>IFERROR(
$AN325 * INDEX('WFOM - Time_Base'!$A$4:$API$29, MATCH("CenHos", 'WFOM - Time_Base'!$B$4:$B$29,0), MATCH(CONCATENATE($G325,AA$2),'WFOM - Time_Base'!$A$8:$API$8,0)) *
INDEX('WFOM - Time_Base'!$A$4:$API$29, MATCH("CenHos_Per", 'WFOM - Time_Base'!$B$4:$B$29,0), MATCH(CONCATENATE($G325,AA$2),'WFOM - Time_Base'!$A$8:$API$8,0)),
IFERROR($AN325 * INDEX('Inputs from Uganda staff'!$E$61:$BM$80,MATCH('HRH Need estimation'!AA$2,'Inputs from Uganda staff'!$E$61:$E$80,0),MATCH('HRH Need estimation'!$D325,'Inputs from Uganda staff'!$E$6:$BM$6,0)),
""))</f>
        <v>0</v>
      </c>
      <c r="AB325" s="122">
        <f>IFERROR(
$AN325 * INDEX('WFOM - Time_Base'!$A$4:$API$29, MATCH("CenHos", 'WFOM - Time_Base'!$B$4:$B$29,0), MATCH(CONCATENATE($G325,AB$2),'WFOM - Time_Base'!$A$8:$API$8,0)) *
INDEX('WFOM - Time_Base'!$A$4:$API$29, MATCH("CenHos_Per", 'WFOM - Time_Base'!$B$4:$B$29,0), MATCH(CONCATENATE($G325,AB$2),'WFOM - Time_Base'!$A$8:$API$8,0)),
IFERROR($AN325 * INDEX('Inputs from Uganda staff'!$E$61:$BM$80,MATCH('HRH Need estimation'!AB$2,'Inputs from Uganda staff'!$E$61:$E$80,0),MATCH('HRH Need estimation'!$D325,'Inputs from Uganda staff'!$E$6:$BM$6,0)),
""))</f>
        <v>0</v>
      </c>
      <c r="AC325" s="122" t="str">
        <f>IFERROR(
$AN325 * INDEX('WFOM - Time_Base'!$A$4:$API$29, MATCH("CenHos", 'WFOM - Time_Base'!$B$4:$B$29,0), MATCH(CONCATENATE($G325,AC$2),'WFOM - Time_Base'!$A$8:$API$8,0)) *
INDEX('WFOM - Time_Base'!$A$4:$API$29, MATCH("CenHos_Per", 'WFOM - Time_Base'!$B$4:$B$29,0), MATCH(CONCATENATE($G325,AC$2),'WFOM - Time_Base'!$A$8:$API$8,0)),
IFERROR($AN325 * INDEX('Inputs from Uganda staff'!$E$61:$BM$80,MATCH('HRH Need estimation'!AC$2,'Inputs from Uganda staff'!$E$61:$E$80,0),MATCH('HRH Need estimation'!$D325,'Inputs from Uganda staff'!$E$6:$BM$6,0)),
""))</f>
        <v/>
      </c>
      <c r="AD325" s="122">
        <f>IFERROR(
$AN325 * INDEX('WFOM - Time_Base'!$A$4:$API$29, MATCH("CenHos", 'WFOM - Time_Base'!$B$4:$B$29,0), MATCH(CONCATENATE($G325,AD$2),'WFOM - Time_Base'!$A$8:$API$8,0)) *
INDEX('WFOM - Time_Base'!$A$4:$API$29, MATCH("CenHos_Per", 'WFOM - Time_Base'!$B$4:$B$29,0), MATCH(CONCATENATE($G325,AD$2),'WFOM - Time_Base'!$A$8:$API$8,0)),
IFERROR($AN325 * INDEX('Inputs from Uganda staff'!$E$61:$BM$80,MATCH('HRH Need estimation'!AD$2,'Inputs from Uganda staff'!$E$61:$E$80,0),MATCH('HRH Need estimation'!$D325,'Inputs from Uganda staff'!$E$6:$BM$6,0)),
""))</f>
        <v>0</v>
      </c>
      <c r="AE325" s="122">
        <f>IFERROR(
$AN325 * INDEX('WFOM - Time_Base'!$A$4:$API$29, MATCH("CenHos", 'WFOM - Time_Base'!$B$4:$B$29,0), MATCH(CONCATENATE($G325,AE$2),'WFOM - Time_Base'!$A$8:$API$8,0)) *
INDEX('WFOM - Time_Base'!$A$4:$API$29, MATCH("CenHos_Per", 'WFOM - Time_Base'!$B$4:$B$29,0), MATCH(CONCATENATE($G325,AE$2),'WFOM - Time_Base'!$A$8:$API$8,0)),
IFERROR($AN325 * INDEX('Inputs from Uganda staff'!$E$61:$BM$80,MATCH('HRH Need estimation'!AE$2,'Inputs from Uganda staff'!$E$61:$E$80,0),MATCH('HRH Need estimation'!$D325,'Inputs from Uganda staff'!$E$6:$BM$6,0)),
""))</f>
        <v>0</v>
      </c>
      <c r="AF325" s="122">
        <f>IFERROR(
$AN325 * INDEX('WFOM - Time_Base'!$A$4:$API$29, MATCH("CenHos", 'WFOM - Time_Base'!$B$4:$B$29,0), MATCH(CONCATENATE($G325,AF$2),'WFOM - Time_Base'!$A$8:$API$8,0)) *
INDEX('WFOM - Time_Base'!$A$4:$API$29, MATCH("CenHos_Per", 'WFOM - Time_Base'!$B$4:$B$29,0), MATCH(CONCATENATE($G325,AF$2),'WFOM - Time_Base'!$A$8:$API$8,0)),
IFERROR($AN325 * INDEX('Inputs from Uganda staff'!$E$61:$BM$80,MATCH('HRH Need estimation'!AF$2,'Inputs from Uganda staff'!$E$61:$E$80,0),MATCH('HRH Need estimation'!$D325,'Inputs from Uganda staff'!$E$6:$BM$6,0)),
""))</f>
        <v>0</v>
      </c>
      <c r="AG325" s="122">
        <f>IFERROR(
$AN325 * INDEX('WFOM - Time_Base'!$A$4:$API$29, MATCH("CenHos", 'WFOM - Time_Base'!$B$4:$B$29,0), MATCH(CONCATENATE($G325,AG$2),'WFOM - Time_Base'!$A$8:$API$8,0)) *
INDEX('WFOM - Time_Base'!$A$4:$API$29, MATCH("CenHos_Per", 'WFOM - Time_Base'!$B$4:$B$29,0), MATCH(CONCATENATE($G325,AG$2),'WFOM - Time_Base'!$A$8:$API$8,0)),
IFERROR($AN325 * INDEX('Inputs from Uganda staff'!$E$61:$BM$80,MATCH('HRH Need estimation'!AG$2,'Inputs from Uganda staff'!$E$61:$E$80,0),MATCH('HRH Need estimation'!$D325,'Inputs from Uganda staff'!$E$6:$BM$6,0)),
""))</f>
        <v>0</v>
      </c>
      <c r="AH325" s="122">
        <f>IFERROR(
$AN325 * INDEX('WFOM - Time_Base'!$A$4:$API$29, MATCH("CenHos", 'WFOM - Time_Base'!$B$4:$B$29,0), MATCH(CONCATENATE($G325,AH$2),'WFOM - Time_Base'!$A$8:$API$8,0)) *
INDEX('WFOM - Time_Base'!$A$4:$API$29, MATCH("CenHos_Per", 'WFOM - Time_Base'!$B$4:$B$29,0), MATCH(CONCATENATE($G325,AH$2),'WFOM - Time_Base'!$A$8:$API$8,0)),
IFERROR($AN325 * INDEX('Inputs from Uganda staff'!$E$61:$BM$80,MATCH('HRH Need estimation'!AH$2,'Inputs from Uganda staff'!$E$61:$E$80,0),MATCH('HRH Need estimation'!$D325,'Inputs from Uganda staff'!$E$6:$BM$6,0)),
""))</f>
        <v>0</v>
      </c>
      <c r="AI325" s="122">
        <f>IFERROR(
$AN325 * INDEX('WFOM - Time_Base'!$A$4:$API$29, MATCH("CenHos", 'WFOM - Time_Base'!$B$4:$B$29,0), MATCH(CONCATENATE($G325,AI$2),'WFOM - Time_Base'!$A$8:$API$8,0)) *
INDEX('WFOM - Time_Base'!$A$4:$API$29, MATCH("CenHos_Per", 'WFOM - Time_Base'!$B$4:$B$29,0), MATCH(CONCATENATE($G325,AI$2),'WFOM - Time_Base'!$A$8:$API$8,0)),
IFERROR($AN325 * INDEX('Inputs from Uganda staff'!$E$61:$BM$80,MATCH('HRH Need estimation'!AI$2,'Inputs from Uganda staff'!$E$61:$E$80,0),MATCH('HRH Need estimation'!$D325,'Inputs from Uganda staff'!$E$6:$BM$6,0)),
""))</f>
        <v>0</v>
      </c>
      <c r="AJ325" s="122">
        <f>IFERROR(
$AN325 * INDEX('WFOM - Time_Base'!$A$4:$API$29, MATCH("CenHos", 'WFOM - Time_Base'!$B$4:$B$29,0), MATCH(CONCATENATE($G325,AJ$2),'WFOM - Time_Base'!$A$8:$API$8,0)) *
INDEX('WFOM - Time_Base'!$A$4:$API$29, MATCH("CenHos_Per", 'WFOM - Time_Base'!$B$4:$B$29,0), MATCH(CONCATENATE($G325,AJ$2),'WFOM - Time_Base'!$A$8:$API$8,0)),
IFERROR($AN325 * INDEX('Inputs from Uganda staff'!$E$61:$BM$80,MATCH('HRH Need estimation'!AJ$2,'Inputs from Uganda staff'!$E$61:$E$80,0),MATCH('HRH Need estimation'!$D325,'Inputs from Uganda staff'!$E$6:$BM$6,0)),
""))</f>
        <v>0</v>
      </c>
      <c r="AK325" s="122">
        <f>IFERROR(
$AN325 * INDEX('WFOM - Time_Base'!$A$4:$API$29, MATCH("CenHos", 'WFOM - Time_Base'!$B$4:$B$29,0), MATCH(CONCATENATE($G325,AK$2),'WFOM - Time_Base'!$A$8:$API$8,0)) *
INDEX('WFOM - Time_Base'!$A$4:$API$29, MATCH("CenHos_Per", 'WFOM - Time_Base'!$B$4:$B$29,0), MATCH(CONCATENATE($G325,AK$2),'WFOM - Time_Base'!$A$8:$API$8,0)),
IFERROR($AN325 * INDEX('Inputs from Uganda staff'!$E$61:$BM$80,MATCH('HRH Need estimation'!AK$2,'Inputs from Uganda staff'!$E$61:$E$80,0),MATCH('HRH Need estimation'!$D325,'Inputs from Uganda staff'!$E$6:$BM$6,0)),
""))</f>
        <v>0</v>
      </c>
      <c r="AL325" s="122">
        <f>IFERROR(
$AN325 * INDEX('WFOM - Time_Base'!$A$4:$API$29, MATCH("CenHos", 'WFOM - Time_Base'!$B$4:$B$29,0), MATCH(CONCATENATE($G325,AL$2),'WFOM - Time_Base'!$A$8:$API$8,0)) *
INDEX('WFOM - Time_Base'!$A$4:$API$29, MATCH("CenHos_Per", 'WFOM - Time_Base'!$B$4:$B$29,0), MATCH(CONCATENATE($G325,AL$2),'WFOM - Time_Base'!$A$8:$API$8,0)),
IFERROR($AN325 * INDEX('Inputs from Uganda staff'!$E$61:$BM$80,MATCH('HRH Need estimation'!AL$2,'Inputs from Uganda staff'!$E$61:$E$80,0),MATCH('HRH Need estimation'!$D325,'Inputs from Uganda staff'!$E$6:$BM$6,0)),
""))</f>
        <v>0</v>
      </c>
      <c r="AN325">
        <v>1</v>
      </c>
      <c r="AO325" t="str">
        <f t="shared" ref="AO325:AO327" si="14">VLOOKUP(C325,$AQ$4:$AQ$151,1,FALSE)</f>
        <v>347</v>
      </c>
    </row>
    <row r="326" spans="1:41" hidden="1">
      <c r="B326" s="291" t="s">
        <v>309</v>
      </c>
      <c r="C326" s="107" t="s">
        <v>2028</v>
      </c>
      <c r="D326" s="292" t="s">
        <v>2029</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15">SUM(I326:O326)</f>
        <v>0</v>
      </c>
      <c r="Q326" s="122"/>
      <c r="R326" s="122">
        <f>IFERROR(
$AN326 * INDEX('WFOM - Time_Base'!$A$4:$API$29, MATCH("CenHos", 'WFOM - Time_Base'!$B$4:$B$29,0), MATCH(CONCATENATE($G326,R$2),'WFOM - Time_Base'!$A$8:$API$8,0)) *
INDEX('WFOM - Time_Base'!$A$4:$API$29, MATCH("CenHos_Per", 'WFOM - Time_Base'!$B$4:$B$29,0), MATCH(CONCATENATE($G326,R$2),'WFOM - Time_Base'!$A$8:$API$8,0)),
IFERROR($AN326 * INDEX('Inputs from Uganda staff'!$E$61:$BM$80,MATCH('HRH Need estimation'!R$2,'Inputs from Uganda staff'!$E$61:$E$80,0),MATCH('HRH Need estimation'!$D326,'Inputs from Uganda staff'!$E$6:$BM$6,0)),
""))</f>
        <v>0</v>
      </c>
      <c r="S326" s="122">
        <f>IFERROR(
$AN326 * INDEX('WFOM - Time_Base'!$A$4:$API$29, MATCH("CenHos", 'WFOM - Time_Base'!$B$4:$B$29,0), MATCH(CONCATENATE($G326,S$2),'WFOM - Time_Base'!$A$8:$API$8,0)) *
INDEX('WFOM - Time_Base'!$A$4:$API$29, MATCH("CenHos_Per", 'WFOM - Time_Base'!$B$4:$B$29,0), MATCH(CONCATENATE($G326,S$2),'WFOM - Time_Base'!$A$8:$API$8,0)),
IFERROR($AN326 * INDEX('Inputs from Uganda staff'!$E$61:$BM$80,MATCH('HRH Need estimation'!S$2,'Inputs from Uganda staff'!$E$61:$E$80,0),MATCH('HRH Need estimation'!$D326,'Inputs from Uganda staff'!$E$6:$BM$6,0)),
""))</f>
        <v>0</v>
      </c>
      <c r="T326" s="122">
        <f>IFERROR(
$AN326 * INDEX('WFOM - Time_Base'!$A$4:$API$29, MATCH("CenHos", 'WFOM - Time_Base'!$B$4:$B$29,0), MATCH(CONCATENATE($G326,T$2),'WFOM - Time_Base'!$A$8:$API$8,0)) *
INDEX('WFOM - Time_Base'!$A$4:$API$29, MATCH("CenHos_Per", 'WFOM - Time_Base'!$B$4:$B$29,0), MATCH(CONCATENATE($G326,T$2),'WFOM - Time_Base'!$A$8:$API$8,0)),
IFERROR($AN326 * INDEX('Inputs from Uganda staff'!$E$61:$BM$80,MATCH('HRH Need estimation'!T$2,'Inputs from Uganda staff'!$E$61:$E$80,0),MATCH('HRH Need estimation'!$D326,'Inputs from Uganda staff'!$E$6:$BM$6,0)),
""))</f>
        <v>0</v>
      </c>
      <c r="U326" s="122">
        <f>IFERROR(
$AN326 * INDEX('WFOM - Time_Base'!$A$4:$API$29, MATCH("CenHos", 'WFOM - Time_Base'!$B$4:$B$29,0), MATCH(CONCATENATE($G326,U$2),'WFOM - Time_Base'!$A$8:$API$8,0)) *
INDEX('WFOM - Time_Base'!$A$4:$API$29, MATCH("CenHos_Per", 'WFOM - Time_Base'!$B$4:$B$29,0), MATCH(CONCATENATE($G326,U$2),'WFOM - Time_Base'!$A$8:$API$8,0)),
IFERROR($AN326 * INDEX('Inputs from Uganda staff'!$E$61:$BM$80,MATCH('HRH Need estimation'!U$2,'Inputs from Uganda staff'!$E$61:$E$80,0),MATCH('HRH Need estimation'!$D326,'Inputs from Uganda staff'!$E$6:$BM$6,0)),
""))</f>
        <v>0</v>
      </c>
      <c r="V326" s="122">
        <f>IFERROR(
$AN326 * INDEX('WFOM - Time_Base'!$A$4:$API$29, MATCH("CenHos", 'WFOM - Time_Base'!$B$4:$B$29,0), MATCH(CONCATENATE($G326,V$2),'WFOM - Time_Base'!$A$8:$API$8,0)) *
INDEX('WFOM - Time_Base'!$A$4:$API$29, MATCH("CenHos_Per", 'WFOM - Time_Base'!$B$4:$B$29,0), MATCH(CONCATENATE($G326,V$2),'WFOM - Time_Base'!$A$8:$API$8,0)),
IFERROR($AN326 * INDEX('Inputs from Uganda staff'!$E$61:$BM$80,MATCH('HRH Need estimation'!V$2,'Inputs from Uganda staff'!$E$61:$E$80,0),MATCH('HRH Need estimation'!$D326,'Inputs from Uganda staff'!$E$6:$BM$6,0)),
""))</f>
        <v>1</v>
      </c>
      <c r="W326" s="122">
        <f>IFERROR(
$AN326 * INDEX('WFOM - Time_Base'!$A$4:$API$29, MATCH("CenHos", 'WFOM - Time_Base'!$B$4:$B$29,0), MATCH(CONCATENATE($G326,W$2),'WFOM - Time_Base'!$A$8:$API$8,0)) *
INDEX('WFOM - Time_Base'!$A$4:$API$29, MATCH("CenHos_Per", 'WFOM - Time_Base'!$B$4:$B$29,0), MATCH(CONCATENATE($G326,W$2),'WFOM - Time_Base'!$A$8:$API$8,0)),
IFERROR($AN326 * INDEX('Inputs from Uganda staff'!$E$61:$BM$80,MATCH('HRH Need estimation'!W$2,'Inputs from Uganda staff'!$E$61:$E$80,0),MATCH('HRH Need estimation'!$D326,'Inputs from Uganda staff'!$E$6:$BM$6,0)),
""))</f>
        <v>0</v>
      </c>
      <c r="X326" s="122">
        <f>IFERROR(
$AN326 * INDEX('WFOM - Time_Base'!$A$4:$API$29, MATCH("CenHos", 'WFOM - Time_Base'!$B$4:$B$29,0), MATCH(CONCATENATE($G326,X$2),'WFOM - Time_Base'!$A$8:$API$8,0)) *
INDEX('WFOM - Time_Base'!$A$4:$API$29, MATCH("CenHos_Per", 'WFOM - Time_Base'!$B$4:$B$29,0), MATCH(CONCATENATE($G326,X$2),'WFOM - Time_Base'!$A$8:$API$8,0)),
IFERROR($AN326 * INDEX('Inputs from Uganda staff'!$E$61:$BM$80,MATCH('HRH Need estimation'!X$2,'Inputs from Uganda staff'!$E$61:$E$80,0),MATCH('HRH Need estimation'!$D326,'Inputs from Uganda staff'!$E$6:$BM$6,0)),
""))</f>
        <v>0</v>
      </c>
      <c r="Y326" s="122">
        <f>IFERROR(
$AN326 * INDEX('WFOM - Time_Base'!$A$4:$API$29, MATCH("CenHos", 'WFOM - Time_Base'!$B$4:$B$29,0), MATCH(CONCATENATE($G326,Y$2),'WFOM - Time_Base'!$A$8:$API$8,0)) *
INDEX('WFOM - Time_Base'!$A$4:$API$29, MATCH("CenHos_Per", 'WFOM - Time_Base'!$B$4:$B$29,0), MATCH(CONCATENATE($G326,Y$2),'WFOM - Time_Base'!$A$8:$API$8,0)),
IFERROR($AN326 * INDEX('Inputs from Uganda staff'!$E$61:$BM$80,MATCH('HRH Need estimation'!Y$2,'Inputs from Uganda staff'!$E$61:$E$80,0),MATCH('HRH Need estimation'!$D326,'Inputs from Uganda staff'!$E$6:$BM$6,0)),
""))</f>
        <v>1</v>
      </c>
      <c r="Z326" s="122">
        <f>IFERROR(
$AN326 * INDEX('WFOM - Time_Base'!$A$4:$API$29, MATCH("CenHos", 'WFOM - Time_Base'!$B$4:$B$29,0), MATCH(CONCATENATE($G326,Z$2),'WFOM - Time_Base'!$A$8:$API$8,0)) *
INDEX('WFOM - Time_Base'!$A$4:$API$29, MATCH("CenHos_Per", 'WFOM - Time_Base'!$B$4:$B$29,0), MATCH(CONCATENATE($G326,Z$2),'WFOM - Time_Base'!$A$8:$API$8,0)),
IFERROR($AN326 * INDEX('Inputs from Uganda staff'!$E$61:$BM$80,MATCH('HRH Need estimation'!Z$2,'Inputs from Uganda staff'!$E$61:$E$80,0),MATCH('HRH Need estimation'!$D326,'Inputs from Uganda staff'!$E$6:$BM$6,0)),
""))</f>
        <v>0</v>
      </c>
      <c r="AA326" s="122">
        <f>IFERROR(
$AN326 * INDEX('WFOM - Time_Base'!$A$4:$API$29, MATCH("CenHos", 'WFOM - Time_Base'!$B$4:$B$29,0), MATCH(CONCATENATE($G326,AA$2),'WFOM - Time_Base'!$A$8:$API$8,0)) *
INDEX('WFOM - Time_Base'!$A$4:$API$29, MATCH("CenHos_Per", 'WFOM - Time_Base'!$B$4:$B$29,0), MATCH(CONCATENATE($G326,AA$2),'WFOM - Time_Base'!$A$8:$API$8,0)),
IFERROR($AN326 * INDEX('Inputs from Uganda staff'!$E$61:$BM$80,MATCH('HRH Need estimation'!AA$2,'Inputs from Uganda staff'!$E$61:$E$80,0),MATCH('HRH Need estimation'!$D326,'Inputs from Uganda staff'!$E$6:$BM$6,0)),
""))</f>
        <v>0</v>
      </c>
      <c r="AB326" s="122">
        <f>IFERROR(
$AN326 * INDEX('WFOM - Time_Base'!$A$4:$API$29, MATCH("CenHos", 'WFOM - Time_Base'!$B$4:$B$29,0), MATCH(CONCATENATE($G326,AB$2),'WFOM - Time_Base'!$A$8:$API$8,0)) *
INDEX('WFOM - Time_Base'!$A$4:$API$29, MATCH("CenHos_Per", 'WFOM - Time_Base'!$B$4:$B$29,0), MATCH(CONCATENATE($G326,AB$2),'WFOM - Time_Base'!$A$8:$API$8,0)),
IFERROR($AN326 * INDEX('Inputs from Uganda staff'!$E$61:$BM$80,MATCH('HRH Need estimation'!AB$2,'Inputs from Uganda staff'!$E$61:$E$80,0),MATCH('HRH Need estimation'!$D326,'Inputs from Uganda staff'!$E$6:$BM$6,0)),
""))</f>
        <v>0</v>
      </c>
      <c r="AC326" s="122" t="str">
        <f>IFERROR(
$AN326 * INDEX('WFOM - Time_Base'!$A$4:$API$29, MATCH("CenHos", 'WFOM - Time_Base'!$B$4:$B$29,0), MATCH(CONCATENATE($G326,AC$2),'WFOM - Time_Base'!$A$8:$API$8,0)) *
INDEX('WFOM - Time_Base'!$A$4:$API$29, MATCH("CenHos_Per", 'WFOM - Time_Base'!$B$4:$B$29,0), MATCH(CONCATENATE($G326,AC$2),'WFOM - Time_Base'!$A$8:$API$8,0)),
IFERROR($AN326 * INDEX('Inputs from Uganda staff'!$E$61:$BM$80,MATCH('HRH Need estimation'!AC$2,'Inputs from Uganda staff'!$E$61:$E$80,0),MATCH('HRH Need estimation'!$D326,'Inputs from Uganda staff'!$E$6:$BM$6,0)),
""))</f>
        <v/>
      </c>
      <c r="AD326" s="122">
        <f>IFERROR(
$AN326 * INDEX('WFOM - Time_Base'!$A$4:$API$29, MATCH("CenHos", 'WFOM - Time_Base'!$B$4:$B$29,0), MATCH(CONCATENATE($G326,AD$2),'WFOM - Time_Base'!$A$8:$API$8,0)) *
INDEX('WFOM - Time_Base'!$A$4:$API$29, MATCH("CenHos_Per", 'WFOM - Time_Base'!$B$4:$B$29,0), MATCH(CONCATENATE($G326,AD$2),'WFOM - Time_Base'!$A$8:$API$8,0)),
IFERROR($AN326 * INDEX('Inputs from Uganda staff'!$E$61:$BM$80,MATCH('HRH Need estimation'!AD$2,'Inputs from Uganda staff'!$E$61:$E$80,0),MATCH('HRH Need estimation'!$D326,'Inputs from Uganda staff'!$E$6:$BM$6,0)),
""))</f>
        <v>0</v>
      </c>
      <c r="AE326" s="122">
        <f>IFERROR(
$AN326 * INDEX('WFOM - Time_Base'!$A$4:$API$29, MATCH("CenHos", 'WFOM - Time_Base'!$B$4:$B$29,0), MATCH(CONCATENATE($G326,AE$2),'WFOM - Time_Base'!$A$8:$API$8,0)) *
INDEX('WFOM - Time_Base'!$A$4:$API$29, MATCH("CenHos_Per", 'WFOM - Time_Base'!$B$4:$B$29,0), MATCH(CONCATENATE($G326,AE$2),'WFOM - Time_Base'!$A$8:$API$8,0)),
IFERROR($AN326 * INDEX('Inputs from Uganda staff'!$E$61:$BM$80,MATCH('HRH Need estimation'!AE$2,'Inputs from Uganda staff'!$E$61:$E$80,0),MATCH('HRH Need estimation'!$D326,'Inputs from Uganda staff'!$E$6:$BM$6,0)),
""))</f>
        <v>0</v>
      </c>
      <c r="AF326" s="122">
        <f>IFERROR(
$AN326 * INDEX('WFOM - Time_Base'!$A$4:$API$29, MATCH("CenHos", 'WFOM - Time_Base'!$B$4:$B$29,0), MATCH(CONCATENATE($G326,AF$2),'WFOM - Time_Base'!$A$8:$API$8,0)) *
INDEX('WFOM - Time_Base'!$A$4:$API$29, MATCH("CenHos_Per", 'WFOM - Time_Base'!$B$4:$B$29,0), MATCH(CONCATENATE($G326,AF$2),'WFOM - Time_Base'!$A$8:$API$8,0)),
IFERROR($AN326 * INDEX('Inputs from Uganda staff'!$E$61:$BM$80,MATCH('HRH Need estimation'!AF$2,'Inputs from Uganda staff'!$E$61:$E$80,0),MATCH('HRH Need estimation'!$D326,'Inputs from Uganda staff'!$E$6:$BM$6,0)),
""))</f>
        <v>0</v>
      </c>
      <c r="AG326" s="122">
        <f>IFERROR(
$AN326 * INDEX('WFOM - Time_Base'!$A$4:$API$29, MATCH("CenHos", 'WFOM - Time_Base'!$B$4:$B$29,0), MATCH(CONCATENATE($G326,AG$2),'WFOM - Time_Base'!$A$8:$API$8,0)) *
INDEX('WFOM - Time_Base'!$A$4:$API$29, MATCH("CenHos_Per", 'WFOM - Time_Base'!$B$4:$B$29,0), MATCH(CONCATENATE($G326,AG$2),'WFOM - Time_Base'!$A$8:$API$8,0)),
IFERROR($AN326 * INDEX('Inputs from Uganda staff'!$E$61:$BM$80,MATCH('HRH Need estimation'!AG$2,'Inputs from Uganda staff'!$E$61:$E$80,0),MATCH('HRH Need estimation'!$D326,'Inputs from Uganda staff'!$E$6:$BM$6,0)),
""))</f>
        <v>0</v>
      </c>
      <c r="AH326" s="122">
        <f>IFERROR(
$AN326 * INDEX('WFOM - Time_Base'!$A$4:$API$29, MATCH("CenHos", 'WFOM - Time_Base'!$B$4:$B$29,0), MATCH(CONCATENATE($G326,AH$2),'WFOM - Time_Base'!$A$8:$API$8,0)) *
INDEX('WFOM - Time_Base'!$A$4:$API$29, MATCH("CenHos_Per", 'WFOM - Time_Base'!$B$4:$B$29,0), MATCH(CONCATENATE($G326,AH$2),'WFOM - Time_Base'!$A$8:$API$8,0)),
IFERROR($AN326 * INDEX('Inputs from Uganda staff'!$E$61:$BM$80,MATCH('HRH Need estimation'!AH$2,'Inputs from Uganda staff'!$E$61:$E$80,0),MATCH('HRH Need estimation'!$D326,'Inputs from Uganda staff'!$E$6:$BM$6,0)),
""))</f>
        <v>0</v>
      </c>
      <c r="AI326" s="122">
        <f>IFERROR(
$AN326 * INDEX('WFOM - Time_Base'!$A$4:$API$29, MATCH("CenHos", 'WFOM - Time_Base'!$B$4:$B$29,0), MATCH(CONCATENATE($G326,AI$2),'WFOM - Time_Base'!$A$8:$API$8,0)) *
INDEX('WFOM - Time_Base'!$A$4:$API$29, MATCH("CenHos_Per", 'WFOM - Time_Base'!$B$4:$B$29,0), MATCH(CONCATENATE($G326,AI$2),'WFOM - Time_Base'!$A$8:$API$8,0)),
IFERROR($AN326 * INDEX('Inputs from Uganda staff'!$E$61:$BM$80,MATCH('HRH Need estimation'!AI$2,'Inputs from Uganda staff'!$E$61:$E$80,0),MATCH('HRH Need estimation'!$D326,'Inputs from Uganda staff'!$E$6:$BM$6,0)),
""))</f>
        <v>0</v>
      </c>
      <c r="AJ326" s="122">
        <f>IFERROR(
$AN326 * INDEX('WFOM - Time_Base'!$A$4:$API$29, MATCH("CenHos", 'WFOM - Time_Base'!$B$4:$B$29,0), MATCH(CONCATENATE($G326,AJ$2),'WFOM - Time_Base'!$A$8:$API$8,0)) *
INDEX('WFOM - Time_Base'!$A$4:$API$29, MATCH("CenHos_Per", 'WFOM - Time_Base'!$B$4:$B$29,0), MATCH(CONCATENATE($G326,AJ$2),'WFOM - Time_Base'!$A$8:$API$8,0)),
IFERROR($AN326 * INDEX('Inputs from Uganda staff'!$E$61:$BM$80,MATCH('HRH Need estimation'!AJ$2,'Inputs from Uganda staff'!$E$61:$E$80,0),MATCH('HRH Need estimation'!$D326,'Inputs from Uganda staff'!$E$6:$BM$6,0)),
""))</f>
        <v>0</v>
      </c>
      <c r="AK326" s="122">
        <f>IFERROR(
$AN326 * INDEX('WFOM - Time_Base'!$A$4:$API$29, MATCH("CenHos", 'WFOM - Time_Base'!$B$4:$B$29,0), MATCH(CONCATENATE($G326,AK$2),'WFOM - Time_Base'!$A$8:$API$8,0)) *
INDEX('WFOM - Time_Base'!$A$4:$API$29, MATCH("CenHos_Per", 'WFOM - Time_Base'!$B$4:$B$29,0), MATCH(CONCATENATE($G326,AK$2),'WFOM - Time_Base'!$A$8:$API$8,0)),
IFERROR($AN326 * INDEX('Inputs from Uganda staff'!$E$61:$BM$80,MATCH('HRH Need estimation'!AK$2,'Inputs from Uganda staff'!$E$61:$E$80,0),MATCH('HRH Need estimation'!$D326,'Inputs from Uganda staff'!$E$6:$BM$6,0)),
""))</f>
        <v>0</v>
      </c>
      <c r="AL326" s="122">
        <f>IFERROR(
$AN326 * INDEX('WFOM - Time_Base'!$A$4:$API$29, MATCH("CenHos", 'WFOM - Time_Base'!$B$4:$B$29,0), MATCH(CONCATENATE($G326,AL$2),'WFOM - Time_Base'!$A$8:$API$8,0)) *
INDEX('WFOM - Time_Base'!$A$4:$API$29, MATCH("CenHos_Per", 'WFOM - Time_Base'!$B$4:$B$29,0), MATCH(CONCATENATE($G326,AL$2),'WFOM - Time_Base'!$A$8:$API$8,0)),
IFERROR($AN326 * INDEX('Inputs from Uganda staff'!$E$61:$BM$80,MATCH('HRH Need estimation'!AL$2,'Inputs from Uganda staff'!$E$61:$E$80,0),MATCH('HRH Need estimation'!$D326,'Inputs from Uganda staff'!$E$6:$BM$6,0)),
""))</f>
        <v>0</v>
      </c>
      <c r="AN326">
        <v>1</v>
      </c>
      <c r="AO326" t="e">
        <f t="shared" si="14"/>
        <v>#N/A</v>
      </c>
    </row>
    <row r="327" spans="1:41" hidden="1">
      <c r="B327" s="291" t="s">
        <v>309</v>
      </c>
      <c r="C327" s="107" t="s">
        <v>2030</v>
      </c>
      <c r="D327" s="292" t="s">
        <v>2031</v>
      </c>
      <c r="E327" s="199" t="s">
        <v>25</v>
      </c>
      <c r="F327" s="199" t="s">
        <v>49</v>
      </c>
      <c r="G327" s="199" t="str">
        <f>IF(F327&lt;&gt;"", VLOOKUP(F327,'WFOM - Cadre and Service List'!$E$4:$F$52,2,FALSE), "")</f>
        <v>EPI</v>
      </c>
      <c r="H327" s="199"/>
      <c r="I327" s="208"/>
      <c r="J327" s="208"/>
      <c r="K327" s="208"/>
      <c r="L327" s="208"/>
      <c r="M327" s="208"/>
      <c r="N327" s="208"/>
      <c r="O327" s="208"/>
      <c r="P327" s="207">
        <f t="shared" si="15"/>
        <v>0</v>
      </c>
      <c r="Q327" s="122"/>
      <c r="R327" s="122">
        <f>IFERROR(
$AN327 * INDEX('WFOM - Time_Base'!$A$4:$API$29, MATCH("CenHos", 'WFOM - Time_Base'!$B$4:$B$29,0), MATCH(CONCATENATE($G327,R$2),'WFOM - Time_Base'!$A$8:$API$8,0)) *
INDEX('WFOM - Time_Base'!$A$4:$API$29, MATCH("CenHos_Per", 'WFOM - Time_Base'!$B$4:$B$29,0), MATCH(CONCATENATE($G327,R$2),'WFOM - Time_Base'!$A$8:$API$8,0)),
IFERROR($AN327 * INDEX('Inputs from Uganda staff'!$E$61:$BM$80,MATCH('HRH Need estimation'!R$2,'Inputs from Uganda staff'!$E$61:$E$80,0),MATCH('HRH Need estimation'!$D327,'Inputs from Uganda staff'!$E$6:$BM$6,0)),
""))</f>
        <v>0</v>
      </c>
      <c r="S327" s="122">
        <f>IFERROR(
$AN327 * INDEX('WFOM - Time_Base'!$A$4:$API$29, MATCH("CenHos", 'WFOM - Time_Base'!$B$4:$B$29,0), MATCH(CONCATENATE($G327,S$2),'WFOM - Time_Base'!$A$8:$API$8,0)) *
INDEX('WFOM - Time_Base'!$A$4:$API$29, MATCH("CenHos_Per", 'WFOM - Time_Base'!$B$4:$B$29,0), MATCH(CONCATENATE($G327,S$2),'WFOM - Time_Base'!$A$8:$API$8,0)),
IFERROR($AN327 * INDEX('Inputs from Uganda staff'!$E$61:$BM$80,MATCH('HRH Need estimation'!S$2,'Inputs from Uganda staff'!$E$61:$E$80,0),MATCH('HRH Need estimation'!$D327,'Inputs from Uganda staff'!$E$6:$BM$6,0)),
""))</f>
        <v>0</v>
      </c>
      <c r="T327" s="122">
        <f>IFERROR(
$AN327 * INDEX('WFOM - Time_Base'!$A$4:$API$29, MATCH("CenHos", 'WFOM - Time_Base'!$B$4:$B$29,0), MATCH(CONCATENATE($G327,T$2),'WFOM - Time_Base'!$A$8:$API$8,0)) *
INDEX('WFOM - Time_Base'!$A$4:$API$29, MATCH("CenHos_Per", 'WFOM - Time_Base'!$B$4:$B$29,0), MATCH(CONCATENATE($G327,T$2),'WFOM - Time_Base'!$A$8:$API$8,0)),
IFERROR($AN327 * INDEX('Inputs from Uganda staff'!$E$61:$BM$80,MATCH('HRH Need estimation'!T$2,'Inputs from Uganda staff'!$E$61:$E$80,0),MATCH('HRH Need estimation'!$D327,'Inputs from Uganda staff'!$E$6:$BM$6,0)),
""))</f>
        <v>0</v>
      </c>
      <c r="U327" s="122">
        <f>IFERROR(
$AN327 * INDEX('WFOM - Time_Base'!$A$4:$API$29, MATCH("CenHos", 'WFOM - Time_Base'!$B$4:$B$29,0), MATCH(CONCATENATE($G327,U$2),'WFOM - Time_Base'!$A$8:$API$8,0)) *
INDEX('WFOM - Time_Base'!$A$4:$API$29, MATCH("CenHos_Per", 'WFOM - Time_Base'!$B$4:$B$29,0), MATCH(CONCATENATE($G327,U$2),'WFOM - Time_Base'!$A$8:$API$8,0)),
IFERROR($AN327 * INDEX('Inputs from Uganda staff'!$E$61:$BM$80,MATCH('HRH Need estimation'!U$2,'Inputs from Uganda staff'!$E$61:$E$80,0),MATCH('HRH Need estimation'!$D327,'Inputs from Uganda staff'!$E$6:$BM$6,0)),
""))</f>
        <v>0</v>
      </c>
      <c r="V327" s="122">
        <f>IFERROR(
$AN327 * INDEX('WFOM - Time_Base'!$A$4:$API$29, MATCH("CenHos", 'WFOM - Time_Base'!$B$4:$B$29,0), MATCH(CONCATENATE($G327,V$2),'WFOM - Time_Base'!$A$8:$API$8,0)) *
INDEX('WFOM - Time_Base'!$A$4:$API$29, MATCH("CenHos_Per", 'WFOM - Time_Base'!$B$4:$B$29,0), MATCH(CONCATENATE($G327,V$2),'WFOM - Time_Base'!$A$8:$API$8,0)),
IFERROR($AN327 * INDEX('Inputs from Uganda staff'!$E$61:$BM$80,MATCH('HRH Need estimation'!V$2,'Inputs from Uganda staff'!$E$61:$E$80,0),MATCH('HRH Need estimation'!$D327,'Inputs from Uganda staff'!$E$6:$BM$6,0)),
""))</f>
        <v>1</v>
      </c>
      <c r="W327" s="122">
        <f>IFERROR(
$AN327 * INDEX('WFOM - Time_Base'!$A$4:$API$29, MATCH("CenHos", 'WFOM - Time_Base'!$B$4:$B$29,0), MATCH(CONCATENATE($G327,W$2),'WFOM - Time_Base'!$A$8:$API$8,0)) *
INDEX('WFOM - Time_Base'!$A$4:$API$29, MATCH("CenHos_Per", 'WFOM - Time_Base'!$B$4:$B$29,0), MATCH(CONCATENATE($G327,W$2),'WFOM - Time_Base'!$A$8:$API$8,0)),
IFERROR($AN327 * INDEX('Inputs from Uganda staff'!$E$61:$BM$80,MATCH('HRH Need estimation'!W$2,'Inputs from Uganda staff'!$E$61:$E$80,0),MATCH('HRH Need estimation'!$D327,'Inputs from Uganda staff'!$E$6:$BM$6,0)),
""))</f>
        <v>0</v>
      </c>
      <c r="X327" s="122">
        <f>IFERROR(
$AN327 * INDEX('WFOM - Time_Base'!$A$4:$API$29, MATCH("CenHos", 'WFOM - Time_Base'!$B$4:$B$29,0), MATCH(CONCATENATE($G327,X$2),'WFOM - Time_Base'!$A$8:$API$8,0)) *
INDEX('WFOM - Time_Base'!$A$4:$API$29, MATCH("CenHos_Per", 'WFOM - Time_Base'!$B$4:$B$29,0), MATCH(CONCATENATE($G327,X$2),'WFOM - Time_Base'!$A$8:$API$8,0)),
IFERROR($AN327 * INDEX('Inputs from Uganda staff'!$E$61:$BM$80,MATCH('HRH Need estimation'!X$2,'Inputs from Uganda staff'!$E$61:$E$80,0),MATCH('HRH Need estimation'!$D327,'Inputs from Uganda staff'!$E$6:$BM$6,0)),
""))</f>
        <v>0</v>
      </c>
      <c r="Y327" s="122">
        <f>IFERROR(
$AN327 * INDEX('WFOM - Time_Base'!$A$4:$API$29, MATCH("CenHos", 'WFOM - Time_Base'!$B$4:$B$29,0), MATCH(CONCATENATE($G327,Y$2),'WFOM - Time_Base'!$A$8:$API$8,0)) *
INDEX('WFOM - Time_Base'!$A$4:$API$29, MATCH("CenHos_Per", 'WFOM - Time_Base'!$B$4:$B$29,0), MATCH(CONCATENATE($G327,Y$2),'WFOM - Time_Base'!$A$8:$API$8,0)),
IFERROR($AN327 * INDEX('Inputs from Uganda staff'!$E$61:$BM$80,MATCH('HRH Need estimation'!Y$2,'Inputs from Uganda staff'!$E$61:$E$80,0),MATCH('HRH Need estimation'!$D327,'Inputs from Uganda staff'!$E$6:$BM$6,0)),
""))</f>
        <v>1</v>
      </c>
      <c r="Z327" s="122">
        <f>IFERROR(
$AN327 * INDEX('WFOM - Time_Base'!$A$4:$API$29, MATCH("CenHos", 'WFOM - Time_Base'!$B$4:$B$29,0), MATCH(CONCATENATE($G327,Z$2),'WFOM - Time_Base'!$A$8:$API$8,0)) *
INDEX('WFOM - Time_Base'!$A$4:$API$29, MATCH("CenHos_Per", 'WFOM - Time_Base'!$B$4:$B$29,0), MATCH(CONCATENATE($G327,Z$2),'WFOM - Time_Base'!$A$8:$API$8,0)),
IFERROR($AN327 * INDEX('Inputs from Uganda staff'!$E$61:$BM$80,MATCH('HRH Need estimation'!Z$2,'Inputs from Uganda staff'!$E$61:$E$80,0),MATCH('HRH Need estimation'!$D327,'Inputs from Uganda staff'!$E$6:$BM$6,0)),
""))</f>
        <v>0</v>
      </c>
      <c r="AA327" s="122">
        <f>IFERROR(
$AN327 * INDEX('WFOM - Time_Base'!$A$4:$API$29, MATCH("CenHos", 'WFOM - Time_Base'!$B$4:$B$29,0), MATCH(CONCATENATE($G327,AA$2),'WFOM - Time_Base'!$A$8:$API$8,0)) *
INDEX('WFOM - Time_Base'!$A$4:$API$29, MATCH("CenHos_Per", 'WFOM - Time_Base'!$B$4:$B$29,0), MATCH(CONCATENATE($G327,AA$2),'WFOM - Time_Base'!$A$8:$API$8,0)),
IFERROR($AN327 * INDEX('Inputs from Uganda staff'!$E$61:$BM$80,MATCH('HRH Need estimation'!AA$2,'Inputs from Uganda staff'!$E$61:$E$80,0),MATCH('HRH Need estimation'!$D327,'Inputs from Uganda staff'!$E$6:$BM$6,0)),
""))</f>
        <v>0</v>
      </c>
      <c r="AB327" s="122">
        <f>IFERROR(
$AN327 * INDEX('WFOM - Time_Base'!$A$4:$API$29, MATCH("CenHos", 'WFOM - Time_Base'!$B$4:$B$29,0), MATCH(CONCATENATE($G327,AB$2),'WFOM - Time_Base'!$A$8:$API$8,0)) *
INDEX('WFOM - Time_Base'!$A$4:$API$29, MATCH("CenHos_Per", 'WFOM - Time_Base'!$B$4:$B$29,0), MATCH(CONCATENATE($G327,AB$2),'WFOM - Time_Base'!$A$8:$API$8,0)),
IFERROR($AN327 * INDEX('Inputs from Uganda staff'!$E$61:$BM$80,MATCH('HRH Need estimation'!AB$2,'Inputs from Uganda staff'!$E$61:$E$80,0),MATCH('HRH Need estimation'!$D327,'Inputs from Uganda staff'!$E$6:$BM$6,0)),
""))</f>
        <v>0</v>
      </c>
      <c r="AC327" s="122" t="str">
        <f>IFERROR(
$AN327 * INDEX('WFOM - Time_Base'!$A$4:$API$29, MATCH("CenHos", 'WFOM - Time_Base'!$B$4:$B$29,0), MATCH(CONCATENATE($G327,AC$2),'WFOM - Time_Base'!$A$8:$API$8,0)) *
INDEX('WFOM - Time_Base'!$A$4:$API$29, MATCH("CenHos_Per", 'WFOM - Time_Base'!$B$4:$B$29,0), MATCH(CONCATENATE($G327,AC$2),'WFOM - Time_Base'!$A$8:$API$8,0)),
IFERROR($AN327 * INDEX('Inputs from Uganda staff'!$E$61:$BM$80,MATCH('HRH Need estimation'!AC$2,'Inputs from Uganda staff'!$E$61:$E$80,0),MATCH('HRH Need estimation'!$D327,'Inputs from Uganda staff'!$E$6:$BM$6,0)),
""))</f>
        <v/>
      </c>
      <c r="AD327" s="122">
        <f>IFERROR(
$AN327 * INDEX('WFOM - Time_Base'!$A$4:$API$29, MATCH("CenHos", 'WFOM - Time_Base'!$B$4:$B$29,0), MATCH(CONCATENATE($G327,AD$2),'WFOM - Time_Base'!$A$8:$API$8,0)) *
INDEX('WFOM - Time_Base'!$A$4:$API$29, MATCH("CenHos_Per", 'WFOM - Time_Base'!$B$4:$B$29,0), MATCH(CONCATENATE($G327,AD$2),'WFOM - Time_Base'!$A$8:$API$8,0)),
IFERROR($AN327 * INDEX('Inputs from Uganda staff'!$E$61:$BM$80,MATCH('HRH Need estimation'!AD$2,'Inputs from Uganda staff'!$E$61:$E$80,0),MATCH('HRH Need estimation'!$D327,'Inputs from Uganda staff'!$E$6:$BM$6,0)),
""))</f>
        <v>0</v>
      </c>
      <c r="AE327" s="122">
        <f>IFERROR(
$AN327 * INDEX('WFOM - Time_Base'!$A$4:$API$29, MATCH("CenHos", 'WFOM - Time_Base'!$B$4:$B$29,0), MATCH(CONCATENATE($G327,AE$2),'WFOM - Time_Base'!$A$8:$API$8,0)) *
INDEX('WFOM - Time_Base'!$A$4:$API$29, MATCH("CenHos_Per", 'WFOM - Time_Base'!$B$4:$B$29,0), MATCH(CONCATENATE($G327,AE$2),'WFOM - Time_Base'!$A$8:$API$8,0)),
IFERROR($AN327 * INDEX('Inputs from Uganda staff'!$E$61:$BM$80,MATCH('HRH Need estimation'!AE$2,'Inputs from Uganda staff'!$E$61:$E$80,0),MATCH('HRH Need estimation'!$D327,'Inputs from Uganda staff'!$E$6:$BM$6,0)),
""))</f>
        <v>0</v>
      </c>
      <c r="AF327" s="122">
        <f>IFERROR(
$AN327 * INDEX('WFOM - Time_Base'!$A$4:$API$29, MATCH("CenHos", 'WFOM - Time_Base'!$B$4:$B$29,0), MATCH(CONCATENATE($G327,AF$2),'WFOM - Time_Base'!$A$8:$API$8,0)) *
INDEX('WFOM - Time_Base'!$A$4:$API$29, MATCH("CenHos_Per", 'WFOM - Time_Base'!$B$4:$B$29,0), MATCH(CONCATENATE($G327,AF$2),'WFOM - Time_Base'!$A$8:$API$8,0)),
IFERROR($AN327 * INDEX('Inputs from Uganda staff'!$E$61:$BM$80,MATCH('HRH Need estimation'!AF$2,'Inputs from Uganda staff'!$E$61:$E$80,0),MATCH('HRH Need estimation'!$D327,'Inputs from Uganda staff'!$E$6:$BM$6,0)),
""))</f>
        <v>0</v>
      </c>
      <c r="AG327" s="122">
        <f>IFERROR(
$AN327 * INDEX('WFOM - Time_Base'!$A$4:$API$29, MATCH("CenHos", 'WFOM - Time_Base'!$B$4:$B$29,0), MATCH(CONCATENATE($G327,AG$2),'WFOM - Time_Base'!$A$8:$API$8,0)) *
INDEX('WFOM - Time_Base'!$A$4:$API$29, MATCH("CenHos_Per", 'WFOM - Time_Base'!$B$4:$B$29,0), MATCH(CONCATENATE($G327,AG$2),'WFOM - Time_Base'!$A$8:$API$8,0)),
IFERROR($AN327 * INDEX('Inputs from Uganda staff'!$E$61:$BM$80,MATCH('HRH Need estimation'!AG$2,'Inputs from Uganda staff'!$E$61:$E$80,0),MATCH('HRH Need estimation'!$D327,'Inputs from Uganda staff'!$E$6:$BM$6,0)),
""))</f>
        <v>0</v>
      </c>
      <c r="AH327" s="122">
        <f>IFERROR(
$AN327 * INDEX('WFOM - Time_Base'!$A$4:$API$29, MATCH("CenHos", 'WFOM - Time_Base'!$B$4:$B$29,0), MATCH(CONCATENATE($G327,AH$2),'WFOM - Time_Base'!$A$8:$API$8,0)) *
INDEX('WFOM - Time_Base'!$A$4:$API$29, MATCH("CenHos_Per", 'WFOM - Time_Base'!$B$4:$B$29,0), MATCH(CONCATENATE($G327,AH$2),'WFOM - Time_Base'!$A$8:$API$8,0)),
IFERROR($AN327 * INDEX('Inputs from Uganda staff'!$E$61:$BM$80,MATCH('HRH Need estimation'!AH$2,'Inputs from Uganda staff'!$E$61:$E$80,0),MATCH('HRH Need estimation'!$D327,'Inputs from Uganda staff'!$E$6:$BM$6,0)),
""))</f>
        <v>0</v>
      </c>
      <c r="AI327" s="122">
        <f>IFERROR(
$AN327 * INDEX('WFOM - Time_Base'!$A$4:$API$29, MATCH("CenHos", 'WFOM - Time_Base'!$B$4:$B$29,0), MATCH(CONCATENATE($G327,AI$2),'WFOM - Time_Base'!$A$8:$API$8,0)) *
INDEX('WFOM - Time_Base'!$A$4:$API$29, MATCH("CenHos_Per", 'WFOM - Time_Base'!$B$4:$B$29,0), MATCH(CONCATENATE($G327,AI$2),'WFOM - Time_Base'!$A$8:$API$8,0)),
IFERROR($AN327 * INDEX('Inputs from Uganda staff'!$E$61:$BM$80,MATCH('HRH Need estimation'!AI$2,'Inputs from Uganda staff'!$E$61:$E$80,0),MATCH('HRH Need estimation'!$D327,'Inputs from Uganda staff'!$E$6:$BM$6,0)),
""))</f>
        <v>0</v>
      </c>
      <c r="AJ327" s="122">
        <f>IFERROR(
$AN327 * INDEX('WFOM - Time_Base'!$A$4:$API$29, MATCH("CenHos", 'WFOM - Time_Base'!$B$4:$B$29,0), MATCH(CONCATENATE($G327,AJ$2),'WFOM - Time_Base'!$A$8:$API$8,0)) *
INDEX('WFOM - Time_Base'!$A$4:$API$29, MATCH("CenHos_Per", 'WFOM - Time_Base'!$B$4:$B$29,0), MATCH(CONCATENATE($G327,AJ$2),'WFOM - Time_Base'!$A$8:$API$8,0)),
IFERROR($AN327 * INDEX('Inputs from Uganda staff'!$E$61:$BM$80,MATCH('HRH Need estimation'!AJ$2,'Inputs from Uganda staff'!$E$61:$E$80,0),MATCH('HRH Need estimation'!$D327,'Inputs from Uganda staff'!$E$6:$BM$6,0)),
""))</f>
        <v>0</v>
      </c>
      <c r="AK327" s="122">
        <f>IFERROR(
$AN327 * INDEX('WFOM - Time_Base'!$A$4:$API$29, MATCH("CenHos", 'WFOM - Time_Base'!$B$4:$B$29,0), MATCH(CONCATENATE($G327,AK$2),'WFOM - Time_Base'!$A$8:$API$8,0)) *
INDEX('WFOM - Time_Base'!$A$4:$API$29, MATCH("CenHos_Per", 'WFOM - Time_Base'!$B$4:$B$29,0), MATCH(CONCATENATE($G327,AK$2),'WFOM - Time_Base'!$A$8:$API$8,0)),
IFERROR($AN327 * INDEX('Inputs from Uganda staff'!$E$61:$BM$80,MATCH('HRH Need estimation'!AK$2,'Inputs from Uganda staff'!$E$61:$E$80,0),MATCH('HRH Need estimation'!$D327,'Inputs from Uganda staff'!$E$6:$BM$6,0)),
""))</f>
        <v>0</v>
      </c>
      <c r="AL327" s="122">
        <f>IFERROR(
$AN327 * INDEX('WFOM - Time_Base'!$A$4:$API$29, MATCH("CenHos", 'WFOM - Time_Base'!$B$4:$B$29,0), MATCH(CONCATENATE($G327,AL$2),'WFOM - Time_Base'!$A$8:$API$8,0)) *
INDEX('WFOM - Time_Base'!$A$4:$API$29, MATCH("CenHos_Per", 'WFOM - Time_Base'!$B$4:$B$29,0), MATCH(CONCATENATE($G327,AL$2),'WFOM - Time_Base'!$A$8:$API$8,0)),
IFERROR($AN327 * INDEX('Inputs from Uganda staff'!$E$61:$BM$80,MATCH('HRH Need estimation'!AL$2,'Inputs from Uganda staff'!$E$61:$E$80,0),MATCH('HRH Need estimation'!$D327,'Inputs from Uganda staff'!$E$6:$BM$6,0)),
""))</f>
        <v>0</v>
      </c>
      <c r="AN327">
        <v>1</v>
      </c>
      <c r="AO327" t="str">
        <f t="shared" si="14"/>
        <v>349</v>
      </c>
    </row>
    <row r="329" spans="1:41">
      <c r="G329">
        <f>COUNTIF(G4:G323,"")</f>
        <v>125</v>
      </c>
      <c r="H329">
        <f>COUNTIF(H4:H323,"community-based activity")</f>
        <v>43</v>
      </c>
    </row>
    <row r="330" spans="1:41">
      <c r="G330" t="s">
        <v>1305</v>
      </c>
      <c r="H330">
        <f>G329-H329</f>
        <v>82</v>
      </c>
    </row>
  </sheetData>
  <autoFilter ref="A3:AP327">
    <filterColumn colId="2">
      <filters>
        <filter val="006"/>
        <filter val="007"/>
        <filter val="059"/>
        <filter val="061"/>
        <filter val="303"/>
      </filters>
    </filterColumn>
    <filterColumn colId="40">
      <filters>
        <filter val="001"/>
        <filter val="002"/>
        <filter val="003"/>
        <filter val="004"/>
        <filter val="005"/>
        <filter val="006"/>
        <filter val="007"/>
        <filter val="010"/>
        <filter val="011"/>
        <filter val="013"/>
        <filter val="014"/>
        <filter val="015"/>
        <filter val="016"/>
        <filter val="017"/>
        <filter val="019"/>
        <filter val="020"/>
        <filter val="023"/>
        <filter val="024"/>
        <filter val="025"/>
        <filter val="026"/>
        <filter val="027"/>
        <filter val="028"/>
        <filter val="036"/>
        <filter val="037"/>
        <filter val="038"/>
        <filter val="043"/>
        <filter val="044"/>
        <filter val="045"/>
        <filter val="046"/>
        <filter val="047"/>
        <filter val="048"/>
        <filter val="051"/>
        <filter val="052"/>
        <filter val="054"/>
        <filter val="055"/>
        <filter val="059"/>
        <filter val="061"/>
        <filter val="063"/>
        <filter val="071"/>
        <filter val="077"/>
        <filter val="090"/>
        <filter val="093"/>
        <filter val="095"/>
        <filter val="096"/>
        <filter val="097"/>
        <filter val="104"/>
        <filter val="105"/>
        <filter val="106"/>
        <filter val="110"/>
        <filter val="112"/>
        <filter val="113"/>
        <filter val="116"/>
        <filter val="118"/>
        <filter val="120"/>
        <filter val="128"/>
        <filter val="129"/>
        <filter val="131"/>
        <filter val="132"/>
        <filter val="134"/>
        <filter val="135"/>
        <filter val="137"/>
        <filter val="138"/>
        <filter val="139"/>
        <filter val="140"/>
        <filter val="141"/>
        <filter val="149"/>
        <filter val="156"/>
        <filter val="161"/>
        <filter val="162"/>
        <filter val="163"/>
        <filter val="165"/>
        <filter val="166"/>
        <filter val="167"/>
        <filter val="168"/>
        <filter val="178"/>
        <filter val="185"/>
        <filter val="186"/>
        <filter val="187"/>
        <filter val="188"/>
        <filter val="190"/>
        <filter val="191"/>
        <filter val="192"/>
        <filter val="195"/>
        <filter val="198"/>
        <filter val="199"/>
        <filter val="202"/>
        <filter val="203"/>
        <filter val="210"/>
        <filter val="213"/>
        <filter val="217"/>
        <filter val="218"/>
        <filter val="223"/>
        <filter val="224"/>
        <filter val="225"/>
        <filter val="227"/>
        <filter val="229"/>
        <filter val="230"/>
        <filter val="231"/>
        <filter val="232"/>
        <filter val="233"/>
        <filter val="234"/>
        <filter val="235"/>
        <filter val="242"/>
        <filter val="245"/>
        <filter val="246"/>
        <filter val="248"/>
        <filter val="249"/>
        <filter val="250"/>
        <filter val="251"/>
        <filter val="291"/>
        <filter val="292"/>
        <filter val="296"/>
        <filter val="298"/>
        <filter val="299"/>
        <filter val="300"/>
        <filter val="301"/>
        <filter val="302"/>
        <filter val="303"/>
        <filter val="307"/>
        <filter val="308"/>
        <filter val="316"/>
        <filter val="317"/>
        <filter val="321"/>
        <filter val="322"/>
        <filter val="332"/>
        <filter val="335"/>
        <filter val="346"/>
        <filter val="347"/>
        <filter val="349"/>
      </filters>
    </filterColumn>
  </autoFilter>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H3" sqref="H3"/>
    </sheetView>
  </sheetViews>
  <sheetFormatPr defaultRowHeight="15.75"/>
  <cols>
    <col min="1" max="1" width="13.875" customWidth="1"/>
    <col min="2" max="2" width="12.75" customWidth="1"/>
    <col min="5" max="5" width="14.5" customWidth="1"/>
    <col min="6" max="6" width="17.625" customWidth="1"/>
  </cols>
  <sheetData>
    <row r="1" spans="1:6" s="220" customFormat="1" ht="45.75" thickBot="1">
      <c r="A1" s="300"/>
      <c r="B1" s="298" t="s">
        <v>2052</v>
      </c>
      <c r="C1" s="298" t="s">
        <v>2053</v>
      </c>
      <c r="D1" s="298" t="s">
        <v>2054</v>
      </c>
      <c r="E1" s="298" t="s">
        <v>2055</v>
      </c>
      <c r="F1" s="298" t="s">
        <v>185</v>
      </c>
    </row>
    <row r="2" spans="1:6" ht="45.75" thickBot="1">
      <c r="A2" s="296" t="s">
        <v>2048</v>
      </c>
      <c r="B2" s="297">
        <v>4</v>
      </c>
      <c r="C2" s="297">
        <v>0.33</v>
      </c>
      <c r="D2" s="297">
        <v>0.25</v>
      </c>
      <c r="E2" s="297" t="s">
        <v>2058</v>
      </c>
      <c r="F2" s="299" t="s">
        <v>2059</v>
      </c>
    </row>
    <row r="3" spans="1:6" ht="45.75" thickBot="1">
      <c r="A3" s="296" t="s">
        <v>2049</v>
      </c>
      <c r="B3" s="297">
        <v>4</v>
      </c>
      <c r="C3" s="297">
        <v>2</v>
      </c>
      <c r="D3" s="297">
        <v>0.35</v>
      </c>
      <c r="E3" s="297" t="s">
        <v>2058</v>
      </c>
      <c r="F3" s="299" t="s">
        <v>2059</v>
      </c>
    </row>
    <row r="4" spans="1:6" ht="45.75" thickBot="1">
      <c r="A4" s="296" t="s">
        <v>2050</v>
      </c>
      <c r="B4" s="297">
        <v>6</v>
      </c>
      <c r="C4" s="297">
        <v>2.4</v>
      </c>
      <c r="D4" s="297">
        <v>5.25</v>
      </c>
      <c r="E4" s="297" t="s">
        <v>2058</v>
      </c>
      <c r="F4" s="299" t="s">
        <v>2059</v>
      </c>
    </row>
    <row r="5" spans="1:6" ht="45.75" thickBot="1">
      <c r="A5" s="296" t="s">
        <v>2051</v>
      </c>
      <c r="B5" s="297">
        <v>8</v>
      </c>
      <c r="C5" s="297">
        <v>1.2</v>
      </c>
      <c r="D5" s="297">
        <v>8.4</v>
      </c>
      <c r="E5" s="297">
        <v>8</v>
      </c>
      <c r="F5" s="299" t="s">
        <v>2059</v>
      </c>
    </row>
    <row r="6" spans="1:6" ht="60.75" thickBot="1">
      <c r="A6" s="296" t="s">
        <v>640</v>
      </c>
      <c r="B6" s="297">
        <v>4</v>
      </c>
      <c r="C6" s="297" t="s">
        <v>2058</v>
      </c>
      <c r="D6" s="297" t="s">
        <v>2058</v>
      </c>
      <c r="E6" s="297" t="s">
        <v>2058</v>
      </c>
      <c r="F6" s="299" t="s">
        <v>2060</v>
      </c>
    </row>
    <row r="7" spans="1:6" ht="30.75" thickBot="1">
      <c r="A7" s="296" t="s">
        <v>634</v>
      </c>
      <c r="B7" s="297">
        <v>4</v>
      </c>
      <c r="C7" s="297">
        <v>2</v>
      </c>
      <c r="D7" s="297">
        <v>0.35</v>
      </c>
      <c r="E7" s="297" t="s">
        <v>2058</v>
      </c>
      <c r="F7" s="299" t="s">
        <v>2057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305" t="s">
        <v>1070</v>
      </c>
      <c r="E1" s="306"/>
      <c r="F1" s="306"/>
      <c r="G1" s="306"/>
      <c r="H1" s="306"/>
      <c r="I1" s="306"/>
      <c r="J1" s="306"/>
      <c r="K1" s="306"/>
    </row>
    <row r="2" spans="1:11" ht="53.1" customHeight="1">
      <c r="A2" s="206" t="s">
        <v>1071</v>
      </c>
      <c r="B2" s="206" t="s">
        <v>1072</v>
      </c>
      <c r="C2" s="206" t="s">
        <v>1073</v>
      </c>
      <c r="D2" s="206" t="s">
        <v>1063</v>
      </c>
      <c r="E2" s="206" t="s">
        <v>1064</v>
      </c>
      <c r="F2" s="206" t="s">
        <v>1065</v>
      </c>
      <c r="G2" s="206" t="s">
        <v>1066</v>
      </c>
      <c r="H2" s="206" t="s">
        <v>1067</v>
      </c>
      <c r="I2" s="206" t="s">
        <v>1068</v>
      </c>
      <c r="J2" s="206" t="s">
        <v>1069</v>
      </c>
      <c r="K2" s="206" t="s">
        <v>198</v>
      </c>
    </row>
    <row r="3" spans="1:11">
      <c r="A3" s="207" t="s">
        <v>868</v>
      </c>
      <c r="B3" s="207" t="s">
        <v>9</v>
      </c>
      <c r="C3" s="207" t="s">
        <v>10</v>
      </c>
      <c r="D3" s="207"/>
      <c r="E3" s="207"/>
      <c r="F3" s="207"/>
      <c r="G3" s="207"/>
      <c r="H3" s="207"/>
      <c r="I3" s="207"/>
      <c r="J3" s="207"/>
      <c r="K3" s="207">
        <f>SUM(D3:J3)</f>
        <v>0</v>
      </c>
    </row>
    <row r="4" spans="1:11">
      <c r="A4" s="207" t="s">
        <v>868</v>
      </c>
      <c r="B4" s="207" t="s">
        <v>13</v>
      </c>
      <c r="C4" s="207" t="s">
        <v>14</v>
      </c>
      <c r="D4" s="207"/>
      <c r="E4" s="207"/>
      <c r="F4" s="207"/>
      <c r="G4" s="207"/>
      <c r="H4" s="207"/>
      <c r="I4" s="207"/>
      <c r="J4" s="207"/>
      <c r="K4" s="207">
        <f t="shared" ref="K4:K51" si="0">SUM(D4:J4)</f>
        <v>0</v>
      </c>
    </row>
    <row r="5" spans="1:11">
      <c r="A5" s="207" t="s">
        <v>868</v>
      </c>
      <c r="B5" s="207" t="s">
        <v>17</v>
      </c>
      <c r="C5" s="207" t="s">
        <v>18</v>
      </c>
      <c r="D5" s="207"/>
      <c r="E5" s="207"/>
      <c r="F5" s="207"/>
      <c r="G5" s="207"/>
      <c r="H5" s="207"/>
      <c r="I5" s="207"/>
      <c r="J5" s="207"/>
      <c r="K5" s="207">
        <f t="shared" si="0"/>
        <v>0</v>
      </c>
    </row>
    <row r="6" spans="1:11">
      <c r="A6" s="207" t="s">
        <v>868</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866</v>
      </c>
      <c r="B17" s="207" t="s">
        <v>0</v>
      </c>
      <c r="C17" s="207" t="s">
        <v>65</v>
      </c>
      <c r="D17" s="207"/>
      <c r="E17" s="207"/>
      <c r="F17" s="207"/>
      <c r="G17" s="207"/>
      <c r="H17" s="207"/>
      <c r="I17" s="207"/>
      <c r="J17" s="207"/>
      <c r="K17" s="207">
        <f t="shared" si="0"/>
        <v>0</v>
      </c>
    </row>
    <row r="18" spans="1:11">
      <c r="A18" s="207" t="s">
        <v>866</v>
      </c>
      <c r="B18" s="207" t="s">
        <v>68</v>
      </c>
      <c r="C18" s="207" t="s">
        <v>69</v>
      </c>
      <c r="D18" s="207"/>
      <c r="E18" s="207"/>
      <c r="F18" s="207"/>
      <c r="G18" s="207"/>
      <c r="H18" s="207"/>
      <c r="I18" s="207"/>
      <c r="J18" s="207"/>
      <c r="K18" s="207">
        <f t="shared" si="0"/>
        <v>0</v>
      </c>
    </row>
    <row r="19" spans="1:11">
      <c r="A19" s="207" t="s">
        <v>866</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863</v>
      </c>
      <c r="B30" s="207" t="s">
        <v>103</v>
      </c>
      <c r="C30" s="207" t="s">
        <v>104</v>
      </c>
      <c r="D30" s="207"/>
      <c r="E30" s="207"/>
      <c r="F30" s="207"/>
      <c r="G30" s="207"/>
      <c r="H30" s="207"/>
      <c r="I30" s="207"/>
      <c r="J30" s="207"/>
      <c r="K30" s="207">
        <f t="shared" si="0"/>
        <v>0</v>
      </c>
    </row>
    <row r="31" spans="1:11">
      <c r="A31" s="207" t="s">
        <v>863</v>
      </c>
      <c r="B31" s="207" t="s">
        <v>105</v>
      </c>
      <c r="C31" s="207" t="s">
        <v>106</v>
      </c>
      <c r="D31" s="207"/>
      <c r="E31" s="207"/>
      <c r="F31" s="207"/>
      <c r="G31" s="207"/>
      <c r="H31" s="207"/>
      <c r="I31" s="207"/>
      <c r="J31" s="207"/>
      <c r="K31" s="207">
        <f t="shared" si="0"/>
        <v>0</v>
      </c>
    </row>
    <row r="32" spans="1:11">
      <c r="A32" s="207" t="s">
        <v>863</v>
      </c>
      <c r="B32" s="207" t="s">
        <v>107</v>
      </c>
      <c r="C32" s="207" t="s">
        <v>108</v>
      </c>
      <c r="D32" s="207"/>
      <c r="E32" s="207"/>
      <c r="F32" s="207"/>
      <c r="G32" s="207"/>
      <c r="H32" s="207"/>
      <c r="I32" s="207"/>
      <c r="J32" s="207"/>
      <c r="K32" s="207">
        <f t="shared" si="0"/>
        <v>0</v>
      </c>
    </row>
    <row r="33" spans="1:11">
      <c r="A33" s="207" t="s">
        <v>863</v>
      </c>
      <c r="B33" s="207" t="s">
        <v>109</v>
      </c>
      <c r="C33" s="207" t="s">
        <v>110</v>
      </c>
      <c r="D33" s="207"/>
      <c r="E33" s="207"/>
      <c r="F33" s="207"/>
      <c r="G33" s="207"/>
      <c r="H33" s="207"/>
      <c r="I33" s="207"/>
      <c r="J33" s="207"/>
      <c r="K33" s="207">
        <f t="shared" si="0"/>
        <v>0</v>
      </c>
    </row>
    <row r="34" spans="1:11">
      <c r="A34" s="207" t="s">
        <v>863</v>
      </c>
      <c r="B34" s="207" t="s">
        <v>111</v>
      </c>
      <c r="C34" s="207" t="s">
        <v>112</v>
      </c>
      <c r="D34" s="207"/>
      <c r="E34" s="207"/>
      <c r="F34" s="207"/>
      <c r="G34" s="207"/>
      <c r="H34" s="207"/>
      <c r="I34" s="207"/>
      <c r="J34" s="207"/>
      <c r="K34" s="207">
        <f t="shared" si="0"/>
        <v>0</v>
      </c>
    </row>
    <row r="35" spans="1:11">
      <c r="A35" s="207" t="s">
        <v>863</v>
      </c>
      <c r="B35" s="207" t="s">
        <v>113</v>
      </c>
      <c r="C35" s="207" t="s">
        <v>114</v>
      </c>
      <c r="D35" s="207"/>
      <c r="E35" s="207"/>
      <c r="F35" s="207"/>
      <c r="G35" s="207"/>
      <c r="H35" s="207"/>
      <c r="I35" s="207"/>
      <c r="J35" s="207"/>
      <c r="K35" s="207">
        <f t="shared" si="0"/>
        <v>0</v>
      </c>
    </row>
    <row r="36" spans="1:11">
      <c r="A36" s="207" t="s">
        <v>863</v>
      </c>
      <c r="B36" s="207" t="s">
        <v>115</v>
      </c>
      <c r="C36" s="207" t="s">
        <v>116</v>
      </c>
      <c r="D36" s="207"/>
      <c r="E36" s="207"/>
      <c r="F36" s="207"/>
      <c r="G36" s="207"/>
      <c r="H36" s="207"/>
      <c r="I36" s="207"/>
      <c r="J36" s="207"/>
      <c r="K36" s="207">
        <f t="shared" si="0"/>
        <v>0</v>
      </c>
    </row>
    <row r="37" spans="1:11">
      <c r="A37" s="207" t="s">
        <v>863</v>
      </c>
      <c r="B37" s="207" t="s">
        <v>118</v>
      </c>
      <c r="C37" s="207" t="s">
        <v>119</v>
      </c>
      <c r="D37" s="207"/>
      <c r="E37" s="207"/>
      <c r="F37" s="207"/>
      <c r="G37" s="207"/>
      <c r="H37" s="207"/>
      <c r="I37" s="207"/>
      <c r="J37" s="207"/>
      <c r="K37" s="207">
        <f t="shared" si="0"/>
        <v>0</v>
      </c>
    </row>
    <row r="38" spans="1:11">
      <c r="A38" s="207" t="s">
        <v>863</v>
      </c>
      <c r="B38" s="207" t="s">
        <v>120</v>
      </c>
      <c r="C38" s="207" t="s">
        <v>121</v>
      </c>
      <c r="D38" s="207"/>
      <c r="E38" s="207"/>
      <c r="F38" s="207"/>
      <c r="G38" s="207"/>
      <c r="H38" s="207"/>
      <c r="I38" s="207"/>
      <c r="J38" s="207"/>
      <c r="K38" s="207">
        <f t="shared" si="0"/>
        <v>0</v>
      </c>
    </row>
    <row r="39" spans="1:11">
      <c r="A39" s="207" t="s">
        <v>863</v>
      </c>
      <c r="B39" s="207" t="s">
        <v>122</v>
      </c>
      <c r="C39" s="207" t="s">
        <v>123</v>
      </c>
      <c r="D39" s="207"/>
      <c r="E39" s="207"/>
      <c r="F39" s="207"/>
      <c r="G39" s="207"/>
      <c r="H39" s="207"/>
      <c r="I39" s="207"/>
      <c r="J39" s="207"/>
      <c r="K39" s="207">
        <f t="shared" si="0"/>
        <v>0</v>
      </c>
    </row>
    <row r="40" spans="1:11">
      <c r="A40" s="207" t="s">
        <v>864</v>
      </c>
      <c r="B40" s="207" t="s">
        <v>125</v>
      </c>
      <c r="C40" s="207" t="s">
        <v>125</v>
      </c>
      <c r="D40" s="207"/>
      <c r="E40" s="207"/>
      <c r="F40" s="207"/>
      <c r="G40" s="207"/>
      <c r="H40" s="207"/>
      <c r="I40" s="207"/>
      <c r="J40" s="207"/>
      <c r="K40" s="207">
        <f t="shared" si="0"/>
        <v>0</v>
      </c>
    </row>
    <row r="41" spans="1:11">
      <c r="A41" s="207" t="s">
        <v>864</v>
      </c>
      <c r="B41" s="207" t="s">
        <v>126</v>
      </c>
      <c r="C41" s="207" t="s">
        <v>126</v>
      </c>
      <c r="D41" s="207"/>
      <c r="E41" s="207"/>
      <c r="F41" s="207"/>
      <c r="G41" s="207"/>
      <c r="H41" s="207"/>
      <c r="I41" s="207"/>
      <c r="J41" s="207"/>
      <c r="K41" s="207">
        <f t="shared" si="0"/>
        <v>0</v>
      </c>
    </row>
    <row r="42" spans="1:11">
      <c r="A42" s="207" t="s">
        <v>864</v>
      </c>
      <c r="B42" s="207" t="s">
        <v>127</v>
      </c>
      <c r="C42" s="207" t="s">
        <v>127</v>
      </c>
      <c r="D42" s="207"/>
      <c r="E42" s="207"/>
      <c r="F42" s="207"/>
      <c r="G42" s="207"/>
      <c r="H42" s="207"/>
      <c r="I42" s="207"/>
      <c r="J42" s="207"/>
      <c r="K42" s="207">
        <f t="shared" si="0"/>
        <v>0</v>
      </c>
    </row>
    <row r="43" spans="1:11">
      <c r="A43" s="207" t="s">
        <v>864</v>
      </c>
      <c r="B43" s="207" t="s">
        <v>128</v>
      </c>
      <c r="C43" s="207" t="s">
        <v>128</v>
      </c>
      <c r="D43" s="207"/>
      <c r="E43" s="207"/>
      <c r="F43" s="207"/>
      <c r="G43" s="207"/>
      <c r="H43" s="207"/>
      <c r="I43" s="207"/>
      <c r="J43" s="207"/>
      <c r="K43" s="207">
        <f t="shared" si="0"/>
        <v>0</v>
      </c>
    </row>
    <row r="44" spans="1:11">
      <c r="A44" s="207" t="s">
        <v>864</v>
      </c>
      <c r="B44" s="207" t="s">
        <v>129</v>
      </c>
      <c r="C44" s="207" t="s">
        <v>129</v>
      </c>
      <c r="D44" s="207"/>
      <c r="E44" s="207"/>
      <c r="F44" s="207"/>
      <c r="G44" s="207"/>
      <c r="H44" s="207"/>
      <c r="I44" s="207"/>
      <c r="J44" s="207"/>
      <c r="K44" s="207">
        <f t="shared" si="0"/>
        <v>0</v>
      </c>
    </row>
    <row r="45" spans="1:11">
      <c r="A45" s="207" t="s">
        <v>864</v>
      </c>
      <c r="B45" s="207" t="s">
        <v>130</v>
      </c>
      <c r="C45" s="207" t="s">
        <v>131</v>
      </c>
      <c r="D45" s="207"/>
      <c r="E45" s="207"/>
      <c r="F45" s="207"/>
      <c r="G45" s="207"/>
      <c r="H45" s="207"/>
      <c r="I45" s="207"/>
      <c r="J45" s="207"/>
      <c r="K45" s="207">
        <f t="shared" si="0"/>
        <v>0</v>
      </c>
    </row>
    <row r="46" spans="1:11">
      <c r="A46" s="207" t="s">
        <v>865</v>
      </c>
      <c r="B46" s="207" t="s">
        <v>133</v>
      </c>
      <c r="C46" s="207" t="s">
        <v>134</v>
      </c>
      <c r="D46" s="207"/>
      <c r="E46" s="207"/>
      <c r="F46" s="207"/>
      <c r="G46" s="207"/>
      <c r="H46" s="207"/>
      <c r="I46" s="207"/>
      <c r="J46" s="207"/>
      <c r="K46" s="207">
        <f t="shared" si="0"/>
        <v>0</v>
      </c>
    </row>
    <row r="47" spans="1:11">
      <c r="A47" s="207" t="s">
        <v>865</v>
      </c>
      <c r="B47" s="207" t="s">
        <v>135</v>
      </c>
      <c r="C47" s="207" t="s">
        <v>136</v>
      </c>
      <c r="D47" s="207"/>
      <c r="E47" s="207"/>
      <c r="F47" s="207"/>
      <c r="G47" s="207"/>
      <c r="H47" s="207"/>
      <c r="I47" s="207"/>
      <c r="J47" s="207"/>
      <c r="K47" s="207">
        <f t="shared" si="0"/>
        <v>0</v>
      </c>
    </row>
    <row r="48" spans="1:11">
      <c r="A48" s="207" t="s">
        <v>865</v>
      </c>
      <c r="B48" s="207" t="s">
        <v>137</v>
      </c>
      <c r="C48" s="207" t="s">
        <v>138</v>
      </c>
      <c r="D48" s="207"/>
      <c r="E48" s="207"/>
      <c r="F48" s="207"/>
      <c r="G48" s="207"/>
      <c r="H48" s="207"/>
      <c r="I48" s="207"/>
      <c r="J48" s="207"/>
      <c r="K48" s="207">
        <f t="shared" si="0"/>
        <v>0</v>
      </c>
    </row>
    <row r="49" spans="1:11">
      <c r="A49" s="207" t="s">
        <v>865</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1084</v>
      </c>
      <c r="B53" s="211" t="s">
        <v>1085</v>
      </c>
      <c r="C53" s="211" t="s">
        <v>1083</v>
      </c>
      <c r="D53" t="s">
        <v>1082</v>
      </c>
    </row>
    <row r="54" spans="1:11">
      <c r="A54" t="s">
        <v>1063</v>
      </c>
      <c r="B54" s="211" t="s">
        <v>1075</v>
      </c>
      <c r="D54" t="s">
        <v>1081</v>
      </c>
    </row>
    <row r="55" spans="1:11">
      <c r="B55" s="211" t="s">
        <v>1074</v>
      </c>
      <c r="C55">
        <v>12</v>
      </c>
      <c r="D55" s="212">
        <v>2000000</v>
      </c>
    </row>
    <row r="56" spans="1:11">
      <c r="A56" t="s">
        <v>1064</v>
      </c>
      <c r="B56" s="211" t="s">
        <v>1076</v>
      </c>
      <c r="D56" s="212">
        <v>500000</v>
      </c>
    </row>
    <row r="57" spans="1:11">
      <c r="A57" t="s">
        <v>1065</v>
      </c>
      <c r="B57" s="211" t="s">
        <v>1077</v>
      </c>
      <c r="D57" s="212">
        <v>500000</v>
      </c>
    </row>
    <row r="58" spans="1:11">
      <c r="A58" t="s">
        <v>1066</v>
      </c>
      <c r="B58" s="211" t="s">
        <v>1078</v>
      </c>
      <c r="D58" s="212">
        <v>20000</v>
      </c>
    </row>
    <row r="59" spans="1:11">
      <c r="A59" t="s">
        <v>1067</v>
      </c>
      <c r="B59" s="211" t="s">
        <v>1078</v>
      </c>
      <c r="D59" s="212">
        <v>20000</v>
      </c>
    </row>
    <row r="60" spans="1:11">
      <c r="A60" t="s">
        <v>1068</v>
      </c>
      <c r="B60" s="211" t="s">
        <v>1079</v>
      </c>
      <c r="D60" s="212">
        <v>5000</v>
      </c>
    </row>
    <row r="61" spans="1:11">
      <c r="A61" t="s">
        <v>1069</v>
      </c>
      <c r="B61" s="211" t="s">
        <v>1080</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1944</v>
      </c>
      <c r="D1" s="289" t="s">
        <v>1945</v>
      </c>
      <c r="E1" s="289" t="s">
        <v>1943</v>
      </c>
      <c r="F1" s="290" t="s">
        <v>2027</v>
      </c>
    </row>
    <row r="2" spans="1:6">
      <c r="B2" s="239" t="s">
        <v>1057</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1939</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1940</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873</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80" zoomScaleNormal="80" workbookViewId="0">
      <pane xSplit="6" ySplit="9" topLeftCell="G10" activePane="bottomRight" state="frozen"/>
      <selection activeCell="L9" sqref="L9"/>
      <selection pane="topRight" activeCell="L9" sqref="L9"/>
      <selection pane="bottomLeft" activeCell="L9" sqref="L9"/>
      <selection pane="bottomRight" activeCell="K6" sqref="K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7" t="s">
        <v>1948</v>
      </c>
      <c r="B1" s="308"/>
      <c r="C1" s="308"/>
      <c r="D1" s="308"/>
      <c r="E1" s="308"/>
      <c r="F1" s="308"/>
      <c r="G1" s="308"/>
      <c r="H1" s="308"/>
      <c r="I1" s="308"/>
      <c r="J1" s="309"/>
      <c r="AA1" s="255" t="s">
        <v>1949</v>
      </c>
      <c r="AL1" s="256" t="s">
        <v>1950</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525</v>
      </c>
      <c r="AC2" s="259" t="s">
        <v>525</v>
      </c>
      <c r="AD2" s="259" t="s">
        <v>525</v>
      </c>
      <c r="AE2" s="259" t="s">
        <v>525</v>
      </c>
      <c r="AF2" s="259" t="s">
        <v>525</v>
      </c>
      <c r="AG2" s="259" t="s">
        <v>525</v>
      </c>
      <c r="AH2" s="259" t="s">
        <v>525</v>
      </c>
      <c r="AI2" s="259" t="s">
        <v>525</v>
      </c>
      <c r="AJ2" s="259" t="s">
        <v>525</v>
      </c>
      <c r="AK2" s="259" t="s">
        <v>647</v>
      </c>
      <c r="AL2" s="260" t="s">
        <v>647</v>
      </c>
      <c r="AM2" s="260" t="s">
        <v>647</v>
      </c>
      <c r="AN2" s="260" t="s">
        <v>647</v>
      </c>
      <c r="AO2" s="260" t="s">
        <v>689</v>
      </c>
      <c r="AP2" s="260" t="s">
        <v>647</v>
      </c>
      <c r="AQ2" s="260" t="s">
        <v>689</v>
      </c>
      <c r="AR2" s="259" t="s">
        <v>724</v>
      </c>
      <c r="AS2" s="259" t="s">
        <v>724</v>
      </c>
      <c r="AT2" s="259" t="s">
        <v>724</v>
      </c>
      <c r="AU2" s="259" t="s">
        <v>724</v>
      </c>
      <c r="AV2" s="259" t="s">
        <v>724</v>
      </c>
      <c r="AW2" s="259" t="s">
        <v>25</v>
      </c>
      <c r="AX2" s="259" t="s">
        <v>76</v>
      </c>
      <c r="AY2" s="259" t="s">
        <v>76</v>
      </c>
      <c r="AZ2" s="259" t="s">
        <v>76</v>
      </c>
      <c r="BA2" s="259" t="s">
        <v>76</v>
      </c>
      <c r="BB2" s="259" t="s">
        <v>76</v>
      </c>
      <c r="BC2" s="259" t="s">
        <v>76</v>
      </c>
      <c r="BD2" s="259" t="s">
        <v>525</v>
      </c>
      <c r="BE2" s="259" t="s">
        <v>525</v>
      </c>
      <c r="BF2" s="259" t="s">
        <v>689</v>
      </c>
      <c r="BG2" s="259" t="s">
        <v>25</v>
      </c>
      <c r="BH2" s="259" t="s">
        <v>689</v>
      </c>
      <c r="BI2" s="259" t="s">
        <v>525</v>
      </c>
      <c r="BJ2" s="259" t="s">
        <v>525</v>
      </c>
      <c r="BK2" s="259" t="s">
        <v>525</v>
      </c>
      <c r="BL2" s="259" t="s">
        <v>525</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422</v>
      </c>
      <c r="AA3" s="262" t="s">
        <v>428</v>
      </c>
      <c r="AB3" s="261" t="s">
        <v>526</v>
      </c>
      <c r="AC3" s="261" t="s">
        <v>528</v>
      </c>
      <c r="AD3" s="261" t="s">
        <v>530</v>
      </c>
      <c r="AE3" s="261" t="s">
        <v>532</v>
      </c>
      <c r="AF3" s="261" t="s">
        <v>534</v>
      </c>
      <c r="AG3" s="261" t="s">
        <v>536</v>
      </c>
      <c r="AH3" s="261" t="s">
        <v>538</v>
      </c>
      <c r="AI3" s="261" t="s">
        <v>617</v>
      </c>
      <c r="AJ3" s="261" t="s">
        <v>619</v>
      </c>
      <c r="AK3" s="261" t="s">
        <v>650</v>
      </c>
      <c r="AL3" s="262" t="s">
        <v>662</v>
      </c>
      <c r="AM3" s="262" t="s">
        <v>666</v>
      </c>
      <c r="AN3" s="262" t="s">
        <v>668</v>
      </c>
      <c r="AO3" s="262" t="s">
        <v>694</v>
      </c>
      <c r="AP3" s="262" t="s">
        <v>696</v>
      </c>
      <c r="AQ3" s="262" t="s">
        <v>697</v>
      </c>
      <c r="AR3" s="261" t="s">
        <v>747</v>
      </c>
      <c r="AS3" s="261" t="s">
        <v>751</v>
      </c>
      <c r="AT3" s="261" t="s">
        <v>753</v>
      </c>
      <c r="AU3" s="261" t="s">
        <v>755</v>
      </c>
      <c r="AV3" s="261" t="s">
        <v>757</v>
      </c>
      <c r="AW3" s="261" t="s">
        <v>769</v>
      </c>
      <c r="AX3" s="261" t="s">
        <v>803</v>
      </c>
      <c r="AY3" s="261" t="s">
        <v>805</v>
      </c>
      <c r="AZ3" s="261" t="s">
        <v>807</v>
      </c>
      <c r="BA3" s="261" t="s">
        <v>809</v>
      </c>
      <c r="BB3" s="261" t="s">
        <v>811</v>
      </c>
      <c r="BC3" s="261" t="s">
        <v>813</v>
      </c>
      <c r="BD3" s="261" t="s">
        <v>821</v>
      </c>
      <c r="BE3" s="261" t="s">
        <v>823</v>
      </c>
      <c r="BF3" s="261" t="s">
        <v>825</v>
      </c>
      <c r="BG3" s="261" t="s">
        <v>831</v>
      </c>
      <c r="BH3" s="261" t="s">
        <v>849</v>
      </c>
      <c r="BI3" s="261" t="s">
        <v>851</v>
      </c>
      <c r="BJ3" s="261" t="s">
        <v>853</v>
      </c>
      <c r="BK3" s="261" t="s">
        <v>855</v>
      </c>
      <c r="BL3" s="261" t="s">
        <v>857</v>
      </c>
      <c r="BM3" s="261" t="s">
        <v>859</v>
      </c>
    </row>
    <row r="4" spans="1:66" ht="15.75">
      <c r="A4" s="257"/>
      <c r="B4" s="257"/>
      <c r="C4" s="258"/>
      <c r="F4" s="263"/>
      <c r="G4" s="263"/>
      <c r="H4" s="264" t="s">
        <v>1951</v>
      </c>
      <c r="I4" s="264" t="s">
        <v>1952</v>
      </c>
      <c r="J4" s="264" t="s">
        <v>1953</v>
      </c>
      <c r="K4" s="264" t="s">
        <v>1954</v>
      </c>
      <c r="L4" s="264" t="s">
        <v>1955</v>
      </c>
      <c r="M4" s="264" t="s">
        <v>1956</v>
      </c>
      <c r="N4" s="264" t="s">
        <v>1957</v>
      </c>
      <c r="O4" s="264" t="s">
        <v>1958</v>
      </c>
      <c r="P4" s="264" t="s">
        <v>1959</v>
      </c>
      <c r="Q4" s="264" t="s">
        <v>1960</v>
      </c>
      <c r="R4" s="264" t="s">
        <v>1961</v>
      </c>
      <c r="S4" s="264" t="s">
        <v>1962</v>
      </c>
      <c r="T4" s="264" t="s">
        <v>1963</v>
      </c>
      <c r="U4" s="264" t="s">
        <v>1964</v>
      </c>
      <c r="V4" s="264" t="s">
        <v>1965</v>
      </c>
      <c r="W4" s="264" t="s">
        <v>1966</v>
      </c>
      <c r="X4" s="264" t="s">
        <v>1967</v>
      </c>
      <c r="Y4" s="264" t="s">
        <v>1968</v>
      </c>
      <c r="Z4" s="264" t="s">
        <v>1969</v>
      </c>
      <c r="AA4" s="265" t="s">
        <v>1970</v>
      </c>
      <c r="AB4" s="264" t="s">
        <v>1971</v>
      </c>
      <c r="AC4" s="264" t="s">
        <v>1972</v>
      </c>
      <c r="AD4" s="264" t="s">
        <v>1973</v>
      </c>
      <c r="AE4" s="264" t="s">
        <v>1974</v>
      </c>
      <c r="AF4" s="264" t="s">
        <v>1975</v>
      </c>
      <c r="AG4" s="264" t="s">
        <v>1976</v>
      </c>
      <c r="AH4" s="264" t="s">
        <v>1977</v>
      </c>
      <c r="AI4" s="264" t="s">
        <v>1978</v>
      </c>
      <c r="AJ4" s="264" t="s">
        <v>1979</v>
      </c>
      <c r="AK4" s="264" t="s">
        <v>1980</v>
      </c>
      <c r="AL4" s="265" t="s">
        <v>1981</v>
      </c>
      <c r="AM4" s="265" t="s">
        <v>1982</v>
      </c>
      <c r="AN4" s="265" t="s">
        <v>1983</v>
      </c>
      <c r="AO4" s="265" t="s">
        <v>1984</v>
      </c>
      <c r="AP4" s="265" t="s">
        <v>1985</v>
      </c>
      <c r="AQ4" s="265" t="s">
        <v>1986</v>
      </c>
      <c r="AR4" s="264" t="s">
        <v>1987</v>
      </c>
      <c r="AS4" s="264" t="s">
        <v>1988</v>
      </c>
      <c r="AT4" s="264" t="s">
        <v>1989</v>
      </c>
      <c r="AU4" s="264" t="s">
        <v>1990</v>
      </c>
      <c r="AV4" s="264" t="s">
        <v>1991</v>
      </c>
      <c r="AW4" s="264" t="s">
        <v>1992</v>
      </c>
      <c r="AX4" s="264" t="s">
        <v>1993</v>
      </c>
      <c r="AY4" s="264" t="s">
        <v>1994</v>
      </c>
      <c r="AZ4" s="264" t="s">
        <v>1995</v>
      </c>
      <c r="BA4" s="264" t="s">
        <v>1996</v>
      </c>
      <c r="BB4" s="264" t="s">
        <v>1997</v>
      </c>
      <c r="BC4" s="264" t="s">
        <v>1998</v>
      </c>
      <c r="BD4" s="264" t="s">
        <v>1999</v>
      </c>
      <c r="BE4" s="264" t="s">
        <v>2000</v>
      </c>
      <c r="BF4" s="264" t="s">
        <v>2001</v>
      </c>
      <c r="BG4" s="264" t="s">
        <v>2002</v>
      </c>
      <c r="BH4" s="264" t="s">
        <v>2003</v>
      </c>
      <c r="BI4" s="264" t="s">
        <v>2004</v>
      </c>
      <c r="BJ4" s="264" t="s">
        <v>2005</v>
      </c>
      <c r="BK4" s="264" t="s">
        <v>2006</v>
      </c>
      <c r="BL4" s="264" t="s">
        <v>2007</v>
      </c>
      <c r="BM4" s="264" t="s">
        <v>2008</v>
      </c>
    </row>
    <row r="5" spans="1:66" ht="15.75">
      <c r="A5" s="257"/>
      <c r="B5" s="257"/>
      <c r="C5" s="258"/>
      <c r="F5" s="259" t="s">
        <v>2024</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423</v>
      </c>
      <c r="AA6" s="260" t="s">
        <v>429</v>
      </c>
      <c r="AB6" s="259" t="s">
        <v>527</v>
      </c>
      <c r="AC6" s="259" t="s">
        <v>529</v>
      </c>
      <c r="AD6" s="259" t="s">
        <v>531</v>
      </c>
      <c r="AE6" s="259" t="s">
        <v>533</v>
      </c>
      <c r="AF6" s="259" t="s">
        <v>535</v>
      </c>
      <c r="AG6" s="259" t="s">
        <v>537</v>
      </c>
      <c r="AH6" s="259" t="s">
        <v>539</v>
      </c>
      <c r="AI6" s="259" t="s">
        <v>618</v>
      </c>
      <c r="AJ6" s="259" t="s">
        <v>620</v>
      </c>
      <c r="AK6" s="259" t="s">
        <v>651</v>
      </c>
      <c r="AL6" s="260" t="s">
        <v>663</v>
      </c>
      <c r="AM6" s="260" t="s">
        <v>667</v>
      </c>
      <c r="AN6" s="260" t="s">
        <v>669</v>
      </c>
      <c r="AO6" s="260" t="s">
        <v>695</v>
      </c>
      <c r="AP6" s="260" t="s">
        <v>667</v>
      </c>
      <c r="AQ6" s="260" t="s">
        <v>698</v>
      </c>
      <c r="AR6" s="259" t="s">
        <v>748</v>
      </c>
      <c r="AS6" s="259" t="s">
        <v>752</v>
      </c>
      <c r="AT6" s="259" t="s">
        <v>754</v>
      </c>
      <c r="AU6" s="259" t="s">
        <v>756</v>
      </c>
      <c r="AV6" s="259" t="s">
        <v>758</v>
      </c>
      <c r="AW6" s="259" t="s">
        <v>770</v>
      </c>
      <c r="AX6" s="259" t="s">
        <v>804</v>
      </c>
      <c r="AY6" s="259" t="s">
        <v>806</v>
      </c>
      <c r="AZ6" s="259" t="s">
        <v>808</v>
      </c>
      <c r="BA6" s="259" t="s">
        <v>810</v>
      </c>
      <c r="BB6" s="259" t="s">
        <v>812</v>
      </c>
      <c r="BC6" s="259" t="s">
        <v>814</v>
      </c>
      <c r="BD6" s="259" t="s">
        <v>822</v>
      </c>
      <c r="BE6" s="259" t="s">
        <v>824</v>
      </c>
      <c r="BF6" s="259" t="s">
        <v>826</v>
      </c>
      <c r="BG6" s="259" t="s">
        <v>832</v>
      </c>
      <c r="BH6" s="259" t="s">
        <v>850</v>
      </c>
      <c r="BI6" s="259" t="s">
        <v>852</v>
      </c>
      <c r="BJ6" s="259" t="s">
        <v>854</v>
      </c>
      <c r="BK6" s="259" t="s">
        <v>856</v>
      </c>
      <c r="BL6" s="259" t="s">
        <v>858</v>
      </c>
      <c r="BM6" s="259" t="s">
        <v>860</v>
      </c>
    </row>
    <row r="7" spans="1:66" ht="30.75" customHeight="1">
      <c r="A7" s="257"/>
      <c r="B7" s="257"/>
      <c r="C7" s="258"/>
      <c r="F7" s="259" t="s">
        <v>2009</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2010</v>
      </c>
      <c r="E8" s="259" t="s">
        <v>2025</v>
      </c>
      <c r="F8" s="259" t="s">
        <v>2011</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871</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10" t="s">
        <v>1062</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2012</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10"/>
      <c r="B11" s="270" t="s">
        <v>4</v>
      </c>
      <c r="C11" s="271" t="str">
        <f t="shared" si="0"/>
        <v>M01% of cases expected to be serviced by cadre</v>
      </c>
      <c r="D11" s="285" t="s">
        <v>5</v>
      </c>
      <c r="E11" s="279" t="str">
        <f>INDEX('WFOM - Cadre and Service List'!$A$3:$B$23,MATCH('Inputs from Uganda staff'!$D11,'WFOM - Cadre and Service List'!$B$3:$B$23,0), 1)</f>
        <v>M01</v>
      </c>
      <c r="F11" s="19" t="s">
        <v>2013</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10"/>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10"/>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10"/>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10"/>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10"/>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5</v>
      </c>
      <c r="BA16" s="272">
        <v>5</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10"/>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20</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100</v>
      </c>
      <c r="BA17" s="272">
        <v>100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10"/>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3</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10"/>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40</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10"/>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10"/>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10"/>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10"/>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10"/>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10"/>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67</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10"/>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10"/>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10"/>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10"/>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100</v>
      </c>
      <c r="AY29" s="272">
        <v>100</v>
      </c>
      <c r="AZ29" s="272">
        <v>100</v>
      </c>
      <c r="BA29" s="272">
        <v>100</v>
      </c>
      <c r="BB29" s="272">
        <v>100</v>
      </c>
      <c r="BC29" s="272">
        <v>100</v>
      </c>
      <c r="BD29" s="272">
        <v>3</v>
      </c>
      <c r="BE29" s="272">
        <v>3</v>
      </c>
      <c r="BF29" s="272">
        <v>3</v>
      </c>
      <c r="BG29" s="272">
        <v>3</v>
      </c>
      <c r="BH29" s="272">
        <v>0</v>
      </c>
      <c r="BI29" s="275">
        <v>3</v>
      </c>
      <c r="BJ29" s="275">
        <v>3</v>
      </c>
      <c r="BK29" s="275">
        <v>80</v>
      </c>
      <c r="BL29" s="275">
        <v>3</v>
      </c>
      <c r="BM29" s="275">
        <v>3</v>
      </c>
    </row>
    <row r="30" spans="1:65" ht="27.75" customHeight="1">
      <c r="A30" s="310"/>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10"/>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10"/>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10"/>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10"/>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10"/>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10"/>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10"/>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10"/>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10"/>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10"/>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10"/>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10"/>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10"/>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10"/>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10"/>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10"/>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10"/>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10"/>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10"/>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10"/>
      <c r="B50" s="276" t="s">
        <v>2014</v>
      </c>
      <c r="C50" s="271" t="str">
        <f t="shared" si="0"/>
        <v>New1Number of minutes per case</v>
      </c>
      <c r="D50" s="311" t="s">
        <v>2015</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10"/>
      <c r="B51" s="276" t="s">
        <v>2014</v>
      </c>
      <c r="C51" s="271" t="str">
        <f t="shared" si="0"/>
        <v>New1% of cases expected to be serviced by cadre</v>
      </c>
      <c r="D51" s="312"/>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10"/>
      <c r="B52" s="276" t="s">
        <v>2016</v>
      </c>
      <c r="C52" s="271" t="str">
        <f t="shared" si="0"/>
        <v>New2Number of minutes per case</v>
      </c>
      <c r="D52" s="311" t="s">
        <v>2017</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10"/>
      <c r="B53" s="276" t="s">
        <v>2016</v>
      </c>
      <c r="C53" s="271" t="str">
        <f t="shared" si="0"/>
        <v>New2% of cases expected to be serviced by cadre</v>
      </c>
      <c r="D53" s="312"/>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10"/>
      <c r="B54" s="276" t="s">
        <v>2018</v>
      </c>
      <c r="C54" s="271" t="str">
        <f t="shared" si="0"/>
        <v>New3Number of minutes per case</v>
      </c>
      <c r="D54" s="311" t="s">
        <v>2019</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10"/>
      <c r="B55" s="276" t="s">
        <v>2018</v>
      </c>
      <c r="C55" s="271" t="str">
        <f t="shared" si="0"/>
        <v>New3% of cases expected to be serviced by cadre</v>
      </c>
      <c r="D55" s="312"/>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10"/>
      <c r="B56" s="276" t="s">
        <v>2020</v>
      </c>
      <c r="C56" s="271" t="str">
        <f t="shared" si="0"/>
        <v>New4Number of minutes per case</v>
      </c>
      <c r="D56" s="311" t="s">
        <v>2021</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10"/>
      <c r="B57" s="276" t="s">
        <v>2020</v>
      </c>
      <c r="C57" s="271" t="str">
        <f t="shared" si="0"/>
        <v>New4% of cases expected to be serviced by cadre</v>
      </c>
      <c r="D57" s="312"/>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10"/>
      <c r="B58" s="276" t="s">
        <v>2022</v>
      </c>
      <c r="C58" s="271" t="str">
        <f t="shared" si="0"/>
        <v>New5Number of minutes per case</v>
      </c>
      <c r="D58" s="311" t="s">
        <v>2023</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10"/>
      <c r="B59" s="276" t="s">
        <v>2022</v>
      </c>
      <c r="C59" s="271" t="str">
        <f t="shared" si="0"/>
        <v>New5% of cases expected to be serviced by cadre</v>
      </c>
      <c r="D59" s="312"/>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5</v>
      </c>
      <c r="BA64" s="254">
        <f t="shared" si="3"/>
        <v>5</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2.0099999999999998</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10</v>
      </c>
      <c r="AY70" s="254">
        <f t="shared" si="6"/>
        <v>10</v>
      </c>
      <c r="AZ70" s="254">
        <f t="shared" si="6"/>
        <v>10</v>
      </c>
      <c r="BA70" s="254">
        <f t="shared" si="6"/>
        <v>10</v>
      </c>
      <c r="BB70" s="254">
        <f t="shared" si="6"/>
        <v>10</v>
      </c>
      <c r="BC70" s="254">
        <f t="shared" si="6"/>
        <v>10</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874</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873</v>
      </c>
      <c r="O2" s="24" t="s">
        <v>51</v>
      </c>
      <c r="P2" s="24" t="s">
        <v>54</v>
      </c>
      <c r="Q2" s="24" t="s">
        <v>59</v>
      </c>
      <c r="R2" s="25" t="s">
        <v>63</v>
      </c>
      <c r="S2" s="26" t="s">
        <v>67</v>
      </c>
      <c r="T2" s="27" t="s">
        <v>71</v>
      </c>
      <c r="U2" s="27" t="s">
        <v>75</v>
      </c>
      <c r="V2" s="27" t="s">
        <v>80</v>
      </c>
      <c r="W2" s="27" t="s">
        <v>84</v>
      </c>
    </row>
    <row r="3" spans="1:28">
      <c r="A3" s="320" t="s">
        <v>148</v>
      </c>
      <c r="B3" s="320"/>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21" t="s">
        <v>166</v>
      </c>
      <c r="B21" s="322"/>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21" t="s">
        <v>171</v>
      </c>
      <c r="B25" s="322"/>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23" t="s">
        <v>172</v>
      </c>
      <c r="B30" s="324"/>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13" t="s">
        <v>175</v>
      </c>
      <c r="B34" s="314"/>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23" t="s">
        <v>179</v>
      </c>
      <c r="B41" s="324"/>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13" t="s">
        <v>180</v>
      </c>
      <c r="B42" s="314"/>
      <c r="C42" s="54"/>
      <c r="D42" s="54"/>
      <c r="E42" s="54"/>
      <c r="F42" s="54"/>
      <c r="G42" s="54"/>
      <c r="H42" s="54"/>
      <c r="I42" s="54"/>
      <c r="J42" s="54"/>
      <c r="K42" s="54"/>
      <c r="L42" s="54"/>
      <c r="M42" s="54"/>
      <c r="N42" s="54"/>
      <c r="O42" s="54"/>
      <c r="P42" s="54"/>
      <c r="Q42" s="54"/>
      <c r="R42" s="54"/>
      <c r="S42" s="54"/>
      <c r="T42" s="54"/>
      <c r="U42" s="54"/>
      <c r="V42" s="54"/>
      <c r="W42" s="54"/>
      <c r="Y42" s="315"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6"/>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6"/>
      <c r="Z44" s="61" t="s">
        <v>190</v>
      </c>
      <c r="AA44" s="70">
        <f>D54</f>
        <v>0.84796044499381951</v>
      </c>
      <c r="AB44" s="70">
        <f>D56</f>
        <v>0.15203955500618049</v>
      </c>
      <c r="AC44" s="71" t="e">
        <f>#REF!/#REF!</f>
        <v>#REF!</v>
      </c>
      <c r="AD44" s="62"/>
      <c r="AE44" s="74"/>
    </row>
    <row r="45" spans="1:31">
      <c r="A45" s="68" t="s">
        <v>2026</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6"/>
      <c r="Z45" s="61" t="s">
        <v>191</v>
      </c>
      <c r="AA45" s="70">
        <f>F54</f>
        <v>0.30611327539706323</v>
      </c>
      <c r="AB45" s="70">
        <f>F56</f>
        <v>0.69388672460293677</v>
      </c>
      <c r="AC45" s="71" t="e">
        <f>#REF!/#REF!</f>
        <v>#REF!</v>
      </c>
      <c r="AD45" s="62"/>
      <c r="AE45" s="74"/>
    </row>
    <row r="46" spans="1:31">
      <c r="A46" s="318" t="s">
        <v>192</v>
      </c>
      <c r="B46" s="319"/>
      <c r="C46" s="54"/>
      <c r="D46" s="54"/>
      <c r="E46" s="54"/>
      <c r="F46" s="54"/>
      <c r="G46" s="54"/>
      <c r="H46" s="54"/>
      <c r="I46" s="54"/>
      <c r="J46" s="54"/>
      <c r="K46" s="54"/>
      <c r="L46" s="54"/>
      <c r="M46" s="54"/>
      <c r="N46" s="54"/>
      <c r="O46" s="54"/>
      <c r="P46" s="54"/>
      <c r="Q46" s="54"/>
      <c r="R46" s="54"/>
      <c r="S46" s="54"/>
      <c r="T46" s="54"/>
      <c r="U46" s="54"/>
      <c r="V46" s="54"/>
      <c r="W46" s="54"/>
      <c r="Y46" s="316"/>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6"/>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6"/>
      <c r="Z48" s="61" t="s">
        <v>194</v>
      </c>
      <c r="AA48" s="70">
        <f>H54</f>
        <v>0.75094339622641515</v>
      </c>
      <c r="AB48" s="70">
        <f>H56</f>
        <v>0.24905660377358485</v>
      </c>
      <c r="AC48" s="71" t="e">
        <f>#REF!/#REF!</f>
        <v>#REF!</v>
      </c>
      <c r="AD48" s="62"/>
      <c r="AE48" s="74"/>
    </row>
    <row r="49" spans="1:31">
      <c r="A49" s="68" t="s">
        <v>2026</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6"/>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6"/>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7"/>
      <c r="Z51" s="79" t="s">
        <v>71</v>
      </c>
      <c r="AA51" s="80" t="e">
        <f>#REF!</f>
        <v>#REF!</v>
      </c>
      <c r="AB51" s="80" t="e">
        <f>#REF!</f>
        <v>#REF!</v>
      </c>
      <c r="AC51" s="81" t="e">
        <f>#REF!/#REF!</f>
        <v>#REF!</v>
      </c>
      <c r="AD51" s="62"/>
      <c r="AE51" s="74"/>
    </row>
    <row r="52" spans="1:31">
      <c r="A52" s="136" t="s">
        <v>875</v>
      </c>
    </row>
    <row r="53" spans="1:31">
      <c r="A53" s="82" t="s">
        <v>1944</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1945</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876</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873</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1086</v>
      </c>
      <c r="B1" s="213" t="s">
        <v>1087</v>
      </c>
      <c r="C1" s="213" t="s">
        <v>1088</v>
      </c>
      <c r="D1" s="213" t="s">
        <v>1089</v>
      </c>
      <c r="E1" s="213" t="s">
        <v>1090</v>
      </c>
      <c r="F1" s="213" t="s">
        <v>1091</v>
      </c>
      <c r="G1" s="213" t="s">
        <v>1092</v>
      </c>
      <c r="H1" s="213"/>
      <c r="I1" s="213"/>
      <c r="J1" s="213" t="s">
        <v>1093</v>
      </c>
      <c r="K1" s="214" t="s">
        <v>1094</v>
      </c>
      <c r="L1" s="214" t="s">
        <v>1102</v>
      </c>
      <c r="M1" s="216" t="s">
        <v>1103</v>
      </c>
      <c r="N1" s="214" t="s">
        <v>1104</v>
      </c>
      <c r="O1" s="214" t="s">
        <v>1105</v>
      </c>
    </row>
    <row r="2" spans="1:15">
      <c r="A2" s="122" t="s">
        <v>1095</v>
      </c>
      <c r="B2" s="122" t="s">
        <v>246</v>
      </c>
      <c r="C2" s="122" t="s">
        <v>1096</v>
      </c>
      <c r="D2" s="122" t="s">
        <v>1097</v>
      </c>
      <c r="E2" s="122" t="s">
        <v>1098</v>
      </c>
      <c r="F2" s="122" t="s">
        <v>1099</v>
      </c>
      <c r="G2" s="122" t="s">
        <v>1100</v>
      </c>
      <c r="H2" s="122" t="s">
        <v>1101</v>
      </c>
      <c r="I2" s="122" t="s">
        <v>1101</v>
      </c>
      <c r="J2" s="122">
        <v>1</v>
      </c>
      <c r="K2" s="215">
        <v>2893252</v>
      </c>
      <c r="L2" s="215">
        <v>4697024</v>
      </c>
      <c r="M2" s="217">
        <v>5400000</v>
      </c>
      <c r="N2" s="215">
        <v>702976</v>
      </c>
      <c r="O2" s="215">
        <v>8435712</v>
      </c>
    </row>
    <row r="3" spans="1:15">
      <c r="A3" s="122" t="s">
        <v>1095</v>
      </c>
      <c r="B3" s="122" t="s">
        <v>246</v>
      </c>
      <c r="C3" s="122" t="s">
        <v>1096</v>
      </c>
      <c r="D3" s="122" t="s">
        <v>1106</v>
      </c>
      <c r="E3" s="122" t="s">
        <v>1107</v>
      </c>
      <c r="F3" s="122" t="s">
        <v>1099</v>
      </c>
      <c r="G3" s="122" t="s">
        <v>1108</v>
      </c>
      <c r="H3" s="122" t="s">
        <v>1109</v>
      </c>
      <c r="I3" s="122" t="s">
        <v>1109</v>
      </c>
      <c r="J3" s="122">
        <v>2</v>
      </c>
      <c r="K3" s="215">
        <v>6071726</v>
      </c>
      <c r="L3" s="215">
        <v>3035863</v>
      </c>
      <c r="M3" s="217">
        <v>4800000</v>
      </c>
      <c r="N3" s="215">
        <v>1764137</v>
      </c>
      <c r="O3" s="215">
        <v>42339288</v>
      </c>
    </row>
    <row r="4" spans="1:15">
      <c r="A4" s="122" t="s">
        <v>1095</v>
      </c>
      <c r="B4" s="122" t="s">
        <v>246</v>
      </c>
      <c r="C4" s="122" t="s">
        <v>1096</v>
      </c>
      <c r="D4" s="122" t="s">
        <v>1110</v>
      </c>
      <c r="E4" s="122" t="s">
        <v>1111</v>
      </c>
      <c r="F4" s="122" t="s">
        <v>1099</v>
      </c>
      <c r="G4" s="122" t="s">
        <v>1108</v>
      </c>
      <c r="H4" s="122" t="s">
        <v>1109</v>
      </c>
      <c r="I4" s="122" t="s">
        <v>1109</v>
      </c>
      <c r="J4" s="122">
        <v>1</v>
      </c>
      <c r="K4" s="215">
        <v>2370402</v>
      </c>
      <c r="L4" s="215">
        <v>2370402</v>
      </c>
      <c r="M4" s="217">
        <v>4500000</v>
      </c>
      <c r="N4" s="215">
        <v>2129598</v>
      </c>
      <c r="O4" s="215">
        <v>25555176</v>
      </c>
    </row>
    <row r="5" spans="1:15">
      <c r="A5" s="122" t="s">
        <v>1095</v>
      </c>
      <c r="B5" s="122" t="s">
        <v>246</v>
      </c>
      <c r="C5" s="122" t="s">
        <v>1096</v>
      </c>
      <c r="D5" s="122" t="s">
        <v>1112</v>
      </c>
      <c r="E5" s="122" t="s">
        <v>1113</v>
      </c>
      <c r="F5" s="122" t="s">
        <v>1099</v>
      </c>
      <c r="G5" s="122" t="s">
        <v>1108</v>
      </c>
      <c r="H5" s="122" t="s">
        <v>1109</v>
      </c>
      <c r="I5" s="122" t="s">
        <v>1109</v>
      </c>
      <c r="J5" s="122">
        <v>1</v>
      </c>
      <c r="K5" s="215">
        <v>2893252</v>
      </c>
      <c r="L5" s="215">
        <v>2893252</v>
      </c>
      <c r="M5" s="217">
        <v>4500000</v>
      </c>
      <c r="N5" s="215">
        <v>1606748</v>
      </c>
      <c r="O5" s="215">
        <v>19280976</v>
      </c>
    </row>
    <row r="6" spans="1:15">
      <c r="A6" s="122" t="s">
        <v>1095</v>
      </c>
      <c r="B6" s="122" t="s">
        <v>246</v>
      </c>
      <c r="C6" s="122" t="s">
        <v>1096</v>
      </c>
      <c r="D6" s="122" t="s">
        <v>1114</v>
      </c>
      <c r="E6" s="122" t="s">
        <v>1115</v>
      </c>
      <c r="F6" s="122" t="s">
        <v>1099</v>
      </c>
      <c r="G6" s="122" t="s">
        <v>1108</v>
      </c>
      <c r="H6" s="122" t="s">
        <v>1109</v>
      </c>
      <c r="I6" s="122" t="s">
        <v>1109</v>
      </c>
      <c r="J6" s="122">
        <v>2</v>
      </c>
      <c r="K6" s="215">
        <v>4229853</v>
      </c>
      <c r="L6" s="215">
        <v>2370402</v>
      </c>
      <c r="M6" s="217">
        <v>4500000</v>
      </c>
      <c r="N6" s="215">
        <v>2129598</v>
      </c>
      <c r="O6" s="215">
        <v>51110352</v>
      </c>
    </row>
    <row r="7" spans="1:15">
      <c r="A7" s="122" t="s">
        <v>1095</v>
      </c>
      <c r="B7" s="122" t="s">
        <v>246</v>
      </c>
      <c r="C7" s="122" t="s">
        <v>1096</v>
      </c>
      <c r="D7" s="122" t="s">
        <v>1116</v>
      </c>
      <c r="E7" s="122" t="s">
        <v>1117</v>
      </c>
      <c r="F7" s="122" t="s">
        <v>1099</v>
      </c>
      <c r="G7" s="122" t="s">
        <v>1118</v>
      </c>
      <c r="H7" s="122" t="s">
        <v>1119</v>
      </c>
      <c r="I7" s="122" t="s">
        <v>1119</v>
      </c>
      <c r="J7" s="122">
        <v>5</v>
      </c>
      <c r="K7" s="215">
        <v>17207838</v>
      </c>
      <c r="L7" s="215">
        <v>3447065</v>
      </c>
      <c r="M7" s="217">
        <v>4500000</v>
      </c>
      <c r="N7" s="215">
        <v>1052935</v>
      </c>
      <c r="O7" s="215">
        <v>63176100</v>
      </c>
    </row>
    <row r="8" spans="1:15">
      <c r="A8" s="122" t="s">
        <v>1095</v>
      </c>
      <c r="B8" s="122" t="s">
        <v>246</v>
      </c>
      <c r="C8" s="122" t="s">
        <v>1096</v>
      </c>
      <c r="D8" s="122" t="s">
        <v>1120</v>
      </c>
      <c r="E8" s="122" t="s">
        <v>1121</v>
      </c>
      <c r="F8" s="122" t="s">
        <v>1099</v>
      </c>
      <c r="G8" s="122" t="s">
        <v>1122</v>
      </c>
      <c r="H8" s="122" t="s">
        <v>1123</v>
      </c>
      <c r="I8" s="122" t="s">
        <v>1123</v>
      </c>
      <c r="J8" s="122">
        <v>1</v>
      </c>
      <c r="K8" s="215">
        <v>2328850</v>
      </c>
      <c r="L8" s="215">
        <v>2328850</v>
      </c>
      <c r="M8" s="217">
        <v>4200000</v>
      </c>
      <c r="N8" s="215">
        <v>1871150</v>
      </c>
      <c r="O8" s="215">
        <v>22453800</v>
      </c>
    </row>
    <row r="9" spans="1:15">
      <c r="A9" s="122" t="s">
        <v>1095</v>
      </c>
      <c r="B9" s="122" t="s">
        <v>246</v>
      </c>
      <c r="C9" s="122" t="s">
        <v>1096</v>
      </c>
      <c r="D9" s="122" t="s">
        <v>1124</v>
      </c>
      <c r="E9" s="122" t="s">
        <v>1125</v>
      </c>
      <c r="F9" s="122" t="s">
        <v>1099</v>
      </c>
      <c r="G9" s="122" t="s">
        <v>1122</v>
      </c>
      <c r="H9" s="122" t="s">
        <v>1123</v>
      </c>
      <c r="I9" s="122" t="s">
        <v>1123</v>
      </c>
      <c r="J9" s="122">
        <v>1</v>
      </c>
      <c r="K9" s="215">
        <v>2328850</v>
      </c>
      <c r="L9" s="215">
        <v>2328850</v>
      </c>
      <c r="M9" s="217">
        <v>4200000</v>
      </c>
      <c r="N9" s="215">
        <v>1871150</v>
      </c>
      <c r="O9" s="215">
        <v>22453800</v>
      </c>
    </row>
    <row r="10" spans="1:15">
      <c r="A10" s="122" t="s">
        <v>1095</v>
      </c>
      <c r="B10" s="122" t="s">
        <v>246</v>
      </c>
      <c r="C10" s="122" t="s">
        <v>1096</v>
      </c>
      <c r="D10" s="122" t="s">
        <v>1126</v>
      </c>
      <c r="E10" s="122" t="s">
        <v>1127</v>
      </c>
      <c r="F10" s="122" t="s">
        <v>1099</v>
      </c>
      <c r="G10" s="122" t="s">
        <v>1122</v>
      </c>
      <c r="H10" s="122" t="s">
        <v>1123</v>
      </c>
      <c r="I10" s="122" t="s">
        <v>1123</v>
      </c>
      <c r="J10" s="122">
        <v>1</v>
      </c>
      <c r="K10" s="215">
        <v>2328850</v>
      </c>
      <c r="L10" s="215">
        <v>2328850</v>
      </c>
      <c r="M10" s="217">
        <v>4200000</v>
      </c>
      <c r="N10" s="215">
        <v>1871150</v>
      </c>
      <c r="O10" s="215">
        <v>22453800</v>
      </c>
    </row>
    <row r="11" spans="1:15">
      <c r="A11" s="122" t="s">
        <v>1095</v>
      </c>
      <c r="B11" s="122" t="s">
        <v>246</v>
      </c>
      <c r="C11" s="122" t="s">
        <v>1096</v>
      </c>
      <c r="D11" s="122" t="s">
        <v>1128</v>
      </c>
      <c r="E11" s="122" t="s">
        <v>1129</v>
      </c>
      <c r="F11" s="122" t="s">
        <v>1099</v>
      </c>
      <c r="G11" s="122" t="s">
        <v>1122</v>
      </c>
      <c r="H11" s="122" t="s">
        <v>1123</v>
      </c>
      <c r="I11" s="122" t="s">
        <v>1123</v>
      </c>
      <c r="J11" s="122">
        <v>1</v>
      </c>
      <c r="K11" s="215">
        <v>2328850</v>
      </c>
      <c r="L11" s="215">
        <v>2328850</v>
      </c>
      <c r="M11" s="217">
        <v>4200000</v>
      </c>
      <c r="N11" s="215">
        <v>1871150</v>
      </c>
      <c r="O11" s="215">
        <v>22453800</v>
      </c>
    </row>
    <row r="12" spans="1:15">
      <c r="A12" s="122" t="s">
        <v>1095</v>
      </c>
      <c r="B12" s="122" t="s">
        <v>246</v>
      </c>
      <c r="C12" s="122" t="s">
        <v>1096</v>
      </c>
      <c r="D12" s="122" t="s">
        <v>1130</v>
      </c>
      <c r="E12" s="122" t="s">
        <v>1131</v>
      </c>
      <c r="F12" s="122" t="s">
        <v>1099</v>
      </c>
      <c r="G12" s="122" t="s">
        <v>1118</v>
      </c>
      <c r="H12" s="122" t="s">
        <v>1119</v>
      </c>
      <c r="I12" s="122" t="s">
        <v>1119</v>
      </c>
      <c r="J12" s="122">
        <v>8</v>
      </c>
      <c r="K12" s="215">
        <v>21024600</v>
      </c>
      <c r="L12" s="215">
        <v>2628075</v>
      </c>
      <c r="M12" s="217">
        <v>4200000</v>
      </c>
      <c r="N12" s="215">
        <v>1571925</v>
      </c>
      <c r="O12" s="215">
        <v>150904800</v>
      </c>
    </row>
    <row r="13" spans="1:15">
      <c r="A13" s="122" t="s">
        <v>1095</v>
      </c>
      <c r="B13" s="122" t="s">
        <v>246</v>
      </c>
      <c r="C13" s="122" t="s">
        <v>1096</v>
      </c>
      <c r="D13" s="122" t="s">
        <v>1132</v>
      </c>
      <c r="E13" s="122" t="s">
        <v>1133</v>
      </c>
      <c r="F13" s="122" t="s">
        <v>1134</v>
      </c>
      <c r="G13" s="122" t="s">
        <v>1135</v>
      </c>
      <c r="H13" s="122" t="s">
        <v>1136</v>
      </c>
      <c r="I13" s="122" t="s">
        <v>1136</v>
      </c>
      <c r="J13" s="122">
        <v>8</v>
      </c>
      <c r="K13" s="215">
        <v>15841283</v>
      </c>
      <c r="L13" s="215">
        <v>1980160.375</v>
      </c>
      <c r="M13" s="217">
        <v>3750000</v>
      </c>
      <c r="N13" s="215">
        <v>1769839.625</v>
      </c>
      <c r="O13" s="215">
        <v>169904604</v>
      </c>
    </row>
    <row r="14" spans="1:15">
      <c r="A14" s="122" t="s">
        <v>1095</v>
      </c>
      <c r="B14" s="122" t="s">
        <v>246</v>
      </c>
      <c r="C14" s="122" t="s">
        <v>1096</v>
      </c>
      <c r="D14" s="122" t="s">
        <v>1137</v>
      </c>
      <c r="E14" s="122" t="s">
        <v>1138</v>
      </c>
      <c r="F14" s="122" t="s">
        <v>1134</v>
      </c>
      <c r="G14" s="122" t="s">
        <v>1135</v>
      </c>
      <c r="H14" s="122" t="s">
        <v>1136</v>
      </c>
      <c r="I14" s="122" t="s">
        <v>1136</v>
      </c>
      <c r="J14" s="122">
        <v>1</v>
      </c>
      <c r="K14" s="215">
        <v>1728187</v>
      </c>
      <c r="L14" s="215">
        <v>1728187</v>
      </c>
      <c r="M14" s="217">
        <v>3750000</v>
      </c>
      <c r="N14" s="215">
        <v>2021813</v>
      </c>
      <c r="O14" s="215">
        <v>24261756</v>
      </c>
    </row>
    <row r="15" spans="1:15">
      <c r="A15" s="122" t="s">
        <v>1095</v>
      </c>
      <c r="B15" s="122" t="s">
        <v>246</v>
      </c>
      <c r="C15" s="122" t="s">
        <v>1096</v>
      </c>
      <c r="D15" s="122" t="s">
        <v>1139</v>
      </c>
      <c r="E15" s="122" t="s">
        <v>1140</v>
      </c>
      <c r="F15" s="122" t="s">
        <v>1134</v>
      </c>
      <c r="G15" s="122" t="s">
        <v>1135</v>
      </c>
      <c r="H15" s="122" t="s">
        <v>1136</v>
      </c>
      <c r="I15" s="122" t="s">
        <v>1136</v>
      </c>
      <c r="J15" s="122">
        <v>16</v>
      </c>
      <c r="K15" s="215">
        <v>31754246</v>
      </c>
      <c r="L15" s="215">
        <v>1984640.375</v>
      </c>
      <c r="M15" s="217">
        <v>3750000</v>
      </c>
      <c r="N15" s="215">
        <v>1765359.625</v>
      </c>
      <c r="O15" s="215">
        <v>338949048</v>
      </c>
    </row>
    <row r="16" spans="1:15">
      <c r="A16" s="122" t="s">
        <v>1095</v>
      </c>
      <c r="B16" s="122" t="s">
        <v>246</v>
      </c>
      <c r="C16" s="122" t="s">
        <v>1096</v>
      </c>
      <c r="D16" s="122" t="s">
        <v>1141</v>
      </c>
      <c r="E16" s="122" t="s">
        <v>1142</v>
      </c>
      <c r="F16" s="122" t="s">
        <v>1134</v>
      </c>
      <c r="G16" s="122" t="s">
        <v>1135</v>
      </c>
      <c r="H16" s="122" t="s">
        <v>1136</v>
      </c>
      <c r="I16" s="122" t="s">
        <v>1136</v>
      </c>
      <c r="J16" s="122">
        <v>1</v>
      </c>
      <c r="K16" s="215">
        <v>1728187</v>
      </c>
      <c r="L16" s="215">
        <v>1728187</v>
      </c>
      <c r="M16" s="217">
        <v>3750000</v>
      </c>
      <c r="N16" s="215">
        <v>2021813</v>
      </c>
      <c r="O16" s="215">
        <v>24261756</v>
      </c>
    </row>
    <row r="17" spans="1:15">
      <c r="A17" s="122" t="s">
        <v>1095</v>
      </c>
      <c r="B17" s="122" t="s">
        <v>246</v>
      </c>
      <c r="C17" s="122" t="s">
        <v>1096</v>
      </c>
      <c r="D17" s="122" t="s">
        <v>1143</v>
      </c>
      <c r="E17" s="122" t="s">
        <v>1144</v>
      </c>
      <c r="F17" s="122" t="s">
        <v>1134</v>
      </c>
      <c r="G17" s="122" t="s">
        <v>1135</v>
      </c>
      <c r="H17" s="122" t="s">
        <v>1136</v>
      </c>
      <c r="I17" s="122" t="s">
        <v>1136</v>
      </c>
      <c r="J17" s="122">
        <v>2</v>
      </c>
      <c r="K17" s="215">
        <v>3522638</v>
      </c>
      <c r="L17" s="215">
        <v>1761319</v>
      </c>
      <c r="M17" s="217">
        <v>3750000</v>
      </c>
      <c r="N17" s="215">
        <v>1988681</v>
      </c>
      <c r="O17" s="215">
        <v>47728344</v>
      </c>
    </row>
    <row r="18" spans="1:15">
      <c r="A18" s="122" t="s">
        <v>1095</v>
      </c>
      <c r="B18" s="122" t="s">
        <v>246</v>
      </c>
      <c r="C18" s="122" t="s">
        <v>1096</v>
      </c>
      <c r="D18" s="122" t="s">
        <v>1145</v>
      </c>
      <c r="E18" s="122" t="s">
        <v>1146</v>
      </c>
      <c r="F18" s="122" t="s">
        <v>1134</v>
      </c>
      <c r="G18" s="122" t="s">
        <v>1135</v>
      </c>
      <c r="H18" s="122" t="s">
        <v>1136</v>
      </c>
      <c r="I18" s="122" t="s">
        <v>1136</v>
      </c>
      <c r="J18" s="122">
        <v>1</v>
      </c>
      <c r="K18" s="215">
        <v>1728187</v>
      </c>
      <c r="L18" s="215">
        <v>1728187</v>
      </c>
      <c r="M18" s="217">
        <v>3750000</v>
      </c>
      <c r="N18" s="215">
        <v>2021813</v>
      </c>
      <c r="O18" s="215">
        <v>24261756</v>
      </c>
    </row>
    <row r="19" spans="1:15">
      <c r="A19" s="122" t="s">
        <v>1095</v>
      </c>
      <c r="B19" s="122" t="s">
        <v>246</v>
      </c>
      <c r="C19" s="122" t="s">
        <v>1096</v>
      </c>
      <c r="D19" s="122" t="s">
        <v>1147</v>
      </c>
      <c r="E19" s="122" t="s">
        <v>1148</v>
      </c>
      <c r="F19" s="122" t="s">
        <v>1099</v>
      </c>
      <c r="G19" s="122" t="s">
        <v>1108</v>
      </c>
      <c r="H19" s="122" t="s">
        <v>1109</v>
      </c>
      <c r="I19" s="122" t="s">
        <v>1109</v>
      </c>
      <c r="J19" s="122">
        <v>1</v>
      </c>
      <c r="K19" s="215">
        <v>2370402</v>
      </c>
      <c r="L19" s="215">
        <v>2370402</v>
      </c>
      <c r="M19" s="217">
        <v>3300000</v>
      </c>
      <c r="N19" s="215">
        <v>929598</v>
      </c>
      <c r="O19" s="215">
        <v>11155176</v>
      </c>
    </row>
    <row r="20" spans="1:15">
      <c r="A20" s="122" t="s">
        <v>1095</v>
      </c>
      <c r="B20" s="122" t="s">
        <v>246</v>
      </c>
      <c r="C20" s="122" t="s">
        <v>1096</v>
      </c>
      <c r="D20" s="122" t="s">
        <v>1149</v>
      </c>
      <c r="E20" s="122" t="s">
        <v>1150</v>
      </c>
      <c r="F20" s="122" t="s">
        <v>1151</v>
      </c>
      <c r="G20" s="122" t="s">
        <v>1135</v>
      </c>
      <c r="H20" s="122" t="s">
        <v>1152</v>
      </c>
      <c r="I20" s="122" t="s">
        <v>1152</v>
      </c>
      <c r="J20" s="122">
        <v>1</v>
      </c>
      <c r="K20" s="215">
        <v>1204288</v>
      </c>
      <c r="L20" s="215">
        <v>1204288</v>
      </c>
      <c r="M20" s="217">
        <v>3300000</v>
      </c>
      <c r="N20" s="215">
        <v>2095712</v>
      </c>
      <c r="O20" s="215">
        <v>25148544</v>
      </c>
    </row>
    <row r="21" spans="1:15">
      <c r="A21" s="122" t="s">
        <v>1095</v>
      </c>
      <c r="B21" s="122" t="s">
        <v>246</v>
      </c>
      <c r="C21" s="122" t="s">
        <v>1096</v>
      </c>
      <c r="D21" s="122" t="s">
        <v>1153</v>
      </c>
      <c r="E21" s="122" t="s">
        <v>1154</v>
      </c>
      <c r="F21" s="122" t="s">
        <v>1151</v>
      </c>
      <c r="G21" s="122" t="s">
        <v>1135</v>
      </c>
      <c r="H21" s="122" t="s">
        <v>1152</v>
      </c>
      <c r="I21" s="122" t="s">
        <v>1152</v>
      </c>
      <c r="J21" s="122">
        <v>2</v>
      </c>
      <c r="K21" s="215">
        <v>2638650</v>
      </c>
      <c r="L21" s="215">
        <v>1319325</v>
      </c>
      <c r="M21" s="217">
        <v>3300000</v>
      </c>
      <c r="N21" s="215">
        <v>1980675</v>
      </c>
      <c r="O21" s="215">
        <v>47536200</v>
      </c>
    </row>
    <row r="22" spans="1:15">
      <c r="A22" s="122" t="s">
        <v>1095</v>
      </c>
      <c r="B22" s="122" t="s">
        <v>246</v>
      </c>
      <c r="C22" s="122" t="s">
        <v>1096</v>
      </c>
      <c r="D22" s="122" t="s">
        <v>1155</v>
      </c>
      <c r="E22" s="122" t="s">
        <v>1156</v>
      </c>
      <c r="F22" s="122" t="s">
        <v>1151</v>
      </c>
      <c r="G22" s="122" t="s">
        <v>1135</v>
      </c>
      <c r="H22" s="122" t="s">
        <v>1152</v>
      </c>
      <c r="I22" s="122" t="s">
        <v>1152</v>
      </c>
      <c r="J22" s="122">
        <v>5</v>
      </c>
      <c r="K22" s="215">
        <v>6331427</v>
      </c>
      <c r="L22" s="215">
        <v>1266285.3999999999</v>
      </c>
      <c r="M22" s="217">
        <v>3300000</v>
      </c>
      <c r="N22" s="215">
        <v>2033714.6</v>
      </c>
      <c r="O22" s="215">
        <v>122022876</v>
      </c>
    </row>
    <row r="23" spans="1:15">
      <c r="A23" s="122" t="s">
        <v>1095</v>
      </c>
      <c r="B23" s="122" t="s">
        <v>246</v>
      </c>
      <c r="C23" s="122" t="s">
        <v>1096</v>
      </c>
      <c r="D23" s="122" t="s">
        <v>1157</v>
      </c>
      <c r="E23" s="122" t="s">
        <v>1158</v>
      </c>
      <c r="F23" s="122" t="s">
        <v>1151</v>
      </c>
      <c r="G23" s="122" t="s">
        <v>1135</v>
      </c>
      <c r="H23" s="122" t="s">
        <v>1152</v>
      </c>
      <c r="I23" s="122" t="s">
        <v>1152</v>
      </c>
      <c r="J23" s="122">
        <v>2</v>
      </c>
      <c r="K23" s="215">
        <v>2742895</v>
      </c>
      <c r="L23" s="215">
        <v>1371447.5</v>
      </c>
      <c r="M23" s="217">
        <v>3300000</v>
      </c>
      <c r="N23" s="215">
        <v>1928552.5</v>
      </c>
      <c r="O23" s="215">
        <v>46285260</v>
      </c>
    </row>
    <row r="24" spans="1:15">
      <c r="A24" s="122" t="s">
        <v>1095</v>
      </c>
      <c r="B24" s="122" t="s">
        <v>246</v>
      </c>
      <c r="C24" s="122" t="s">
        <v>1096</v>
      </c>
      <c r="D24" s="122" t="s">
        <v>1159</v>
      </c>
      <c r="E24" s="122" t="s">
        <v>1160</v>
      </c>
      <c r="F24" s="122" t="s">
        <v>1151</v>
      </c>
      <c r="G24" s="122" t="s">
        <v>1135</v>
      </c>
      <c r="H24" s="122" t="s">
        <v>1152</v>
      </c>
      <c r="I24" s="122" t="s">
        <v>1152</v>
      </c>
      <c r="J24" s="122">
        <v>2</v>
      </c>
      <c r="K24" s="215">
        <v>2945730</v>
      </c>
      <c r="L24" s="215">
        <v>1472865</v>
      </c>
      <c r="M24" s="217">
        <v>3300000</v>
      </c>
      <c r="N24" s="215">
        <v>1827135</v>
      </c>
      <c r="O24" s="215">
        <v>43851240</v>
      </c>
    </row>
    <row r="25" spans="1:15">
      <c r="A25" s="122" t="s">
        <v>1095</v>
      </c>
      <c r="B25" s="122" t="s">
        <v>246</v>
      </c>
      <c r="C25" s="122" t="s">
        <v>1096</v>
      </c>
      <c r="D25" s="122" t="s">
        <v>1161</v>
      </c>
      <c r="E25" s="122" t="s">
        <v>1162</v>
      </c>
      <c r="F25" s="122" t="s">
        <v>1151</v>
      </c>
      <c r="G25" s="122" t="s">
        <v>1135</v>
      </c>
      <c r="H25" s="122" t="s">
        <v>1152</v>
      </c>
      <c r="I25" s="122" t="s">
        <v>1152</v>
      </c>
      <c r="J25" s="122">
        <v>2</v>
      </c>
      <c r="K25" s="215">
        <v>2556803</v>
      </c>
      <c r="L25" s="215">
        <v>1278401.5</v>
      </c>
      <c r="M25" s="217">
        <v>3300000</v>
      </c>
      <c r="N25" s="215">
        <v>2021598.5</v>
      </c>
      <c r="O25" s="215">
        <v>48518364</v>
      </c>
    </row>
    <row r="26" spans="1:15">
      <c r="A26" s="122" t="s">
        <v>1095</v>
      </c>
      <c r="B26" s="122" t="s">
        <v>246</v>
      </c>
      <c r="C26" s="122" t="s">
        <v>1096</v>
      </c>
      <c r="D26" s="122" t="s">
        <v>1163</v>
      </c>
      <c r="E26" s="122" t="s">
        <v>1164</v>
      </c>
      <c r="F26" s="122" t="s">
        <v>1151</v>
      </c>
      <c r="G26" s="122" t="s">
        <v>1135</v>
      </c>
      <c r="H26" s="122" t="s">
        <v>1152</v>
      </c>
      <c r="I26" s="122" t="s">
        <v>1152</v>
      </c>
      <c r="J26" s="122">
        <v>11</v>
      </c>
      <c r="K26" s="215">
        <v>14518218</v>
      </c>
      <c r="L26" s="215">
        <v>1319838</v>
      </c>
      <c r="M26" s="217">
        <v>3300000</v>
      </c>
      <c r="N26" s="215">
        <v>1980162</v>
      </c>
      <c r="O26" s="215">
        <v>261381384</v>
      </c>
    </row>
    <row r="27" spans="1:15">
      <c r="A27" s="122" t="s">
        <v>1095</v>
      </c>
      <c r="B27" s="122" t="s">
        <v>246</v>
      </c>
      <c r="C27" s="122" t="s">
        <v>1096</v>
      </c>
      <c r="D27" s="122" t="s">
        <v>1165</v>
      </c>
      <c r="E27" s="122" t="s">
        <v>1166</v>
      </c>
      <c r="F27" s="122" t="s">
        <v>1134</v>
      </c>
      <c r="G27" s="122" t="s">
        <v>1135</v>
      </c>
      <c r="H27" s="122" t="s">
        <v>1136</v>
      </c>
      <c r="I27" s="122" t="s">
        <v>1136</v>
      </c>
      <c r="J27" s="122">
        <v>1</v>
      </c>
      <c r="K27" s="215">
        <v>2328850</v>
      </c>
      <c r="L27" s="215">
        <v>2328850</v>
      </c>
      <c r="M27" s="217">
        <v>3100000</v>
      </c>
      <c r="N27" s="215">
        <v>771150</v>
      </c>
      <c r="O27" s="215">
        <v>9253800</v>
      </c>
    </row>
    <row r="28" spans="1:15">
      <c r="A28" s="122" t="s">
        <v>1095</v>
      </c>
      <c r="B28" s="122" t="s">
        <v>246</v>
      </c>
      <c r="C28" s="122" t="s">
        <v>1096</v>
      </c>
      <c r="D28" s="122" t="s">
        <v>1167</v>
      </c>
      <c r="E28" s="122" t="s">
        <v>1168</v>
      </c>
      <c r="F28" s="122" t="s">
        <v>1099</v>
      </c>
      <c r="G28" s="122" t="s">
        <v>1122</v>
      </c>
      <c r="H28" s="122" t="s">
        <v>1123</v>
      </c>
      <c r="I28" s="122" t="s">
        <v>1123</v>
      </c>
      <c r="J28" s="122">
        <v>1</v>
      </c>
      <c r="K28" s="215">
        <v>2278680</v>
      </c>
      <c r="L28" s="215">
        <v>2278680</v>
      </c>
      <c r="M28" s="217">
        <v>3100000</v>
      </c>
      <c r="N28" s="215">
        <v>821320</v>
      </c>
      <c r="O28" s="215">
        <v>9855840</v>
      </c>
    </row>
    <row r="29" spans="1:15">
      <c r="A29" s="122" t="s">
        <v>1095</v>
      </c>
      <c r="B29" s="122" t="s">
        <v>246</v>
      </c>
      <c r="C29" s="122" t="s">
        <v>1096</v>
      </c>
      <c r="D29" s="122" t="s">
        <v>1169</v>
      </c>
      <c r="E29" s="122" t="s">
        <v>1170</v>
      </c>
      <c r="F29" s="122" t="s">
        <v>1099</v>
      </c>
      <c r="G29" s="122" t="s">
        <v>1122</v>
      </c>
      <c r="H29" s="122" t="s">
        <v>1123</v>
      </c>
      <c r="I29" s="122" t="s">
        <v>1123</v>
      </c>
      <c r="J29" s="122">
        <v>1</v>
      </c>
      <c r="K29" s="215">
        <v>2328850</v>
      </c>
      <c r="L29" s="215">
        <v>2328850</v>
      </c>
      <c r="M29" s="217">
        <v>3100000</v>
      </c>
      <c r="N29" s="215">
        <v>771150</v>
      </c>
      <c r="O29" s="215">
        <v>9253800</v>
      </c>
    </row>
    <row r="30" spans="1:15">
      <c r="A30" s="122" t="s">
        <v>1095</v>
      </c>
      <c r="B30" s="122" t="s">
        <v>246</v>
      </c>
      <c r="C30" s="122" t="s">
        <v>1096</v>
      </c>
      <c r="D30" s="122" t="s">
        <v>1171</v>
      </c>
      <c r="E30" s="122" t="s">
        <v>1172</v>
      </c>
      <c r="F30" s="122" t="s">
        <v>1099</v>
      </c>
      <c r="G30" s="122" t="s">
        <v>1122</v>
      </c>
      <c r="H30" s="122" t="s">
        <v>1123</v>
      </c>
      <c r="I30" s="122" t="s">
        <v>1123</v>
      </c>
      <c r="J30" s="122">
        <v>1</v>
      </c>
      <c r="K30" s="215">
        <v>2250163</v>
      </c>
      <c r="L30" s="215">
        <v>2250163</v>
      </c>
      <c r="M30" s="217">
        <v>3100000</v>
      </c>
      <c r="N30" s="215">
        <v>849837</v>
      </c>
      <c r="O30" s="215">
        <v>10198044</v>
      </c>
    </row>
    <row r="31" spans="1:15">
      <c r="A31" s="122" t="s">
        <v>1095</v>
      </c>
      <c r="B31" s="122" t="s">
        <v>246</v>
      </c>
      <c r="C31" s="122" t="s">
        <v>1096</v>
      </c>
      <c r="D31" s="122" t="s">
        <v>1173</v>
      </c>
      <c r="E31" s="122" t="s">
        <v>1174</v>
      </c>
      <c r="F31" s="122" t="s">
        <v>1099</v>
      </c>
      <c r="G31" s="122" t="s">
        <v>1122</v>
      </c>
      <c r="H31" s="122" t="s">
        <v>1123</v>
      </c>
      <c r="I31" s="122" t="s">
        <v>1123</v>
      </c>
      <c r="J31" s="122">
        <v>1</v>
      </c>
      <c r="K31" s="215">
        <v>2250163</v>
      </c>
      <c r="L31" s="215">
        <v>2250163</v>
      </c>
      <c r="M31" s="217">
        <v>3100000</v>
      </c>
      <c r="N31" s="215">
        <v>849837</v>
      </c>
      <c r="O31" s="215">
        <v>10198044</v>
      </c>
    </row>
    <row r="32" spans="1:15">
      <c r="A32" s="122" t="s">
        <v>1095</v>
      </c>
      <c r="B32" s="122" t="s">
        <v>246</v>
      </c>
      <c r="C32" s="122" t="s">
        <v>1096</v>
      </c>
      <c r="D32" s="122" t="s">
        <v>1175</v>
      </c>
      <c r="E32" s="122" t="s">
        <v>1176</v>
      </c>
      <c r="F32" s="122" t="s">
        <v>1099</v>
      </c>
      <c r="G32" s="122" t="s">
        <v>1122</v>
      </c>
      <c r="H32" s="122" t="s">
        <v>1123</v>
      </c>
      <c r="I32" s="122" t="s">
        <v>1123</v>
      </c>
      <c r="J32" s="122">
        <v>1</v>
      </c>
      <c r="K32" s="215">
        <v>2328850</v>
      </c>
      <c r="L32" s="215">
        <v>2328850</v>
      </c>
      <c r="M32" s="217">
        <v>3100000</v>
      </c>
      <c r="N32" s="215">
        <v>771150</v>
      </c>
      <c r="O32" s="215">
        <v>9253800</v>
      </c>
    </row>
    <row r="33" spans="1:15">
      <c r="A33" s="122" t="s">
        <v>1095</v>
      </c>
      <c r="B33" s="122" t="s">
        <v>246</v>
      </c>
      <c r="C33" s="122" t="s">
        <v>1096</v>
      </c>
      <c r="D33" s="122" t="s">
        <v>1177</v>
      </c>
      <c r="E33" s="122" t="s">
        <v>1178</v>
      </c>
      <c r="F33" s="122" t="s">
        <v>1179</v>
      </c>
      <c r="G33" s="122" t="s">
        <v>1135</v>
      </c>
      <c r="H33" s="122" t="s">
        <v>1180</v>
      </c>
      <c r="I33" s="122" t="s">
        <v>1180</v>
      </c>
      <c r="J33" s="122">
        <v>30</v>
      </c>
      <c r="K33" s="215">
        <v>35036403</v>
      </c>
      <c r="L33" s="215">
        <v>1167880.1000000001</v>
      </c>
      <c r="M33" s="217">
        <v>3000000</v>
      </c>
      <c r="N33" s="215">
        <v>1832119.9</v>
      </c>
      <c r="O33" s="215">
        <v>659563164</v>
      </c>
    </row>
    <row r="34" spans="1:15">
      <c r="A34" s="122" t="s">
        <v>1095</v>
      </c>
      <c r="B34" s="122" t="s">
        <v>246</v>
      </c>
      <c r="C34" s="122" t="s">
        <v>1096</v>
      </c>
      <c r="D34" s="122" t="s">
        <v>1181</v>
      </c>
      <c r="E34" s="122" t="s">
        <v>1182</v>
      </c>
      <c r="F34" s="122" t="s">
        <v>1179</v>
      </c>
      <c r="G34" s="122" t="s">
        <v>1135</v>
      </c>
      <c r="H34" s="122" t="s">
        <v>1180</v>
      </c>
      <c r="I34" s="122" t="s">
        <v>1180</v>
      </c>
      <c r="J34" s="122">
        <v>2</v>
      </c>
      <c r="K34" s="215">
        <v>9697270</v>
      </c>
      <c r="L34" s="215">
        <v>1111571.75</v>
      </c>
      <c r="M34" s="217">
        <v>3000000</v>
      </c>
      <c r="N34" s="215">
        <v>1888428.25</v>
      </c>
      <c r="O34" s="215">
        <v>45322278</v>
      </c>
    </row>
    <row r="35" spans="1:15">
      <c r="A35" s="122" t="s">
        <v>1095</v>
      </c>
      <c r="B35" s="122" t="s">
        <v>246</v>
      </c>
      <c r="C35" s="122" t="s">
        <v>1096</v>
      </c>
      <c r="D35" s="122" t="s">
        <v>1183</v>
      </c>
      <c r="E35" s="122" t="s">
        <v>1184</v>
      </c>
      <c r="F35" s="122" t="s">
        <v>1179</v>
      </c>
      <c r="G35" s="122" t="s">
        <v>1135</v>
      </c>
      <c r="H35" s="122" t="s">
        <v>1180</v>
      </c>
      <c r="I35" s="122" t="s">
        <v>1180</v>
      </c>
      <c r="J35" s="122">
        <v>1</v>
      </c>
      <c r="K35" s="215">
        <v>798667</v>
      </c>
      <c r="L35" s="215">
        <v>1111571.75</v>
      </c>
      <c r="M35" s="217">
        <v>3000000</v>
      </c>
      <c r="N35" s="215">
        <v>1888428.25</v>
      </c>
      <c r="O35" s="215">
        <v>22661139</v>
      </c>
    </row>
    <row r="36" spans="1:15">
      <c r="A36" s="122" t="s">
        <v>1095</v>
      </c>
      <c r="B36" s="122" t="s">
        <v>246</v>
      </c>
      <c r="C36" s="122" t="s">
        <v>1096</v>
      </c>
      <c r="D36" s="122" t="s">
        <v>1185</v>
      </c>
      <c r="E36" s="122" t="s">
        <v>1186</v>
      </c>
      <c r="F36" s="122" t="s">
        <v>1179</v>
      </c>
      <c r="G36" s="122" t="s">
        <v>1135</v>
      </c>
      <c r="H36" s="122" t="s">
        <v>1180</v>
      </c>
      <c r="I36" s="122" t="s">
        <v>1180</v>
      </c>
      <c r="J36" s="122">
        <v>3</v>
      </c>
      <c r="K36" s="215">
        <v>3408859</v>
      </c>
      <c r="L36" s="215">
        <v>1136286.3333333333</v>
      </c>
      <c r="M36" s="217">
        <v>3000000</v>
      </c>
      <c r="N36" s="215">
        <v>1863713.6666666667</v>
      </c>
      <c r="O36" s="215">
        <v>67093692</v>
      </c>
    </row>
    <row r="37" spans="1:15">
      <c r="A37" s="122" t="s">
        <v>1095</v>
      </c>
      <c r="B37" s="122" t="s">
        <v>246</v>
      </c>
      <c r="C37" s="122" t="s">
        <v>1096</v>
      </c>
      <c r="D37" s="122" t="s">
        <v>1187</v>
      </c>
      <c r="E37" s="122" t="s">
        <v>1188</v>
      </c>
      <c r="F37" s="122" t="s">
        <v>1179</v>
      </c>
      <c r="G37" s="122" t="s">
        <v>1135</v>
      </c>
      <c r="H37" s="122" t="s">
        <v>1180</v>
      </c>
      <c r="I37" s="122" t="s">
        <v>1180</v>
      </c>
      <c r="J37" s="122">
        <v>2</v>
      </c>
      <c r="K37" s="215">
        <v>2275661</v>
      </c>
      <c r="L37" s="215">
        <v>1137830.5</v>
      </c>
      <c r="M37" s="217">
        <v>3000000</v>
      </c>
      <c r="N37" s="215">
        <v>1862169.5</v>
      </c>
      <c r="O37" s="215">
        <v>44692068</v>
      </c>
    </row>
    <row r="38" spans="1:15">
      <c r="A38" s="122" t="s">
        <v>1095</v>
      </c>
      <c r="B38" s="122" t="s">
        <v>246</v>
      </c>
      <c r="C38" s="122" t="s">
        <v>1096</v>
      </c>
      <c r="D38" s="122" t="s">
        <v>1189</v>
      </c>
      <c r="E38" s="122" t="s">
        <v>1190</v>
      </c>
      <c r="F38" s="122" t="s">
        <v>1179</v>
      </c>
      <c r="G38" s="122" t="s">
        <v>1135</v>
      </c>
      <c r="H38" s="122" t="s">
        <v>1180</v>
      </c>
      <c r="I38" s="122" t="s">
        <v>1180</v>
      </c>
      <c r="J38" s="122">
        <v>8</v>
      </c>
      <c r="K38" s="215">
        <v>9786191</v>
      </c>
      <c r="L38" s="215">
        <v>1223273.875</v>
      </c>
      <c r="M38" s="217">
        <v>3000000</v>
      </c>
      <c r="N38" s="215">
        <v>1776726.125</v>
      </c>
      <c r="O38" s="215">
        <v>170565708</v>
      </c>
    </row>
    <row r="39" spans="1:15">
      <c r="A39" s="122" t="s">
        <v>1095</v>
      </c>
      <c r="B39" s="122" t="s">
        <v>246</v>
      </c>
      <c r="C39" s="122" t="s">
        <v>1096</v>
      </c>
      <c r="D39" s="122" t="s">
        <v>1191</v>
      </c>
      <c r="E39" s="122" t="s">
        <v>1192</v>
      </c>
      <c r="F39" s="122" t="s">
        <v>1179</v>
      </c>
      <c r="G39" s="122" t="s">
        <v>1135</v>
      </c>
      <c r="H39" s="122" t="s">
        <v>1180</v>
      </c>
      <c r="I39" s="122" t="s">
        <v>1180</v>
      </c>
      <c r="J39" s="122">
        <v>1</v>
      </c>
      <c r="K39" s="215">
        <v>1176808</v>
      </c>
      <c r="L39" s="215">
        <v>1176808</v>
      </c>
      <c r="M39" s="217">
        <v>3000000</v>
      </c>
      <c r="N39" s="215">
        <v>1823192</v>
      </c>
      <c r="O39" s="215">
        <v>21878304</v>
      </c>
    </row>
    <row r="40" spans="1:15">
      <c r="A40" s="122" t="s">
        <v>1095</v>
      </c>
      <c r="B40" s="122" t="s">
        <v>246</v>
      </c>
      <c r="C40" s="122" t="s">
        <v>1096</v>
      </c>
      <c r="D40" s="122" t="s">
        <v>1193</v>
      </c>
      <c r="E40" s="122" t="s">
        <v>1194</v>
      </c>
      <c r="F40" s="122" t="s">
        <v>1179</v>
      </c>
      <c r="G40" s="122" t="s">
        <v>1135</v>
      </c>
      <c r="H40" s="122" t="s">
        <v>1180</v>
      </c>
      <c r="I40" s="122" t="s">
        <v>1180</v>
      </c>
      <c r="J40" s="122">
        <v>1</v>
      </c>
      <c r="K40" s="215">
        <v>1177688</v>
      </c>
      <c r="L40" s="215">
        <v>1177688</v>
      </c>
      <c r="M40" s="217">
        <v>3000000</v>
      </c>
      <c r="N40" s="215">
        <v>1822312</v>
      </c>
      <c r="O40" s="215">
        <v>21867744</v>
      </c>
    </row>
    <row r="41" spans="1:15">
      <c r="A41" s="122" t="s">
        <v>1095</v>
      </c>
      <c r="B41" s="122" t="s">
        <v>246</v>
      </c>
      <c r="C41" s="122" t="s">
        <v>1096</v>
      </c>
      <c r="D41" s="122" t="s">
        <v>1195</v>
      </c>
      <c r="E41" s="122" t="s">
        <v>1196</v>
      </c>
      <c r="F41" s="122" t="s">
        <v>1099</v>
      </c>
      <c r="G41" s="122" t="s">
        <v>1118</v>
      </c>
      <c r="H41" s="122" t="s">
        <v>1119</v>
      </c>
      <c r="I41" s="122" t="s">
        <v>1119</v>
      </c>
      <c r="J41" s="122">
        <v>1</v>
      </c>
      <c r="K41" s="215">
        <v>1859451</v>
      </c>
      <c r="L41" s="215">
        <v>1859451</v>
      </c>
      <c r="M41" s="217">
        <v>2900000</v>
      </c>
      <c r="N41" s="215">
        <v>1040549</v>
      </c>
      <c r="O41" s="215">
        <v>12486588</v>
      </c>
    </row>
    <row r="42" spans="1:15">
      <c r="A42" s="122" t="s">
        <v>1095</v>
      </c>
      <c r="B42" s="122" t="s">
        <v>246</v>
      </c>
      <c r="C42" s="122" t="s">
        <v>1096</v>
      </c>
      <c r="D42" s="122" t="s">
        <v>1197</v>
      </c>
      <c r="E42" s="122" t="s">
        <v>1198</v>
      </c>
      <c r="F42" s="122" t="s">
        <v>1134</v>
      </c>
      <c r="G42" s="122" t="s">
        <v>1135</v>
      </c>
      <c r="H42" s="122" t="s">
        <v>1136</v>
      </c>
      <c r="I42" s="122" t="s">
        <v>1136</v>
      </c>
      <c r="J42" s="122">
        <v>2</v>
      </c>
      <c r="K42" s="215">
        <v>3720641</v>
      </c>
      <c r="L42" s="215">
        <v>1860320.5</v>
      </c>
      <c r="M42" s="217">
        <v>2900000</v>
      </c>
      <c r="N42" s="215">
        <v>1039679.5</v>
      </c>
      <c r="O42" s="215">
        <v>24952308</v>
      </c>
    </row>
    <row r="43" spans="1:15">
      <c r="A43" s="122" t="s">
        <v>1095</v>
      </c>
      <c r="B43" s="122" t="s">
        <v>246</v>
      </c>
      <c r="C43" s="122" t="s">
        <v>1096</v>
      </c>
      <c r="D43" s="122" t="s">
        <v>1199</v>
      </c>
      <c r="E43" s="122" t="s">
        <v>1200</v>
      </c>
      <c r="F43" s="122" t="s">
        <v>1134</v>
      </c>
      <c r="G43" s="122" t="s">
        <v>1135</v>
      </c>
      <c r="H43" s="122" t="s">
        <v>1136</v>
      </c>
      <c r="I43" s="122" t="s">
        <v>1136</v>
      </c>
      <c r="J43" s="122">
        <v>2</v>
      </c>
      <c r="K43" s="215">
        <v>3819595</v>
      </c>
      <c r="L43" s="215">
        <v>1909797.5</v>
      </c>
      <c r="M43" s="217">
        <v>2900000</v>
      </c>
      <c r="N43" s="215">
        <v>990202.5</v>
      </c>
      <c r="O43" s="215">
        <v>23764860</v>
      </c>
    </row>
    <row r="44" spans="1:15">
      <c r="A44" s="122" t="s">
        <v>1095</v>
      </c>
      <c r="B44" s="122" t="s">
        <v>246</v>
      </c>
      <c r="C44" s="122" t="s">
        <v>1096</v>
      </c>
      <c r="D44" s="122" t="s">
        <v>1201</v>
      </c>
      <c r="E44" s="122" t="s">
        <v>1202</v>
      </c>
      <c r="F44" s="122" t="s">
        <v>1134</v>
      </c>
      <c r="G44" s="122" t="s">
        <v>1135</v>
      </c>
      <c r="H44" s="122" t="s">
        <v>1136</v>
      </c>
      <c r="I44" s="122" t="s">
        <v>1136</v>
      </c>
      <c r="J44" s="122">
        <v>2</v>
      </c>
      <c r="K44" s="215">
        <v>4116552</v>
      </c>
      <c r="L44" s="215">
        <v>2058276</v>
      </c>
      <c r="M44" s="217">
        <v>2900000</v>
      </c>
      <c r="N44" s="215">
        <v>841724</v>
      </c>
      <c r="O44" s="215">
        <v>20201376</v>
      </c>
    </row>
    <row r="45" spans="1:15">
      <c r="A45" s="122" t="s">
        <v>1095</v>
      </c>
      <c r="B45" s="122" t="s">
        <v>246</v>
      </c>
      <c r="C45" s="122" t="s">
        <v>1096</v>
      </c>
      <c r="D45" s="122" t="s">
        <v>1203</v>
      </c>
      <c r="E45" s="122" t="s">
        <v>1204</v>
      </c>
      <c r="F45" s="122" t="s">
        <v>1151</v>
      </c>
      <c r="G45" s="122" t="s">
        <v>1135</v>
      </c>
      <c r="H45" s="122" t="s">
        <v>1152</v>
      </c>
      <c r="I45" s="122" t="s">
        <v>1152</v>
      </c>
      <c r="J45" s="122">
        <v>2</v>
      </c>
      <c r="K45" s="215">
        <v>2455617</v>
      </c>
      <c r="L45" s="215">
        <v>1227808.5</v>
      </c>
      <c r="M45" s="217">
        <v>2700000</v>
      </c>
      <c r="N45" s="215">
        <v>1472191.5</v>
      </c>
      <c r="O45" s="215">
        <v>35332596</v>
      </c>
    </row>
    <row r="46" spans="1:15">
      <c r="A46" s="122" t="s">
        <v>1095</v>
      </c>
      <c r="B46" s="122" t="s">
        <v>246</v>
      </c>
      <c r="C46" s="122" t="s">
        <v>1096</v>
      </c>
      <c r="D46" s="122" t="s">
        <v>1205</v>
      </c>
      <c r="E46" s="122" t="s">
        <v>1206</v>
      </c>
      <c r="F46" s="122" t="s">
        <v>1151</v>
      </c>
      <c r="G46" s="122" t="s">
        <v>1135</v>
      </c>
      <c r="H46" s="122" t="s">
        <v>1152</v>
      </c>
      <c r="I46" s="122" t="s">
        <v>1152</v>
      </c>
      <c r="J46" s="122">
        <v>2</v>
      </c>
      <c r="K46" s="215">
        <v>2594668</v>
      </c>
      <c r="L46" s="215">
        <v>1297334</v>
      </c>
      <c r="M46" s="217">
        <v>2700000</v>
      </c>
      <c r="N46" s="215">
        <v>1402666</v>
      </c>
      <c r="O46" s="215">
        <v>33663984</v>
      </c>
    </row>
    <row r="47" spans="1:15">
      <c r="A47" s="122" t="s">
        <v>1095</v>
      </c>
      <c r="B47" s="122" t="s">
        <v>246</v>
      </c>
      <c r="C47" s="122" t="s">
        <v>1096</v>
      </c>
      <c r="D47" s="122" t="s">
        <v>1207</v>
      </c>
      <c r="E47" s="122" t="s">
        <v>1208</v>
      </c>
      <c r="F47" s="122" t="s">
        <v>1151</v>
      </c>
      <c r="G47" s="122" t="s">
        <v>1135</v>
      </c>
      <c r="H47" s="122" t="s">
        <v>1152</v>
      </c>
      <c r="I47" s="122" t="s">
        <v>1152</v>
      </c>
      <c r="J47" s="122">
        <v>1</v>
      </c>
      <c r="K47" s="215">
        <v>1234313</v>
      </c>
      <c r="L47" s="215">
        <v>1234313</v>
      </c>
      <c r="M47" s="217">
        <v>2700000</v>
      </c>
      <c r="N47" s="215">
        <v>1465687</v>
      </c>
      <c r="O47" s="215">
        <v>17588244</v>
      </c>
    </row>
    <row r="48" spans="1:15">
      <c r="A48" s="122" t="s">
        <v>1095</v>
      </c>
      <c r="B48" s="122" t="s">
        <v>246</v>
      </c>
      <c r="C48" s="122" t="s">
        <v>1096</v>
      </c>
      <c r="D48" s="122" t="s">
        <v>1209</v>
      </c>
      <c r="E48" s="122" t="s">
        <v>1210</v>
      </c>
      <c r="F48" s="122" t="s">
        <v>1151</v>
      </c>
      <c r="G48" s="122" t="s">
        <v>1135</v>
      </c>
      <c r="H48" s="122" t="s">
        <v>1152</v>
      </c>
      <c r="I48" s="122" t="s">
        <v>1152</v>
      </c>
      <c r="J48" s="122">
        <v>1</v>
      </c>
      <c r="K48" s="215">
        <v>1251329</v>
      </c>
      <c r="L48" s="215">
        <v>1204288</v>
      </c>
      <c r="M48" s="217">
        <v>2700000</v>
      </c>
      <c r="N48" s="215">
        <v>1495712</v>
      </c>
      <c r="O48" s="215">
        <v>17948544</v>
      </c>
    </row>
    <row r="49" spans="1:15">
      <c r="A49" s="122" t="s">
        <v>1095</v>
      </c>
      <c r="B49" s="122" t="s">
        <v>246</v>
      </c>
      <c r="C49" s="122" t="s">
        <v>1096</v>
      </c>
      <c r="D49" s="122" t="s">
        <v>1211</v>
      </c>
      <c r="E49" s="122" t="s">
        <v>1212</v>
      </c>
      <c r="F49" s="122" t="s">
        <v>1151</v>
      </c>
      <c r="G49" s="122" t="s">
        <v>1135</v>
      </c>
      <c r="H49" s="122" t="s">
        <v>1152</v>
      </c>
      <c r="I49" s="122" t="s">
        <v>1152</v>
      </c>
      <c r="J49" s="122">
        <v>2</v>
      </c>
      <c r="K49" s="215">
        <v>2533308</v>
      </c>
      <c r="L49" s="215">
        <v>1266654</v>
      </c>
      <c r="M49" s="217">
        <v>2700000</v>
      </c>
      <c r="N49" s="215">
        <v>1433346</v>
      </c>
      <c r="O49" s="215">
        <v>34400304</v>
      </c>
    </row>
    <row r="50" spans="1:15">
      <c r="A50" s="122" t="s">
        <v>1095</v>
      </c>
      <c r="B50" s="122" t="s">
        <v>246</v>
      </c>
      <c r="C50" s="122" t="s">
        <v>1096</v>
      </c>
      <c r="D50" s="122" t="s">
        <v>1213</v>
      </c>
      <c r="E50" s="122" t="s">
        <v>1214</v>
      </c>
      <c r="F50" s="122" t="s">
        <v>1151</v>
      </c>
      <c r="G50" s="122" t="s">
        <v>1135</v>
      </c>
      <c r="H50" s="122" t="s">
        <v>1152</v>
      </c>
      <c r="I50" s="122" t="s">
        <v>1152</v>
      </c>
      <c r="J50" s="122">
        <v>1</v>
      </c>
      <c r="K50" s="215">
        <v>1234313</v>
      </c>
      <c r="L50" s="215">
        <v>1234313</v>
      </c>
      <c r="M50" s="217">
        <v>2700000</v>
      </c>
      <c r="N50" s="215">
        <v>1465687</v>
      </c>
      <c r="O50" s="215">
        <v>17588244</v>
      </c>
    </row>
    <row r="51" spans="1:15">
      <c r="A51" s="122" t="s">
        <v>1095</v>
      </c>
      <c r="B51" s="122" t="s">
        <v>246</v>
      </c>
      <c r="C51" s="122" t="s">
        <v>1096</v>
      </c>
      <c r="D51" s="122" t="s">
        <v>1215</v>
      </c>
      <c r="E51" s="122" t="s">
        <v>1216</v>
      </c>
      <c r="F51" s="122" t="s">
        <v>1151</v>
      </c>
      <c r="G51" s="122" t="s">
        <v>1135</v>
      </c>
      <c r="H51" s="122" t="s">
        <v>1152</v>
      </c>
      <c r="I51" s="122" t="s">
        <v>1152</v>
      </c>
      <c r="J51" s="122">
        <v>1</v>
      </c>
      <c r="K51" s="215">
        <v>1234313</v>
      </c>
      <c r="L51" s="215">
        <v>1234313</v>
      </c>
      <c r="M51" s="217">
        <v>2700000</v>
      </c>
      <c r="N51" s="215">
        <v>1465687</v>
      </c>
      <c r="O51" s="215">
        <v>17588244</v>
      </c>
    </row>
    <row r="52" spans="1:15">
      <c r="A52" s="122" t="s">
        <v>1095</v>
      </c>
      <c r="B52" s="122" t="s">
        <v>246</v>
      </c>
      <c r="C52" s="122" t="s">
        <v>1096</v>
      </c>
      <c r="D52" s="122" t="s">
        <v>1217</v>
      </c>
      <c r="E52" s="122" t="s">
        <v>1218</v>
      </c>
      <c r="F52" s="122" t="s">
        <v>1151</v>
      </c>
      <c r="G52" s="122" t="s">
        <v>1135</v>
      </c>
      <c r="H52" s="122" t="s">
        <v>1152</v>
      </c>
      <c r="I52" s="122" t="s">
        <v>1152</v>
      </c>
      <c r="J52" s="122">
        <v>1</v>
      </c>
      <c r="K52" s="215">
        <v>1234313</v>
      </c>
      <c r="L52" s="215">
        <v>1234313</v>
      </c>
      <c r="M52" s="217">
        <v>2700000</v>
      </c>
      <c r="N52" s="215">
        <v>1465687</v>
      </c>
      <c r="O52" s="215">
        <v>17588244</v>
      </c>
    </row>
    <row r="53" spans="1:15">
      <c r="A53" s="122" t="s">
        <v>1095</v>
      </c>
      <c r="B53" s="122" t="s">
        <v>246</v>
      </c>
      <c r="C53" s="122" t="s">
        <v>1096</v>
      </c>
      <c r="D53" s="122" t="s">
        <v>1219</v>
      </c>
      <c r="E53" s="122" t="s">
        <v>1220</v>
      </c>
      <c r="F53" s="122" t="s">
        <v>1151</v>
      </c>
      <c r="G53" s="122" t="s">
        <v>1135</v>
      </c>
      <c r="H53" s="122" t="s">
        <v>1152</v>
      </c>
      <c r="I53" s="122" t="s">
        <v>1152</v>
      </c>
      <c r="J53" s="122">
        <v>2</v>
      </c>
      <c r="K53" s="215">
        <v>2455617</v>
      </c>
      <c r="L53" s="215">
        <v>1227808.5</v>
      </c>
      <c r="M53" s="217">
        <v>2700000</v>
      </c>
      <c r="N53" s="215">
        <v>1472191.5</v>
      </c>
      <c r="O53" s="215">
        <v>35332596</v>
      </c>
    </row>
    <row r="54" spans="1:15">
      <c r="A54" s="122" t="s">
        <v>1095</v>
      </c>
      <c r="B54" s="122" t="s">
        <v>246</v>
      </c>
      <c r="C54" s="122" t="s">
        <v>1096</v>
      </c>
      <c r="D54" s="122" t="s">
        <v>1221</v>
      </c>
      <c r="E54" s="122" t="s">
        <v>1222</v>
      </c>
      <c r="F54" s="122" t="s">
        <v>1151</v>
      </c>
      <c r="G54" s="122" t="s">
        <v>1135</v>
      </c>
      <c r="H54" s="122" t="s">
        <v>1152</v>
      </c>
      <c r="I54" s="122" t="s">
        <v>1152</v>
      </c>
      <c r="J54" s="122">
        <v>3</v>
      </c>
      <c r="K54" s="215">
        <v>3828981</v>
      </c>
      <c r="L54" s="215">
        <v>1276327</v>
      </c>
      <c r="M54" s="217">
        <v>2700000</v>
      </c>
      <c r="N54" s="215">
        <v>1423673</v>
      </c>
      <c r="O54" s="215">
        <v>51252228</v>
      </c>
    </row>
    <row r="55" spans="1:15">
      <c r="A55" s="122" t="s">
        <v>1095</v>
      </c>
      <c r="B55" s="122" t="s">
        <v>246</v>
      </c>
      <c r="C55" s="122" t="s">
        <v>1096</v>
      </c>
      <c r="D55" s="122" t="s">
        <v>1223</v>
      </c>
      <c r="E55" s="122" t="s">
        <v>1224</v>
      </c>
      <c r="F55" s="122" t="s">
        <v>1179</v>
      </c>
      <c r="G55" s="122" t="s">
        <v>1135</v>
      </c>
      <c r="H55" s="122" t="s">
        <v>1180</v>
      </c>
      <c r="I55" s="122" t="s">
        <v>1180</v>
      </c>
      <c r="J55" s="122">
        <v>1</v>
      </c>
      <c r="K55" s="215">
        <v>1143694</v>
      </c>
      <c r="L55" s="215">
        <v>1143694</v>
      </c>
      <c r="M55" s="217">
        <v>3000000</v>
      </c>
      <c r="N55" s="215">
        <v>1856306</v>
      </c>
      <c r="O55" s="215">
        <v>22275672</v>
      </c>
    </row>
    <row r="56" spans="1:15">
      <c r="A56" s="122" t="s">
        <v>1095</v>
      </c>
      <c r="B56" s="122" t="s">
        <v>246</v>
      </c>
      <c r="C56" s="122" t="s">
        <v>1096</v>
      </c>
      <c r="D56" s="122" t="s">
        <v>1225</v>
      </c>
      <c r="E56" s="122" t="s">
        <v>1226</v>
      </c>
      <c r="F56" s="122" t="s">
        <v>1179</v>
      </c>
      <c r="G56" s="122" t="s">
        <v>1135</v>
      </c>
      <c r="H56" s="122" t="s">
        <v>1180</v>
      </c>
      <c r="I56" s="122" t="s">
        <v>1180</v>
      </c>
      <c r="J56" s="122">
        <v>3</v>
      </c>
      <c r="K56" s="215">
        <v>3484798</v>
      </c>
      <c r="L56" s="215">
        <v>1161599.3333333333</v>
      </c>
      <c r="M56" s="217">
        <v>3000000</v>
      </c>
      <c r="N56" s="215">
        <v>1838400.6666666667</v>
      </c>
      <c r="O56" s="215">
        <v>66182424</v>
      </c>
    </row>
    <row r="57" spans="1:15">
      <c r="A57" s="122" t="s">
        <v>1095</v>
      </c>
      <c r="B57" s="122" t="s">
        <v>246</v>
      </c>
      <c r="C57" s="122" t="s">
        <v>1096</v>
      </c>
      <c r="D57" s="122" t="s">
        <v>1227</v>
      </c>
      <c r="E57" s="122" t="s">
        <v>1228</v>
      </c>
      <c r="F57" s="122" t="s">
        <v>1151</v>
      </c>
      <c r="G57" s="122" t="s">
        <v>1135</v>
      </c>
      <c r="H57" s="122" t="s">
        <v>1152</v>
      </c>
      <c r="I57" s="122" t="s">
        <v>1152</v>
      </c>
      <c r="J57" s="122">
        <v>1</v>
      </c>
      <c r="K57" s="215">
        <v>1204288</v>
      </c>
      <c r="L57" s="215">
        <v>1204288</v>
      </c>
      <c r="M57" s="217">
        <v>2700000</v>
      </c>
      <c r="N57" s="215">
        <v>1495712</v>
      </c>
      <c r="O57" s="215">
        <v>17948544</v>
      </c>
    </row>
    <row r="58" spans="1:15">
      <c r="A58" s="122" t="s">
        <v>1095</v>
      </c>
      <c r="B58" s="122" t="s">
        <v>246</v>
      </c>
      <c r="C58" s="122" t="s">
        <v>1096</v>
      </c>
      <c r="D58" s="122" t="s">
        <v>1229</v>
      </c>
      <c r="E58" s="122" t="s">
        <v>1230</v>
      </c>
      <c r="F58" s="122" t="s">
        <v>1151</v>
      </c>
      <c r="G58" s="122" t="s">
        <v>1135</v>
      </c>
      <c r="H58" s="122" t="s">
        <v>1152</v>
      </c>
      <c r="I58" s="122" t="s">
        <v>1152</v>
      </c>
      <c r="J58" s="122">
        <v>1</v>
      </c>
      <c r="K58" s="215">
        <v>1204288</v>
      </c>
      <c r="L58" s="215">
        <v>1204288</v>
      </c>
      <c r="M58" s="217">
        <v>2700000</v>
      </c>
      <c r="N58" s="215">
        <v>1495712</v>
      </c>
      <c r="O58" s="215">
        <v>17948544</v>
      </c>
    </row>
    <row r="59" spans="1:15">
      <c r="A59" s="122" t="s">
        <v>1095</v>
      </c>
      <c r="B59" s="122" t="s">
        <v>246</v>
      </c>
      <c r="C59" s="122" t="s">
        <v>1096</v>
      </c>
      <c r="D59" s="122" t="s">
        <v>1231</v>
      </c>
      <c r="E59" s="122" t="s">
        <v>1232</v>
      </c>
      <c r="F59" s="122" t="s">
        <v>1179</v>
      </c>
      <c r="G59" s="122" t="s">
        <v>1135</v>
      </c>
      <c r="H59" s="122" t="s">
        <v>1180</v>
      </c>
      <c r="I59" s="122" t="s">
        <v>1180</v>
      </c>
      <c r="J59" s="122">
        <v>1</v>
      </c>
      <c r="K59" s="215">
        <v>1089533</v>
      </c>
      <c r="L59" s="215">
        <v>1089533</v>
      </c>
      <c r="M59" s="217">
        <v>2500000</v>
      </c>
      <c r="N59" s="215">
        <v>1410467</v>
      </c>
      <c r="O59" s="215">
        <v>16925604</v>
      </c>
    </row>
    <row r="60" spans="1:15">
      <c r="A60" s="122" t="s">
        <v>1095</v>
      </c>
      <c r="B60" s="122" t="s">
        <v>246</v>
      </c>
      <c r="C60" s="122" t="s">
        <v>1096</v>
      </c>
      <c r="D60" s="122" t="s">
        <v>1233</v>
      </c>
      <c r="E60" s="122" t="s">
        <v>1234</v>
      </c>
      <c r="F60" s="122" t="s">
        <v>1179</v>
      </c>
      <c r="G60" s="122" t="s">
        <v>1135</v>
      </c>
      <c r="H60" s="122" t="s">
        <v>1180</v>
      </c>
      <c r="I60" s="122" t="s">
        <v>1180</v>
      </c>
      <c r="J60" s="122">
        <v>3</v>
      </c>
      <c r="K60" s="215">
        <v>3444909</v>
      </c>
      <c r="L60" s="215">
        <v>1148303</v>
      </c>
      <c r="M60" s="217">
        <v>2500000</v>
      </c>
      <c r="N60" s="215">
        <v>1351697</v>
      </c>
      <c r="O60" s="215">
        <v>48661092</v>
      </c>
    </row>
    <row r="61" spans="1:15">
      <c r="A61" s="122" t="s">
        <v>1095</v>
      </c>
      <c r="B61" s="122" t="s">
        <v>246</v>
      </c>
      <c r="C61" s="122" t="s">
        <v>1096</v>
      </c>
      <c r="D61" s="122" t="s">
        <v>1235</v>
      </c>
      <c r="E61" s="122" t="s">
        <v>1236</v>
      </c>
      <c r="F61" s="122" t="s">
        <v>1179</v>
      </c>
      <c r="G61" s="122" t="s">
        <v>1135</v>
      </c>
      <c r="H61" s="122" t="s">
        <v>1180</v>
      </c>
      <c r="I61" s="122" t="s">
        <v>1180</v>
      </c>
      <c r="J61" s="122">
        <v>1</v>
      </c>
      <c r="K61" s="215">
        <v>1177688</v>
      </c>
      <c r="L61" s="215">
        <v>1177688</v>
      </c>
      <c r="M61" s="217">
        <v>2500000</v>
      </c>
      <c r="N61" s="215">
        <v>1322312</v>
      </c>
      <c r="O61" s="215">
        <v>15867744</v>
      </c>
    </row>
    <row r="62" spans="1:15">
      <c r="A62" s="122" t="s">
        <v>1095</v>
      </c>
      <c r="B62" s="122" t="s">
        <v>246</v>
      </c>
      <c r="C62" s="122" t="s">
        <v>1096</v>
      </c>
      <c r="D62" s="122" t="s">
        <v>1237</v>
      </c>
      <c r="E62" s="122" t="s">
        <v>1238</v>
      </c>
      <c r="F62" s="122" t="s">
        <v>1179</v>
      </c>
      <c r="G62" s="122" t="s">
        <v>1135</v>
      </c>
      <c r="H62" s="122" t="s">
        <v>1180</v>
      </c>
      <c r="I62" s="122" t="s">
        <v>1180</v>
      </c>
      <c r="J62" s="122">
        <v>2</v>
      </c>
      <c r="K62" s="215">
        <v>2179066</v>
      </c>
      <c r="L62" s="215">
        <v>1089533</v>
      </c>
      <c r="M62" s="217">
        <v>2500000</v>
      </c>
      <c r="N62" s="215">
        <v>1410467</v>
      </c>
      <c r="O62" s="215">
        <v>33851208</v>
      </c>
    </row>
    <row r="63" spans="1:15">
      <c r="A63" s="122" t="s">
        <v>1095</v>
      </c>
      <c r="B63" s="122" t="s">
        <v>246</v>
      </c>
      <c r="C63" s="122" t="s">
        <v>1096</v>
      </c>
      <c r="D63" s="122" t="s">
        <v>1239</v>
      </c>
      <c r="E63" s="122" t="s">
        <v>1240</v>
      </c>
      <c r="F63" s="122" t="s">
        <v>1179</v>
      </c>
      <c r="G63" s="122" t="s">
        <v>1135</v>
      </c>
      <c r="H63" s="122" t="s">
        <v>1180</v>
      </c>
      <c r="I63" s="122" t="s">
        <v>1180</v>
      </c>
      <c r="J63" s="122">
        <v>10</v>
      </c>
      <c r="K63" s="215">
        <v>11061411</v>
      </c>
      <c r="L63" s="215">
        <v>1106141.1000000001</v>
      </c>
      <c r="M63" s="217">
        <v>2500000</v>
      </c>
      <c r="N63" s="215">
        <v>1393858.9</v>
      </c>
      <c r="O63" s="215">
        <v>167263068</v>
      </c>
    </row>
    <row r="64" spans="1:15">
      <c r="A64" s="122" t="s">
        <v>1095</v>
      </c>
      <c r="B64" s="122" t="s">
        <v>246</v>
      </c>
      <c r="C64" s="122" t="s">
        <v>1096</v>
      </c>
      <c r="D64" s="122" t="s">
        <v>1241</v>
      </c>
      <c r="E64" s="122" t="s">
        <v>1242</v>
      </c>
      <c r="F64" s="122" t="s">
        <v>1179</v>
      </c>
      <c r="G64" s="122" t="s">
        <v>1135</v>
      </c>
      <c r="H64" s="122" t="s">
        <v>1180</v>
      </c>
      <c r="I64" s="122" t="s">
        <v>1180</v>
      </c>
      <c r="J64" s="122">
        <v>1</v>
      </c>
      <c r="K64" s="215">
        <v>1175632</v>
      </c>
      <c r="L64" s="215">
        <v>1175632</v>
      </c>
      <c r="M64" s="217">
        <v>2500000</v>
      </c>
      <c r="N64" s="215">
        <v>1324368</v>
      </c>
      <c r="O64" s="215">
        <v>15892416</v>
      </c>
    </row>
    <row r="65" spans="1:15">
      <c r="A65" s="122" t="s">
        <v>1095</v>
      </c>
      <c r="B65" s="122" t="s">
        <v>246</v>
      </c>
      <c r="C65" s="122" t="s">
        <v>1096</v>
      </c>
      <c r="D65" s="122" t="s">
        <v>1243</v>
      </c>
      <c r="E65" s="122" t="s">
        <v>1244</v>
      </c>
      <c r="F65" s="122" t="s">
        <v>1179</v>
      </c>
      <c r="G65" s="122" t="s">
        <v>1135</v>
      </c>
      <c r="H65" s="122" t="s">
        <v>1180</v>
      </c>
      <c r="I65" s="122" t="s">
        <v>1180</v>
      </c>
      <c r="J65" s="122">
        <v>1</v>
      </c>
      <c r="K65" s="215">
        <v>1103582</v>
      </c>
      <c r="L65" s="215">
        <v>1103582</v>
      </c>
      <c r="M65" s="217">
        <v>2500000</v>
      </c>
      <c r="N65" s="215">
        <v>1396418</v>
      </c>
      <c r="O65" s="215">
        <v>16757016</v>
      </c>
    </row>
    <row r="66" spans="1:15">
      <c r="A66" s="122" t="s">
        <v>1095</v>
      </c>
      <c r="B66" s="122" t="s">
        <v>246</v>
      </c>
      <c r="C66" s="122" t="s">
        <v>1096</v>
      </c>
      <c r="D66" s="122" t="s">
        <v>1245</v>
      </c>
      <c r="E66" s="122" t="s">
        <v>1246</v>
      </c>
      <c r="F66" s="122" t="s">
        <v>1247</v>
      </c>
      <c r="G66" s="122" t="s">
        <v>1135</v>
      </c>
      <c r="H66" s="122" t="s">
        <v>1248</v>
      </c>
      <c r="I66" s="122" t="s">
        <v>1248</v>
      </c>
      <c r="J66" s="122">
        <v>1</v>
      </c>
      <c r="K66" s="215">
        <v>625067</v>
      </c>
      <c r="L66" s="215">
        <v>625067</v>
      </c>
      <c r="M66" s="217">
        <v>1200000</v>
      </c>
      <c r="N66" s="215">
        <v>574933</v>
      </c>
      <c r="O66" s="215">
        <v>6899196</v>
      </c>
    </row>
    <row r="67" spans="1:15">
      <c r="A67" s="122" t="s">
        <v>1095</v>
      </c>
      <c r="B67" s="122" t="s">
        <v>246</v>
      </c>
      <c r="C67" s="122" t="s">
        <v>1096</v>
      </c>
      <c r="D67" s="122" t="s">
        <v>1249</v>
      </c>
      <c r="E67" s="122" t="s">
        <v>1250</v>
      </c>
      <c r="F67" s="122" t="s">
        <v>1247</v>
      </c>
      <c r="G67" s="122" t="s">
        <v>1135</v>
      </c>
      <c r="H67" s="122" t="s">
        <v>1248</v>
      </c>
      <c r="I67" s="122" t="s">
        <v>1248</v>
      </c>
      <c r="J67" s="122">
        <v>2</v>
      </c>
      <c r="K67" s="215">
        <v>1448344</v>
      </c>
      <c r="L67" s="215">
        <v>724172</v>
      </c>
      <c r="M67" s="217">
        <v>1200000</v>
      </c>
      <c r="N67" s="215">
        <v>475828</v>
      </c>
      <c r="O67" s="215">
        <v>11419872</v>
      </c>
    </row>
    <row r="68" spans="1:15">
      <c r="A68" s="122" t="s">
        <v>1095</v>
      </c>
      <c r="B68" s="122" t="s">
        <v>246</v>
      </c>
      <c r="C68" s="122" t="s">
        <v>1096</v>
      </c>
      <c r="D68" s="122" t="s">
        <v>1251</v>
      </c>
      <c r="E68" s="122" t="s">
        <v>1252</v>
      </c>
      <c r="F68" s="122" t="s">
        <v>1247</v>
      </c>
      <c r="G68" s="122" t="s">
        <v>1135</v>
      </c>
      <c r="H68" s="122" t="s">
        <v>1248</v>
      </c>
      <c r="I68" s="122" t="s">
        <v>1248</v>
      </c>
      <c r="J68" s="122">
        <v>1</v>
      </c>
      <c r="K68" s="215">
        <v>644988</v>
      </c>
      <c r="L68" s="215">
        <v>644988</v>
      </c>
      <c r="M68" s="217">
        <v>1200000</v>
      </c>
      <c r="N68" s="215">
        <v>555012</v>
      </c>
      <c r="O68" s="215">
        <v>6660144</v>
      </c>
    </row>
    <row r="69" spans="1:15">
      <c r="A69" s="122" t="s">
        <v>1095</v>
      </c>
      <c r="B69" s="122" t="s">
        <v>246</v>
      </c>
      <c r="C69" s="122" t="s">
        <v>1096</v>
      </c>
      <c r="D69" s="122" t="s">
        <v>1253</v>
      </c>
      <c r="E69" s="122" t="s">
        <v>1254</v>
      </c>
      <c r="F69" s="122" t="s">
        <v>1247</v>
      </c>
      <c r="G69" s="122" t="s">
        <v>1135</v>
      </c>
      <c r="H69" s="122" t="s">
        <v>1248</v>
      </c>
      <c r="I69" s="122" t="s">
        <v>1248</v>
      </c>
      <c r="J69" s="122">
        <v>1</v>
      </c>
      <c r="K69" s="215">
        <v>779616</v>
      </c>
      <c r="L69" s="215">
        <v>779616</v>
      </c>
      <c r="M69" s="217">
        <v>1200000</v>
      </c>
      <c r="N69" s="215">
        <v>420384</v>
      </c>
      <c r="O69" s="215">
        <v>5044608</v>
      </c>
    </row>
    <row r="70" spans="1:15">
      <c r="A70" s="122" t="s">
        <v>1095</v>
      </c>
      <c r="B70" s="122" t="s">
        <v>246</v>
      </c>
      <c r="C70" s="122" t="s">
        <v>1096</v>
      </c>
      <c r="D70" s="122" t="s">
        <v>1255</v>
      </c>
      <c r="E70" s="122" t="s">
        <v>1256</v>
      </c>
      <c r="F70" s="122" t="s">
        <v>1247</v>
      </c>
      <c r="G70" s="122" t="s">
        <v>1135</v>
      </c>
      <c r="H70" s="122" t="s">
        <v>1248</v>
      </c>
      <c r="I70" s="122" t="s">
        <v>1248</v>
      </c>
      <c r="J70" s="122">
        <v>1</v>
      </c>
      <c r="K70" s="215">
        <v>666237</v>
      </c>
      <c r="L70" s="215">
        <v>666237</v>
      </c>
      <c r="M70" s="217">
        <v>1200000</v>
      </c>
      <c r="N70" s="215">
        <v>533763</v>
      </c>
      <c r="O70" s="215">
        <v>6405156</v>
      </c>
    </row>
    <row r="71" spans="1:15">
      <c r="A71" s="122" t="s">
        <v>1095</v>
      </c>
      <c r="B71" s="122" t="s">
        <v>246</v>
      </c>
      <c r="C71" s="122" t="s">
        <v>1096</v>
      </c>
      <c r="D71" s="122" t="s">
        <v>1257</v>
      </c>
      <c r="E71" s="122" t="s">
        <v>1258</v>
      </c>
      <c r="F71" s="122" t="s">
        <v>1247</v>
      </c>
      <c r="G71" s="122" t="s">
        <v>1135</v>
      </c>
      <c r="H71" s="122" t="s">
        <v>1248</v>
      </c>
      <c r="I71" s="122" t="s">
        <v>1248</v>
      </c>
      <c r="J71" s="122">
        <v>2</v>
      </c>
      <c r="K71" s="215">
        <v>2265165</v>
      </c>
      <c r="L71" s="215">
        <v>1132582.5</v>
      </c>
      <c r="M71" s="217">
        <v>1200000</v>
      </c>
      <c r="N71" s="215">
        <v>67417.5</v>
      </c>
      <c r="O71" s="215">
        <v>1618020</v>
      </c>
    </row>
    <row r="72" spans="1:15">
      <c r="A72" s="122" t="s">
        <v>1095</v>
      </c>
      <c r="B72" s="122" t="s">
        <v>246</v>
      </c>
      <c r="C72" s="122" t="s">
        <v>1096</v>
      </c>
      <c r="D72" s="122" t="s">
        <v>1259</v>
      </c>
      <c r="E72" s="122" t="s">
        <v>1260</v>
      </c>
      <c r="F72" s="122" t="s">
        <v>1247</v>
      </c>
      <c r="G72" s="122" t="s">
        <v>1135</v>
      </c>
      <c r="H72" s="122" t="s">
        <v>1248</v>
      </c>
      <c r="I72" s="122" t="s">
        <v>1248</v>
      </c>
      <c r="J72" s="122">
        <v>4</v>
      </c>
      <c r="K72" s="215">
        <v>3054471</v>
      </c>
      <c r="L72" s="215">
        <v>763617.75</v>
      </c>
      <c r="M72" s="217">
        <v>1200000</v>
      </c>
      <c r="N72" s="215">
        <v>436382.25</v>
      </c>
      <c r="O72" s="215">
        <v>20946348</v>
      </c>
    </row>
    <row r="73" spans="1:15">
      <c r="A73" s="122" t="s">
        <v>1095</v>
      </c>
      <c r="B73" s="122" t="s">
        <v>246</v>
      </c>
      <c r="C73" s="122" t="s">
        <v>1096</v>
      </c>
      <c r="D73" s="122" t="s">
        <v>1261</v>
      </c>
      <c r="E73" s="122" t="s">
        <v>1262</v>
      </c>
      <c r="F73" s="122" t="s">
        <v>1247</v>
      </c>
      <c r="G73" s="122" t="s">
        <v>1135</v>
      </c>
      <c r="H73" s="122" t="s">
        <v>1248</v>
      </c>
      <c r="I73" s="122" t="s">
        <v>1248</v>
      </c>
      <c r="J73" s="122">
        <v>1</v>
      </c>
      <c r="K73" s="215">
        <v>625067</v>
      </c>
      <c r="L73" s="215">
        <v>625067</v>
      </c>
      <c r="M73" s="217">
        <v>1200000</v>
      </c>
      <c r="N73" s="215">
        <v>574933</v>
      </c>
      <c r="O73" s="215">
        <v>6899196</v>
      </c>
    </row>
    <row r="74" spans="1:15">
      <c r="A74" s="122" t="s">
        <v>1095</v>
      </c>
      <c r="B74" s="122" t="s">
        <v>246</v>
      </c>
      <c r="C74" s="122" t="s">
        <v>1096</v>
      </c>
      <c r="D74" s="122" t="s">
        <v>1263</v>
      </c>
      <c r="E74" s="122" t="s">
        <v>1264</v>
      </c>
      <c r="F74" s="122" t="s">
        <v>1247</v>
      </c>
      <c r="G74" s="122" t="s">
        <v>1135</v>
      </c>
      <c r="H74" s="122" t="s">
        <v>1248</v>
      </c>
      <c r="I74" s="122" t="s">
        <v>1248</v>
      </c>
      <c r="J74" s="122">
        <v>1</v>
      </c>
      <c r="K74" s="215">
        <v>463264</v>
      </c>
      <c r="L74" s="215">
        <v>463264</v>
      </c>
      <c r="M74" s="217">
        <v>1200000</v>
      </c>
      <c r="N74" s="215">
        <v>736736</v>
      </c>
      <c r="O74" s="215">
        <v>8840832</v>
      </c>
    </row>
    <row r="75" spans="1:15">
      <c r="A75" s="122" t="s">
        <v>1095</v>
      </c>
      <c r="B75" s="122" t="s">
        <v>246</v>
      </c>
      <c r="C75" s="122" t="s">
        <v>1096</v>
      </c>
      <c r="D75" s="122" t="s">
        <v>1265</v>
      </c>
      <c r="E75" s="122" t="s">
        <v>1266</v>
      </c>
      <c r="F75" s="122" t="s">
        <v>1247</v>
      </c>
      <c r="G75" s="122" t="s">
        <v>1135</v>
      </c>
      <c r="H75" s="122" t="s">
        <v>1248</v>
      </c>
      <c r="I75" s="122" t="s">
        <v>1248</v>
      </c>
      <c r="J75" s="122">
        <v>7</v>
      </c>
      <c r="K75" s="215">
        <v>5550195</v>
      </c>
      <c r="L75" s="215">
        <v>792885</v>
      </c>
      <c r="M75" s="217">
        <v>1200000</v>
      </c>
      <c r="N75" s="215">
        <v>407115</v>
      </c>
      <c r="O75" s="215">
        <v>34197660</v>
      </c>
    </row>
    <row r="76" spans="1:15">
      <c r="A76" s="122" t="s">
        <v>1095</v>
      </c>
      <c r="B76" s="122" t="s">
        <v>246</v>
      </c>
      <c r="C76" s="122" t="s">
        <v>1096</v>
      </c>
      <c r="D76" s="122" t="s">
        <v>1267</v>
      </c>
      <c r="E76" s="122" t="s">
        <v>1268</v>
      </c>
      <c r="F76" s="122" t="s">
        <v>1269</v>
      </c>
      <c r="G76" s="122" t="s">
        <v>1270</v>
      </c>
      <c r="H76" s="122" t="s">
        <v>1271</v>
      </c>
      <c r="I76" s="122" t="s">
        <v>1271</v>
      </c>
      <c r="J76" s="122">
        <v>5</v>
      </c>
      <c r="K76" s="215">
        <v>2263118</v>
      </c>
      <c r="L76" s="215">
        <v>452623.6</v>
      </c>
      <c r="M76" s="217">
        <v>850000</v>
      </c>
      <c r="N76" s="215">
        <v>397376.4</v>
      </c>
      <c r="O76" s="215">
        <v>23842584</v>
      </c>
    </row>
    <row r="77" spans="1:15">
      <c r="A77" s="122" t="s">
        <v>1095</v>
      </c>
      <c r="B77" s="122" t="s">
        <v>246</v>
      </c>
      <c r="C77" s="122" t="s">
        <v>1096</v>
      </c>
      <c r="D77" s="122" t="s">
        <v>1272</v>
      </c>
      <c r="E77" s="122" t="s">
        <v>1273</v>
      </c>
      <c r="F77" s="122" t="s">
        <v>1274</v>
      </c>
      <c r="G77" s="122" t="s">
        <v>1270</v>
      </c>
      <c r="H77" s="122" t="s">
        <v>1275</v>
      </c>
      <c r="I77" s="122" t="s">
        <v>1275</v>
      </c>
      <c r="J77" s="122">
        <v>1</v>
      </c>
      <c r="K77" s="215">
        <v>413158</v>
      </c>
      <c r="L77" s="215">
        <v>413158</v>
      </c>
      <c r="M77" s="217">
        <v>613158</v>
      </c>
      <c r="N77" s="215">
        <v>200000</v>
      </c>
      <c r="O77" s="215">
        <v>2400000</v>
      </c>
    </row>
    <row r="78" spans="1:15">
      <c r="A78" s="122" t="s">
        <v>1095</v>
      </c>
      <c r="B78" s="122" t="s">
        <v>246</v>
      </c>
      <c r="C78" s="122" t="s">
        <v>1096</v>
      </c>
      <c r="D78" s="122" t="s">
        <v>1276</v>
      </c>
      <c r="E78" s="122" t="s">
        <v>1277</v>
      </c>
      <c r="F78" s="122" t="s">
        <v>1274</v>
      </c>
      <c r="G78" s="122" t="s">
        <v>1270</v>
      </c>
      <c r="H78" s="122" t="s">
        <v>1275</v>
      </c>
      <c r="I78" s="122" t="s">
        <v>1275</v>
      </c>
      <c r="J78" s="122">
        <v>2</v>
      </c>
      <c r="K78" s="215">
        <v>837186</v>
      </c>
      <c r="L78" s="215">
        <v>418593</v>
      </c>
      <c r="M78" s="217">
        <v>613158</v>
      </c>
      <c r="N78" s="215">
        <v>194565</v>
      </c>
      <c r="O78" s="215">
        <v>4669560</v>
      </c>
    </row>
    <row r="82" spans="1:9">
      <c r="A82" s="330" t="s">
        <v>1278</v>
      </c>
      <c r="B82" s="330" t="s">
        <v>1279</v>
      </c>
      <c r="C82" s="330" t="s">
        <v>1280</v>
      </c>
      <c r="D82" s="326" t="s">
        <v>1281</v>
      </c>
      <c r="E82" s="326" t="s">
        <v>1282</v>
      </c>
      <c r="F82" s="331" t="s">
        <v>1283</v>
      </c>
      <c r="G82" s="325" t="s">
        <v>1284</v>
      </c>
      <c r="H82" s="326" t="s">
        <v>1285</v>
      </c>
    </row>
    <row r="83" spans="1:9">
      <c r="A83" s="330"/>
      <c r="B83" s="330"/>
      <c r="C83" s="330"/>
      <c r="D83" s="326"/>
      <c r="E83" s="326"/>
      <c r="F83" s="331"/>
      <c r="G83" s="325"/>
      <c r="H83" s="326"/>
    </row>
    <row r="84" spans="1:9" ht="18.75">
      <c r="A84" s="327" t="s">
        <v>1286</v>
      </c>
      <c r="B84" s="328"/>
      <c r="C84" s="328"/>
      <c r="D84" s="329"/>
      <c r="E84" s="327"/>
      <c r="F84" s="328"/>
      <c r="G84" s="328"/>
      <c r="H84" s="329"/>
    </row>
    <row r="85" spans="1:9">
      <c r="A85" s="122" t="s">
        <v>1287</v>
      </c>
      <c r="B85" s="122" t="s">
        <v>1101</v>
      </c>
      <c r="C85" s="218">
        <v>1</v>
      </c>
      <c r="D85" s="218">
        <v>4697024</v>
      </c>
      <c r="E85" s="218">
        <f>C85*12*D85</f>
        <v>56364288</v>
      </c>
      <c r="F85" s="218">
        <v>5400000</v>
      </c>
      <c r="G85" s="218">
        <f>F85*12*C85</f>
        <v>64800000</v>
      </c>
      <c r="H85" s="218">
        <f>G85-E85</f>
        <v>8435712</v>
      </c>
      <c r="I85" s="219"/>
    </row>
    <row r="86" spans="1:9">
      <c r="A86" s="122" t="s">
        <v>1288</v>
      </c>
      <c r="B86" s="122" t="s">
        <v>1101</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1289</v>
      </c>
      <c r="B87" s="122" t="s">
        <v>1101</v>
      </c>
      <c r="C87" s="218">
        <v>16</v>
      </c>
      <c r="D87" s="218">
        <v>3616565</v>
      </c>
      <c r="E87" s="218">
        <f t="shared" si="0"/>
        <v>694380480</v>
      </c>
      <c r="F87" s="218">
        <v>4800000</v>
      </c>
      <c r="G87" s="218">
        <f t="shared" si="1"/>
        <v>921600000</v>
      </c>
      <c r="H87" s="218">
        <f t="shared" si="2"/>
        <v>227219520</v>
      </c>
      <c r="I87" s="219"/>
    </row>
    <row r="88" spans="1:9">
      <c r="A88" s="122" t="s">
        <v>1290</v>
      </c>
      <c r="B88" s="122" t="s">
        <v>1291</v>
      </c>
      <c r="C88" s="218">
        <v>61</v>
      </c>
      <c r="D88" s="218">
        <v>3447065</v>
      </c>
      <c r="E88" s="218">
        <f t="shared" si="0"/>
        <v>2523251580</v>
      </c>
      <c r="F88" s="218">
        <v>4500000</v>
      </c>
      <c r="G88" s="218">
        <f t="shared" si="1"/>
        <v>3294000000</v>
      </c>
      <c r="H88" s="218">
        <f t="shared" si="2"/>
        <v>770748420</v>
      </c>
      <c r="I88" s="219"/>
    </row>
    <row r="89" spans="1:9">
      <c r="A89" s="122" t="s">
        <v>1292</v>
      </c>
      <c r="B89" s="122" t="s">
        <v>1291</v>
      </c>
      <c r="C89" s="218">
        <v>97</v>
      </c>
      <c r="D89" s="218">
        <v>2628075</v>
      </c>
      <c r="E89" s="218">
        <f t="shared" si="0"/>
        <v>3059079300</v>
      </c>
      <c r="F89" s="218">
        <v>4200000</v>
      </c>
      <c r="G89" s="218">
        <f t="shared" si="1"/>
        <v>4888800000</v>
      </c>
      <c r="H89" s="218">
        <f t="shared" si="2"/>
        <v>1829720700</v>
      </c>
      <c r="I89" s="219"/>
    </row>
    <row r="90" spans="1:9">
      <c r="A90" s="122" t="s">
        <v>1293</v>
      </c>
      <c r="B90" s="122" t="s">
        <v>1294</v>
      </c>
      <c r="C90" s="218">
        <v>312</v>
      </c>
      <c r="D90" s="218">
        <v>1917193</v>
      </c>
      <c r="E90" s="218">
        <f t="shared" si="0"/>
        <v>7177970592</v>
      </c>
      <c r="F90" s="218">
        <v>3750000</v>
      </c>
      <c r="G90" s="218">
        <f t="shared" si="1"/>
        <v>14040000000</v>
      </c>
      <c r="H90" s="218">
        <f t="shared" si="2"/>
        <v>6862029408</v>
      </c>
      <c r="I90" s="219"/>
    </row>
    <row r="91" spans="1:9">
      <c r="A91" s="122" t="s">
        <v>1295</v>
      </c>
      <c r="B91" s="122" t="s">
        <v>1294</v>
      </c>
      <c r="C91" s="218">
        <v>72</v>
      </c>
      <c r="D91" s="218">
        <v>1992454</v>
      </c>
      <c r="E91" s="218">
        <f t="shared" si="0"/>
        <v>1721480256</v>
      </c>
      <c r="F91" s="218">
        <v>3750000</v>
      </c>
      <c r="G91" s="218">
        <f t="shared" si="1"/>
        <v>3240000000</v>
      </c>
      <c r="H91" s="218">
        <f t="shared" si="2"/>
        <v>1518519744</v>
      </c>
      <c r="I91" s="219"/>
    </row>
    <row r="92" spans="1:9">
      <c r="A92" s="122" t="s">
        <v>1296</v>
      </c>
      <c r="B92" s="122" t="s">
        <v>1297</v>
      </c>
      <c r="C92" s="218">
        <v>175</v>
      </c>
      <c r="D92" s="218">
        <v>1315765</v>
      </c>
      <c r="E92" s="218">
        <f t="shared" si="0"/>
        <v>2763106500</v>
      </c>
      <c r="F92" s="218">
        <v>3300000</v>
      </c>
      <c r="G92" s="218">
        <f t="shared" si="1"/>
        <v>6930000000</v>
      </c>
      <c r="H92" s="218">
        <f t="shared" si="2"/>
        <v>4166893500</v>
      </c>
      <c r="I92" s="219"/>
    </row>
    <row r="93" spans="1:9">
      <c r="A93" s="122" t="s">
        <v>1298</v>
      </c>
      <c r="B93" s="122" t="s">
        <v>1299</v>
      </c>
      <c r="C93" s="218">
        <v>3000</v>
      </c>
      <c r="D93" s="218">
        <v>1176028</v>
      </c>
      <c r="E93" s="218">
        <f t="shared" si="0"/>
        <v>42337008000</v>
      </c>
      <c r="F93" s="218">
        <v>3000000</v>
      </c>
      <c r="G93" s="218">
        <f t="shared" si="1"/>
        <v>108000000000</v>
      </c>
      <c r="H93" s="218">
        <f t="shared" si="2"/>
        <v>65662992000</v>
      </c>
      <c r="I93" s="219"/>
    </row>
    <row r="94" spans="1:9">
      <c r="A94" s="122" t="s">
        <v>1300</v>
      </c>
      <c r="B94" s="122" t="s">
        <v>1301</v>
      </c>
      <c r="C94" s="218">
        <v>12654</v>
      </c>
      <c r="D94" s="218">
        <v>753862</v>
      </c>
      <c r="E94" s="218">
        <f t="shared" si="0"/>
        <v>114472436976</v>
      </c>
      <c r="F94" s="218">
        <v>1200000</v>
      </c>
      <c r="G94" s="218">
        <f t="shared" si="1"/>
        <v>182217600000</v>
      </c>
      <c r="H94" s="218">
        <f t="shared" si="2"/>
        <v>67745163024</v>
      </c>
      <c r="I94" s="219"/>
    </row>
    <row r="95" spans="1:9">
      <c r="A95" s="122" t="s">
        <v>1302</v>
      </c>
      <c r="B95" s="122" t="s">
        <v>1269</v>
      </c>
      <c r="C95" s="218">
        <v>593</v>
      </c>
      <c r="D95" s="218">
        <v>478934</v>
      </c>
      <c r="E95" s="218">
        <f t="shared" si="0"/>
        <v>3408094344</v>
      </c>
      <c r="F95" s="218">
        <v>850000</v>
      </c>
      <c r="G95" s="218">
        <f t="shared" si="1"/>
        <v>6048600000</v>
      </c>
      <c r="H95" s="218">
        <f t="shared" si="2"/>
        <v>2640505656</v>
      </c>
      <c r="I95" s="219"/>
    </row>
    <row r="96" spans="1:9">
      <c r="A96" s="122" t="s">
        <v>1303</v>
      </c>
      <c r="B96" s="122" t="s">
        <v>1274</v>
      </c>
      <c r="C96" s="218">
        <v>17647</v>
      </c>
      <c r="D96" s="218">
        <v>413158</v>
      </c>
      <c r="E96" s="218">
        <f t="shared" si="0"/>
        <v>87491990712</v>
      </c>
      <c r="F96" s="218">
        <v>613158</v>
      </c>
      <c r="G96" s="218">
        <f t="shared" si="1"/>
        <v>129844790712</v>
      </c>
      <c r="H96" s="218">
        <f t="shared" si="2"/>
        <v>42352800000</v>
      </c>
      <c r="I96" s="219"/>
    </row>
    <row r="102" spans="1:1" ht="346.5">
      <c r="A102" s="220" t="s">
        <v>1304</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1944</v>
      </c>
      <c r="D4" s="250" t="s">
        <v>1945</v>
      </c>
      <c r="E4" s="250" t="s">
        <v>1943</v>
      </c>
    </row>
    <row r="5" spans="1:5">
      <c r="B5" s="239" t="s">
        <v>1057</v>
      </c>
      <c r="C5" s="249">
        <f>INDEX($A$32:$BV$648, 617, MATCH($B5, $A$32:$BV$32,0))</f>
        <v>7915</v>
      </c>
      <c r="D5" s="249">
        <f>INDEX($AA$32:$AX$648, 617, MATCH($B5, $AA$32:$AX$32,0))</f>
        <v>3349</v>
      </c>
      <c r="E5" s="249">
        <f>SUM(C5:D5)</f>
        <v>11264</v>
      </c>
    </row>
    <row r="6" spans="1:5">
      <c r="B6" s="239" t="s">
        <v>1939</v>
      </c>
      <c r="C6" s="249">
        <f t="shared" ref="C6:C28" si="0">INDEX($A$32:$BV$648, 617, MATCH($B6, $A$32:$BV$32,0))</f>
        <v>327</v>
      </c>
      <c r="D6" s="249">
        <f t="shared" ref="D6:D28" si="1">INDEX($AA$32:$AX$648, 617, MATCH($B6, $AA$32:$AX$32,0))</f>
        <v>120</v>
      </c>
      <c r="E6" s="249">
        <f t="shared" ref="E6:E28" si="2">SUM(C6:D6)</f>
        <v>447</v>
      </c>
    </row>
    <row r="7" spans="1:5">
      <c r="B7" s="239" t="s">
        <v>1940</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873</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32" t="s">
        <v>1941</v>
      </c>
      <c r="D31" s="332"/>
      <c r="E31" s="332"/>
      <c r="F31" s="332"/>
      <c r="G31" s="332"/>
      <c r="H31" s="332"/>
      <c r="I31" s="332"/>
      <c r="J31" s="332"/>
      <c r="K31" s="332"/>
      <c r="L31" s="332"/>
      <c r="M31" s="332"/>
      <c r="N31" s="332"/>
      <c r="O31" s="332"/>
      <c r="P31" s="332"/>
      <c r="Q31" s="332"/>
      <c r="R31" s="332"/>
      <c r="S31" s="332"/>
      <c r="T31" s="332"/>
      <c r="U31" s="332"/>
      <c r="V31" s="332"/>
      <c r="W31" s="332"/>
      <c r="X31" s="332"/>
      <c r="Y31" s="332"/>
      <c r="Z31" s="332"/>
      <c r="AA31" s="332" t="s">
        <v>1942</v>
      </c>
      <c r="AB31" s="332"/>
      <c r="AC31" s="332"/>
      <c r="AD31" s="332"/>
      <c r="AE31" s="332"/>
      <c r="AF31" s="332"/>
      <c r="AG31" s="332"/>
      <c r="AH31" s="332"/>
      <c r="AI31" s="332"/>
      <c r="AJ31" s="332"/>
      <c r="AK31" s="332"/>
      <c r="AL31" s="332"/>
      <c r="AM31" s="332"/>
      <c r="AN31" s="332"/>
      <c r="AO31" s="332"/>
      <c r="AP31" s="332"/>
      <c r="AQ31" s="332"/>
      <c r="AR31" s="332"/>
      <c r="AS31" s="332"/>
      <c r="AT31" s="332"/>
      <c r="AU31" s="332"/>
      <c r="AV31" s="332"/>
      <c r="AW31" s="332"/>
      <c r="AX31" s="332"/>
      <c r="AY31" s="332" t="s">
        <v>198</v>
      </c>
      <c r="AZ31" s="332"/>
      <c r="BA31" s="332"/>
      <c r="BB31" s="332"/>
      <c r="BC31" s="332"/>
      <c r="BD31" s="332"/>
      <c r="BE31" s="332"/>
      <c r="BF31" s="332"/>
      <c r="BG31" s="332"/>
      <c r="BH31" s="332"/>
      <c r="BI31" s="332"/>
      <c r="BJ31" s="332"/>
      <c r="BK31" s="332"/>
      <c r="BL31" s="332"/>
      <c r="BM31" s="332"/>
      <c r="BN31" s="332"/>
      <c r="BO31" s="332"/>
      <c r="BP31" s="332"/>
      <c r="BQ31" s="332"/>
      <c r="BR31" s="332"/>
      <c r="BS31" s="332"/>
      <c r="BT31" s="332"/>
      <c r="BU31" s="332"/>
      <c r="BV31" s="332"/>
    </row>
    <row r="32" spans="1:74" ht="60">
      <c r="A32" s="226"/>
      <c r="B32" s="226"/>
      <c r="C32" s="227" t="s">
        <v>1057</v>
      </c>
      <c r="D32" s="227" t="s">
        <v>1939</v>
      </c>
      <c r="E32" s="227" t="s">
        <v>1940</v>
      </c>
      <c r="F32" s="228" t="s">
        <v>5</v>
      </c>
      <c r="G32" s="228" t="s">
        <v>7</v>
      </c>
      <c r="H32" s="228" t="s">
        <v>12</v>
      </c>
      <c r="I32" s="229" t="s">
        <v>16</v>
      </c>
      <c r="J32" s="229" t="s">
        <v>20</v>
      </c>
      <c r="K32" s="230" t="s">
        <v>24</v>
      </c>
      <c r="L32" s="230" t="s">
        <v>29</v>
      </c>
      <c r="M32" s="230" t="s">
        <v>33</v>
      </c>
      <c r="N32" s="231" t="s">
        <v>37</v>
      </c>
      <c r="O32" s="231" t="s">
        <v>41</v>
      </c>
      <c r="P32" s="231" t="s">
        <v>45</v>
      </c>
      <c r="Q32" s="232" t="s">
        <v>873</v>
      </c>
      <c r="R32" s="233" t="s">
        <v>51</v>
      </c>
      <c r="S32" s="233" t="s">
        <v>54</v>
      </c>
      <c r="T32" s="233" t="s">
        <v>59</v>
      </c>
      <c r="U32" s="234" t="s">
        <v>63</v>
      </c>
      <c r="V32" s="235" t="s">
        <v>67</v>
      </c>
      <c r="W32" s="236" t="s">
        <v>71</v>
      </c>
      <c r="X32" s="236" t="s">
        <v>75</v>
      </c>
      <c r="Y32" s="236" t="s">
        <v>80</v>
      </c>
      <c r="Z32" s="236" t="s">
        <v>84</v>
      </c>
      <c r="AA32" s="227" t="s">
        <v>1057</v>
      </c>
      <c r="AB32" s="227" t="s">
        <v>1939</v>
      </c>
      <c r="AC32" s="227" t="s">
        <v>1940</v>
      </c>
      <c r="AD32" s="228" t="s">
        <v>5</v>
      </c>
      <c r="AE32" s="228" t="s">
        <v>7</v>
      </c>
      <c r="AF32" s="228" t="s">
        <v>12</v>
      </c>
      <c r="AG32" s="229" t="s">
        <v>16</v>
      </c>
      <c r="AH32" s="229" t="s">
        <v>20</v>
      </c>
      <c r="AI32" s="230" t="s">
        <v>24</v>
      </c>
      <c r="AJ32" s="230" t="s">
        <v>29</v>
      </c>
      <c r="AK32" s="230" t="s">
        <v>33</v>
      </c>
      <c r="AL32" s="231" t="s">
        <v>37</v>
      </c>
      <c r="AM32" s="231" t="s">
        <v>41</v>
      </c>
      <c r="AN32" s="231" t="s">
        <v>45</v>
      </c>
      <c r="AO32" s="232" t="s">
        <v>873</v>
      </c>
      <c r="AP32" s="233" t="s">
        <v>51</v>
      </c>
      <c r="AQ32" s="233" t="s">
        <v>54</v>
      </c>
      <c r="AR32" s="233" t="s">
        <v>59</v>
      </c>
      <c r="AS32" s="234" t="s">
        <v>63</v>
      </c>
      <c r="AT32" s="235" t="s">
        <v>67</v>
      </c>
      <c r="AU32" s="236" t="s">
        <v>71</v>
      </c>
      <c r="AV32" s="236" t="s">
        <v>75</v>
      </c>
      <c r="AW32" s="236" t="s">
        <v>80</v>
      </c>
      <c r="AX32" s="236" t="s">
        <v>84</v>
      </c>
      <c r="AY32" s="227" t="s">
        <v>1057</v>
      </c>
      <c r="AZ32" s="227" t="s">
        <v>1939</v>
      </c>
      <c r="BA32" s="227" t="s">
        <v>1940</v>
      </c>
      <c r="BB32" s="228" t="s">
        <v>5</v>
      </c>
      <c r="BC32" s="228" t="s">
        <v>7</v>
      </c>
      <c r="BD32" s="228" t="s">
        <v>12</v>
      </c>
      <c r="BE32" s="229" t="s">
        <v>16</v>
      </c>
      <c r="BF32" s="229" t="s">
        <v>20</v>
      </c>
      <c r="BG32" s="230" t="s">
        <v>24</v>
      </c>
      <c r="BH32" s="230" t="s">
        <v>29</v>
      </c>
      <c r="BI32" s="230" t="s">
        <v>33</v>
      </c>
      <c r="BJ32" s="231" t="s">
        <v>37</v>
      </c>
      <c r="BK32" s="231" t="s">
        <v>41</v>
      </c>
      <c r="BL32" s="231" t="s">
        <v>45</v>
      </c>
      <c r="BM32" s="232" t="s">
        <v>873</v>
      </c>
      <c r="BN32" s="233" t="s">
        <v>51</v>
      </c>
      <c r="BO32" s="233" t="s">
        <v>54</v>
      </c>
      <c r="BP32" s="233" t="s">
        <v>59</v>
      </c>
      <c r="BQ32" s="234" t="s">
        <v>63</v>
      </c>
      <c r="BR32" s="235" t="s">
        <v>67</v>
      </c>
      <c r="BS32" s="236" t="s">
        <v>71</v>
      </c>
      <c r="BT32" s="236" t="s">
        <v>75</v>
      </c>
      <c r="BU32" s="236" t="s">
        <v>80</v>
      </c>
      <c r="BV32" s="236" t="s">
        <v>84</v>
      </c>
    </row>
    <row r="33" spans="1:74">
      <c r="A33" s="226">
        <v>1</v>
      </c>
      <c r="B33" s="226" t="s">
        <v>1308</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1309</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1310</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1311</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1312</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1313</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1314</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1315</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1316</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1317</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1318</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1319</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1320</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1321</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1322</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1323</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1324</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1325</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1326</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1327</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1328</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1329</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1330</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1331</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1332</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1333</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1334</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1335</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1336</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1337</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1338</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1339</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1340</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1341</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1342</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1343</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1344</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1345</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1346</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1347</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1348</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1349</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1290</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1350</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1351</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1352</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1292</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1353</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1354</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1355</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1356</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1357</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1358</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1359</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1360</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1361</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1362</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1363</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1364</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1365</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1366</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1367</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1368</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1369</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1370</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1371</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1372</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1373</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1374</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1375</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1376</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1377</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1378</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1379</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1380</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1381</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1382</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1383</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1384</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1385</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1386</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1387</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1388</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1389</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1390</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1391</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1392</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1393</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1394</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1395</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1396</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1397</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1398</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1399</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1400</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1401</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1402</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1403</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1404</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1405</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1406</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1407</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1408</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1409</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1410</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1411</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1412</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1413</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1414</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1415</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1416</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1417</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1418</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1419</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1420</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1421</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1422</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1423</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1424</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1425</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1426</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1427</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1428</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1429</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1430</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1431</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1432</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1433</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1434</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1435</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1436</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1437</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1438</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1439</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1440</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1441</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1442</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1443</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1444</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1445</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1446</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1447</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1448</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1449</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1450</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1451</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1293</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1452</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1453</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1454</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1455</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1456</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1457</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1458</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1459</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1460</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1461</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1462</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1463</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1464</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1465</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1466</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1467</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1468</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1469</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1470</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1471</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1472</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1473</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1474</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1475</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1476</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1477</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1478</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1479</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1480</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1481</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1482</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1483</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1484</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1485</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1486</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1487</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1488</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1489</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1490</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1491</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1492</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1493</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1494</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1495</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1496</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1497</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1498</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1499</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1500</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1501</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1502</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1503</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1504</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1505</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1506</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1507</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1508</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1509</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1510</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1511</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1512</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1513</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1514</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1515</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1516</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1517</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1518</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1519</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1520</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1521</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1522</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1523</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1524</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1525</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1526</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1527</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1528</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1529</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1530</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1531</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1532</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1533</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1534</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1535</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1536</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1537</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1538</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1539</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1540</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1541</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1542</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1543</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1544</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1545</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1546</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1547</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1548</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1549</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1550</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1551</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1552</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1553</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1554</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1555</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1556</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1557</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1558</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1559</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1560</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1561</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1562</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1563</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1564</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1565</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1566</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1567</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1568</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1569</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1570</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1571</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1572</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1573</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1574</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1575</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1576</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1577</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1578</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1579</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1580</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1581</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1582</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1583</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1584</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1585</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1586</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1587</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1588</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1589</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1590</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1591</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1592</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1593</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1594</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1595</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1596</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1597</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1598</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1599</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1600</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1601</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1602</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1603</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1604</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1605</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1606</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1607</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1608</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1609</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1610</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1611</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1612</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1613</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1614</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1615</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1616</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1617</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1618</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1619</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1620</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1621</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1622</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1623</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1624</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1625</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1626</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1627</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1628</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1629</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1630</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1631</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1632</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1633</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1634</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1635</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1636</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1637</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1638</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1639</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1640</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1641</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1642</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1643</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1644</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1645</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1646</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1647</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1648</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1649</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1650</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1651</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1652</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1653</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1654</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1655</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1656</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1657</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1658</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1659</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1660</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1661</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1662</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1663</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1664</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1665</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1666</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1667</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1668</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1669</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1670</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1671</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1672</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1673</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1674</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1675</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1676</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1677</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1678</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1679</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1680</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1681</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1682</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1683</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1684</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1685</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1686</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1687</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1688</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1689</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1690</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1691</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1692</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1693</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1694</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1695</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1696</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1697</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1698</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1699</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1700</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1701</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1702</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1703</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1704</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1705</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1706</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1707</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1708</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1709</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1710</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1711</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1712</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1713</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1714</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1715</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1716</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1717</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1718</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1719</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1720</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1721</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1722</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1723</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1724</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1725</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1726</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1727</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1728</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1729</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1730</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1731</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1732</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1733</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1734</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1735</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1736</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1737</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1738</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1739</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1740</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1741</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1742</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1743</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1744</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1745</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1746</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1747</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1748</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1749</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1750</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1751</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1752</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1753</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1754</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1755</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1756</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1757</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1758</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1759</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1760</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1761</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1762</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1763</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1764</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1765</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1766</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1767</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1768</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1769</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1770</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1771</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1772</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1773</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1774</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1775</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1776</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1777</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1778</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1779</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1780</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1781</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1782</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1783</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1784</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1785</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1786</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1787</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1788</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1789</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1790</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1791</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1792</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1793</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1794</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1795</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1796</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1797</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1798</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1799</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1800</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1801</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1802</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1803</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1804</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1805</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1806</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1807</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1808</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1809</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1810</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1811</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1812</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1317</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1813</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1814</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1815</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1816</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1817</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1818</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1819</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1820</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1821</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1822</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1823</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1824</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1825</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1826</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1827</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1828</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1829</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1830</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1831</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1832</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1833</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1834</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1835</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1836</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1837</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1838</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1839</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1840</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1841</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1842</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1843</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1844</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1845</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1846</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1847</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1848</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1849</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1850</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1851</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1852</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1853</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1854</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1855</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1856</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1857</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1858</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1859</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1860</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1861</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1862</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1863</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1864</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1865</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1866</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1867</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1868</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1869</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1870</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1871</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1872</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1873</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1874</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1875</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1876</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1877</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1878</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1879</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1880</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1881</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1882</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1883</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1884</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1885</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1886</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1887</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1888</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1889</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1890</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1891</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1892</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1893</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1894</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1895</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1896</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1897</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1898</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1899</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1900</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1901</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1902</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1903</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1904</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1905</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1906</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1907</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1908</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1909</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1910</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1911</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1943</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1307</v>
      </c>
      <c r="C1" s="225" t="s">
        <v>1057</v>
      </c>
      <c r="D1" s="225" t="s">
        <v>1939</v>
      </c>
      <c r="E1" s="225" t="s">
        <v>1940</v>
      </c>
      <c r="F1" s="19" t="s">
        <v>5</v>
      </c>
      <c r="G1" s="19" t="s">
        <v>7</v>
      </c>
      <c r="H1" s="19" t="s">
        <v>12</v>
      </c>
      <c r="I1" s="20" t="s">
        <v>16</v>
      </c>
      <c r="J1" s="20" t="s">
        <v>20</v>
      </c>
      <c r="K1" s="21" t="s">
        <v>24</v>
      </c>
      <c r="L1" s="21" t="s">
        <v>29</v>
      </c>
      <c r="M1" s="21" t="s">
        <v>33</v>
      </c>
      <c r="N1" s="22" t="s">
        <v>37</v>
      </c>
      <c r="O1" s="22" t="s">
        <v>41</v>
      </c>
      <c r="P1" s="22" t="s">
        <v>45</v>
      </c>
      <c r="Q1" s="23" t="s">
        <v>873</v>
      </c>
      <c r="R1" s="24" t="s">
        <v>51</v>
      </c>
      <c r="S1" s="24" t="s">
        <v>54</v>
      </c>
      <c r="T1" s="24" t="s">
        <v>59</v>
      </c>
      <c r="U1" s="25" t="s">
        <v>63</v>
      </c>
      <c r="V1" s="26" t="s">
        <v>67</v>
      </c>
      <c r="W1" s="27" t="s">
        <v>71</v>
      </c>
      <c r="X1" s="27" t="s">
        <v>75</v>
      </c>
      <c r="Y1" s="27" t="s">
        <v>80</v>
      </c>
      <c r="Z1" s="27" t="s">
        <v>84</v>
      </c>
    </row>
    <row r="2" spans="1:26">
      <c r="A2" s="221">
        <v>1</v>
      </c>
      <c r="B2" s="221" t="s">
        <v>1308</v>
      </c>
      <c r="C2" s="221">
        <v>1</v>
      </c>
      <c r="D2" s="221"/>
      <c r="E2" s="221"/>
    </row>
    <row r="3" spans="1:26">
      <c r="A3" s="221">
        <v>2</v>
      </c>
      <c r="B3" s="221" t="s">
        <v>1309</v>
      </c>
      <c r="C3" s="221">
        <v>1</v>
      </c>
      <c r="D3" s="221"/>
      <c r="E3" s="221"/>
    </row>
    <row r="4" spans="1:26">
      <c r="A4" s="221">
        <v>3</v>
      </c>
      <c r="B4" s="221" t="s">
        <v>1310</v>
      </c>
      <c r="C4" s="221"/>
      <c r="D4" s="221"/>
      <c r="E4" s="221"/>
      <c r="G4">
        <v>1</v>
      </c>
    </row>
    <row r="5" spans="1:26">
      <c r="A5" s="221">
        <v>4</v>
      </c>
      <c r="B5" s="221" t="s">
        <v>1311</v>
      </c>
      <c r="C5" s="221">
        <v>1</v>
      </c>
      <c r="D5" s="221"/>
      <c r="E5" s="221"/>
    </row>
    <row r="6" spans="1:26">
      <c r="A6" s="221">
        <v>5</v>
      </c>
      <c r="B6" s="221" t="s">
        <v>1312</v>
      </c>
      <c r="C6" s="221">
        <v>1</v>
      </c>
      <c r="D6" s="221"/>
      <c r="E6" s="221"/>
    </row>
    <row r="7" spans="1:26">
      <c r="A7" s="221">
        <v>6</v>
      </c>
      <c r="B7" s="221" t="s">
        <v>1313</v>
      </c>
      <c r="C7" s="221"/>
      <c r="D7" s="221">
        <v>1</v>
      </c>
      <c r="E7" s="221"/>
    </row>
    <row r="8" spans="1:26">
      <c r="A8" s="221">
        <v>7</v>
      </c>
      <c r="B8" s="221" t="s">
        <v>1314</v>
      </c>
      <c r="C8" s="221"/>
      <c r="D8" s="221"/>
      <c r="E8" s="221"/>
      <c r="F8">
        <v>1</v>
      </c>
    </row>
    <row r="9" spans="1:26">
      <c r="A9" s="221">
        <v>8</v>
      </c>
      <c r="B9" s="221" t="s">
        <v>1315</v>
      </c>
      <c r="C9" s="221"/>
      <c r="D9" s="221"/>
      <c r="E9" s="221"/>
      <c r="F9">
        <v>1</v>
      </c>
    </row>
    <row r="10" spans="1:26">
      <c r="A10" s="221">
        <v>9</v>
      </c>
      <c r="B10" s="221" t="s">
        <v>1316</v>
      </c>
      <c r="C10" s="221"/>
      <c r="D10" s="221">
        <v>1</v>
      </c>
      <c r="E10" s="221"/>
    </row>
    <row r="11" spans="1:26">
      <c r="A11" s="221">
        <v>10</v>
      </c>
      <c r="B11" s="221" t="s">
        <v>1317</v>
      </c>
      <c r="C11" s="221"/>
      <c r="D11" s="221"/>
      <c r="E11" s="221"/>
      <c r="J11">
        <v>1</v>
      </c>
    </row>
    <row r="12" spans="1:26">
      <c r="A12" s="221">
        <v>11</v>
      </c>
      <c r="B12" s="221" t="s">
        <v>1318</v>
      </c>
      <c r="C12" s="221"/>
      <c r="D12" s="221">
        <v>1</v>
      </c>
      <c r="E12" s="221"/>
    </row>
    <row r="13" spans="1:26">
      <c r="A13" s="221">
        <v>12</v>
      </c>
      <c r="B13" s="221" t="s">
        <v>1319</v>
      </c>
      <c r="C13" s="221"/>
      <c r="D13" s="221">
        <v>1</v>
      </c>
      <c r="E13" s="221"/>
    </row>
    <row r="14" spans="1:26">
      <c r="A14" s="221">
        <v>13</v>
      </c>
      <c r="B14" s="224" t="s">
        <v>1320</v>
      </c>
      <c r="C14" s="221"/>
      <c r="D14" s="221"/>
      <c r="E14" s="221">
        <v>1</v>
      </c>
    </row>
    <row r="15" spans="1:26">
      <c r="A15" s="221">
        <v>14</v>
      </c>
      <c r="B15" s="221" t="s">
        <v>1321</v>
      </c>
      <c r="C15" s="221"/>
      <c r="D15" s="221">
        <v>1</v>
      </c>
      <c r="E15" s="221"/>
    </row>
    <row r="16" spans="1:26">
      <c r="A16" s="221">
        <v>15</v>
      </c>
      <c r="B16" s="221" t="s">
        <v>1322</v>
      </c>
      <c r="C16" s="221"/>
      <c r="D16" s="221">
        <v>1</v>
      </c>
      <c r="E16" s="221"/>
    </row>
    <row r="17" spans="1:18">
      <c r="A17" s="221">
        <v>16</v>
      </c>
      <c r="B17" s="221" t="s">
        <v>1323</v>
      </c>
      <c r="C17" s="221"/>
      <c r="D17" s="221"/>
      <c r="E17" s="221"/>
      <c r="P17">
        <v>1</v>
      </c>
    </row>
    <row r="18" spans="1:18">
      <c r="A18" s="221">
        <v>17</v>
      </c>
      <c r="B18" s="221" t="s">
        <v>1324</v>
      </c>
      <c r="C18" s="221"/>
      <c r="D18" s="221"/>
      <c r="E18" s="221"/>
      <c r="O18">
        <v>1</v>
      </c>
    </row>
    <row r="19" spans="1:18">
      <c r="A19" s="221">
        <v>18</v>
      </c>
      <c r="B19" s="221" t="s">
        <v>1325</v>
      </c>
      <c r="C19" s="221"/>
      <c r="D19" s="221">
        <v>1</v>
      </c>
      <c r="E19" s="221"/>
    </row>
    <row r="20" spans="1:18">
      <c r="A20" s="221">
        <v>19</v>
      </c>
      <c r="B20" s="221" t="s">
        <v>1326</v>
      </c>
      <c r="C20" s="221"/>
      <c r="D20" s="221"/>
      <c r="E20" s="221"/>
      <c r="R20">
        <v>1</v>
      </c>
    </row>
    <row r="21" spans="1:18">
      <c r="A21" s="221">
        <v>20</v>
      </c>
      <c r="B21" s="221" t="s">
        <v>1327</v>
      </c>
      <c r="C21" s="221"/>
      <c r="D21" s="221"/>
      <c r="E21" s="221"/>
      <c r="F21">
        <v>1</v>
      </c>
    </row>
    <row r="22" spans="1:18">
      <c r="A22" s="221">
        <v>21</v>
      </c>
      <c r="B22" s="221" t="s">
        <v>1328</v>
      </c>
      <c r="C22" s="221"/>
      <c r="D22" s="221"/>
      <c r="E22" s="221"/>
      <c r="J22">
        <v>1</v>
      </c>
    </row>
    <row r="23" spans="1:18">
      <c r="A23" s="221">
        <v>22</v>
      </c>
      <c r="B23" s="221" t="s">
        <v>1329</v>
      </c>
      <c r="C23" s="221"/>
      <c r="D23" s="221"/>
      <c r="E23" s="221"/>
      <c r="J23">
        <v>1</v>
      </c>
    </row>
    <row r="24" spans="1:18">
      <c r="A24" s="221">
        <v>23</v>
      </c>
      <c r="B24" s="224" t="s">
        <v>1330</v>
      </c>
      <c r="C24" s="221"/>
      <c r="D24" s="221"/>
      <c r="E24" s="221">
        <v>1</v>
      </c>
    </row>
    <row r="25" spans="1:18">
      <c r="A25" s="221">
        <v>24</v>
      </c>
      <c r="B25" s="221" t="s">
        <v>1331</v>
      </c>
      <c r="C25" s="221"/>
      <c r="D25" s="221">
        <v>1</v>
      </c>
      <c r="E25" s="221"/>
    </row>
    <row r="26" spans="1:18">
      <c r="A26" s="221">
        <v>25</v>
      </c>
      <c r="B26" s="221" t="s">
        <v>1332</v>
      </c>
      <c r="C26" s="221"/>
      <c r="D26" s="221"/>
      <c r="E26" s="221"/>
      <c r="G26">
        <v>1</v>
      </c>
    </row>
    <row r="27" spans="1:18">
      <c r="A27" s="221">
        <v>26</v>
      </c>
      <c r="B27" s="221" t="s">
        <v>1333</v>
      </c>
      <c r="C27" s="221"/>
      <c r="D27" s="221">
        <v>1</v>
      </c>
      <c r="E27" s="221"/>
    </row>
    <row r="28" spans="1:18">
      <c r="A28" s="221">
        <v>27</v>
      </c>
      <c r="B28" s="221" t="s">
        <v>1334</v>
      </c>
      <c r="C28" s="221"/>
      <c r="D28" s="221"/>
      <c r="E28" s="221"/>
      <c r="F28">
        <v>1</v>
      </c>
    </row>
    <row r="29" spans="1:18">
      <c r="A29" s="221">
        <v>28</v>
      </c>
      <c r="B29" s="221" t="s">
        <v>1335</v>
      </c>
      <c r="C29" s="221"/>
      <c r="D29" s="221"/>
      <c r="E29" s="221"/>
      <c r="G29">
        <v>1</v>
      </c>
    </row>
    <row r="30" spans="1:18">
      <c r="A30" s="221">
        <v>29</v>
      </c>
      <c r="B30" s="221" t="s">
        <v>1336</v>
      </c>
      <c r="C30" s="221"/>
      <c r="D30" s="221"/>
      <c r="E30" s="221"/>
      <c r="F30">
        <v>1</v>
      </c>
    </row>
    <row r="31" spans="1:18">
      <c r="A31" s="221">
        <v>30</v>
      </c>
      <c r="B31" s="221" t="s">
        <v>1337</v>
      </c>
      <c r="C31" s="221"/>
      <c r="D31" s="221"/>
      <c r="E31" s="221"/>
      <c r="G31">
        <v>1</v>
      </c>
    </row>
    <row r="32" spans="1:18">
      <c r="A32" s="221">
        <v>31</v>
      </c>
      <c r="B32" s="224" t="s">
        <v>1338</v>
      </c>
      <c r="C32" s="221">
        <v>1</v>
      </c>
      <c r="D32" s="221"/>
      <c r="E32" s="221"/>
    </row>
    <row r="33" spans="1:6">
      <c r="A33" s="221">
        <v>32</v>
      </c>
      <c r="B33" s="221" t="s">
        <v>1339</v>
      </c>
      <c r="C33" s="221">
        <v>1</v>
      </c>
      <c r="D33" s="221"/>
      <c r="E33" s="221"/>
    </row>
    <row r="34" spans="1:6">
      <c r="A34" s="221">
        <v>33</v>
      </c>
      <c r="B34" s="221" t="s">
        <v>1340</v>
      </c>
      <c r="C34" s="221">
        <v>1</v>
      </c>
      <c r="D34" s="221"/>
      <c r="E34" s="221"/>
    </row>
    <row r="35" spans="1:6">
      <c r="A35" s="221">
        <v>34</v>
      </c>
      <c r="B35" s="221" t="s">
        <v>1341</v>
      </c>
      <c r="C35" s="221">
        <v>1</v>
      </c>
      <c r="D35" s="221"/>
      <c r="E35" s="221"/>
    </row>
    <row r="36" spans="1:6">
      <c r="A36" s="221">
        <v>35</v>
      </c>
      <c r="B36" s="221" t="s">
        <v>1342</v>
      </c>
      <c r="C36" s="221">
        <v>1</v>
      </c>
      <c r="D36" s="221"/>
      <c r="E36" s="221"/>
    </row>
    <row r="37" spans="1:6">
      <c r="A37" s="221">
        <v>36</v>
      </c>
      <c r="B37" s="221" t="s">
        <v>1343</v>
      </c>
      <c r="C37" s="221">
        <v>1</v>
      </c>
      <c r="D37" s="221"/>
      <c r="E37" s="221"/>
    </row>
    <row r="38" spans="1:6">
      <c r="A38" s="221">
        <v>37</v>
      </c>
      <c r="B38" s="221" t="s">
        <v>1344</v>
      </c>
      <c r="C38" s="221">
        <v>1</v>
      </c>
      <c r="D38" s="221"/>
      <c r="E38" s="221"/>
    </row>
    <row r="39" spans="1:6">
      <c r="A39" s="221">
        <v>38</v>
      </c>
      <c r="B39" s="221" t="s">
        <v>1345</v>
      </c>
      <c r="C39" s="221">
        <v>1</v>
      </c>
      <c r="D39" s="221"/>
      <c r="E39" s="221"/>
    </row>
    <row r="40" spans="1:6">
      <c r="A40" s="221">
        <v>39</v>
      </c>
      <c r="B40" s="221" t="s">
        <v>1346</v>
      </c>
      <c r="C40" s="221">
        <v>1</v>
      </c>
      <c r="D40" s="221"/>
      <c r="E40" s="221"/>
    </row>
    <row r="41" spans="1:6">
      <c r="A41" s="221">
        <v>40</v>
      </c>
      <c r="B41" s="221" t="s">
        <v>1347</v>
      </c>
      <c r="C41" s="221">
        <v>1</v>
      </c>
      <c r="D41" s="221"/>
      <c r="E41" s="221"/>
    </row>
    <row r="42" spans="1:6">
      <c r="A42" s="221">
        <v>41</v>
      </c>
      <c r="B42" s="221" t="s">
        <v>1348</v>
      </c>
      <c r="C42" s="221">
        <v>1</v>
      </c>
      <c r="D42" s="221"/>
      <c r="E42" s="221"/>
    </row>
    <row r="43" spans="1:6">
      <c r="A43" s="221">
        <v>42</v>
      </c>
      <c r="B43" s="221" t="s">
        <v>1349</v>
      </c>
      <c r="C43" s="221">
        <v>1</v>
      </c>
      <c r="D43" s="221"/>
      <c r="E43" s="221"/>
    </row>
    <row r="44" spans="1:6">
      <c r="A44" s="221">
        <v>43</v>
      </c>
      <c r="B44" s="224" t="s">
        <v>1290</v>
      </c>
      <c r="C44" s="221"/>
      <c r="D44" s="221"/>
      <c r="E44" s="221"/>
      <c r="F44">
        <v>1</v>
      </c>
    </row>
    <row r="45" spans="1:6">
      <c r="A45" s="221">
        <v>44</v>
      </c>
      <c r="B45" s="221" t="s">
        <v>1350</v>
      </c>
      <c r="C45" s="221">
        <v>1</v>
      </c>
      <c r="D45" s="221"/>
      <c r="E45" s="221"/>
    </row>
    <row r="46" spans="1:6">
      <c r="A46" s="221">
        <v>45</v>
      </c>
      <c r="B46" s="221" t="s">
        <v>1351</v>
      </c>
      <c r="C46" s="221">
        <v>1</v>
      </c>
      <c r="D46" s="221"/>
      <c r="E46" s="221"/>
    </row>
    <row r="47" spans="1:6">
      <c r="A47" s="221">
        <v>46</v>
      </c>
      <c r="B47" s="221" t="s">
        <v>1352</v>
      </c>
      <c r="C47" s="221">
        <v>1</v>
      </c>
      <c r="D47" s="221"/>
      <c r="E47" s="221"/>
    </row>
    <row r="48" spans="1:6">
      <c r="A48" s="221">
        <v>47</v>
      </c>
      <c r="B48" s="221" t="s">
        <v>1292</v>
      </c>
      <c r="C48" s="221"/>
      <c r="D48" s="221"/>
      <c r="E48" s="221"/>
      <c r="F48">
        <v>1</v>
      </c>
    </row>
    <row r="49" spans="1:23">
      <c r="A49" s="221">
        <v>48</v>
      </c>
      <c r="B49" s="221" t="s">
        <v>1353</v>
      </c>
      <c r="C49" s="221"/>
      <c r="D49" s="221"/>
      <c r="E49" s="221"/>
      <c r="F49">
        <v>1</v>
      </c>
    </row>
    <row r="50" spans="1:23">
      <c r="A50" s="221">
        <v>49</v>
      </c>
      <c r="B50" s="224" t="s">
        <v>1354</v>
      </c>
      <c r="C50" s="221"/>
      <c r="D50" s="221">
        <v>1</v>
      </c>
      <c r="E50" s="221"/>
    </row>
    <row r="51" spans="1:23">
      <c r="A51" s="221">
        <v>50</v>
      </c>
      <c r="B51" s="221" t="s">
        <v>1355</v>
      </c>
      <c r="C51" s="221"/>
      <c r="D51" s="221"/>
      <c r="E51" s="221"/>
      <c r="R51">
        <v>1</v>
      </c>
    </row>
    <row r="52" spans="1:23">
      <c r="A52" s="221">
        <v>51</v>
      </c>
      <c r="B52" s="224" t="s">
        <v>1356</v>
      </c>
      <c r="C52" s="221"/>
      <c r="D52" s="221">
        <v>1</v>
      </c>
      <c r="E52" s="221"/>
    </row>
    <row r="53" spans="1:23">
      <c r="A53" s="221">
        <v>52</v>
      </c>
      <c r="B53" s="221" t="s">
        <v>1357</v>
      </c>
      <c r="C53" s="221"/>
      <c r="D53" s="221"/>
      <c r="E53" s="221"/>
      <c r="F53">
        <v>1</v>
      </c>
    </row>
    <row r="54" spans="1:23">
      <c r="A54" s="221">
        <v>53</v>
      </c>
      <c r="B54" s="224" t="s">
        <v>1358</v>
      </c>
      <c r="C54" s="221"/>
      <c r="D54" s="221">
        <v>1</v>
      </c>
      <c r="E54" s="221"/>
    </row>
    <row r="55" spans="1:23">
      <c r="A55" s="221">
        <v>54</v>
      </c>
      <c r="B55" s="224" t="s">
        <v>1359</v>
      </c>
      <c r="C55" s="221"/>
      <c r="D55" s="221">
        <v>1</v>
      </c>
      <c r="E55" s="221"/>
    </row>
    <row r="56" spans="1:23">
      <c r="A56" s="221">
        <v>55</v>
      </c>
      <c r="B56" s="224" t="s">
        <v>1360</v>
      </c>
      <c r="C56" s="221"/>
      <c r="D56" s="221">
        <v>1</v>
      </c>
      <c r="E56" s="221"/>
    </row>
    <row r="57" spans="1:23">
      <c r="A57" s="221">
        <v>56</v>
      </c>
      <c r="B57" s="224" t="s">
        <v>1361</v>
      </c>
      <c r="C57" s="221"/>
      <c r="D57" s="221">
        <v>1</v>
      </c>
      <c r="E57" s="221"/>
    </row>
    <row r="58" spans="1:23">
      <c r="A58" s="221">
        <v>57</v>
      </c>
      <c r="B58" s="224" t="s">
        <v>1362</v>
      </c>
      <c r="C58" s="221"/>
      <c r="D58" s="221">
        <v>1</v>
      </c>
      <c r="E58" s="221"/>
    </row>
    <row r="59" spans="1:23">
      <c r="A59" s="221">
        <v>58</v>
      </c>
      <c r="B59" s="224" t="s">
        <v>1363</v>
      </c>
      <c r="C59" s="221"/>
      <c r="D59" s="221">
        <v>1</v>
      </c>
      <c r="E59" s="221"/>
    </row>
    <row r="60" spans="1:23">
      <c r="A60" s="221">
        <v>59</v>
      </c>
      <c r="B60" s="224" t="s">
        <v>1364</v>
      </c>
      <c r="C60" s="221"/>
      <c r="D60" s="221">
        <v>1</v>
      </c>
      <c r="E60" s="221"/>
    </row>
    <row r="61" spans="1:23">
      <c r="A61" s="221">
        <v>60</v>
      </c>
      <c r="B61" s="221" t="s">
        <v>1365</v>
      </c>
      <c r="C61" s="221"/>
      <c r="D61" s="221"/>
      <c r="E61" s="221"/>
      <c r="U61">
        <v>1</v>
      </c>
    </row>
    <row r="62" spans="1:23">
      <c r="A62" s="221">
        <v>61</v>
      </c>
      <c r="B62" s="221" t="s">
        <v>1366</v>
      </c>
      <c r="C62" s="221"/>
      <c r="D62" s="221"/>
      <c r="E62" s="221">
        <v>1</v>
      </c>
    </row>
    <row r="63" spans="1:23">
      <c r="A63" s="221">
        <v>62</v>
      </c>
      <c r="B63" s="221" t="s">
        <v>1367</v>
      </c>
      <c r="C63" s="221"/>
      <c r="D63" s="221"/>
      <c r="E63" s="221"/>
      <c r="W63">
        <v>1</v>
      </c>
    </row>
    <row r="64" spans="1:23">
      <c r="A64" s="221">
        <v>63</v>
      </c>
      <c r="B64" s="221" t="s">
        <v>1368</v>
      </c>
      <c r="C64" s="221">
        <v>1</v>
      </c>
      <c r="D64" s="221"/>
      <c r="E64" s="221"/>
    </row>
    <row r="65" spans="1:14">
      <c r="A65" s="221">
        <v>64</v>
      </c>
      <c r="B65" s="221" t="s">
        <v>1369</v>
      </c>
      <c r="C65" s="221">
        <v>1</v>
      </c>
      <c r="D65" s="221"/>
      <c r="E65" s="221"/>
    </row>
    <row r="66" spans="1:14">
      <c r="A66" s="221">
        <v>65</v>
      </c>
      <c r="B66" s="221" t="s">
        <v>1370</v>
      </c>
      <c r="C66" s="221">
        <v>1</v>
      </c>
      <c r="D66" s="221"/>
      <c r="E66" s="221"/>
    </row>
    <row r="67" spans="1:14">
      <c r="A67" s="221">
        <v>66</v>
      </c>
      <c r="B67" s="221" t="s">
        <v>1371</v>
      </c>
      <c r="C67" s="221">
        <v>1</v>
      </c>
      <c r="D67" s="221"/>
      <c r="E67" s="221"/>
    </row>
    <row r="68" spans="1:14">
      <c r="A68" s="221">
        <v>67</v>
      </c>
      <c r="B68" s="221" t="s">
        <v>1372</v>
      </c>
      <c r="C68" s="221">
        <v>1</v>
      </c>
      <c r="D68" s="221"/>
      <c r="E68" s="221"/>
    </row>
    <row r="69" spans="1:14">
      <c r="A69" s="221">
        <v>68</v>
      </c>
      <c r="B69" s="221" t="s">
        <v>1373</v>
      </c>
      <c r="C69" s="221">
        <v>1</v>
      </c>
      <c r="D69" s="221"/>
      <c r="E69" s="221"/>
    </row>
    <row r="70" spans="1:14">
      <c r="A70" s="221">
        <v>69</v>
      </c>
      <c r="B70" s="221" t="s">
        <v>1374</v>
      </c>
      <c r="C70" s="221">
        <v>1</v>
      </c>
      <c r="D70" s="221"/>
      <c r="E70" s="221"/>
    </row>
    <row r="71" spans="1:14">
      <c r="A71" s="221">
        <v>70</v>
      </c>
      <c r="B71" s="221" t="s">
        <v>1375</v>
      </c>
      <c r="C71" s="221">
        <v>1</v>
      </c>
      <c r="D71" s="221"/>
      <c r="E71" s="221"/>
    </row>
    <row r="72" spans="1:14">
      <c r="A72" s="221">
        <v>71</v>
      </c>
      <c r="B72" s="221" t="s">
        <v>1376</v>
      </c>
      <c r="C72" s="221">
        <v>1</v>
      </c>
      <c r="D72" s="221"/>
      <c r="E72" s="221"/>
    </row>
    <row r="73" spans="1:14">
      <c r="A73" s="221">
        <v>72</v>
      </c>
      <c r="B73" s="221" t="s">
        <v>1377</v>
      </c>
      <c r="C73" s="221">
        <v>1</v>
      </c>
      <c r="D73" s="221"/>
      <c r="E73" s="221"/>
    </row>
    <row r="74" spans="1:14">
      <c r="A74" s="221">
        <v>73</v>
      </c>
      <c r="B74" s="221" t="s">
        <v>1378</v>
      </c>
      <c r="C74" s="221">
        <v>1</v>
      </c>
      <c r="D74" s="221"/>
      <c r="E74" s="221"/>
    </row>
    <row r="75" spans="1:14">
      <c r="A75" s="221">
        <v>74</v>
      </c>
      <c r="B75" s="221" t="s">
        <v>1379</v>
      </c>
      <c r="C75" s="221">
        <v>1</v>
      </c>
      <c r="D75" s="221"/>
      <c r="E75" s="221"/>
    </row>
    <row r="76" spans="1:14">
      <c r="A76" s="221">
        <v>75</v>
      </c>
      <c r="B76" s="221" t="s">
        <v>1380</v>
      </c>
      <c r="C76" s="221"/>
      <c r="D76" s="221">
        <v>1</v>
      </c>
      <c r="E76" s="221"/>
    </row>
    <row r="77" spans="1:14">
      <c r="A77" s="221">
        <v>76</v>
      </c>
      <c r="B77" s="224" t="s">
        <v>1381</v>
      </c>
      <c r="C77" s="221"/>
      <c r="D77" s="221"/>
      <c r="E77" s="221"/>
      <c r="N77">
        <v>1</v>
      </c>
    </row>
    <row r="78" spans="1:14">
      <c r="A78" s="221">
        <v>77</v>
      </c>
      <c r="B78" s="221" t="s">
        <v>1382</v>
      </c>
      <c r="C78" s="221"/>
      <c r="D78" s="221">
        <v>1</v>
      </c>
      <c r="E78" s="221"/>
    </row>
    <row r="79" spans="1:14">
      <c r="A79" s="221">
        <v>78</v>
      </c>
      <c r="B79" s="221" t="s">
        <v>1383</v>
      </c>
      <c r="C79" s="221"/>
      <c r="D79" s="221"/>
      <c r="E79" s="221"/>
      <c r="F79">
        <v>1</v>
      </c>
    </row>
    <row r="80" spans="1:14">
      <c r="A80" s="221">
        <v>79</v>
      </c>
      <c r="B80" s="221" t="s">
        <v>1384</v>
      </c>
      <c r="C80" s="221"/>
      <c r="D80" s="221">
        <v>1</v>
      </c>
      <c r="E80" s="221"/>
    </row>
    <row r="81" spans="1:23">
      <c r="A81" s="221">
        <v>80</v>
      </c>
      <c r="B81" s="221" t="s">
        <v>1385</v>
      </c>
      <c r="C81" s="221"/>
      <c r="D81" s="221">
        <v>1</v>
      </c>
      <c r="E81" s="221"/>
    </row>
    <row r="82" spans="1:23">
      <c r="A82" s="221">
        <v>81</v>
      </c>
      <c r="B82" s="221" t="s">
        <v>1386</v>
      </c>
      <c r="C82" s="221"/>
      <c r="D82" s="221">
        <v>1</v>
      </c>
      <c r="E82" s="221"/>
    </row>
    <row r="83" spans="1:23">
      <c r="A83" s="221">
        <v>82</v>
      </c>
      <c r="B83" s="221" t="s">
        <v>1387</v>
      </c>
      <c r="C83" s="221"/>
      <c r="D83" s="221">
        <v>1</v>
      </c>
      <c r="E83" s="221"/>
    </row>
    <row r="84" spans="1:23">
      <c r="A84" s="221">
        <v>83</v>
      </c>
      <c r="B84" s="221" t="s">
        <v>1388</v>
      </c>
      <c r="C84" s="221"/>
      <c r="D84" s="221"/>
      <c r="E84" s="221"/>
      <c r="W84">
        <v>1</v>
      </c>
    </row>
    <row r="85" spans="1:23">
      <c r="A85" s="221">
        <v>84</v>
      </c>
      <c r="B85" s="221" t="s">
        <v>1389</v>
      </c>
      <c r="C85" s="221">
        <v>1</v>
      </c>
      <c r="D85" s="221"/>
      <c r="E85" s="221"/>
    </row>
    <row r="86" spans="1:23">
      <c r="A86" s="221">
        <v>85</v>
      </c>
      <c r="B86" s="221" t="s">
        <v>1390</v>
      </c>
      <c r="C86" s="221">
        <v>1</v>
      </c>
      <c r="D86" s="221"/>
      <c r="E86" s="221"/>
    </row>
    <row r="87" spans="1:23">
      <c r="A87" s="221">
        <v>86</v>
      </c>
      <c r="B87" s="221" t="s">
        <v>1391</v>
      </c>
      <c r="C87" s="221"/>
      <c r="D87" s="221"/>
      <c r="E87" s="221"/>
      <c r="R87">
        <v>1</v>
      </c>
    </row>
    <row r="88" spans="1:23">
      <c r="A88" s="221">
        <v>87</v>
      </c>
      <c r="B88" s="221" t="s">
        <v>1392</v>
      </c>
      <c r="C88" s="221"/>
      <c r="D88" s="221">
        <v>1</v>
      </c>
      <c r="E88" s="221"/>
    </row>
    <row r="89" spans="1:23">
      <c r="A89" s="221">
        <v>88</v>
      </c>
      <c r="B89" s="221" t="s">
        <v>1393</v>
      </c>
      <c r="C89" s="221"/>
      <c r="D89" s="221">
        <v>1</v>
      </c>
      <c r="E89" s="221"/>
    </row>
    <row r="90" spans="1:23">
      <c r="A90" s="221">
        <v>89</v>
      </c>
      <c r="B90" s="221" t="s">
        <v>1394</v>
      </c>
      <c r="C90" s="221"/>
      <c r="D90" s="221">
        <v>1</v>
      </c>
      <c r="E90" s="221"/>
    </row>
    <row r="91" spans="1:23">
      <c r="A91" s="221">
        <v>90</v>
      </c>
      <c r="B91" s="221" t="s">
        <v>1395</v>
      </c>
      <c r="C91" s="221"/>
      <c r="D91" s="221">
        <v>1</v>
      </c>
      <c r="E91" s="221"/>
    </row>
    <row r="92" spans="1:23">
      <c r="A92" s="221">
        <v>91</v>
      </c>
      <c r="B92" s="221" t="s">
        <v>1396</v>
      </c>
      <c r="C92" s="221"/>
      <c r="D92" s="221">
        <v>1</v>
      </c>
      <c r="E92" s="221"/>
    </row>
    <row r="93" spans="1:23">
      <c r="A93" s="221">
        <v>92</v>
      </c>
      <c r="B93" s="221" t="s">
        <v>1397</v>
      </c>
      <c r="C93" s="221"/>
      <c r="D93" s="221">
        <v>1</v>
      </c>
      <c r="E93" s="221"/>
    </row>
    <row r="94" spans="1:23">
      <c r="A94" s="221">
        <v>93</v>
      </c>
      <c r="B94" s="221" t="s">
        <v>1398</v>
      </c>
      <c r="C94" s="221"/>
      <c r="D94" s="221"/>
      <c r="E94" s="221"/>
      <c r="F94">
        <v>1</v>
      </c>
    </row>
    <row r="95" spans="1:23">
      <c r="A95" s="221">
        <v>94</v>
      </c>
      <c r="B95" s="221" t="s">
        <v>1399</v>
      </c>
      <c r="C95" s="221"/>
      <c r="D95" s="221">
        <v>1</v>
      </c>
      <c r="E95" s="221"/>
    </row>
    <row r="96" spans="1:23">
      <c r="A96" s="221">
        <v>95</v>
      </c>
      <c r="B96" s="221" t="s">
        <v>1400</v>
      </c>
      <c r="C96" s="221"/>
      <c r="D96" s="221">
        <v>1</v>
      </c>
      <c r="E96" s="221"/>
    </row>
    <row r="97" spans="1:23">
      <c r="A97" s="221">
        <v>96</v>
      </c>
      <c r="B97" s="221" t="s">
        <v>1401</v>
      </c>
      <c r="C97" s="221"/>
      <c r="D97" s="221">
        <v>1</v>
      </c>
      <c r="E97" s="221"/>
    </row>
    <row r="98" spans="1:23">
      <c r="A98" s="221">
        <v>97</v>
      </c>
      <c r="B98" s="221" t="s">
        <v>1402</v>
      </c>
      <c r="C98" s="221"/>
      <c r="D98" s="221">
        <v>1</v>
      </c>
      <c r="E98" s="221"/>
    </row>
    <row r="99" spans="1:23">
      <c r="A99" s="221">
        <v>98</v>
      </c>
      <c r="B99" s="221" t="s">
        <v>1403</v>
      </c>
      <c r="C99" s="221"/>
      <c r="D99" s="221">
        <v>1</v>
      </c>
      <c r="E99" s="221"/>
    </row>
    <row r="100" spans="1:23">
      <c r="A100" s="221">
        <v>99</v>
      </c>
      <c r="B100" s="221" t="s">
        <v>1404</v>
      </c>
      <c r="C100" s="221"/>
      <c r="D100" s="221">
        <v>1</v>
      </c>
      <c r="E100" s="221"/>
    </row>
    <row r="101" spans="1:23">
      <c r="A101" s="221">
        <v>100</v>
      </c>
      <c r="B101" s="221" t="s">
        <v>1405</v>
      </c>
      <c r="C101" s="221"/>
      <c r="D101" s="221">
        <v>1</v>
      </c>
      <c r="E101" s="221"/>
    </row>
    <row r="102" spans="1:23">
      <c r="A102" s="221">
        <v>101</v>
      </c>
      <c r="B102" s="221" t="s">
        <v>1406</v>
      </c>
      <c r="C102" s="221"/>
      <c r="D102" s="221"/>
      <c r="E102" s="221"/>
      <c r="N102">
        <v>1</v>
      </c>
    </row>
    <row r="103" spans="1:23">
      <c r="A103" s="221">
        <v>102</v>
      </c>
      <c r="B103" s="221" t="s">
        <v>1407</v>
      </c>
      <c r="C103" s="221"/>
      <c r="D103" s="221">
        <v>1</v>
      </c>
      <c r="E103" s="221"/>
    </row>
    <row r="104" spans="1:23">
      <c r="A104" s="221">
        <v>103</v>
      </c>
      <c r="B104" s="221" t="s">
        <v>1408</v>
      </c>
      <c r="C104" s="221"/>
      <c r="D104" s="221">
        <v>1</v>
      </c>
      <c r="E104" s="221"/>
    </row>
    <row r="105" spans="1:23">
      <c r="A105" s="221">
        <v>104</v>
      </c>
      <c r="B105" s="221" t="s">
        <v>1409</v>
      </c>
      <c r="C105" s="221"/>
      <c r="D105" s="221"/>
      <c r="E105" s="221"/>
      <c r="W105">
        <v>1</v>
      </c>
    </row>
    <row r="106" spans="1:23">
      <c r="A106" s="221">
        <v>105</v>
      </c>
      <c r="B106" s="221" t="s">
        <v>1410</v>
      </c>
      <c r="C106" s="221"/>
      <c r="D106" s="221">
        <v>1</v>
      </c>
      <c r="E106" s="221"/>
    </row>
    <row r="107" spans="1:23">
      <c r="A107" s="221">
        <v>106</v>
      </c>
      <c r="B107" s="221" t="s">
        <v>1411</v>
      </c>
      <c r="C107" s="221">
        <v>1</v>
      </c>
      <c r="D107" s="221"/>
      <c r="E107" s="221"/>
    </row>
    <row r="108" spans="1:23">
      <c r="A108" s="221">
        <v>107</v>
      </c>
      <c r="B108" s="221" t="s">
        <v>1412</v>
      </c>
      <c r="C108" s="221">
        <v>1</v>
      </c>
      <c r="D108" s="221"/>
      <c r="E108" s="221"/>
    </row>
    <row r="109" spans="1:23">
      <c r="A109" s="221">
        <v>108</v>
      </c>
      <c r="B109" s="221" t="s">
        <v>1413</v>
      </c>
      <c r="C109" s="221">
        <v>1</v>
      </c>
      <c r="D109" s="221"/>
      <c r="E109" s="221"/>
    </row>
    <row r="110" spans="1:23">
      <c r="A110" s="221">
        <v>109</v>
      </c>
      <c r="B110" s="221" t="s">
        <v>1414</v>
      </c>
      <c r="C110" s="221"/>
      <c r="D110" s="221"/>
      <c r="E110" s="221"/>
      <c r="R110">
        <v>1</v>
      </c>
    </row>
    <row r="111" spans="1:23">
      <c r="A111" s="221">
        <v>110</v>
      </c>
      <c r="B111" s="221" t="s">
        <v>1415</v>
      </c>
      <c r="C111" s="221">
        <v>1</v>
      </c>
      <c r="D111" s="221"/>
      <c r="E111" s="221"/>
    </row>
    <row r="112" spans="1:23">
      <c r="A112" s="221">
        <v>111</v>
      </c>
      <c r="B112" s="221" t="s">
        <v>1416</v>
      </c>
      <c r="C112" s="221">
        <v>1</v>
      </c>
      <c r="D112" s="221"/>
      <c r="E112" s="221"/>
    </row>
    <row r="113" spans="1:22">
      <c r="A113" s="221">
        <v>112</v>
      </c>
      <c r="B113" s="224" t="s">
        <v>1417</v>
      </c>
      <c r="C113" s="221"/>
      <c r="D113" s="221"/>
      <c r="E113" s="221">
        <v>1</v>
      </c>
    </row>
    <row r="114" spans="1:22">
      <c r="A114" s="221">
        <v>113</v>
      </c>
      <c r="B114" s="221" t="s">
        <v>1418</v>
      </c>
      <c r="C114" s="221">
        <v>1</v>
      </c>
      <c r="D114" s="221"/>
      <c r="E114" s="221"/>
    </row>
    <row r="115" spans="1:22">
      <c r="A115" s="221">
        <v>114</v>
      </c>
      <c r="B115" s="221" t="s">
        <v>1419</v>
      </c>
      <c r="C115" s="221"/>
      <c r="D115" s="221"/>
      <c r="E115" s="221"/>
      <c r="F115">
        <v>1</v>
      </c>
    </row>
    <row r="116" spans="1:22">
      <c r="A116" s="221">
        <v>115</v>
      </c>
      <c r="B116" s="221" t="s">
        <v>1420</v>
      </c>
      <c r="C116" s="221">
        <v>1</v>
      </c>
      <c r="D116" s="221"/>
      <c r="E116" s="221"/>
    </row>
    <row r="117" spans="1:22">
      <c r="A117" s="221">
        <v>116</v>
      </c>
      <c r="B117" s="221" t="s">
        <v>1421</v>
      </c>
      <c r="C117" s="221"/>
      <c r="D117" s="221"/>
      <c r="E117" s="221"/>
      <c r="I117">
        <v>1</v>
      </c>
    </row>
    <row r="118" spans="1:22">
      <c r="A118" s="221">
        <v>117</v>
      </c>
      <c r="B118" s="221" t="s">
        <v>1422</v>
      </c>
      <c r="C118" s="221"/>
      <c r="D118" s="221"/>
      <c r="E118" s="221"/>
      <c r="I118">
        <v>1</v>
      </c>
    </row>
    <row r="119" spans="1:22">
      <c r="A119" s="221">
        <v>118</v>
      </c>
      <c r="B119" s="221" t="s">
        <v>1423</v>
      </c>
      <c r="C119" s="221"/>
      <c r="D119" s="221"/>
      <c r="E119" s="221"/>
      <c r="I119">
        <v>1</v>
      </c>
    </row>
    <row r="120" spans="1:22">
      <c r="A120" s="221">
        <v>119</v>
      </c>
      <c r="B120" s="221" t="s">
        <v>1424</v>
      </c>
      <c r="C120" s="221"/>
      <c r="D120" s="221"/>
      <c r="E120" s="221"/>
      <c r="V120">
        <v>1</v>
      </c>
    </row>
    <row r="121" spans="1:22">
      <c r="A121" s="221">
        <v>120</v>
      </c>
      <c r="B121" s="221" t="s">
        <v>1425</v>
      </c>
      <c r="C121" s="221"/>
      <c r="D121" s="221">
        <v>1</v>
      </c>
      <c r="E121" s="221"/>
    </row>
    <row r="122" spans="1:22">
      <c r="A122" s="221">
        <v>121</v>
      </c>
      <c r="B122" s="221" t="s">
        <v>1426</v>
      </c>
      <c r="C122" s="221"/>
      <c r="D122" s="221">
        <v>1</v>
      </c>
      <c r="E122" s="221"/>
    </row>
    <row r="123" spans="1:22">
      <c r="A123" s="221">
        <v>122</v>
      </c>
      <c r="B123" s="221" t="s">
        <v>1427</v>
      </c>
      <c r="C123" s="221">
        <v>1</v>
      </c>
      <c r="D123" s="221"/>
      <c r="E123" s="221"/>
    </row>
    <row r="124" spans="1:22">
      <c r="A124" s="221">
        <v>123</v>
      </c>
      <c r="B124" s="221" t="s">
        <v>1428</v>
      </c>
      <c r="C124" s="221"/>
      <c r="D124" s="221"/>
      <c r="E124" s="221"/>
      <c r="K124">
        <v>1</v>
      </c>
    </row>
    <row r="125" spans="1:22">
      <c r="A125" s="221">
        <v>124</v>
      </c>
      <c r="B125" s="221" t="s">
        <v>1429</v>
      </c>
      <c r="C125" s="221"/>
      <c r="D125" s="221"/>
      <c r="E125" s="221"/>
      <c r="U125">
        <v>1</v>
      </c>
    </row>
    <row r="126" spans="1:22">
      <c r="A126" s="221">
        <v>125</v>
      </c>
      <c r="B126" s="221" t="s">
        <v>1430</v>
      </c>
      <c r="C126" s="221"/>
      <c r="D126" s="221"/>
      <c r="E126" s="221"/>
      <c r="R126">
        <v>1</v>
      </c>
    </row>
    <row r="127" spans="1:22">
      <c r="A127" s="221">
        <v>126</v>
      </c>
      <c r="B127" s="221" t="s">
        <v>1431</v>
      </c>
      <c r="C127" s="221">
        <v>1</v>
      </c>
      <c r="D127" s="221"/>
      <c r="E127" s="221"/>
    </row>
    <row r="128" spans="1:22">
      <c r="A128" s="221">
        <v>127</v>
      </c>
      <c r="B128" s="221" t="s">
        <v>1432</v>
      </c>
      <c r="C128" s="221"/>
      <c r="D128" s="221"/>
      <c r="E128" s="221"/>
      <c r="I128">
        <v>1</v>
      </c>
    </row>
    <row r="129" spans="1:17">
      <c r="A129" s="221">
        <v>128</v>
      </c>
      <c r="B129" s="221" t="s">
        <v>1433</v>
      </c>
      <c r="C129" s="221">
        <v>1</v>
      </c>
      <c r="D129" s="221"/>
      <c r="E129" s="221"/>
    </row>
    <row r="130" spans="1:17">
      <c r="A130" s="221">
        <v>129</v>
      </c>
      <c r="B130" s="221" t="s">
        <v>1434</v>
      </c>
      <c r="C130" s="221">
        <v>1</v>
      </c>
      <c r="D130" s="221"/>
      <c r="E130" s="221"/>
    </row>
    <row r="131" spans="1:17">
      <c r="A131" s="221">
        <v>130</v>
      </c>
      <c r="B131" s="221" t="s">
        <v>1435</v>
      </c>
      <c r="C131" s="221">
        <v>1</v>
      </c>
      <c r="D131" s="221"/>
      <c r="E131" s="221"/>
    </row>
    <row r="132" spans="1:17">
      <c r="A132" s="221">
        <v>131</v>
      </c>
      <c r="B132" s="221" t="s">
        <v>1436</v>
      </c>
      <c r="C132" s="221">
        <v>1</v>
      </c>
      <c r="D132" s="221"/>
      <c r="E132" s="221"/>
    </row>
    <row r="133" spans="1:17">
      <c r="A133" s="221">
        <v>132</v>
      </c>
      <c r="B133" s="221" t="s">
        <v>1437</v>
      </c>
      <c r="C133" s="221"/>
      <c r="D133" s="221"/>
      <c r="E133" s="221"/>
      <c r="Q133">
        <v>1</v>
      </c>
    </row>
    <row r="134" spans="1:17">
      <c r="A134" s="221">
        <v>133</v>
      </c>
      <c r="B134" s="221" t="s">
        <v>1438</v>
      </c>
      <c r="C134" s="221">
        <v>1</v>
      </c>
      <c r="D134" s="221"/>
      <c r="E134" s="221"/>
    </row>
    <row r="135" spans="1:17">
      <c r="A135" s="221">
        <v>134</v>
      </c>
      <c r="B135" s="221" t="s">
        <v>1439</v>
      </c>
      <c r="C135" s="221">
        <v>1</v>
      </c>
      <c r="D135" s="221"/>
      <c r="E135" s="221"/>
    </row>
    <row r="136" spans="1:17">
      <c r="A136" s="221">
        <v>135</v>
      </c>
      <c r="B136" s="221" t="s">
        <v>1440</v>
      </c>
      <c r="C136" s="221">
        <v>1</v>
      </c>
      <c r="D136" s="221"/>
      <c r="E136" s="221"/>
    </row>
    <row r="137" spans="1:17">
      <c r="A137" s="221">
        <v>136</v>
      </c>
      <c r="B137" s="221" t="s">
        <v>1441</v>
      </c>
      <c r="C137" s="221">
        <v>1</v>
      </c>
      <c r="D137" s="221"/>
      <c r="E137" s="221"/>
    </row>
    <row r="138" spans="1:17">
      <c r="A138" s="221">
        <v>137</v>
      </c>
      <c r="B138" s="221" t="s">
        <v>1442</v>
      </c>
      <c r="C138" s="221">
        <v>1</v>
      </c>
      <c r="D138" s="221"/>
      <c r="E138" s="221"/>
    </row>
    <row r="139" spans="1:17">
      <c r="A139" s="221">
        <v>138</v>
      </c>
      <c r="B139" s="221" t="s">
        <v>1443</v>
      </c>
      <c r="C139" s="221">
        <v>1</v>
      </c>
      <c r="D139" s="221"/>
      <c r="E139" s="221"/>
    </row>
    <row r="140" spans="1:17">
      <c r="A140" s="221">
        <v>139</v>
      </c>
      <c r="B140" s="221" t="s">
        <v>1444</v>
      </c>
      <c r="C140" s="221">
        <v>1</v>
      </c>
      <c r="D140" s="221"/>
      <c r="E140" s="221"/>
    </row>
    <row r="141" spans="1:17">
      <c r="A141" s="221">
        <v>140</v>
      </c>
      <c r="B141" s="221" t="s">
        <v>1445</v>
      </c>
      <c r="C141" s="221">
        <v>1</v>
      </c>
      <c r="D141" s="221"/>
      <c r="E141" s="221"/>
    </row>
    <row r="142" spans="1:17">
      <c r="A142" s="221">
        <v>141</v>
      </c>
      <c r="B142" s="221" t="s">
        <v>1446</v>
      </c>
      <c r="C142" s="221">
        <v>1</v>
      </c>
      <c r="D142" s="221"/>
      <c r="E142" s="221"/>
    </row>
    <row r="143" spans="1:17">
      <c r="A143" s="221">
        <v>142</v>
      </c>
      <c r="B143" s="221" t="s">
        <v>1447</v>
      </c>
      <c r="C143" s="221"/>
      <c r="D143" s="221"/>
      <c r="E143" s="221"/>
      <c r="F143">
        <v>1</v>
      </c>
    </row>
    <row r="144" spans="1:17">
      <c r="A144" s="221">
        <v>143</v>
      </c>
      <c r="B144" s="221" t="s">
        <v>1448</v>
      </c>
      <c r="C144" s="221"/>
      <c r="D144" s="221"/>
      <c r="E144" s="221"/>
      <c r="K144">
        <v>1</v>
      </c>
    </row>
    <row r="145" spans="1:20">
      <c r="A145" s="221">
        <v>144</v>
      </c>
      <c r="B145" s="221" t="s">
        <v>1449</v>
      </c>
      <c r="C145" s="221"/>
      <c r="D145" s="221"/>
      <c r="E145" s="221"/>
      <c r="K145">
        <v>1</v>
      </c>
    </row>
    <row r="146" spans="1:20">
      <c r="A146" s="221">
        <v>145</v>
      </c>
      <c r="B146" s="221" t="s">
        <v>1450</v>
      </c>
      <c r="C146" s="221">
        <v>1</v>
      </c>
      <c r="D146" s="221"/>
      <c r="E146" s="221"/>
    </row>
    <row r="147" spans="1:20">
      <c r="A147" s="221">
        <v>146</v>
      </c>
      <c r="B147" s="221" t="s">
        <v>1451</v>
      </c>
      <c r="C147" s="221">
        <v>1</v>
      </c>
      <c r="D147" s="221"/>
      <c r="E147" s="221"/>
    </row>
    <row r="148" spans="1:20">
      <c r="A148" s="221">
        <v>147</v>
      </c>
      <c r="B148" s="221" t="s">
        <v>1293</v>
      </c>
      <c r="C148" s="221"/>
      <c r="D148" s="221"/>
      <c r="E148" s="221"/>
      <c r="F148">
        <v>1</v>
      </c>
    </row>
    <row r="149" spans="1:20">
      <c r="A149" s="221">
        <v>148</v>
      </c>
      <c r="B149" s="221" t="s">
        <v>1452</v>
      </c>
      <c r="C149" s="221"/>
      <c r="D149" s="221">
        <v>1</v>
      </c>
      <c r="E149" s="221"/>
    </row>
    <row r="150" spans="1:20">
      <c r="A150" s="221">
        <v>149</v>
      </c>
      <c r="B150" s="224" t="s">
        <v>1453</v>
      </c>
      <c r="C150" s="221"/>
      <c r="D150" s="221"/>
      <c r="E150" s="221">
        <v>1</v>
      </c>
    </row>
    <row r="151" spans="1:20">
      <c r="A151" s="221">
        <v>150</v>
      </c>
      <c r="B151" s="221" t="s">
        <v>1454</v>
      </c>
      <c r="C151" s="221"/>
      <c r="D151" s="221"/>
      <c r="E151" s="221"/>
      <c r="I151">
        <v>1</v>
      </c>
    </row>
    <row r="152" spans="1:20">
      <c r="A152" s="221">
        <v>151</v>
      </c>
      <c r="B152" s="221" t="s">
        <v>1455</v>
      </c>
      <c r="C152" s="221"/>
      <c r="D152" s="221"/>
      <c r="E152" s="221"/>
      <c r="G152">
        <v>1</v>
      </c>
    </row>
    <row r="153" spans="1:20">
      <c r="A153" s="221">
        <v>152</v>
      </c>
      <c r="B153" s="224" t="s">
        <v>1456</v>
      </c>
      <c r="C153" s="221"/>
      <c r="D153" s="221"/>
      <c r="E153" s="221"/>
      <c r="T153">
        <v>1</v>
      </c>
    </row>
    <row r="154" spans="1:20">
      <c r="A154" s="221">
        <v>153</v>
      </c>
      <c r="B154" s="224" t="s">
        <v>1457</v>
      </c>
      <c r="C154" s="221"/>
      <c r="D154" s="221"/>
      <c r="E154" s="221"/>
      <c r="K154">
        <v>1</v>
      </c>
    </row>
    <row r="155" spans="1:20">
      <c r="A155" s="221">
        <v>154</v>
      </c>
      <c r="B155" s="221" t="s">
        <v>1458</v>
      </c>
      <c r="C155" s="221"/>
      <c r="D155" s="221">
        <v>1</v>
      </c>
      <c r="E155" s="221"/>
    </row>
    <row r="156" spans="1:20">
      <c r="A156" s="221">
        <v>155</v>
      </c>
      <c r="B156" s="221" t="s">
        <v>1459</v>
      </c>
      <c r="C156" s="221"/>
      <c r="D156" s="221"/>
      <c r="E156" s="221">
        <v>1</v>
      </c>
    </row>
    <row r="157" spans="1:20">
      <c r="A157" s="221">
        <v>156</v>
      </c>
      <c r="B157" s="221" t="s">
        <v>1460</v>
      </c>
      <c r="C157" s="221"/>
      <c r="D157" s="221"/>
      <c r="E157" s="221">
        <v>1</v>
      </c>
    </row>
    <row r="158" spans="1:20">
      <c r="A158" s="221">
        <v>157</v>
      </c>
      <c r="B158" s="224" t="s">
        <v>1461</v>
      </c>
      <c r="C158" s="221"/>
      <c r="D158" s="221"/>
      <c r="E158" s="221"/>
      <c r="O158">
        <v>1</v>
      </c>
    </row>
    <row r="159" spans="1:20">
      <c r="A159" s="221">
        <v>158</v>
      </c>
      <c r="B159" s="224" t="s">
        <v>1462</v>
      </c>
      <c r="C159" s="221"/>
      <c r="D159" s="221"/>
      <c r="E159" s="221"/>
      <c r="O159">
        <v>1</v>
      </c>
    </row>
    <row r="160" spans="1:20">
      <c r="A160" s="221">
        <v>159</v>
      </c>
      <c r="B160" s="221" t="s">
        <v>1463</v>
      </c>
      <c r="C160" s="221"/>
      <c r="D160" s="221"/>
      <c r="E160" s="221"/>
      <c r="I160">
        <v>1</v>
      </c>
    </row>
    <row r="161" spans="1:23">
      <c r="A161" s="221">
        <v>160</v>
      </c>
      <c r="B161" s="224" t="s">
        <v>1464</v>
      </c>
      <c r="C161" s="221"/>
      <c r="D161" s="221"/>
      <c r="E161" s="221">
        <v>1</v>
      </c>
    </row>
    <row r="162" spans="1:23">
      <c r="A162" s="221">
        <v>161</v>
      </c>
      <c r="B162" s="221" t="s">
        <v>1465</v>
      </c>
      <c r="C162" s="221"/>
      <c r="D162" s="221"/>
      <c r="E162" s="221"/>
      <c r="F162">
        <v>1</v>
      </c>
    </row>
    <row r="163" spans="1:23">
      <c r="A163" s="221">
        <v>162</v>
      </c>
      <c r="B163" s="221" t="s">
        <v>1466</v>
      </c>
      <c r="C163" s="221"/>
      <c r="D163" s="221"/>
      <c r="E163" s="221"/>
      <c r="F163">
        <v>1</v>
      </c>
    </row>
    <row r="164" spans="1:23">
      <c r="A164" s="221">
        <v>163</v>
      </c>
      <c r="B164" s="221" t="s">
        <v>1467</v>
      </c>
      <c r="C164" s="221"/>
      <c r="D164" s="221"/>
      <c r="E164" s="221"/>
      <c r="U164">
        <v>1</v>
      </c>
    </row>
    <row r="165" spans="1:23">
      <c r="A165" s="221">
        <v>164</v>
      </c>
      <c r="B165" s="221" t="s">
        <v>1468</v>
      </c>
      <c r="C165" s="221"/>
      <c r="D165" s="221"/>
      <c r="E165" s="221"/>
      <c r="W165">
        <v>1</v>
      </c>
    </row>
    <row r="166" spans="1:23">
      <c r="A166" s="221">
        <v>165</v>
      </c>
      <c r="B166" s="221" t="s">
        <v>1469</v>
      </c>
      <c r="C166" s="221">
        <v>1</v>
      </c>
      <c r="D166" s="221"/>
      <c r="E166" s="221"/>
    </row>
    <row r="167" spans="1:23">
      <c r="A167" s="221">
        <v>166</v>
      </c>
      <c r="B167" s="224" t="s">
        <v>1470</v>
      </c>
      <c r="C167" s="221"/>
      <c r="D167" s="221"/>
      <c r="E167" s="221"/>
      <c r="K167">
        <v>1</v>
      </c>
    </row>
    <row r="168" spans="1:23">
      <c r="A168" s="221">
        <v>167</v>
      </c>
      <c r="B168" s="221" t="s">
        <v>1471</v>
      </c>
      <c r="C168" s="221"/>
      <c r="D168" s="221"/>
      <c r="E168" s="221"/>
      <c r="R168">
        <v>1</v>
      </c>
    </row>
    <row r="169" spans="1:23">
      <c r="A169" s="221">
        <v>168</v>
      </c>
      <c r="B169" s="221" t="s">
        <v>1472</v>
      </c>
      <c r="C169" s="221"/>
      <c r="D169" s="221"/>
      <c r="E169" s="221">
        <v>1</v>
      </c>
    </row>
    <row r="170" spans="1:23">
      <c r="A170" s="221">
        <v>169</v>
      </c>
      <c r="B170" s="224" t="s">
        <v>1473</v>
      </c>
      <c r="C170" s="221"/>
      <c r="D170" s="221"/>
      <c r="E170" s="221">
        <v>1</v>
      </c>
    </row>
    <row r="171" spans="1:23">
      <c r="A171" s="221">
        <v>170</v>
      </c>
      <c r="B171" s="221" t="s">
        <v>1474</v>
      </c>
      <c r="C171" s="221"/>
      <c r="D171" s="221"/>
      <c r="E171" s="221">
        <v>1</v>
      </c>
    </row>
    <row r="172" spans="1:23">
      <c r="A172" s="221">
        <v>171</v>
      </c>
      <c r="B172" s="221" t="s">
        <v>1475</v>
      </c>
      <c r="C172" s="221">
        <v>1</v>
      </c>
      <c r="D172" s="221"/>
      <c r="E172" s="221"/>
    </row>
    <row r="173" spans="1:23">
      <c r="A173" s="221">
        <v>172</v>
      </c>
      <c r="B173" s="221" t="s">
        <v>1476</v>
      </c>
      <c r="C173" s="221">
        <v>1</v>
      </c>
      <c r="D173" s="221"/>
      <c r="E173" s="221"/>
    </row>
    <row r="174" spans="1:23">
      <c r="A174" s="221">
        <v>173</v>
      </c>
      <c r="B174" s="221" t="s">
        <v>1477</v>
      </c>
      <c r="C174" s="221">
        <v>1</v>
      </c>
      <c r="D174" s="221"/>
      <c r="E174" s="221"/>
    </row>
    <row r="175" spans="1:23">
      <c r="A175" s="221">
        <v>174</v>
      </c>
      <c r="B175" s="221" t="s">
        <v>1478</v>
      </c>
      <c r="C175" s="221">
        <v>1</v>
      </c>
      <c r="D175" s="221"/>
      <c r="E175" s="221"/>
    </row>
    <row r="176" spans="1:23">
      <c r="A176" s="221">
        <v>175</v>
      </c>
      <c r="B176" s="221" t="s">
        <v>1479</v>
      </c>
      <c r="C176" s="221"/>
      <c r="D176" s="221"/>
      <c r="E176" s="221"/>
      <c r="F176">
        <v>1</v>
      </c>
    </row>
    <row r="177" spans="1:22">
      <c r="A177" s="221">
        <v>176</v>
      </c>
      <c r="B177" s="221" t="s">
        <v>1480</v>
      </c>
      <c r="C177" s="221">
        <v>1</v>
      </c>
      <c r="D177" s="221"/>
      <c r="E177" s="221"/>
    </row>
    <row r="178" spans="1:22">
      <c r="A178" s="221">
        <v>177</v>
      </c>
      <c r="B178" s="221" t="s">
        <v>1481</v>
      </c>
      <c r="C178" s="221"/>
      <c r="D178" s="221"/>
      <c r="E178" s="221"/>
      <c r="J178">
        <v>1</v>
      </c>
    </row>
    <row r="179" spans="1:22">
      <c r="A179" s="221">
        <v>178</v>
      </c>
      <c r="B179" s="221" t="s">
        <v>1482</v>
      </c>
      <c r="C179" s="221"/>
      <c r="D179" s="221"/>
      <c r="E179" s="221"/>
      <c r="I179">
        <v>1</v>
      </c>
    </row>
    <row r="180" spans="1:22">
      <c r="A180" s="221">
        <v>179</v>
      </c>
      <c r="B180" s="221" t="s">
        <v>1483</v>
      </c>
      <c r="C180" s="221"/>
      <c r="D180" s="221"/>
      <c r="E180" s="221"/>
      <c r="I180">
        <v>1</v>
      </c>
    </row>
    <row r="181" spans="1:22">
      <c r="A181" s="221">
        <v>180</v>
      </c>
      <c r="B181" s="221" t="s">
        <v>1484</v>
      </c>
      <c r="C181" s="221"/>
      <c r="D181" s="221"/>
      <c r="E181" s="221"/>
      <c r="I181">
        <v>1</v>
      </c>
    </row>
    <row r="182" spans="1:22">
      <c r="A182" s="221">
        <v>181</v>
      </c>
      <c r="B182" s="221" t="s">
        <v>1485</v>
      </c>
      <c r="C182" s="221"/>
      <c r="D182" s="221"/>
      <c r="E182" s="221"/>
      <c r="I182">
        <v>1</v>
      </c>
    </row>
    <row r="183" spans="1:22">
      <c r="A183" s="221">
        <v>182</v>
      </c>
      <c r="B183" s="221" t="s">
        <v>1486</v>
      </c>
      <c r="C183" s="221"/>
      <c r="D183" s="221"/>
      <c r="E183" s="221"/>
      <c r="U183">
        <v>1</v>
      </c>
    </row>
    <row r="184" spans="1:22">
      <c r="A184" s="221">
        <v>183</v>
      </c>
      <c r="B184" s="221" t="s">
        <v>1487</v>
      </c>
      <c r="C184" s="221"/>
      <c r="D184" s="221"/>
      <c r="E184" s="221"/>
      <c r="I184">
        <v>1</v>
      </c>
    </row>
    <row r="185" spans="1:22">
      <c r="A185" s="221">
        <v>184</v>
      </c>
      <c r="B185" s="221" t="s">
        <v>1488</v>
      </c>
      <c r="C185" s="221"/>
      <c r="D185" s="221"/>
      <c r="E185" s="221"/>
      <c r="I185">
        <v>1</v>
      </c>
    </row>
    <row r="186" spans="1:22">
      <c r="A186" s="221">
        <v>185</v>
      </c>
      <c r="B186" s="221" t="s">
        <v>1489</v>
      </c>
      <c r="C186" s="221"/>
      <c r="D186" s="221"/>
      <c r="E186" s="221"/>
      <c r="V186">
        <v>1</v>
      </c>
    </row>
    <row r="187" spans="1:22">
      <c r="A187" s="221">
        <v>186</v>
      </c>
      <c r="B187" s="221" t="s">
        <v>1490</v>
      </c>
      <c r="C187" s="221"/>
      <c r="D187" s="221"/>
      <c r="E187" s="221"/>
      <c r="G187">
        <v>1</v>
      </c>
    </row>
    <row r="188" spans="1:22">
      <c r="A188" s="221">
        <v>187</v>
      </c>
      <c r="B188" s="221" t="s">
        <v>1491</v>
      </c>
      <c r="C188" s="221"/>
      <c r="D188" s="221"/>
      <c r="E188" s="221"/>
      <c r="G188">
        <v>1</v>
      </c>
    </row>
    <row r="189" spans="1:22">
      <c r="A189" s="221">
        <v>188</v>
      </c>
      <c r="B189" s="221" t="s">
        <v>1492</v>
      </c>
      <c r="C189" s="221"/>
      <c r="D189" s="221"/>
      <c r="E189" s="221"/>
      <c r="K189">
        <v>1</v>
      </c>
    </row>
    <row r="190" spans="1:22">
      <c r="A190" s="221">
        <v>189</v>
      </c>
      <c r="B190" s="221" t="s">
        <v>1493</v>
      </c>
      <c r="C190" s="221">
        <v>1</v>
      </c>
      <c r="D190" s="221"/>
      <c r="E190" s="221"/>
    </row>
    <row r="191" spans="1:22">
      <c r="A191" s="221">
        <v>190</v>
      </c>
      <c r="B191" s="221" t="s">
        <v>1494</v>
      </c>
      <c r="C191" s="221"/>
      <c r="D191" s="221"/>
      <c r="E191" s="221"/>
      <c r="U191">
        <v>1</v>
      </c>
    </row>
    <row r="192" spans="1:22">
      <c r="A192" s="221">
        <v>191</v>
      </c>
      <c r="B192" s="221" t="s">
        <v>1495</v>
      </c>
      <c r="C192" s="221"/>
      <c r="D192" s="221"/>
      <c r="E192" s="221"/>
      <c r="T192">
        <v>1</v>
      </c>
    </row>
    <row r="193" spans="1:18">
      <c r="A193" s="221">
        <v>192</v>
      </c>
      <c r="B193" s="221" t="s">
        <v>1496</v>
      </c>
      <c r="C193" s="221"/>
      <c r="D193" s="221"/>
      <c r="E193" s="221"/>
      <c r="R193">
        <v>1</v>
      </c>
    </row>
    <row r="194" spans="1:18">
      <c r="A194" s="221">
        <v>193</v>
      </c>
      <c r="B194" s="221" t="s">
        <v>1497</v>
      </c>
      <c r="C194" s="221"/>
      <c r="D194" s="221"/>
      <c r="E194" s="221"/>
      <c r="I194">
        <v>1</v>
      </c>
    </row>
    <row r="195" spans="1:18">
      <c r="A195" s="221">
        <v>194</v>
      </c>
      <c r="B195" s="221" t="s">
        <v>1498</v>
      </c>
      <c r="C195" s="221">
        <v>1</v>
      </c>
      <c r="D195" s="221"/>
      <c r="E195" s="221"/>
    </row>
    <row r="196" spans="1:18">
      <c r="A196" s="221">
        <v>195</v>
      </c>
      <c r="B196" s="221" t="s">
        <v>1499</v>
      </c>
      <c r="C196" s="221"/>
      <c r="D196" s="221"/>
      <c r="E196" s="221">
        <v>1</v>
      </c>
    </row>
    <row r="197" spans="1:18">
      <c r="A197" s="221">
        <v>196</v>
      </c>
      <c r="B197" s="221" t="s">
        <v>1500</v>
      </c>
      <c r="C197" s="221">
        <v>1</v>
      </c>
      <c r="D197" s="221"/>
      <c r="E197" s="221"/>
    </row>
    <row r="198" spans="1:18">
      <c r="A198" s="221">
        <v>197</v>
      </c>
      <c r="B198" s="221" t="s">
        <v>1501</v>
      </c>
      <c r="C198" s="221">
        <v>1</v>
      </c>
      <c r="D198" s="221"/>
      <c r="E198" s="221"/>
    </row>
    <row r="199" spans="1:18">
      <c r="A199" s="221">
        <v>198</v>
      </c>
      <c r="B199" s="221" t="s">
        <v>1502</v>
      </c>
      <c r="C199" s="221">
        <v>1</v>
      </c>
      <c r="D199" s="221"/>
      <c r="E199" s="221"/>
    </row>
    <row r="200" spans="1:18">
      <c r="A200" s="221">
        <v>199</v>
      </c>
      <c r="B200" s="221" t="s">
        <v>1503</v>
      </c>
      <c r="C200" s="221">
        <v>1</v>
      </c>
      <c r="D200" s="221"/>
      <c r="E200" s="221"/>
    </row>
    <row r="201" spans="1:18">
      <c r="A201" s="221">
        <v>200</v>
      </c>
      <c r="B201" s="221" t="s">
        <v>1504</v>
      </c>
      <c r="C201" s="221">
        <v>1</v>
      </c>
      <c r="D201" s="221"/>
      <c r="E201" s="221"/>
    </row>
    <row r="202" spans="1:18">
      <c r="A202" s="221">
        <v>201</v>
      </c>
      <c r="B202" s="224" t="s">
        <v>1505</v>
      </c>
      <c r="C202" s="221"/>
      <c r="D202" s="221"/>
      <c r="E202" s="221">
        <v>1</v>
      </c>
    </row>
    <row r="203" spans="1:18">
      <c r="A203" s="221">
        <v>202</v>
      </c>
      <c r="B203" s="221" t="s">
        <v>1506</v>
      </c>
      <c r="C203" s="221">
        <v>1</v>
      </c>
      <c r="D203" s="221"/>
      <c r="E203" s="221"/>
    </row>
    <row r="204" spans="1:18">
      <c r="A204" s="221">
        <v>203</v>
      </c>
      <c r="B204" s="221" t="s">
        <v>1507</v>
      </c>
      <c r="C204" s="221">
        <v>1</v>
      </c>
      <c r="D204" s="221"/>
      <c r="E204" s="221"/>
    </row>
    <row r="205" spans="1:18">
      <c r="A205" s="221">
        <v>204</v>
      </c>
      <c r="B205" s="221" t="s">
        <v>1508</v>
      </c>
      <c r="C205" s="221">
        <v>1</v>
      </c>
      <c r="D205" s="221"/>
      <c r="E205" s="221"/>
    </row>
    <row r="206" spans="1:18">
      <c r="A206" s="221">
        <v>205</v>
      </c>
      <c r="B206" s="224" t="s">
        <v>1509</v>
      </c>
      <c r="C206" s="221"/>
      <c r="D206" s="221"/>
      <c r="E206" s="221"/>
      <c r="Q206">
        <v>1</v>
      </c>
    </row>
    <row r="207" spans="1:18">
      <c r="A207" s="221">
        <v>206</v>
      </c>
      <c r="B207" s="221" t="s">
        <v>1510</v>
      </c>
      <c r="C207" s="221">
        <v>1</v>
      </c>
      <c r="D207" s="221"/>
      <c r="E207" s="221"/>
    </row>
    <row r="208" spans="1:18">
      <c r="A208" s="221">
        <v>207</v>
      </c>
      <c r="B208" s="221" t="s">
        <v>1511</v>
      </c>
      <c r="C208" s="221">
        <v>1</v>
      </c>
      <c r="D208" s="221"/>
      <c r="E208" s="221"/>
    </row>
    <row r="209" spans="1:14">
      <c r="A209" s="221">
        <v>208</v>
      </c>
      <c r="B209" s="221" t="s">
        <v>1512</v>
      </c>
      <c r="C209" s="221">
        <v>1</v>
      </c>
      <c r="D209" s="221"/>
      <c r="E209" s="221"/>
    </row>
    <row r="210" spans="1:14">
      <c r="A210" s="221">
        <v>209</v>
      </c>
      <c r="B210" s="221" t="s">
        <v>1513</v>
      </c>
      <c r="C210" s="221">
        <v>1</v>
      </c>
      <c r="D210" s="221"/>
      <c r="E210" s="221"/>
    </row>
    <row r="211" spans="1:14">
      <c r="A211" s="221">
        <v>210</v>
      </c>
      <c r="B211" s="221" t="s">
        <v>1514</v>
      </c>
      <c r="C211" s="221">
        <v>1</v>
      </c>
      <c r="D211" s="221"/>
      <c r="E211" s="221"/>
    </row>
    <row r="212" spans="1:14">
      <c r="A212" s="221">
        <v>211</v>
      </c>
      <c r="B212" s="224" t="s">
        <v>1515</v>
      </c>
      <c r="C212" s="221"/>
      <c r="D212" s="221"/>
      <c r="E212" s="221"/>
      <c r="I212">
        <v>1</v>
      </c>
    </row>
    <row r="213" spans="1:14">
      <c r="A213" s="221">
        <v>212</v>
      </c>
      <c r="B213" s="221" t="s">
        <v>1516</v>
      </c>
      <c r="C213" s="221">
        <v>1</v>
      </c>
      <c r="D213" s="221"/>
      <c r="E213" s="221"/>
    </row>
    <row r="214" spans="1:14">
      <c r="A214" s="221">
        <v>213</v>
      </c>
      <c r="B214" s="221" t="s">
        <v>1517</v>
      </c>
      <c r="C214" s="221">
        <v>1</v>
      </c>
      <c r="D214" s="221"/>
      <c r="E214" s="221"/>
    </row>
    <row r="215" spans="1:14">
      <c r="A215" s="221">
        <v>214</v>
      </c>
      <c r="B215" s="221" t="s">
        <v>1518</v>
      </c>
      <c r="C215" s="221">
        <v>1</v>
      </c>
      <c r="D215" s="221"/>
      <c r="E215" s="221"/>
    </row>
    <row r="216" spans="1:14">
      <c r="A216" s="221">
        <v>215</v>
      </c>
      <c r="B216" s="221" t="s">
        <v>1519</v>
      </c>
      <c r="C216" s="221">
        <v>1</v>
      </c>
      <c r="D216" s="221"/>
      <c r="E216" s="221"/>
    </row>
    <row r="217" spans="1:14">
      <c r="A217" s="221">
        <v>216</v>
      </c>
      <c r="B217" s="221" t="s">
        <v>1520</v>
      </c>
      <c r="C217" s="221">
        <v>1</v>
      </c>
      <c r="D217" s="221"/>
      <c r="E217" s="221">
        <v>1</v>
      </c>
    </row>
    <row r="218" spans="1:14">
      <c r="A218" s="221">
        <v>217</v>
      </c>
      <c r="B218" s="221" t="s">
        <v>1521</v>
      </c>
      <c r="C218" s="221">
        <v>1</v>
      </c>
      <c r="D218" s="221"/>
      <c r="E218" s="221">
        <v>1</v>
      </c>
    </row>
    <row r="219" spans="1:14">
      <c r="A219" s="221">
        <v>218</v>
      </c>
      <c r="B219" s="221" t="s">
        <v>1522</v>
      </c>
      <c r="C219" s="221">
        <v>1</v>
      </c>
      <c r="D219" s="221"/>
      <c r="E219" s="221"/>
    </row>
    <row r="220" spans="1:14">
      <c r="A220" s="221">
        <v>219</v>
      </c>
      <c r="B220" s="221" t="s">
        <v>1523</v>
      </c>
      <c r="C220" s="221">
        <v>1</v>
      </c>
      <c r="D220" s="221"/>
      <c r="E220" s="221"/>
    </row>
    <row r="221" spans="1:14">
      <c r="A221" s="221">
        <v>220</v>
      </c>
      <c r="B221" s="221" t="s">
        <v>1524</v>
      </c>
      <c r="C221" s="221">
        <v>1</v>
      </c>
      <c r="D221" s="221"/>
      <c r="E221" s="221"/>
    </row>
    <row r="222" spans="1:14">
      <c r="A222" s="221">
        <v>221</v>
      </c>
      <c r="B222" s="221" t="s">
        <v>1525</v>
      </c>
      <c r="C222" s="221">
        <v>1</v>
      </c>
      <c r="D222" s="221"/>
      <c r="E222" s="221"/>
    </row>
    <row r="223" spans="1:14">
      <c r="A223" s="221">
        <v>222</v>
      </c>
      <c r="B223" s="221" t="s">
        <v>1526</v>
      </c>
      <c r="C223" s="221">
        <v>1</v>
      </c>
      <c r="D223" s="221"/>
      <c r="E223" s="221"/>
    </row>
    <row r="224" spans="1:14">
      <c r="A224" s="221">
        <v>223</v>
      </c>
      <c r="B224" s="221" t="s">
        <v>1527</v>
      </c>
      <c r="C224" s="221"/>
      <c r="D224" s="221"/>
      <c r="E224" s="221"/>
      <c r="N224">
        <v>1</v>
      </c>
    </row>
    <row r="225" spans="1:18">
      <c r="A225" s="221">
        <v>224</v>
      </c>
      <c r="B225" s="221" t="s">
        <v>1528</v>
      </c>
      <c r="C225" s="221"/>
      <c r="D225" s="221"/>
      <c r="E225" s="221"/>
      <c r="K225">
        <v>1</v>
      </c>
    </row>
    <row r="226" spans="1:18">
      <c r="A226" s="221">
        <v>225</v>
      </c>
      <c r="B226" s="221" t="s">
        <v>1529</v>
      </c>
      <c r="C226" s="221"/>
      <c r="D226" s="221"/>
      <c r="E226" s="221"/>
      <c r="K226">
        <v>1</v>
      </c>
    </row>
    <row r="227" spans="1:18">
      <c r="A227" s="221">
        <v>226</v>
      </c>
      <c r="B227" s="221" t="s">
        <v>1530</v>
      </c>
      <c r="C227" s="221">
        <v>1</v>
      </c>
      <c r="D227" s="221"/>
      <c r="E227" s="221"/>
    </row>
    <row r="228" spans="1:18">
      <c r="A228" s="221">
        <v>227</v>
      </c>
      <c r="B228" s="221" t="s">
        <v>1531</v>
      </c>
      <c r="C228" s="221"/>
      <c r="D228" s="221"/>
      <c r="E228" s="221">
        <v>1</v>
      </c>
    </row>
    <row r="229" spans="1:18">
      <c r="A229" s="221">
        <v>228</v>
      </c>
      <c r="B229" s="221" t="s">
        <v>1532</v>
      </c>
      <c r="C229" s="221">
        <v>1</v>
      </c>
      <c r="D229" s="221"/>
      <c r="E229" s="221"/>
    </row>
    <row r="230" spans="1:18">
      <c r="A230" s="221">
        <v>229</v>
      </c>
      <c r="B230" s="221" t="s">
        <v>1533</v>
      </c>
      <c r="C230" s="221">
        <v>1</v>
      </c>
      <c r="D230" s="221"/>
      <c r="E230" s="221"/>
    </row>
    <row r="231" spans="1:18">
      <c r="A231" s="221">
        <v>230</v>
      </c>
      <c r="B231" s="221" t="s">
        <v>1534</v>
      </c>
      <c r="C231" s="221">
        <v>1</v>
      </c>
      <c r="D231" s="221"/>
      <c r="E231" s="221"/>
    </row>
    <row r="232" spans="1:18">
      <c r="A232" s="221">
        <v>231</v>
      </c>
      <c r="B232" s="221" t="s">
        <v>1535</v>
      </c>
      <c r="C232" s="221">
        <v>1</v>
      </c>
      <c r="D232" s="221"/>
      <c r="E232" s="221"/>
    </row>
    <row r="233" spans="1:18">
      <c r="A233" s="221">
        <v>232</v>
      </c>
      <c r="B233" s="224" t="s">
        <v>1536</v>
      </c>
      <c r="C233" s="221"/>
      <c r="D233" s="221"/>
      <c r="E233" s="221"/>
      <c r="K233">
        <v>1</v>
      </c>
    </row>
    <row r="234" spans="1:18">
      <c r="A234" s="221">
        <v>233</v>
      </c>
      <c r="B234" s="221" t="s">
        <v>1537</v>
      </c>
      <c r="C234" s="221">
        <v>1</v>
      </c>
      <c r="D234" s="221"/>
      <c r="E234" s="221"/>
    </row>
    <row r="235" spans="1:18">
      <c r="A235" s="221">
        <v>234</v>
      </c>
      <c r="B235" s="221" t="s">
        <v>1538</v>
      </c>
      <c r="C235" s="221">
        <v>1</v>
      </c>
      <c r="D235" s="221"/>
      <c r="E235" s="221"/>
    </row>
    <row r="236" spans="1:18">
      <c r="A236" s="221">
        <v>235</v>
      </c>
      <c r="B236" s="221" t="s">
        <v>1539</v>
      </c>
      <c r="C236" s="221">
        <v>1</v>
      </c>
      <c r="D236" s="221"/>
      <c r="E236" s="221"/>
    </row>
    <row r="237" spans="1:18">
      <c r="A237" s="221">
        <v>236</v>
      </c>
      <c r="B237" s="221" t="s">
        <v>1540</v>
      </c>
      <c r="C237" s="221">
        <v>1</v>
      </c>
      <c r="D237" s="221"/>
      <c r="E237" s="221"/>
    </row>
    <row r="238" spans="1:18">
      <c r="A238" s="221">
        <v>237</v>
      </c>
      <c r="B238" s="221" t="s">
        <v>1541</v>
      </c>
      <c r="C238" s="221"/>
      <c r="D238" s="221"/>
      <c r="E238" s="221"/>
      <c r="R238">
        <v>1</v>
      </c>
    </row>
    <row r="239" spans="1:18">
      <c r="A239" s="221">
        <v>238</v>
      </c>
      <c r="B239" s="221" t="s">
        <v>1542</v>
      </c>
      <c r="C239" s="221"/>
      <c r="D239" s="221"/>
      <c r="E239" s="221"/>
      <c r="G239">
        <v>1</v>
      </c>
    </row>
    <row r="240" spans="1:18">
      <c r="A240" s="221">
        <v>239</v>
      </c>
      <c r="B240" s="221" t="s">
        <v>1543</v>
      </c>
      <c r="C240" s="221"/>
      <c r="D240" s="221"/>
      <c r="E240" s="221"/>
      <c r="G240">
        <v>1</v>
      </c>
    </row>
    <row r="241" spans="1:22">
      <c r="A241" s="221">
        <v>240</v>
      </c>
      <c r="B241" s="221" t="s">
        <v>1544</v>
      </c>
      <c r="C241" s="221"/>
      <c r="D241" s="221"/>
      <c r="E241" s="221"/>
      <c r="G241">
        <v>1</v>
      </c>
    </row>
    <row r="242" spans="1:22">
      <c r="A242" s="221">
        <v>241</v>
      </c>
      <c r="B242" s="224" t="s">
        <v>1545</v>
      </c>
      <c r="C242" s="221"/>
      <c r="D242" s="221"/>
      <c r="E242" s="221"/>
      <c r="V242">
        <v>1</v>
      </c>
    </row>
    <row r="243" spans="1:22">
      <c r="A243" s="221">
        <v>242</v>
      </c>
      <c r="B243" s="221" t="s">
        <v>1546</v>
      </c>
      <c r="C243" s="221"/>
      <c r="D243" s="221"/>
      <c r="E243" s="221">
        <v>1</v>
      </c>
    </row>
    <row r="244" spans="1:22">
      <c r="A244" s="221">
        <v>243</v>
      </c>
      <c r="B244" s="221" t="s">
        <v>1547</v>
      </c>
      <c r="C244" s="221">
        <v>1</v>
      </c>
      <c r="D244" s="221"/>
      <c r="E244" s="221"/>
    </row>
    <row r="245" spans="1:22">
      <c r="A245" s="221">
        <v>244</v>
      </c>
      <c r="B245" s="221" t="s">
        <v>1548</v>
      </c>
      <c r="C245" s="221">
        <v>1</v>
      </c>
      <c r="D245" s="221"/>
      <c r="E245" s="221"/>
    </row>
    <row r="246" spans="1:22">
      <c r="A246" s="221">
        <v>245</v>
      </c>
      <c r="B246" s="221" t="s">
        <v>1549</v>
      </c>
      <c r="C246" s="221"/>
      <c r="D246" s="221"/>
      <c r="E246" s="221"/>
      <c r="N246">
        <v>1</v>
      </c>
    </row>
    <row r="247" spans="1:22">
      <c r="A247" s="221">
        <v>246</v>
      </c>
      <c r="B247" s="221" t="s">
        <v>188</v>
      </c>
      <c r="C247" s="221"/>
      <c r="D247" s="221"/>
      <c r="E247" s="221"/>
      <c r="F247">
        <v>1</v>
      </c>
    </row>
    <row r="248" spans="1:22">
      <c r="A248" s="221">
        <v>247</v>
      </c>
      <c r="B248" s="221" t="s">
        <v>1550</v>
      </c>
      <c r="C248" s="221"/>
      <c r="D248" s="221">
        <v>1</v>
      </c>
      <c r="E248" s="221"/>
    </row>
    <row r="249" spans="1:22">
      <c r="A249" s="221">
        <v>248</v>
      </c>
      <c r="B249" s="221" t="s">
        <v>1551</v>
      </c>
      <c r="C249" s="221"/>
      <c r="D249" s="221"/>
      <c r="E249" s="221"/>
      <c r="F249">
        <v>1</v>
      </c>
    </row>
    <row r="250" spans="1:22">
      <c r="A250" s="221">
        <v>249</v>
      </c>
      <c r="B250" s="224" t="s">
        <v>1552</v>
      </c>
      <c r="C250" s="221">
        <v>1</v>
      </c>
      <c r="D250" s="221"/>
      <c r="E250" s="221"/>
    </row>
    <row r="251" spans="1:22">
      <c r="A251" s="221">
        <v>250</v>
      </c>
      <c r="B251" s="224" t="s">
        <v>1553</v>
      </c>
      <c r="C251" s="221"/>
      <c r="D251" s="221"/>
      <c r="E251" s="221"/>
      <c r="N251">
        <v>1</v>
      </c>
    </row>
    <row r="252" spans="1:22">
      <c r="A252" s="221">
        <v>251</v>
      </c>
      <c r="B252" s="221" t="s">
        <v>1554</v>
      </c>
      <c r="C252" s="221">
        <v>1</v>
      </c>
      <c r="D252" s="221"/>
      <c r="E252" s="221"/>
    </row>
    <row r="253" spans="1:22">
      <c r="A253" s="221">
        <v>252</v>
      </c>
      <c r="B253" s="221" t="s">
        <v>1555</v>
      </c>
      <c r="C253" s="221"/>
      <c r="D253" s="221"/>
      <c r="E253" s="221"/>
      <c r="I253">
        <v>1</v>
      </c>
    </row>
    <row r="254" spans="1:22">
      <c r="A254" s="221">
        <v>253</v>
      </c>
      <c r="B254" s="221" t="s">
        <v>1556</v>
      </c>
      <c r="C254" s="221"/>
      <c r="D254" s="221"/>
      <c r="E254" s="221"/>
      <c r="I254">
        <v>1</v>
      </c>
    </row>
    <row r="255" spans="1:22">
      <c r="A255" s="221">
        <v>254</v>
      </c>
      <c r="B255" s="221" t="s">
        <v>1557</v>
      </c>
      <c r="C255" s="221"/>
      <c r="D255" s="221"/>
      <c r="E255" s="221"/>
      <c r="I255">
        <v>1</v>
      </c>
    </row>
    <row r="256" spans="1:22">
      <c r="A256" s="221">
        <v>255</v>
      </c>
      <c r="B256" s="221" t="s">
        <v>1558</v>
      </c>
      <c r="C256" s="221"/>
      <c r="D256" s="221"/>
      <c r="E256" s="221"/>
      <c r="I256">
        <v>1</v>
      </c>
    </row>
    <row r="257" spans="1:22">
      <c r="A257" s="221">
        <v>256</v>
      </c>
      <c r="B257" s="221" t="s">
        <v>1559</v>
      </c>
      <c r="C257" s="221"/>
      <c r="D257" s="221"/>
      <c r="E257" s="221"/>
      <c r="I257">
        <v>1</v>
      </c>
    </row>
    <row r="258" spans="1:22">
      <c r="A258" s="221">
        <v>257</v>
      </c>
      <c r="B258" s="224" t="s">
        <v>1560</v>
      </c>
      <c r="C258" s="221"/>
      <c r="D258" s="221"/>
      <c r="E258" s="221"/>
      <c r="I258">
        <v>1</v>
      </c>
    </row>
    <row r="259" spans="1:22">
      <c r="A259" s="221">
        <v>258</v>
      </c>
      <c r="B259" s="224" t="s">
        <v>1561</v>
      </c>
      <c r="C259" s="221"/>
      <c r="D259" s="221"/>
      <c r="E259" s="221"/>
      <c r="I259">
        <v>1</v>
      </c>
    </row>
    <row r="260" spans="1:22">
      <c r="A260" s="221">
        <v>259</v>
      </c>
      <c r="B260" s="224" t="s">
        <v>1562</v>
      </c>
      <c r="C260" s="221"/>
      <c r="D260" s="221"/>
      <c r="E260" s="221"/>
      <c r="I260">
        <v>1</v>
      </c>
    </row>
    <row r="261" spans="1:22">
      <c r="A261" s="221">
        <v>260</v>
      </c>
      <c r="B261" s="221" t="s">
        <v>1563</v>
      </c>
      <c r="C261" s="221"/>
      <c r="D261" s="221"/>
      <c r="E261" s="221"/>
      <c r="I261">
        <v>1</v>
      </c>
    </row>
    <row r="262" spans="1:22">
      <c r="A262" s="221">
        <v>261</v>
      </c>
      <c r="B262" s="221" t="s">
        <v>1564</v>
      </c>
      <c r="C262" s="221"/>
      <c r="D262" s="221"/>
      <c r="E262" s="221"/>
      <c r="I262">
        <v>1</v>
      </c>
    </row>
    <row r="263" spans="1:22">
      <c r="A263" s="221">
        <v>262</v>
      </c>
      <c r="B263" s="221" t="s">
        <v>1565</v>
      </c>
      <c r="C263" s="221"/>
      <c r="D263" s="221"/>
      <c r="E263" s="221"/>
      <c r="I263">
        <v>1</v>
      </c>
    </row>
    <row r="264" spans="1:22">
      <c r="A264" s="221">
        <v>263</v>
      </c>
      <c r="B264" s="221" t="s">
        <v>1566</v>
      </c>
      <c r="C264" s="221"/>
      <c r="D264" s="221"/>
      <c r="E264" s="221"/>
      <c r="I264">
        <v>1</v>
      </c>
    </row>
    <row r="265" spans="1:22">
      <c r="A265" s="221">
        <v>264</v>
      </c>
      <c r="B265" s="221" t="s">
        <v>1567</v>
      </c>
      <c r="C265" s="221"/>
      <c r="D265" s="221"/>
      <c r="E265" s="221"/>
      <c r="V265">
        <v>1</v>
      </c>
    </row>
    <row r="266" spans="1:22">
      <c r="A266" s="221">
        <v>265</v>
      </c>
      <c r="B266" s="221" t="s">
        <v>1568</v>
      </c>
      <c r="C266" s="221"/>
      <c r="D266" s="221"/>
      <c r="E266" s="221"/>
      <c r="N266">
        <v>1</v>
      </c>
    </row>
    <row r="267" spans="1:22">
      <c r="A267" s="221">
        <v>266</v>
      </c>
      <c r="B267" s="221" t="s">
        <v>1569</v>
      </c>
      <c r="C267" s="221">
        <v>1</v>
      </c>
      <c r="D267" s="221"/>
      <c r="E267" s="221"/>
    </row>
    <row r="268" spans="1:22">
      <c r="A268" s="221">
        <v>267</v>
      </c>
      <c r="B268" s="221" t="s">
        <v>1570</v>
      </c>
      <c r="C268" s="221">
        <v>1</v>
      </c>
      <c r="D268" s="221"/>
      <c r="E268" s="221"/>
    </row>
    <row r="269" spans="1:22">
      <c r="A269" s="221">
        <v>268</v>
      </c>
      <c r="B269" s="221" t="s">
        <v>24</v>
      </c>
      <c r="C269" s="221"/>
      <c r="D269" s="221"/>
      <c r="E269" s="221"/>
      <c r="K269">
        <v>1</v>
      </c>
    </row>
    <row r="270" spans="1:22">
      <c r="A270" s="221">
        <v>269</v>
      </c>
      <c r="B270" s="221" t="s">
        <v>1571</v>
      </c>
      <c r="C270" s="221"/>
      <c r="D270" s="221"/>
      <c r="E270" s="221"/>
      <c r="T270">
        <v>1</v>
      </c>
    </row>
    <row r="271" spans="1:22">
      <c r="A271" s="221">
        <v>270</v>
      </c>
      <c r="B271" s="221" t="s">
        <v>1572</v>
      </c>
      <c r="C271" s="221"/>
      <c r="D271" s="221"/>
      <c r="E271" s="221">
        <v>1</v>
      </c>
    </row>
    <row r="272" spans="1:22">
      <c r="A272" s="221">
        <v>271</v>
      </c>
      <c r="B272" s="221" t="s">
        <v>1573</v>
      </c>
      <c r="C272" s="221">
        <v>1</v>
      </c>
      <c r="D272" s="221"/>
      <c r="E272" s="221"/>
    </row>
    <row r="273" spans="1:15">
      <c r="A273" s="221">
        <v>272</v>
      </c>
      <c r="B273" s="221" t="s">
        <v>1574</v>
      </c>
      <c r="C273" s="221">
        <v>1</v>
      </c>
      <c r="D273" s="221"/>
      <c r="E273" s="221"/>
    </row>
    <row r="274" spans="1:15">
      <c r="A274" s="221">
        <v>273</v>
      </c>
      <c r="B274" s="221" t="s">
        <v>1575</v>
      </c>
      <c r="C274" s="221"/>
      <c r="D274" s="221"/>
      <c r="E274" s="221"/>
      <c r="F274">
        <v>1</v>
      </c>
    </row>
    <row r="275" spans="1:15">
      <c r="A275" s="221">
        <v>274</v>
      </c>
      <c r="B275" s="221" t="s">
        <v>1576</v>
      </c>
      <c r="C275" s="221">
        <v>1</v>
      </c>
      <c r="D275" s="221"/>
      <c r="E275" s="221"/>
    </row>
    <row r="276" spans="1:15">
      <c r="A276" s="221">
        <v>275</v>
      </c>
      <c r="B276" s="221" t="s">
        <v>1577</v>
      </c>
      <c r="C276" s="221">
        <v>1</v>
      </c>
      <c r="D276" s="221"/>
      <c r="E276" s="221"/>
    </row>
    <row r="277" spans="1:15">
      <c r="A277" s="221">
        <v>276</v>
      </c>
      <c r="B277" s="221" t="s">
        <v>1578</v>
      </c>
      <c r="C277" s="221"/>
      <c r="D277" s="221"/>
      <c r="E277" s="221"/>
      <c r="I277">
        <v>1</v>
      </c>
    </row>
    <row r="278" spans="1:15">
      <c r="A278" s="221">
        <v>277</v>
      </c>
      <c r="B278" s="221" t="s">
        <v>1579</v>
      </c>
      <c r="C278" s="221"/>
      <c r="D278" s="221"/>
      <c r="E278" s="221"/>
      <c r="G278">
        <v>1</v>
      </c>
    </row>
    <row r="279" spans="1:15">
      <c r="A279" s="221">
        <v>278</v>
      </c>
      <c r="B279" s="221" t="s">
        <v>1580</v>
      </c>
      <c r="C279" s="221"/>
      <c r="D279" s="221">
        <v>1</v>
      </c>
      <c r="E279" s="221"/>
    </row>
    <row r="280" spans="1:15">
      <c r="A280" s="221">
        <v>279</v>
      </c>
      <c r="B280" s="221" t="s">
        <v>1581</v>
      </c>
      <c r="C280" s="221"/>
      <c r="D280" s="221"/>
      <c r="E280" s="221"/>
      <c r="K280">
        <v>1</v>
      </c>
    </row>
    <row r="281" spans="1:15">
      <c r="A281" s="221">
        <v>280</v>
      </c>
      <c r="B281" s="221" t="s">
        <v>1582</v>
      </c>
      <c r="C281" s="221"/>
      <c r="D281" s="221"/>
      <c r="E281" s="221">
        <v>1</v>
      </c>
    </row>
    <row r="282" spans="1:15">
      <c r="A282" s="221">
        <v>281</v>
      </c>
      <c r="B282" s="221" t="s">
        <v>1583</v>
      </c>
      <c r="C282" s="221"/>
      <c r="D282" s="221"/>
      <c r="E282" s="221">
        <v>1</v>
      </c>
    </row>
    <row r="283" spans="1:15">
      <c r="A283" s="221">
        <v>282</v>
      </c>
      <c r="B283" s="221" t="s">
        <v>1584</v>
      </c>
      <c r="C283" s="221"/>
      <c r="D283" s="221"/>
      <c r="E283" s="221">
        <v>1</v>
      </c>
    </row>
    <row r="284" spans="1:15">
      <c r="A284" s="221">
        <v>283</v>
      </c>
      <c r="B284" s="221" t="s">
        <v>1585</v>
      </c>
      <c r="C284" s="221"/>
      <c r="D284" s="221"/>
      <c r="E284" s="221"/>
      <c r="F284">
        <v>1</v>
      </c>
    </row>
    <row r="285" spans="1:15">
      <c r="A285" s="221">
        <v>284</v>
      </c>
      <c r="B285" s="221" t="s">
        <v>1586</v>
      </c>
      <c r="C285" s="221"/>
      <c r="D285" s="221"/>
      <c r="E285" s="221"/>
      <c r="O285">
        <v>1</v>
      </c>
    </row>
    <row r="286" spans="1:15">
      <c r="A286" s="221">
        <v>285</v>
      </c>
      <c r="B286" s="221" t="s">
        <v>1587</v>
      </c>
      <c r="C286" s="221"/>
      <c r="D286" s="221"/>
      <c r="E286" s="221"/>
      <c r="O286">
        <v>1</v>
      </c>
    </row>
    <row r="287" spans="1:15">
      <c r="A287" s="221">
        <v>286</v>
      </c>
      <c r="B287" s="221" t="s">
        <v>1588</v>
      </c>
      <c r="C287" s="221"/>
      <c r="D287" s="221"/>
      <c r="E287" s="221"/>
      <c r="I287">
        <v>1</v>
      </c>
    </row>
    <row r="288" spans="1:15">
      <c r="A288" s="221">
        <v>287</v>
      </c>
      <c r="B288" s="221" t="s">
        <v>1589</v>
      </c>
      <c r="C288" s="221"/>
      <c r="D288" s="221"/>
      <c r="E288" s="221"/>
      <c r="I288">
        <v>1</v>
      </c>
    </row>
    <row r="289" spans="1:23">
      <c r="A289" s="221">
        <v>288</v>
      </c>
      <c r="B289" s="224" t="s">
        <v>1590</v>
      </c>
      <c r="C289" s="221"/>
      <c r="D289" s="221"/>
      <c r="E289" s="221">
        <v>1</v>
      </c>
    </row>
    <row r="290" spans="1:23">
      <c r="A290" s="221">
        <v>289</v>
      </c>
      <c r="B290" s="221" t="s">
        <v>1591</v>
      </c>
      <c r="C290" s="221"/>
      <c r="D290" s="221"/>
      <c r="E290" s="221"/>
      <c r="F290">
        <v>1</v>
      </c>
    </row>
    <row r="291" spans="1:23">
      <c r="A291" s="221">
        <v>290</v>
      </c>
      <c r="B291" s="224" t="s">
        <v>1592</v>
      </c>
      <c r="C291" s="221"/>
      <c r="D291" s="221"/>
      <c r="E291" s="221"/>
      <c r="G291">
        <v>1</v>
      </c>
    </row>
    <row r="292" spans="1:23">
      <c r="A292" s="221">
        <v>291</v>
      </c>
      <c r="B292" s="224" t="s">
        <v>1593</v>
      </c>
      <c r="C292" s="221"/>
      <c r="D292" s="221"/>
      <c r="E292" s="221"/>
      <c r="G292">
        <v>1</v>
      </c>
    </row>
    <row r="293" spans="1:23">
      <c r="A293" s="221">
        <v>292</v>
      </c>
      <c r="B293" s="224" t="s">
        <v>1594</v>
      </c>
      <c r="C293" s="221"/>
      <c r="D293" s="221"/>
      <c r="E293" s="221"/>
      <c r="G293">
        <v>1</v>
      </c>
    </row>
    <row r="294" spans="1:23">
      <c r="A294" s="221">
        <v>293</v>
      </c>
      <c r="B294" s="224" t="s">
        <v>1595</v>
      </c>
      <c r="C294" s="221"/>
      <c r="D294" s="221">
        <v>1</v>
      </c>
      <c r="E294" s="221"/>
    </row>
    <row r="295" spans="1:23">
      <c r="A295" s="221">
        <v>294</v>
      </c>
      <c r="B295" s="221" t="s">
        <v>1596</v>
      </c>
      <c r="C295" s="221"/>
      <c r="D295" s="221"/>
      <c r="E295" s="221"/>
      <c r="W295">
        <v>1</v>
      </c>
    </row>
    <row r="296" spans="1:23">
      <c r="A296" s="221">
        <v>295</v>
      </c>
      <c r="B296" s="221" t="s">
        <v>1597</v>
      </c>
      <c r="C296" s="221"/>
      <c r="D296" s="221"/>
      <c r="E296" s="221"/>
      <c r="H296">
        <v>1</v>
      </c>
    </row>
    <row r="297" spans="1:23">
      <c r="A297" s="221">
        <v>296</v>
      </c>
      <c r="B297" s="221" t="s">
        <v>1598</v>
      </c>
      <c r="C297" s="221">
        <v>1</v>
      </c>
      <c r="D297" s="221"/>
      <c r="E297" s="221"/>
    </row>
    <row r="298" spans="1:23">
      <c r="A298" s="221">
        <v>297</v>
      </c>
      <c r="B298" s="221" t="s">
        <v>1599</v>
      </c>
      <c r="C298" s="221">
        <v>1</v>
      </c>
      <c r="D298" s="221"/>
      <c r="E298" s="221"/>
    </row>
    <row r="299" spans="1:23">
      <c r="A299" s="221">
        <v>298</v>
      </c>
      <c r="B299" s="221" t="s">
        <v>1600</v>
      </c>
      <c r="C299" s="221">
        <v>1</v>
      </c>
      <c r="D299" s="221"/>
      <c r="E299" s="221"/>
    </row>
    <row r="300" spans="1:23">
      <c r="A300" s="221">
        <v>299</v>
      </c>
      <c r="B300" s="221" t="s">
        <v>1601</v>
      </c>
      <c r="C300" s="221"/>
      <c r="D300" s="221"/>
      <c r="E300" s="221">
        <v>1</v>
      </c>
    </row>
    <row r="301" spans="1:23">
      <c r="A301" s="221">
        <v>300</v>
      </c>
      <c r="B301" s="221" t="s">
        <v>1602</v>
      </c>
      <c r="C301" s="221">
        <v>1</v>
      </c>
      <c r="D301" s="221"/>
      <c r="E301" s="221"/>
    </row>
    <row r="302" spans="1:23">
      <c r="A302" s="221">
        <v>301</v>
      </c>
      <c r="B302" s="221" t="s">
        <v>1603</v>
      </c>
      <c r="C302" s="221">
        <v>1</v>
      </c>
      <c r="D302" s="221"/>
      <c r="E302" s="221"/>
    </row>
    <row r="303" spans="1:23">
      <c r="A303" s="221">
        <v>302</v>
      </c>
      <c r="B303" s="221" t="s">
        <v>1604</v>
      </c>
      <c r="C303" s="221">
        <v>1</v>
      </c>
      <c r="D303" s="221"/>
      <c r="E303" s="221"/>
    </row>
    <row r="304" spans="1:23">
      <c r="A304" s="221">
        <v>303</v>
      </c>
      <c r="B304" s="221" t="s">
        <v>1605</v>
      </c>
      <c r="C304" s="221">
        <v>1</v>
      </c>
      <c r="D304" s="221"/>
      <c r="E304" s="221"/>
    </row>
    <row r="305" spans="1:21">
      <c r="A305" s="221">
        <v>304</v>
      </c>
      <c r="B305" s="221" t="s">
        <v>1606</v>
      </c>
      <c r="C305" s="221">
        <v>1</v>
      </c>
      <c r="D305" s="221"/>
      <c r="E305" s="221"/>
    </row>
    <row r="306" spans="1:21">
      <c r="A306" s="221">
        <v>305</v>
      </c>
      <c r="B306" s="221" t="s">
        <v>1607</v>
      </c>
      <c r="C306" s="221">
        <v>1</v>
      </c>
      <c r="D306" s="221"/>
      <c r="E306" s="221"/>
    </row>
    <row r="307" spans="1:21">
      <c r="A307" s="221">
        <v>306</v>
      </c>
      <c r="B307" s="221" t="s">
        <v>1608</v>
      </c>
      <c r="C307" s="221"/>
      <c r="D307" s="221"/>
      <c r="E307" s="221">
        <v>1</v>
      </c>
    </row>
    <row r="308" spans="1:21">
      <c r="A308" s="221">
        <v>307</v>
      </c>
      <c r="B308" s="224" t="s">
        <v>1609</v>
      </c>
      <c r="C308" s="221"/>
      <c r="D308" s="221"/>
      <c r="E308" s="221">
        <v>1</v>
      </c>
    </row>
    <row r="309" spans="1:21">
      <c r="A309" s="221">
        <v>308</v>
      </c>
      <c r="B309" s="221" t="s">
        <v>1610</v>
      </c>
      <c r="C309" s="221">
        <v>1</v>
      </c>
      <c r="D309" s="221"/>
      <c r="E309" s="221"/>
    </row>
    <row r="310" spans="1:21">
      <c r="A310" s="221">
        <v>309</v>
      </c>
      <c r="B310" s="224" t="s">
        <v>1611</v>
      </c>
      <c r="C310" s="221"/>
      <c r="D310" s="221"/>
      <c r="E310" s="221">
        <v>1</v>
      </c>
    </row>
    <row r="311" spans="1:21">
      <c r="A311" s="221">
        <v>310</v>
      </c>
      <c r="B311" s="221" t="s">
        <v>1612</v>
      </c>
      <c r="C311" s="221">
        <v>1</v>
      </c>
      <c r="D311" s="221"/>
      <c r="E311" s="221"/>
    </row>
    <row r="312" spans="1:21">
      <c r="A312" s="221">
        <v>311</v>
      </c>
      <c r="B312" s="221" t="s">
        <v>1613</v>
      </c>
      <c r="C312" s="221">
        <v>1</v>
      </c>
      <c r="D312" s="221"/>
      <c r="E312" s="221"/>
    </row>
    <row r="313" spans="1:21">
      <c r="A313" s="221">
        <v>312</v>
      </c>
      <c r="B313" s="221" t="s">
        <v>1614</v>
      </c>
      <c r="C313" s="221">
        <v>1</v>
      </c>
      <c r="D313" s="221"/>
      <c r="E313" s="221"/>
    </row>
    <row r="314" spans="1:21">
      <c r="A314" s="221">
        <v>313</v>
      </c>
      <c r="B314" s="221" t="s">
        <v>1615</v>
      </c>
      <c r="C314" s="221">
        <v>1</v>
      </c>
      <c r="D314" s="221"/>
      <c r="E314" s="221"/>
    </row>
    <row r="315" spans="1:21">
      <c r="A315" s="221">
        <v>314</v>
      </c>
      <c r="B315" s="221" t="s">
        <v>1616</v>
      </c>
      <c r="C315" s="221">
        <v>1</v>
      </c>
      <c r="D315" s="221"/>
      <c r="E315" s="221"/>
    </row>
    <row r="316" spans="1:21">
      <c r="A316" s="221">
        <v>315</v>
      </c>
      <c r="B316" s="221" t="s">
        <v>1617</v>
      </c>
      <c r="C316" s="221">
        <v>1</v>
      </c>
      <c r="D316" s="221"/>
      <c r="E316" s="221"/>
    </row>
    <row r="317" spans="1:21">
      <c r="A317" s="221">
        <v>316</v>
      </c>
      <c r="B317" s="221" t="s">
        <v>1618</v>
      </c>
      <c r="C317" s="221"/>
      <c r="D317" s="221"/>
      <c r="E317" s="221">
        <v>1</v>
      </c>
    </row>
    <row r="318" spans="1:21">
      <c r="A318" s="221">
        <v>317</v>
      </c>
      <c r="B318" s="221" t="s">
        <v>1619</v>
      </c>
      <c r="C318" s="221">
        <v>1</v>
      </c>
      <c r="D318" s="221"/>
      <c r="E318" s="221"/>
    </row>
    <row r="319" spans="1:21">
      <c r="A319" s="221">
        <v>318</v>
      </c>
      <c r="B319" s="221" t="s">
        <v>1620</v>
      </c>
      <c r="C319" s="221"/>
      <c r="D319" s="221"/>
      <c r="E319" s="221"/>
      <c r="U319">
        <v>1</v>
      </c>
    </row>
    <row r="320" spans="1:21">
      <c r="A320" s="221">
        <v>319</v>
      </c>
      <c r="B320" s="221" t="s">
        <v>1621</v>
      </c>
      <c r="C320" s="221">
        <v>1</v>
      </c>
      <c r="D320" s="221"/>
      <c r="E320" s="221"/>
    </row>
    <row r="321" spans="1:5">
      <c r="A321" s="221">
        <v>320</v>
      </c>
      <c r="B321" s="221" t="s">
        <v>1622</v>
      </c>
      <c r="C321" s="221">
        <v>1</v>
      </c>
      <c r="D321" s="221"/>
      <c r="E321" s="221"/>
    </row>
    <row r="322" spans="1:5">
      <c r="A322" s="221">
        <v>321</v>
      </c>
      <c r="B322" s="221" t="s">
        <v>1623</v>
      </c>
      <c r="C322" s="221">
        <v>1</v>
      </c>
      <c r="D322" s="221"/>
      <c r="E322" s="221"/>
    </row>
    <row r="323" spans="1:5">
      <c r="A323" s="221">
        <v>322</v>
      </c>
      <c r="B323" s="221" t="s">
        <v>1624</v>
      </c>
      <c r="C323" s="221">
        <v>1</v>
      </c>
      <c r="D323" s="221"/>
      <c r="E323" s="221"/>
    </row>
    <row r="324" spans="1:5">
      <c r="A324" s="221">
        <v>323</v>
      </c>
      <c r="B324" s="221" t="s">
        <v>1625</v>
      </c>
      <c r="C324" s="221">
        <v>1</v>
      </c>
      <c r="D324" s="221"/>
      <c r="E324" s="221"/>
    </row>
    <row r="325" spans="1:5">
      <c r="A325" s="221">
        <v>324</v>
      </c>
      <c r="B325" s="221" t="s">
        <v>1626</v>
      </c>
      <c r="C325" s="221">
        <v>1</v>
      </c>
      <c r="D325" s="221"/>
      <c r="E325" s="221"/>
    </row>
    <row r="326" spans="1:5">
      <c r="A326" s="221">
        <v>325</v>
      </c>
      <c r="B326" s="221" t="s">
        <v>1627</v>
      </c>
      <c r="C326" s="221">
        <v>1</v>
      </c>
      <c r="D326" s="221"/>
      <c r="E326" s="221"/>
    </row>
    <row r="327" spans="1:5">
      <c r="A327" s="221">
        <v>326</v>
      </c>
      <c r="B327" s="221" t="s">
        <v>1628</v>
      </c>
      <c r="C327" s="221">
        <v>1</v>
      </c>
      <c r="D327" s="221"/>
      <c r="E327" s="221"/>
    </row>
    <row r="328" spans="1:5">
      <c r="A328" s="221">
        <v>327</v>
      </c>
      <c r="B328" s="221" t="s">
        <v>1629</v>
      </c>
      <c r="C328" s="221">
        <v>1</v>
      </c>
      <c r="D328" s="221"/>
      <c r="E328" s="221"/>
    </row>
    <row r="329" spans="1:5">
      <c r="A329" s="221">
        <v>328</v>
      </c>
      <c r="B329" s="221" t="s">
        <v>1630</v>
      </c>
      <c r="C329" s="221">
        <v>1</v>
      </c>
      <c r="D329" s="221"/>
      <c r="E329" s="221"/>
    </row>
    <row r="330" spans="1:5">
      <c r="A330" s="221">
        <v>329</v>
      </c>
      <c r="B330" s="221" t="s">
        <v>1631</v>
      </c>
      <c r="C330" s="221">
        <v>1</v>
      </c>
      <c r="D330" s="221"/>
      <c r="E330" s="221"/>
    </row>
    <row r="331" spans="1:5">
      <c r="A331" s="221">
        <v>330</v>
      </c>
      <c r="B331" s="221" t="s">
        <v>1632</v>
      </c>
      <c r="C331" s="221">
        <v>1</v>
      </c>
      <c r="D331" s="221"/>
      <c r="E331" s="221"/>
    </row>
    <row r="332" spans="1:5">
      <c r="A332" s="221">
        <v>331</v>
      </c>
      <c r="B332" s="221" t="s">
        <v>1633</v>
      </c>
      <c r="C332" s="221">
        <v>1</v>
      </c>
      <c r="D332" s="221"/>
      <c r="E332" s="221"/>
    </row>
    <row r="333" spans="1:5">
      <c r="A333" s="221">
        <v>332</v>
      </c>
      <c r="B333" s="221" t="s">
        <v>1634</v>
      </c>
      <c r="C333" s="221">
        <v>1</v>
      </c>
      <c r="D333" s="221"/>
      <c r="E333" s="221"/>
    </row>
    <row r="334" spans="1:5">
      <c r="A334" s="221">
        <v>333</v>
      </c>
      <c r="B334" s="221" t="s">
        <v>1635</v>
      </c>
      <c r="C334" s="221"/>
      <c r="D334" s="221"/>
      <c r="E334" s="221">
        <v>1</v>
      </c>
    </row>
    <row r="335" spans="1:5">
      <c r="A335" s="221">
        <v>334</v>
      </c>
      <c r="B335" s="221" t="s">
        <v>1636</v>
      </c>
      <c r="C335" s="221"/>
      <c r="D335" s="221"/>
      <c r="E335" s="221">
        <v>1</v>
      </c>
    </row>
    <row r="336" spans="1:5">
      <c r="A336" s="221">
        <v>335</v>
      </c>
      <c r="B336" s="221" t="s">
        <v>1637</v>
      </c>
      <c r="C336" s="221">
        <v>1</v>
      </c>
      <c r="D336" s="221"/>
      <c r="E336" s="221"/>
    </row>
    <row r="337" spans="1:11">
      <c r="A337" s="221">
        <v>336</v>
      </c>
      <c r="B337" s="221" t="s">
        <v>1638</v>
      </c>
      <c r="C337" s="221"/>
      <c r="D337" s="221"/>
      <c r="E337" s="221">
        <v>1</v>
      </c>
    </row>
    <row r="338" spans="1:11">
      <c r="A338" s="221">
        <v>337</v>
      </c>
      <c r="B338" s="221" t="s">
        <v>1639</v>
      </c>
      <c r="C338" s="221"/>
      <c r="D338" s="221"/>
      <c r="E338" s="221">
        <v>1</v>
      </c>
    </row>
    <row r="339" spans="1:11">
      <c r="A339" s="221">
        <v>338</v>
      </c>
      <c r="B339" s="221" t="s">
        <v>1640</v>
      </c>
      <c r="C339" s="221">
        <v>1</v>
      </c>
      <c r="D339" s="221"/>
      <c r="E339" s="221"/>
    </row>
    <row r="340" spans="1:11">
      <c r="A340" s="221">
        <v>339</v>
      </c>
      <c r="B340" s="221" t="s">
        <v>1641</v>
      </c>
      <c r="C340" s="221">
        <v>1</v>
      </c>
      <c r="D340" s="221"/>
      <c r="E340" s="221"/>
    </row>
    <row r="341" spans="1:11">
      <c r="A341" s="221">
        <v>340</v>
      </c>
      <c r="B341" s="221" t="s">
        <v>1642</v>
      </c>
      <c r="C341" s="221">
        <v>1</v>
      </c>
      <c r="D341" s="221"/>
      <c r="E341" s="221"/>
    </row>
    <row r="342" spans="1:11">
      <c r="A342" s="221">
        <v>341</v>
      </c>
      <c r="B342" s="221" t="s">
        <v>1643</v>
      </c>
      <c r="C342" s="221">
        <v>1</v>
      </c>
      <c r="D342" s="221"/>
      <c r="E342" s="221"/>
    </row>
    <row r="343" spans="1:11">
      <c r="A343" s="221">
        <v>342</v>
      </c>
      <c r="B343" s="221" t="s">
        <v>1644</v>
      </c>
      <c r="C343" s="221">
        <v>1</v>
      </c>
      <c r="D343" s="221"/>
      <c r="E343" s="221"/>
    </row>
    <row r="344" spans="1:11">
      <c r="A344" s="221">
        <v>343</v>
      </c>
      <c r="B344" s="221" t="s">
        <v>1645</v>
      </c>
      <c r="C344" s="221">
        <v>1</v>
      </c>
      <c r="D344" s="221"/>
      <c r="E344" s="221"/>
    </row>
    <row r="345" spans="1:11">
      <c r="A345" s="221">
        <v>344</v>
      </c>
      <c r="B345" s="221" t="s">
        <v>1646</v>
      </c>
      <c r="C345" s="221"/>
      <c r="D345" s="221"/>
      <c r="E345" s="221"/>
      <c r="K345">
        <v>1</v>
      </c>
    </row>
    <row r="346" spans="1:11">
      <c r="A346" s="221">
        <v>345</v>
      </c>
      <c r="B346" s="224" t="s">
        <v>1647</v>
      </c>
      <c r="C346" s="221"/>
      <c r="D346" s="221">
        <v>1</v>
      </c>
      <c r="E346" s="221"/>
    </row>
    <row r="347" spans="1:11">
      <c r="A347" s="221">
        <v>346</v>
      </c>
      <c r="B347" s="224" t="s">
        <v>1648</v>
      </c>
      <c r="C347" s="221"/>
      <c r="D347" s="221">
        <v>1</v>
      </c>
      <c r="E347" s="221"/>
    </row>
    <row r="348" spans="1:11">
      <c r="A348" s="221">
        <v>347</v>
      </c>
      <c r="B348" s="221" t="s">
        <v>1649</v>
      </c>
      <c r="C348" s="221">
        <v>1</v>
      </c>
      <c r="D348" s="221"/>
      <c r="E348" s="221"/>
    </row>
    <row r="349" spans="1:11">
      <c r="A349" s="221">
        <v>348</v>
      </c>
      <c r="B349" s="221" t="s">
        <v>191</v>
      </c>
      <c r="C349" s="221"/>
      <c r="D349" s="221"/>
      <c r="E349" s="221"/>
      <c r="I349">
        <v>1</v>
      </c>
    </row>
    <row r="350" spans="1:11">
      <c r="A350" s="221">
        <v>349</v>
      </c>
      <c r="B350" s="221" t="s">
        <v>1650</v>
      </c>
      <c r="C350" s="221">
        <v>1</v>
      </c>
      <c r="D350" s="221"/>
      <c r="E350" s="221"/>
    </row>
    <row r="351" spans="1:11">
      <c r="A351" s="221">
        <v>350</v>
      </c>
      <c r="B351" s="221" t="s">
        <v>1651</v>
      </c>
      <c r="C351" s="221">
        <v>1</v>
      </c>
      <c r="D351" s="221"/>
      <c r="E351" s="221"/>
    </row>
    <row r="352" spans="1:11">
      <c r="A352" s="221">
        <v>351</v>
      </c>
      <c r="B352" s="221" t="s">
        <v>1652</v>
      </c>
      <c r="C352" s="221">
        <v>1</v>
      </c>
      <c r="D352" s="221"/>
      <c r="E352" s="221"/>
    </row>
    <row r="353" spans="1:15">
      <c r="A353" s="221">
        <v>352</v>
      </c>
      <c r="B353" s="221" t="s">
        <v>1653</v>
      </c>
      <c r="C353" s="221">
        <v>1</v>
      </c>
      <c r="D353" s="221"/>
      <c r="E353" s="221"/>
    </row>
    <row r="354" spans="1:15">
      <c r="A354" s="221">
        <v>353</v>
      </c>
      <c r="B354" s="221" t="s">
        <v>1654</v>
      </c>
      <c r="C354" s="221"/>
      <c r="D354" s="221"/>
      <c r="E354" s="221"/>
      <c r="J354">
        <v>1</v>
      </c>
    </row>
    <row r="355" spans="1:15">
      <c r="A355" s="221">
        <v>354</v>
      </c>
      <c r="B355" s="221" t="s">
        <v>1655</v>
      </c>
      <c r="C355" s="221"/>
      <c r="D355" s="221"/>
      <c r="E355" s="221">
        <v>1</v>
      </c>
    </row>
    <row r="356" spans="1:15">
      <c r="A356" s="221">
        <v>355</v>
      </c>
      <c r="B356" s="221" t="s">
        <v>1656</v>
      </c>
      <c r="C356" s="221"/>
      <c r="D356" s="221"/>
      <c r="E356" s="221"/>
      <c r="O356">
        <v>1</v>
      </c>
    </row>
    <row r="357" spans="1:15">
      <c r="A357" s="221">
        <v>356</v>
      </c>
      <c r="B357" s="221" t="s">
        <v>1657</v>
      </c>
      <c r="C357" s="221"/>
      <c r="D357" s="221">
        <v>1</v>
      </c>
      <c r="E357" s="221"/>
    </row>
    <row r="358" spans="1:15">
      <c r="A358" s="221">
        <v>357</v>
      </c>
      <c r="B358" s="221" t="s">
        <v>1658</v>
      </c>
      <c r="C358" s="221"/>
      <c r="D358" s="221"/>
      <c r="E358" s="221"/>
      <c r="L358">
        <v>1</v>
      </c>
    </row>
    <row r="359" spans="1:15">
      <c r="A359" s="221">
        <v>358</v>
      </c>
      <c r="B359" s="221" t="s">
        <v>1659</v>
      </c>
      <c r="C359" s="221">
        <v>1</v>
      </c>
      <c r="D359" s="221"/>
      <c r="E359" s="221"/>
    </row>
    <row r="360" spans="1:15">
      <c r="A360" s="221">
        <v>359</v>
      </c>
      <c r="B360" s="221" t="s">
        <v>1660</v>
      </c>
      <c r="C360" s="221">
        <v>1</v>
      </c>
      <c r="D360" s="221"/>
      <c r="E360" s="221"/>
    </row>
    <row r="361" spans="1:15">
      <c r="A361" s="221">
        <v>360</v>
      </c>
      <c r="B361" s="221" t="s">
        <v>1661</v>
      </c>
      <c r="C361" s="221">
        <v>1</v>
      </c>
      <c r="D361" s="221"/>
      <c r="E361" s="221"/>
    </row>
    <row r="362" spans="1:15">
      <c r="A362" s="221">
        <v>361</v>
      </c>
      <c r="B362" s="221" t="s">
        <v>1662</v>
      </c>
      <c r="C362" s="221">
        <v>1</v>
      </c>
      <c r="D362" s="221"/>
      <c r="E362" s="221"/>
    </row>
    <row r="363" spans="1:15">
      <c r="A363" s="221">
        <v>362</v>
      </c>
      <c r="B363" s="221" t="s">
        <v>1663</v>
      </c>
      <c r="C363" s="221">
        <v>1</v>
      </c>
      <c r="D363" s="221"/>
      <c r="E363" s="221"/>
    </row>
    <row r="364" spans="1:15">
      <c r="A364" s="221">
        <v>363</v>
      </c>
      <c r="B364" s="221" t="s">
        <v>1664</v>
      </c>
      <c r="C364" s="221">
        <v>1</v>
      </c>
      <c r="D364" s="221"/>
      <c r="E364" s="221"/>
    </row>
    <row r="365" spans="1:15">
      <c r="A365" s="221">
        <v>364</v>
      </c>
      <c r="B365" s="221" t="s">
        <v>1665</v>
      </c>
      <c r="C365" s="221">
        <v>1</v>
      </c>
      <c r="D365" s="221"/>
      <c r="E365" s="221"/>
    </row>
    <row r="366" spans="1:15">
      <c r="A366" s="221">
        <v>365</v>
      </c>
      <c r="B366" s="221" t="s">
        <v>1666</v>
      </c>
      <c r="C366" s="221"/>
      <c r="D366" s="221"/>
      <c r="E366" s="221"/>
      <c r="F366">
        <v>1</v>
      </c>
    </row>
    <row r="367" spans="1:15">
      <c r="A367" s="221">
        <v>366</v>
      </c>
      <c r="B367" s="221" t="s">
        <v>1667</v>
      </c>
      <c r="C367" s="221">
        <v>1</v>
      </c>
      <c r="D367" s="221"/>
      <c r="E367" s="221"/>
    </row>
    <row r="368" spans="1:15">
      <c r="A368" s="221">
        <v>367</v>
      </c>
      <c r="B368" s="224" t="s">
        <v>1668</v>
      </c>
      <c r="C368" s="221"/>
      <c r="D368" s="221"/>
      <c r="E368" s="221"/>
      <c r="F368">
        <v>1</v>
      </c>
    </row>
    <row r="369" spans="1:21">
      <c r="A369" s="221">
        <v>368</v>
      </c>
      <c r="B369" s="221" t="s">
        <v>1669</v>
      </c>
      <c r="C369" s="221"/>
      <c r="D369" s="221"/>
      <c r="E369" s="221">
        <v>1</v>
      </c>
    </row>
    <row r="370" spans="1:21">
      <c r="A370" s="221">
        <v>369</v>
      </c>
      <c r="B370" s="221" t="s">
        <v>1670</v>
      </c>
      <c r="C370" s="221"/>
      <c r="D370" s="221"/>
      <c r="E370" s="221">
        <v>1</v>
      </c>
    </row>
    <row r="371" spans="1:21">
      <c r="A371" s="221">
        <v>370</v>
      </c>
      <c r="B371" s="221" t="s">
        <v>1671</v>
      </c>
      <c r="C371" s="221"/>
      <c r="D371" s="221"/>
      <c r="E371" s="221"/>
      <c r="F371">
        <v>1</v>
      </c>
      <c r="I371">
        <v>1</v>
      </c>
    </row>
    <row r="372" spans="1:21">
      <c r="A372" s="221">
        <v>371</v>
      </c>
      <c r="B372" s="221" t="s">
        <v>1672</v>
      </c>
      <c r="C372" s="221"/>
      <c r="D372" s="221"/>
      <c r="E372" s="221"/>
      <c r="I372">
        <v>1</v>
      </c>
    </row>
    <row r="373" spans="1:21">
      <c r="A373" s="221">
        <v>372</v>
      </c>
      <c r="B373" s="221" t="s">
        <v>1673</v>
      </c>
      <c r="C373" s="221"/>
      <c r="D373" s="221"/>
      <c r="E373" s="221"/>
      <c r="I373">
        <v>1</v>
      </c>
    </row>
    <row r="374" spans="1:21">
      <c r="A374" s="221">
        <v>373</v>
      </c>
      <c r="B374" s="221" t="s">
        <v>1674</v>
      </c>
      <c r="C374" s="221"/>
      <c r="D374" s="221"/>
      <c r="E374" s="221"/>
      <c r="I374">
        <v>1</v>
      </c>
    </row>
    <row r="375" spans="1:21">
      <c r="A375" s="221">
        <v>374</v>
      </c>
      <c r="B375" s="221" t="s">
        <v>1675</v>
      </c>
      <c r="C375" s="221"/>
      <c r="D375" s="221"/>
      <c r="E375" s="221"/>
      <c r="I375">
        <v>1</v>
      </c>
    </row>
    <row r="376" spans="1:21">
      <c r="A376" s="221">
        <v>375</v>
      </c>
      <c r="B376" s="221" t="s">
        <v>1676</v>
      </c>
      <c r="C376" s="221"/>
      <c r="D376" s="221"/>
      <c r="E376" s="221"/>
      <c r="I376">
        <v>1</v>
      </c>
    </row>
    <row r="377" spans="1:21">
      <c r="A377" s="221">
        <v>376</v>
      </c>
      <c r="B377" s="221" t="s">
        <v>1677</v>
      </c>
      <c r="C377" s="221"/>
      <c r="D377" s="221"/>
      <c r="E377" s="221"/>
      <c r="I377">
        <v>1</v>
      </c>
    </row>
    <row r="378" spans="1:21">
      <c r="A378" s="221">
        <v>377</v>
      </c>
      <c r="B378" s="221" t="s">
        <v>1678</v>
      </c>
      <c r="C378" s="221"/>
      <c r="D378" s="221"/>
      <c r="E378" s="221"/>
      <c r="I378">
        <v>1</v>
      </c>
    </row>
    <row r="379" spans="1:21">
      <c r="A379" s="221">
        <v>378</v>
      </c>
      <c r="B379" s="221" t="s">
        <v>1679</v>
      </c>
      <c r="C379" s="221"/>
      <c r="D379" s="221"/>
      <c r="E379" s="221"/>
      <c r="I379">
        <v>1</v>
      </c>
    </row>
    <row r="380" spans="1:21">
      <c r="A380" s="221">
        <v>379</v>
      </c>
      <c r="B380" s="221" t="s">
        <v>1680</v>
      </c>
      <c r="C380" s="221"/>
      <c r="D380" s="221"/>
      <c r="E380" s="221"/>
      <c r="I380">
        <v>1</v>
      </c>
    </row>
    <row r="381" spans="1:21">
      <c r="A381" s="221">
        <v>380</v>
      </c>
      <c r="B381" s="221" t="s">
        <v>1681</v>
      </c>
      <c r="C381" s="221"/>
      <c r="D381" s="221"/>
      <c r="E381" s="221"/>
      <c r="U381">
        <v>1</v>
      </c>
    </row>
    <row r="382" spans="1:21">
      <c r="A382" s="221">
        <v>381</v>
      </c>
      <c r="B382" s="221" t="s">
        <v>1682</v>
      </c>
      <c r="C382" s="221"/>
      <c r="D382" s="221"/>
      <c r="E382" s="221">
        <v>1</v>
      </c>
    </row>
    <row r="383" spans="1:21">
      <c r="A383" s="221">
        <v>382</v>
      </c>
      <c r="B383" s="221" t="s">
        <v>1683</v>
      </c>
      <c r="C383" s="221"/>
      <c r="D383" s="221"/>
      <c r="E383" s="221"/>
      <c r="I383">
        <v>1</v>
      </c>
    </row>
    <row r="384" spans="1:21">
      <c r="A384" s="221">
        <v>383</v>
      </c>
      <c r="B384" s="221" t="s">
        <v>1684</v>
      </c>
      <c r="C384" s="221"/>
      <c r="D384" s="221"/>
      <c r="E384" s="221"/>
      <c r="I384">
        <v>1</v>
      </c>
    </row>
    <row r="385" spans="1:22">
      <c r="A385" s="221">
        <v>384</v>
      </c>
      <c r="B385" s="221" t="s">
        <v>1685</v>
      </c>
      <c r="C385" s="221"/>
      <c r="D385" s="221"/>
      <c r="E385" s="221"/>
      <c r="V385">
        <v>1</v>
      </c>
    </row>
    <row r="386" spans="1:22">
      <c r="A386" s="221">
        <v>385</v>
      </c>
      <c r="B386" s="224" t="s">
        <v>1686</v>
      </c>
      <c r="C386" s="221">
        <v>1</v>
      </c>
      <c r="D386" s="221"/>
      <c r="E386" s="221"/>
    </row>
    <row r="387" spans="1:22">
      <c r="A387" s="221">
        <v>386</v>
      </c>
      <c r="B387" s="221" t="s">
        <v>1687</v>
      </c>
      <c r="C387" s="221">
        <v>1</v>
      </c>
      <c r="D387" s="221"/>
      <c r="E387" s="221"/>
    </row>
    <row r="388" spans="1:22">
      <c r="A388" s="221">
        <v>387</v>
      </c>
      <c r="B388" s="221" t="s">
        <v>1688</v>
      </c>
      <c r="C388" s="221">
        <v>1</v>
      </c>
      <c r="D388" s="221"/>
      <c r="E388" s="221"/>
    </row>
    <row r="389" spans="1:22">
      <c r="A389" s="221">
        <v>388</v>
      </c>
      <c r="B389" s="221" t="s">
        <v>190</v>
      </c>
      <c r="C389" s="221"/>
      <c r="D389" s="221"/>
      <c r="E389" s="221"/>
      <c r="G389">
        <v>1</v>
      </c>
    </row>
    <row r="390" spans="1:22">
      <c r="A390" s="221">
        <v>389</v>
      </c>
      <c r="B390" s="221" t="s">
        <v>1689</v>
      </c>
      <c r="C390" s="221"/>
      <c r="D390" s="221"/>
      <c r="E390" s="221">
        <v>1</v>
      </c>
    </row>
    <row r="391" spans="1:22">
      <c r="A391" s="221">
        <v>390</v>
      </c>
      <c r="B391" s="224" t="s">
        <v>1690</v>
      </c>
      <c r="C391" s="221"/>
      <c r="D391" s="221"/>
      <c r="E391" s="221"/>
      <c r="S391">
        <v>1</v>
      </c>
    </row>
    <row r="392" spans="1:22">
      <c r="A392" s="221">
        <v>391</v>
      </c>
      <c r="B392" s="224" t="s">
        <v>1691</v>
      </c>
      <c r="C392" s="221"/>
      <c r="D392" s="221"/>
      <c r="E392" s="221"/>
      <c r="S392">
        <v>1</v>
      </c>
    </row>
    <row r="393" spans="1:22">
      <c r="A393" s="221">
        <v>392</v>
      </c>
      <c r="B393" s="221" t="s">
        <v>1692</v>
      </c>
      <c r="C393" s="221"/>
      <c r="D393" s="221"/>
      <c r="E393" s="221"/>
      <c r="K393">
        <v>1</v>
      </c>
    </row>
    <row r="394" spans="1:22">
      <c r="A394" s="221">
        <v>393</v>
      </c>
      <c r="B394" s="221" t="s">
        <v>1693</v>
      </c>
      <c r="C394" s="221"/>
      <c r="D394" s="221"/>
      <c r="E394" s="221">
        <v>1</v>
      </c>
    </row>
    <row r="395" spans="1:22">
      <c r="A395" s="221">
        <v>394</v>
      </c>
      <c r="B395" s="221" t="s">
        <v>1694</v>
      </c>
      <c r="C395" s="221"/>
      <c r="D395" s="221"/>
      <c r="E395" s="221">
        <v>1</v>
      </c>
    </row>
    <row r="396" spans="1:22">
      <c r="A396" s="221">
        <v>395</v>
      </c>
      <c r="B396" s="221" t="s">
        <v>1695</v>
      </c>
      <c r="C396" s="221">
        <v>1</v>
      </c>
      <c r="D396" s="221"/>
      <c r="E396" s="221"/>
    </row>
    <row r="397" spans="1:22">
      <c r="A397" s="221">
        <v>396</v>
      </c>
      <c r="B397" s="221" t="s">
        <v>1696</v>
      </c>
      <c r="C397" s="221">
        <v>1</v>
      </c>
      <c r="D397" s="221"/>
      <c r="E397" s="221"/>
    </row>
    <row r="398" spans="1:22">
      <c r="A398" s="221">
        <v>397</v>
      </c>
      <c r="B398" s="224" t="s">
        <v>1697</v>
      </c>
      <c r="C398" s="221"/>
      <c r="D398" s="221"/>
      <c r="E398" s="221"/>
      <c r="P398">
        <v>1</v>
      </c>
    </row>
    <row r="399" spans="1:22">
      <c r="A399" s="221">
        <v>398</v>
      </c>
      <c r="B399" s="221" t="s">
        <v>1698</v>
      </c>
      <c r="C399" s="221"/>
      <c r="D399" s="221"/>
      <c r="E399" s="221"/>
      <c r="F399">
        <v>1</v>
      </c>
    </row>
    <row r="400" spans="1:22">
      <c r="A400" s="221">
        <v>399</v>
      </c>
      <c r="B400" s="221" t="s">
        <v>1699</v>
      </c>
      <c r="C400" s="221"/>
      <c r="D400" s="221"/>
      <c r="E400" s="221"/>
      <c r="N400">
        <v>1</v>
      </c>
    </row>
    <row r="401" spans="1:23">
      <c r="A401" s="221">
        <v>400</v>
      </c>
      <c r="B401" s="221" t="s">
        <v>1700</v>
      </c>
      <c r="C401" s="221"/>
      <c r="D401" s="221"/>
      <c r="E401" s="221"/>
      <c r="O401">
        <v>1</v>
      </c>
    </row>
    <row r="402" spans="1:23">
      <c r="A402" s="221">
        <v>401</v>
      </c>
      <c r="B402" s="224" t="s">
        <v>1701</v>
      </c>
      <c r="C402" s="221"/>
      <c r="D402" s="221"/>
      <c r="E402" s="221"/>
      <c r="O402">
        <v>1</v>
      </c>
    </row>
    <row r="403" spans="1:23">
      <c r="A403" s="221">
        <v>402</v>
      </c>
      <c r="B403" s="221" t="s">
        <v>1702</v>
      </c>
      <c r="C403" s="221"/>
      <c r="D403" s="221"/>
      <c r="E403" s="221"/>
      <c r="W403">
        <v>1</v>
      </c>
    </row>
    <row r="404" spans="1:23">
      <c r="A404" s="221">
        <v>403</v>
      </c>
      <c r="B404" s="221" t="s">
        <v>1703</v>
      </c>
      <c r="C404" s="221"/>
      <c r="D404" s="221"/>
      <c r="E404" s="221"/>
      <c r="I404">
        <v>1</v>
      </c>
    </row>
    <row r="405" spans="1:23">
      <c r="A405" s="221">
        <v>404</v>
      </c>
      <c r="B405" s="221" t="s">
        <v>1704</v>
      </c>
      <c r="C405" s="221"/>
      <c r="D405" s="221"/>
      <c r="E405" s="221"/>
      <c r="I405">
        <v>1</v>
      </c>
    </row>
    <row r="406" spans="1:23">
      <c r="A406" s="221">
        <v>405</v>
      </c>
      <c r="B406" s="221" t="s">
        <v>1705</v>
      </c>
      <c r="C406" s="221"/>
      <c r="D406" s="221"/>
      <c r="E406" s="221"/>
      <c r="U406">
        <v>1</v>
      </c>
    </row>
    <row r="407" spans="1:23">
      <c r="A407" s="221">
        <v>406</v>
      </c>
      <c r="B407" s="224" t="s">
        <v>1706</v>
      </c>
      <c r="C407" s="221"/>
      <c r="D407" s="221"/>
      <c r="E407" s="221">
        <v>1</v>
      </c>
    </row>
    <row r="408" spans="1:23">
      <c r="A408" s="221">
        <v>407</v>
      </c>
      <c r="B408" s="221" t="s">
        <v>1707</v>
      </c>
      <c r="C408" s="221"/>
      <c r="D408" s="221"/>
      <c r="E408" s="221"/>
      <c r="G408">
        <v>1</v>
      </c>
    </row>
    <row r="409" spans="1:23">
      <c r="A409" s="221">
        <v>408</v>
      </c>
      <c r="B409" s="221" t="s">
        <v>1708</v>
      </c>
      <c r="C409" s="221"/>
      <c r="D409" s="221">
        <v>1</v>
      </c>
      <c r="E409" s="221"/>
    </row>
    <row r="410" spans="1:23">
      <c r="A410" s="221">
        <v>409</v>
      </c>
      <c r="B410" s="221" t="s">
        <v>1709</v>
      </c>
      <c r="C410" s="221"/>
      <c r="D410" s="221"/>
      <c r="E410" s="221"/>
      <c r="G410">
        <v>1</v>
      </c>
    </row>
    <row r="411" spans="1:23">
      <c r="A411" s="221">
        <v>410</v>
      </c>
      <c r="B411" s="224" t="s">
        <v>1710</v>
      </c>
      <c r="C411" s="221"/>
      <c r="D411" s="221"/>
      <c r="E411" s="221"/>
      <c r="G411">
        <v>1</v>
      </c>
    </row>
    <row r="412" spans="1:23">
      <c r="A412" s="221">
        <v>411</v>
      </c>
      <c r="B412" s="224" t="s">
        <v>1711</v>
      </c>
      <c r="C412" s="221"/>
      <c r="D412" s="221"/>
      <c r="E412" s="221"/>
      <c r="G412">
        <v>1</v>
      </c>
    </row>
    <row r="413" spans="1:23">
      <c r="A413" s="221">
        <v>412</v>
      </c>
      <c r="B413" s="221" t="s">
        <v>194</v>
      </c>
      <c r="C413" s="221"/>
      <c r="D413" s="221"/>
      <c r="E413" s="221"/>
      <c r="L413">
        <v>1</v>
      </c>
    </row>
    <row r="414" spans="1:23">
      <c r="A414" s="221">
        <v>413</v>
      </c>
      <c r="B414" s="221" t="s">
        <v>1712</v>
      </c>
      <c r="C414" s="221"/>
      <c r="D414" s="221">
        <v>1</v>
      </c>
      <c r="E414" s="221"/>
    </row>
    <row r="415" spans="1:23">
      <c r="A415" s="221">
        <v>414</v>
      </c>
      <c r="B415" s="221" t="s">
        <v>1713</v>
      </c>
      <c r="C415" s="221">
        <v>1</v>
      </c>
      <c r="D415" s="221"/>
      <c r="E415" s="221"/>
    </row>
    <row r="416" spans="1:23">
      <c r="A416" s="221">
        <v>415</v>
      </c>
      <c r="B416" s="221" t="s">
        <v>1714</v>
      </c>
      <c r="C416" s="221"/>
      <c r="D416" s="221"/>
      <c r="E416" s="221"/>
      <c r="U416">
        <v>1</v>
      </c>
    </row>
    <row r="417" spans="1:23">
      <c r="A417" s="221">
        <v>416</v>
      </c>
      <c r="B417" s="221" t="s">
        <v>1715</v>
      </c>
      <c r="C417" s="221"/>
      <c r="D417" s="221"/>
      <c r="E417" s="221"/>
      <c r="R417">
        <v>1</v>
      </c>
    </row>
    <row r="418" spans="1:23">
      <c r="A418" s="221">
        <v>417</v>
      </c>
      <c r="B418" s="221" t="s">
        <v>71</v>
      </c>
      <c r="C418" s="221"/>
      <c r="D418" s="221"/>
      <c r="E418" s="221"/>
      <c r="W418">
        <v>1</v>
      </c>
    </row>
    <row r="419" spans="1:23">
      <c r="A419" s="221">
        <v>418</v>
      </c>
      <c r="B419" s="221" t="s">
        <v>1716</v>
      </c>
      <c r="C419" s="221"/>
      <c r="D419" s="221"/>
      <c r="E419" s="221"/>
      <c r="J419">
        <v>1</v>
      </c>
    </row>
    <row r="420" spans="1:23">
      <c r="A420" s="221">
        <v>419</v>
      </c>
      <c r="B420" s="221" t="s">
        <v>1717</v>
      </c>
      <c r="C420" s="221"/>
      <c r="D420" s="221"/>
      <c r="E420" s="221"/>
      <c r="I420">
        <v>1</v>
      </c>
    </row>
    <row r="421" spans="1:23">
      <c r="A421" s="221">
        <v>420</v>
      </c>
      <c r="B421" s="221" t="s">
        <v>1718</v>
      </c>
      <c r="C421" s="221">
        <v>1</v>
      </c>
      <c r="D421" s="221"/>
      <c r="E421" s="221"/>
    </row>
    <row r="422" spans="1:23">
      <c r="A422" s="221">
        <v>421</v>
      </c>
      <c r="B422" s="221" t="s">
        <v>1719</v>
      </c>
      <c r="C422" s="221">
        <v>1</v>
      </c>
      <c r="D422" s="221"/>
      <c r="E422" s="221"/>
    </row>
    <row r="423" spans="1:23">
      <c r="A423" s="221">
        <v>422</v>
      </c>
      <c r="B423" s="221" t="s">
        <v>1720</v>
      </c>
      <c r="C423" s="221">
        <v>1</v>
      </c>
      <c r="D423" s="221"/>
      <c r="E423" s="221"/>
    </row>
    <row r="424" spans="1:23">
      <c r="A424" s="221">
        <v>423</v>
      </c>
      <c r="B424" s="221" t="s">
        <v>1721</v>
      </c>
      <c r="C424" s="221">
        <v>1</v>
      </c>
      <c r="D424" s="221"/>
      <c r="E424" s="221"/>
    </row>
    <row r="425" spans="1:23">
      <c r="A425" s="221">
        <v>424</v>
      </c>
      <c r="B425" s="221" t="s">
        <v>1722</v>
      </c>
      <c r="C425" s="221">
        <v>1</v>
      </c>
      <c r="D425" s="221"/>
      <c r="E425" s="221"/>
    </row>
    <row r="426" spans="1:23">
      <c r="A426" s="221">
        <v>425</v>
      </c>
      <c r="B426" s="221" t="s">
        <v>1723</v>
      </c>
      <c r="C426" s="221">
        <v>1</v>
      </c>
      <c r="D426" s="221"/>
      <c r="E426" s="221"/>
    </row>
    <row r="427" spans="1:23">
      <c r="A427" s="221">
        <v>426</v>
      </c>
      <c r="B427" s="221" t="s">
        <v>1724</v>
      </c>
      <c r="C427" s="221"/>
      <c r="D427" s="221"/>
      <c r="E427" s="221"/>
      <c r="F427">
        <v>1</v>
      </c>
    </row>
    <row r="428" spans="1:23">
      <c r="A428" s="221">
        <v>427</v>
      </c>
      <c r="B428" s="221" t="s">
        <v>1725</v>
      </c>
      <c r="C428" s="221">
        <v>1</v>
      </c>
      <c r="D428" s="221"/>
      <c r="E428" s="221"/>
    </row>
    <row r="429" spans="1:23">
      <c r="A429" s="221">
        <v>428</v>
      </c>
      <c r="B429" s="221" t="s">
        <v>1726</v>
      </c>
      <c r="C429" s="221">
        <v>1</v>
      </c>
      <c r="D429" s="221"/>
      <c r="E429" s="221"/>
    </row>
    <row r="430" spans="1:23">
      <c r="A430" s="221">
        <v>429</v>
      </c>
      <c r="B430" s="221" t="s">
        <v>1727</v>
      </c>
      <c r="C430" s="221">
        <v>1</v>
      </c>
      <c r="D430" s="221"/>
      <c r="E430" s="221"/>
    </row>
    <row r="431" spans="1:23">
      <c r="A431" s="221">
        <v>430</v>
      </c>
      <c r="B431" s="224" t="s">
        <v>1728</v>
      </c>
      <c r="C431" s="221"/>
      <c r="D431" s="221"/>
      <c r="E431" s="221"/>
      <c r="O431">
        <v>1</v>
      </c>
    </row>
    <row r="432" spans="1:23">
      <c r="A432" s="221">
        <v>431</v>
      </c>
      <c r="B432" s="221" t="s">
        <v>1729</v>
      </c>
      <c r="C432" s="221">
        <v>1</v>
      </c>
      <c r="D432" s="221"/>
      <c r="E432" s="221"/>
    </row>
    <row r="433" spans="1:24">
      <c r="A433" s="221">
        <v>432</v>
      </c>
      <c r="B433" s="221" t="s">
        <v>1730</v>
      </c>
      <c r="C433" s="221"/>
      <c r="D433" s="221">
        <v>1</v>
      </c>
      <c r="E433" s="221"/>
    </row>
    <row r="434" spans="1:24">
      <c r="A434" s="221">
        <v>433</v>
      </c>
      <c r="B434" s="221" t="s">
        <v>1731</v>
      </c>
      <c r="C434" s="221"/>
      <c r="D434" s="221"/>
      <c r="E434" s="221"/>
      <c r="U434">
        <v>1</v>
      </c>
    </row>
    <row r="435" spans="1:24">
      <c r="A435" s="221">
        <v>434</v>
      </c>
      <c r="B435" s="221" t="s">
        <v>1732</v>
      </c>
      <c r="C435" s="221">
        <v>1</v>
      </c>
      <c r="D435" s="221"/>
      <c r="E435" s="221"/>
    </row>
    <row r="436" spans="1:24">
      <c r="A436" s="221">
        <v>435</v>
      </c>
      <c r="B436" s="221" t="s">
        <v>1733</v>
      </c>
      <c r="C436" s="221">
        <v>1</v>
      </c>
      <c r="D436" s="221"/>
      <c r="E436" s="221"/>
    </row>
    <row r="437" spans="1:24">
      <c r="A437" s="221">
        <v>436</v>
      </c>
      <c r="B437" s="221" t="s">
        <v>1734</v>
      </c>
      <c r="C437" s="221"/>
      <c r="D437" s="221">
        <v>1</v>
      </c>
      <c r="E437" s="221"/>
    </row>
    <row r="438" spans="1:24">
      <c r="A438" s="221">
        <v>437</v>
      </c>
      <c r="B438" s="221" t="s">
        <v>1735</v>
      </c>
      <c r="C438" s="221">
        <v>1</v>
      </c>
      <c r="D438" s="221"/>
      <c r="E438" s="221"/>
    </row>
    <row r="439" spans="1:24">
      <c r="A439" s="221">
        <v>438</v>
      </c>
      <c r="B439" s="221" t="s">
        <v>1736</v>
      </c>
      <c r="C439" s="221">
        <v>1</v>
      </c>
      <c r="D439" s="221"/>
      <c r="E439" s="221"/>
    </row>
    <row r="440" spans="1:24">
      <c r="A440" s="221">
        <v>439</v>
      </c>
      <c r="B440" s="221" t="s">
        <v>1737</v>
      </c>
      <c r="C440" s="221">
        <v>1</v>
      </c>
      <c r="D440" s="221"/>
      <c r="E440" s="221"/>
    </row>
    <row r="441" spans="1:24">
      <c r="A441" s="221">
        <v>440</v>
      </c>
      <c r="B441" s="221" t="s">
        <v>1738</v>
      </c>
      <c r="C441" s="221"/>
      <c r="D441" s="221"/>
      <c r="E441" s="221">
        <v>1</v>
      </c>
    </row>
    <row r="442" spans="1:24">
      <c r="A442" s="221">
        <v>441</v>
      </c>
      <c r="B442" s="221" t="s">
        <v>1739</v>
      </c>
      <c r="C442" s="221">
        <v>1</v>
      </c>
      <c r="D442" s="221"/>
      <c r="E442" s="221"/>
    </row>
    <row r="443" spans="1:24">
      <c r="A443" s="221">
        <v>442</v>
      </c>
      <c r="B443" s="221" t="s">
        <v>1740</v>
      </c>
      <c r="C443" s="221">
        <v>1</v>
      </c>
      <c r="D443" s="221"/>
      <c r="E443" s="221"/>
    </row>
    <row r="444" spans="1:24">
      <c r="A444" s="221">
        <v>443</v>
      </c>
      <c r="B444" s="221" t="s">
        <v>1741</v>
      </c>
      <c r="C444" s="221">
        <v>1</v>
      </c>
      <c r="D444" s="221"/>
      <c r="E444" s="221"/>
    </row>
    <row r="445" spans="1:24">
      <c r="A445" s="221">
        <v>444</v>
      </c>
      <c r="B445" s="221" t="s">
        <v>1742</v>
      </c>
      <c r="C445" s="221"/>
      <c r="D445" s="221"/>
      <c r="E445" s="221"/>
      <c r="X445">
        <v>1</v>
      </c>
    </row>
    <row r="446" spans="1:24">
      <c r="A446" s="221">
        <v>445</v>
      </c>
      <c r="B446" s="221" t="s">
        <v>1743</v>
      </c>
      <c r="C446" s="221"/>
      <c r="D446" s="221"/>
      <c r="E446" s="221"/>
      <c r="O446">
        <v>1</v>
      </c>
    </row>
    <row r="447" spans="1:24">
      <c r="A447" s="221">
        <v>446</v>
      </c>
      <c r="B447" s="221" t="s">
        <v>1744</v>
      </c>
      <c r="C447" s="221"/>
      <c r="D447" s="221"/>
      <c r="E447" s="221"/>
      <c r="O447">
        <v>1</v>
      </c>
    </row>
    <row r="448" spans="1:24">
      <c r="A448" s="221">
        <v>447</v>
      </c>
      <c r="B448" s="221" t="s">
        <v>1745</v>
      </c>
      <c r="C448" s="221">
        <v>1</v>
      </c>
      <c r="D448" s="221"/>
      <c r="E448" s="221"/>
    </row>
    <row r="449" spans="1:26">
      <c r="A449" s="221">
        <v>448</v>
      </c>
      <c r="B449" s="221" t="s">
        <v>1746</v>
      </c>
      <c r="C449" s="221">
        <v>1</v>
      </c>
      <c r="D449" s="221"/>
      <c r="E449" s="221"/>
    </row>
    <row r="450" spans="1:26">
      <c r="A450" s="221">
        <v>449</v>
      </c>
      <c r="B450" s="221" t="s">
        <v>1747</v>
      </c>
      <c r="C450" s="221">
        <v>1</v>
      </c>
      <c r="D450" s="221"/>
      <c r="E450" s="221"/>
    </row>
    <row r="451" spans="1:26">
      <c r="A451" s="221">
        <v>450</v>
      </c>
      <c r="B451" s="221" t="s">
        <v>1748</v>
      </c>
      <c r="C451" s="221">
        <v>1</v>
      </c>
      <c r="D451" s="221"/>
      <c r="E451" s="221"/>
    </row>
    <row r="452" spans="1:26">
      <c r="A452" s="221">
        <v>451</v>
      </c>
      <c r="B452" s="221" t="s">
        <v>1749</v>
      </c>
      <c r="C452" s="221">
        <v>1</v>
      </c>
      <c r="D452" s="221"/>
      <c r="E452" s="221"/>
    </row>
    <row r="453" spans="1:26">
      <c r="A453" s="221">
        <v>452</v>
      </c>
      <c r="B453" s="221" t="s">
        <v>1750</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1751</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1752</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1753</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1754</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1755</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1756</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1757</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1758</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1759</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1760</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1761</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1762</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1763</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1764</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1765</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1766</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1767</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1768</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1769</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1770</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1771</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1772</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1773</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1774</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1775</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1776</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1777</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1778</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1779</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1780</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1781</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1782</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1783</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1784</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1785</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1786</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1787</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1788</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1789</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1790</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1791</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1792</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1793</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1794</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1795</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1796</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1797</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1798</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1799</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1800</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1801</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1802</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1803</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1804</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1805</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1806</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1807</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1808</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1809</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1810</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1811</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1812</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1317</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1813</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1814</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1815</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1816</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1817</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1818</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1819</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1820</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1821</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1822</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1823</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1824</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1825</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1826</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1827</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1828</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1829</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1830</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1831</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1832</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1833</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1834</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1835</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1836</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1837</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1838</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1839</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1840</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1841</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1842</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1843</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1844</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1845</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1846</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1847</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1848</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1849</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1850</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1851</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1852</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1853</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1854</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1855</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1856</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1857</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1858</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1859</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1860</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1861</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1862</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1863</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1864</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1865</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1866</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1867</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1868</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1869</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1870</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1871</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1872</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1873</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1874</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1875</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1876</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1877</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1878</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1879</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1880</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1881</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1882</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1883</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1884</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1885</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1886</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1887</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1888</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1889</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1890</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1891</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1892</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1893</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1894</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1895</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1896</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1897</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1898</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1899</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1900</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1901</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1902</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1903</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1904</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1905</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1906</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1907</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1908</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1909</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1910</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1911</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1912</v>
      </c>
    </row>
    <row r="4" spans="1:6">
      <c r="A4" s="221" t="s">
        <v>1306</v>
      </c>
      <c r="B4" s="221" t="s">
        <v>1307</v>
      </c>
      <c r="C4" s="222" t="s">
        <v>1913</v>
      </c>
      <c r="D4" s="223" t="s">
        <v>1914</v>
      </c>
      <c r="E4" s="223" t="s">
        <v>1915</v>
      </c>
      <c r="F4" s="223" t="s">
        <v>1916</v>
      </c>
    </row>
    <row r="5" spans="1:6">
      <c r="A5" s="221">
        <v>1</v>
      </c>
      <c r="B5" s="221" t="s">
        <v>1308</v>
      </c>
      <c r="D5" s="221">
        <v>41</v>
      </c>
      <c r="E5" s="221">
        <v>0</v>
      </c>
      <c r="F5" s="221">
        <v>41</v>
      </c>
    </row>
    <row r="6" spans="1:6">
      <c r="A6" s="221">
        <v>2</v>
      </c>
      <c r="B6" s="221" t="s">
        <v>1309</v>
      </c>
      <c r="D6" s="221">
        <v>0</v>
      </c>
      <c r="E6" s="221">
        <v>1</v>
      </c>
      <c r="F6" s="221">
        <v>1</v>
      </c>
    </row>
    <row r="7" spans="1:6">
      <c r="A7" s="221">
        <v>3</v>
      </c>
      <c r="B7" s="221" t="s">
        <v>1310</v>
      </c>
      <c r="D7" s="221">
        <v>345</v>
      </c>
      <c r="E7" s="221">
        <v>0</v>
      </c>
      <c r="F7" s="221">
        <v>345</v>
      </c>
    </row>
    <row r="8" spans="1:6">
      <c r="A8" s="221">
        <v>4</v>
      </c>
      <c r="B8" s="221" t="s">
        <v>1311</v>
      </c>
      <c r="D8" s="221">
        <v>0</v>
      </c>
      <c r="E8" s="221">
        <v>1</v>
      </c>
      <c r="F8" s="221">
        <v>1</v>
      </c>
    </row>
    <row r="9" spans="1:6">
      <c r="A9" s="221">
        <v>5</v>
      </c>
      <c r="B9" s="221" t="s">
        <v>1312</v>
      </c>
      <c r="D9" s="221">
        <v>2</v>
      </c>
      <c r="E9" s="221">
        <v>0</v>
      </c>
      <c r="F9" s="221">
        <v>2</v>
      </c>
    </row>
    <row r="10" spans="1:6">
      <c r="A10" s="221">
        <v>6</v>
      </c>
      <c r="B10" s="221" t="s">
        <v>1313</v>
      </c>
      <c r="D10" s="221">
        <v>2</v>
      </c>
      <c r="E10" s="221">
        <v>0</v>
      </c>
      <c r="F10" s="221">
        <v>2</v>
      </c>
    </row>
    <row r="11" spans="1:6">
      <c r="A11" s="221">
        <v>7</v>
      </c>
      <c r="B11" s="221" t="s">
        <v>1314</v>
      </c>
      <c r="D11" s="221">
        <v>4</v>
      </c>
      <c r="E11" s="221">
        <v>1</v>
      </c>
      <c r="F11" s="221">
        <v>5</v>
      </c>
    </row>
    <row r="12" spans="1:6">
      <c r="A12" s="221">
        <v>8</v>
      </c>
      <c r="B12" s="221" t="s">
        <v>1315</v>
      </c>
      <c r="D12" s="221">
        <v>3</v>
      </c>
      <c r="E12" s="221">
        <v>2</v>
      </c>
      <c r="F12" s="221">
        <v>5</v>
      </c>
    </row>
    <row r="13" spans="1:6">
      <c r="A13" s="221">
        <v>9</v>
      </c>
      <c r="B13" s="221" t="s">
        <v>1316</v>
      </c>
      <c r="D13" s="221">
        <v>0</v>
      </c>
      <c r="E13" s="221">
        <v>1</v>
      </c>
      <c r="F13" s="221">
        <v>1</v>
      </c>
    </row>
    <row r="14" spans="1:6">
      <c r="A14" s="221">
        <v>10</v>
      </c>
      <c r="B14" s="221" t="s">
        <v>1317</v>
      </c>
      <c r="D14" s="221">
        <v>0</v>
      </c>
      <c r="E14" s="221">
        <v>322</v>
      </c>
      <c r="F14" s="221">
        <v>322</v>
      </c>
    </row>
    <row r="15" spans="1:6">
      <c r="A15" s="221">
        <v>11</v>
      </c>
      <c r="B15" s="221" t="s">
        <v>1318</v>
      </c>
      <c r="D15" s="221">
        <v>1</v>
      </c>
      <c r="E15" s="221">
        <v>0</v>
      </c>
      <c r="F15" s="221">
        <v>1</v>
      </c>
    </row>
    <row r="16" spans="1:6">
      <c r="A16" s="221">
        <v>12</v>
      </c>
      <c r="B16" s="221" t="s">
        <v>1319</v>
      </c>
      <c r="D16" s="221">
        <v>1</v>
      </c>
      <c r="E16" s="221">
        <v>0</v>
      </c>
      <c r="F16" s="221">
        <v>1</v>
      </c>
    </row>
    <row r="17" spans="1:6">
      <c r="A17" s="221">
        <v>13</v>
      </c>
      <c r="B17" s="221" t="s">
        <v>1320</v>
      </c>
      <c r="D17" s="221">
        <v>1</v>
      </c>
      <c r="E17" s="221">
        <v>0</v>
      </c>
      <c r="F17" s="221">
        <v>1</v>
      </c>
    </row>
    <row r="18" spans="1:6">
      <c r="A18" s="221">
        <v>14</v>
      </c>
      <c r="B18" s="221" t="s">
        <v>1321</v>
      </c>
      <c r="D18" s="221">
        <v>1</v>
      </c>
      <c r="E18" s="221">
        <v>0</v>
      </c>
      <c r="F18" s="221">
        <v>1</v>
      </c>
    </row>
    <row r="19" spans="1:6">
      <c r="A19" s="221">
        <v>15</v>
      </c>
      <c r="B19" s="221" t="s">
        <v>1322</v>
      </c>
      <c r="D19" s="221">
        <v>0</v>
      </c>
      <c r="E19" s="221">
        <v>1</v>
      </c>
      <c r="F19" s="221">
        <v>1</v>
      </c>
    </row>
    <row r="20" spans="1:6">
      <c r="A20" s="221">
        <v>16</v>
      </c>
      <c r="B20" s="221" t="s">
        <v>1323</v>
      </c>
      <c r="D20" s="221">
        <v>2</v>
      </c>
      <c r="E20" s="221">
        <v>0</v>
      </c>
      <c r="F20" s="221">
        <v>2</v>
      </c>
    </row>
    <row r="21" spans="1:6">
      <c r="A21" s="221">
        <v>17</v>
      </c>
      <c r="B21" s="221" t="s">
        <v>1324</v>
      </c>
      <c r="D21" s="221">
        <v>4</v>
      </c>
      <c r="E21" s="221">
        <v>1</v>
      </c>
      <c r="F21" s="221">
        <v>5</v>
      </c>
    </row>
    <row r="22" spans="1:6">
      <c r="A22" s="221">
        <v>18</v>
      </c>
      <c r="B22" s="221" t="s">
        <v>1325</v>
      </c>
      <c r="D22" s="221">
        <v>3</v>
      </c>
      <c r="E22" s="221">
        <v>0</v>
      </c>
      <c r="F22" s="221">
        <v>3</v>
      </c>
    </row>
    <row r="23" spans="1:6">
      <c r="A23" s="221">
        <v>19</v>
      </c>
      <c r="B23" s="221" t="s">
        <v>1326</v>
      </c>
      <c r="D23" s="221">
        <v>1</v>
      </c>
      <c r="E23" s="221">
        <v>1</v>
      </c>
      <c r="F23" s="221">
        <v>2</v>
      </c>
    </row>
    <row r="24" spans="1:6">
      <c r="A24" s="221">
        <v>20</v>
      </c>
      <c r="B24" s="221" t="s">
        <v>1327</v>
      </c>
      <c r="D24" s="221">
        <v>8</v>
      </c>
      <c r="E24" s="221">
        <v>2</v>
      </c>
      <c r="F24" s="221">
        <v>10</v>
      </c>
    </row>
    <row r="25" spans="1:6">
      <c r="A25" s="221">
        <v>21</v>
      </c>
      <c r="B25" s="221" t="s">
        <v>1328</v>
      </c>
      <c r="D25" s="221">
        <v>7</v>
      </c>
      <c r="E25" s="221">
        <v>1</v>
      </c>
      <c r="F25" s="221">
        <v>8</v>
      </c>
    </row>
    <row r="26" spans="1:6">
      <c r="A26" s="221">
        <v>22</v>
      </c>
      <c r="B26" s="221" t="s">
        <v>1329</v>
      </c>
      <c r="D26" s="221">
        <v>0</v>
      </c>
      <c r="E26" s="221">
        <v>2</v>
      </c>
      <c r="F26" s="221">
        <v>2</v>
      </c>
    </row>
    <row r="27" spans="1:6">
      <c r="A27" s="221">
        <v>23</v>
      </c>
      <c r="B27" s="221" t="s">
        <v>1330</v>
      </c>
      <c r="D27" s="221">
        <v>1</v>
      </c>
      <c r="E27" s="221">
        <v>0</v>
      </c>
      <c r="F27" s="221">
        <v>1</v>
      </c>
    </row>
    <row r="28" spans="1:6">
      <c r="A28" s="221">
        <v>24</v>
      </c>
      <c r="B28" s="221" t="s">
        <v>1331</v>
      </c>
      <c r="D28" s="221">
        <v>0</v>
      </c>
      <c r="E28" s="221">
        <v>1</v>
      </c>
      <c r="F28" s="221">
        <v>1</v>
      </c>
    </row>
    <row r="29" spans="1:6">
      <c r="A29" s="221">
        <v>25</v>
      </c>
      <c r="B29" s="221" t="s">
        <v>1332</v>
      </c>
      <c r="D29" s="221">
        <v>1</v>
      </c>
      <c r="E29" s="221">
        <v>0</v>
      </c>
      <c r="F29" s="221">
        <v>1</v>
      </c>
    </row>
    <row r="30" spans="1:6">
      <c r="A30" s="221">
        <v>26</v>
      </c>
      <c r="B30" s="221" t="s">
        <v>1333</v>
      </c>
      <c r="D30" s="221">
        <v>4</v>
      </c>
      <c r="E30" s="221">
        <v>3</v>
      </c>
      <c r="F30" s="221">
        <v>7</v>
      </c>
    </row>
    <row r="31" spans="1:6">
      <c r="A31" s="221">
        <v>27</v>
      </c>
      <c r="B31" s="221" t="s">
        <v>1334</v>
      </c>
      <c r="D31" s="221">
        <v>1</v>
      </c>
      <c r="E31" s="221">
        <v>0</v>
      </c>
      <c r="F31" s="221">
        <v>1</v>
      </c>
    </row>
    <row r="32" spans="1:6">
      <c r="A32" s="221">
        <v>28</v>
      </c>
      <c r="B32" s="221" t="s">
        <v>1335</v>
      </c>
      <c r="D32" s="221">
        <v>3</v>
      </c>
      <c r="E32" s="221">
        <v>1</v>
      </c>
      <c r="F32" s="221">
        <v>4</v>
      </c>
    </row>
    <row r="33" spans="1:6">
      <c r="A33" s="221">
        <v>29</v>
      </c>
      <c r="B33" s="221" t="s">
        <v>1336</v>
      </c>
      <c r="D33" s="221">
        <v>2</v>
      </c>
      <c r="E33" s="221">
        <v>0</v>
      </c>
      <c r="F33" s="221">
        <v>2</v>
      </c>
    </row>
    <row r="34" spans="1:6">
      <c r="A34" s="221">
        <v>30</v>
      </c>
      <c r="B34" s="221" t="s">
        <v>1337</v>
      </c>
      <c r="D34" s="221">
        <v>2</v>
      </c>
      <c r="E34" s="221">
        <v>2</v>
      </c>
      <c r="F34" s="221">
        <v>4</v>
      </c>
    </row>
    <row r="35" spans="1:6">
      <c r="A35" s="221">
        <v>31</v>
      </c>
      <c r="B35" s="221" t="s">
        <v>1338</v>
      </c>
      <c r="D35" s="221">
        <v>0</v>
      </c>
      <c r="E35" s="221">
        <v>1</v>
      </c>
      <c r="F35" s="221">
        <v>1</v>
      </c>
    </row>
    <row r="36" spans="1:6">
      <c r="A36" s="221">
        <v>32</v>
      </c>
      <c r="B36" s="221" t="s">
        <v>1339</v>
      </c>
      <c r="D36" s="221">
        <v>1</v>
      </c>
      <c r="E36" s="221">
        <v>0</v>
      </c>
      <c r="F36" s="221">
        <v>1</v>
      </c>
    </row>
    <row r="37" spans="1:6">
      <c r="A37" s="221">
        <v>33</v>
      </c>
      <c r="B37" s="221" t="s">
        <v>1340</v>
      </c>
      <c r="C37" s="221" t="s">
        <v>1917</v>
      </c>
      <c r="D37" s="221">
        <v>1</v>
      </c>
      <c r="E37" s="221">
        <v>0</v>
      </c>
      <c r="F37" s="221">
        <v>1</v>
      </c>
    </row>
    <row r="38" spans="1:6">
      <c r="A38" s="221">
        <v>34</v>
      </c>
      <c r="B38" s="221" t="s">
        <v>1341</v>
      </c>
      <c r="C38" s="221" t="s">
        <v>1917</v>
      </c>
      <c r="D38" s="221">
        <v>1</v>
      </c>
      <c r="E38" s="221">
        <v>0</v>
      </c>
      <c r="F38" s="221">
        <v>1</v>
      </c>
    </row>
    <row r="39" spans="1:6">
      <c r="A39" s="221">
        <v>35</v>
      </c>
      <c r="B39" s="221" t="s">
        <v>1342</v>
      </c>
      <c r="C39" s="221" t="s">
        <v>1917</v>
      </c>
      <c r="D39" s="221">
        <v>1</v>
      </c>
      <c r="E39" s="221">
        <v>0</v>
      </c>
      <c r="F39" s="221">
        <v>1</v>
      </c>
    </row>
    <row r="40" spans="1:6">
      <c r="A40" s="221">
        <v>36</v>
      </c>
      <c r="B40" s="221" t="s">
        <v>1343</v>
      </c>
      <c r="C40" s="221" t="s">
        <v>1917</v>
      </c>
      <c r="D40" s="221">
        <v>1</v>
      </c>
      <c r="E40" s="221">
        <v>0</v>
      </c>
      <c r="F40" s="221">
        <v>1</v>
      </c>
    </row>
    <row r="41" spans="1:6">
      <c r="A41" s="221">
        <v>37</v>
      </c>
      <c r="B41" s="221" t="s">
        <v>1344</v>
      </c>
      <c r="C41" s="221" t="s">
        <v>1917</v>
      </c>
      <c r="D41" s="221">
        <v>1</v>
      </c>
      <c r="E41" s="221">
        <v>0</v>
      </c>
      <c r="F41" s="221">
        <v>1</v>
      </c>
    </row>
    <row r="42" spans="1:6">
      <c r="A42" s="221">
        <v>38</v>
      </c>
      <c r="B42" s="221" t="s">
        <v>1345</v>
      </c>
      <c r="C42" s="221" t="s">
        <v>1917</v>
      </c>
      <c r="D42" s="221">
        <v>78</v>
      </c>
      <c r="E42" s="221">
        <v>4</v>
      </c>
      <c r="F42" s="221">
        <v>82</v>
      </c>
    </row>
    <row r="43" spans="1:6">
      <c r="A43" s="221">
        <v>39</v>
      </c>
      <c r="B43" s="221" t="s">
        <v>1346</v>
      </c>
      <c r="C43" s="221" t="s">
        <v>1918</v>
      </c>
      <c r="D43" s="221">
        <v>1</v>
      </c>
      <c r="E43" s="221">
        <v>0</v>
      </c>
      <c r="F43" s="221">
        <v>1</v>
      </c>
    </row>
    <row r="44" spans="1:6">
      <c r="A44" s="221">
        <v>40</v>
      </c>
      <c r="B44" s="221" t="s">
        <v>1347</v>
      </c>
      <c r="C44" s="221" t="s">
        <v>1919</v>
      </c>
      <c r="D44" s="221">
        <v>1</v>
      </c>
      <c r="E44" s="221">
        <v>0</v>
      </c>
      <c r="F44" s="221">
        <v>1</v>
      </c>
    </row>
    <row r="45" spans="1:6">
      <c r="A45" s="221">
        <v>41</v>
      </c>
      <c r="B45" s="221" t="s">
        <v>1348</v>
      </c>
      <c r="C45" s="221" t="s">
        <v>1919</v>
      </c>
      <c r="D45" s="221">
        <v>1</v>
      </c>
      <c r="E45" s="221">
        <v>1</v>
      </c>
      <c r="F45" s="221">
        <v>2</v>
      </c>
    </row>
    <row r="46" spans="1:6">
      <c r="A46" s="221">
        <v>42</v>
      </c>
      <c r="B46" s="221" t="s">
        <v>1349</v>
      </c>
      <c r="C46" s="221" t="s">
        <v>1919</v>
      </c>
      <c r="D46" s="221">
        <v>0</v>
      </c>
      <c r="E46" s="221">
        <v>1</v>
      </c>
      <c r="F46" s="221">
        <v>1</v>
      </c>
    </row>
    <row r="47" spans="1:6">
      <c r="A47" s="221">
        <v>43</v>
      </c>
      <c r="B47" s="221" t="s">
        <v>1290</v>
      </c>
      <c r="C47" s="221" t="s">
        <v>1919</v>
      </c>
      <c r="D47" s="221">
        <v>5</v>
      </c>
      <c r="E47" s="221">
        <v>1</v>
      </c>
      <c r="F47" s="221">
        <v>6</v>
      </c>
    </row>
    <row r="48" spans="1:6">
      <c r="A48" s="221">
        <v>44</v>
      </c>
      <c r="B48" s="221" t="s">
        <v>1350</v>
      </c>
      <c r="C48" s="221" t="s">
        <v>1919</v>
      </c>
      <c r="D48" s="221">
        <v>1</v>
      </c>
      <c r="E48" s="221">
        <v>0</v>
      </c>
      <c r="F48" s="221">
        <v>1</v>
      </c>
    </row>
    <row r="49" spans="1:6">
      <c r="A49" s="221">
        <v>45</v>
      </c>
      <c r="B49" s="221" t="s">
        <v>1351</v>
      </c>
      <c r="C49" s="221" t="s">
        <v>1119</v>
      </c>
      <c r="D49" s="221">
        <v>4</v>
      </c>
      <c r="E49" s="221">
        <v>0</v>
      </c>
      <c r="F49" s="221">
        <v>4</v>
      </c>
    </row>
    <row r="50" spans="1:6">
      <c r="A50" s="221">
        <v>46</v>
      </c>
      <c r="B50" s="221" t="s">
        <v>1352</v>
      </c>
      <c r="C50" s="221" t="s">
        <v>1119</v>
      </c>
      <c r="D50" s="221">
        <v>0</v>
      </c>
      <c r="E50" s="221">
        <v>1</v>
      </c>
      <c r="F50" s="221">
        <v>1</v>
      </c>
    </row>
    <row r="51" spans="1:6">
      <c r="A51" s="221">
        <v>47</v>
      </c>
      <c r="B51" s="221" t="s">
        <v>1292</v>
      </c>
      <c r="C51" s="221" t="s">
        <v>1119</v>
      </c>
      <c r="D51" s="221">
        <v>4</v>
      </c>
      <c r="E51" s="221">
        <v>0</v>
      </c>
      <c r="F51" s="221">
        <v>4</v>
      </c>
    </row>
    <row r="52" spans="1:6">
      <c r="A52" s="221">
        <v>48</v>
      </c>
      <c r="B52" s="221" t="s">
        <v>1353</v>
      </c>
      <c r="C52" s="221" t="s">
        <v>1119</v>
      </c>
      <c r="D52" s="221">
        <v>2</v>
      </c>
      <c r="E52" s="221">
        <v>0</v>
      </c>
      <c r="F52" s="221">
        <v>2</v>
      </c>
    </row>
    <row r="53" spans="1:6">
      <c r="A53" s="221">
        <v>49</v>
      </c>
      <c r="B53" s="221" t="s">
        <v>1354</v>
      </c>
      <c r="C53" s="221" t="s">
        <v>1119</v>
      </c>
      <c r="D53" s="221">
        <v>1</v>
      </c>
      <c r="E53" s="221">
        <v>0</v>
      </c>
      <c r="F53" s="221">
        <v>1</v>
      </c>
    </row>
    <row r="54" spans="1:6">
      <c r="A54" s="221">
        <v>50</v>
      </c>
      <c r="B54" s="221" t="s">
        <v>1355</v>
      </c>
      <c r="C54" s="221" t="s">
        <v>1119</v>
      </c>
      <c r="D54" s="221">
        <v>1</v>
      </c>
      <c r="E54" s="221">
        <v>0</v>
      </c>
      <c r="F54" s="221">
        <v>1</v>
      </c>
    </row>
    <row r="55" spans="1:6">
      <c r="A55" s="221">
        <v>51</v>
      </c>
      <c r="B55" s="221" t="s">
        <v>1356</v>
      </c>
      <c r="C55" s="221" t="s">
        <v>1119</v>
      </c>
      <c r="D55" s="221">
        <v>3</v>
      </c>
      <c r="E55" s="221">
        <v>1</v>
      </c>
      <c r="F55" s="221">
        <v>4</v>
      </c>
    </row>
    <row r="56" spans="1:6">
      <c r="A56" s="221">
        <v>52</v>
      </c>
      <c r="B56" s="221" t="s">
        <v>1357</v>
      </c>
      <c r="C56" s="221" t="s">
        <v>1119</v>
      </c>
      <c r="D56" s="221">
        <v>6</v>
      </c>
      <c r="E56" s="221">
        <v>0</v>
      </c>
      <c r="F56" s="221">
        <v>6</v>
      </c>
    </row>
    <row r="57" spans="1:6">
      <c r="A57" s="221">
        <v>53</v>
      </c>
      <c r="B57" s="221" t="s">
        <v>1358</v>
      </c>
      <c r="C57" s="221" t="s">
        <v>1119</v>
      </c>
      <c r="D57" s="221">
        <v>33</v>
      </c>
      <c r="E57" s="221">
        <v>17</v>
      </c>
      <c r="F57" s="221">
        <v>50</v>
      </c>
    </row>
    <row r="58" spans="1:6">
      <c r="A58" s="221">
        <v>54</v>
      </c>
      <c r="B58" s="221" t="s">
        <v>1359</v>
      </c>
      <c r="C58" s="221" t="s">
        <v>1119</v>
      </c>
      <c r="D58" s="221">
        <v>8</v>
      </c>
      <c r="E58" s="221">
        <v>5</v>
      </c>
      <c r="F58" s="221">
        <v>13</v>
      </c>
    </row>
    <row r="59" spans="1:6">
      <c r="A59" s="221">
        <v>55</v>
      </c>
      <c r="B59" s="221" t="s">
        <v>1360</v>
      </c>
      <c r="C59" s="221" t="s">
        <v>1119</v>
      </c>
      <c r="D59" s="221">
        <v>5</v>
      </c>
      <c r="E59" s="221">
        <v>4</v>
      </c>
      <c r="F59" s="221">
        <v>9</v>
      </c>
    </row>
    <row r="60" spans="1:6">
      <c r="A60" s="221">
        <v>56</v>
      </c>
      <c r="B60" s="221" t="s">
        <v>1361</v>
      </c>
      <c r="C60" s="221" t="s">
        <v>1119</v>
      </c>
      <c r="D60" s="221">
        <v>4</v>
      </c>
      <c r="E60" s="221">
        <v>0</v>
      </c>
      <c r="F60" s="221">
        <v>4</v>
      </c>
    </row>
    <row r="61" spans="1:6">
      <c r="A61" s="221">
        <v>57</v>
      </c>
      <c r="B61" s="221" t="s">
        <v>1362</v>
      </c>
      <c r="C61" s="221" t="s">
        <v>1119</v>
      </c>
      <c r="D61" s="221">
        <v>0</v>
      </c>
      <c r="E61" s="221">
        <v>2</v>
      </c>
      <c r="F61" s="221">
        <v>2</v>
      </c>
    </row>
    <row r="62" spans="1:6">
      <c r="A62" s="221">
        <v>58</v>
      </c>
      <c r="B62" s="221" t="s">
        <v>1363</v>
      </c>
      <c r="C62" s="221" t="s">
        <v>1119</v>
      </c>
      <c r="D62" s="221">
        <v>6</v>
      </c>
      <c r="E62" s="221">
        <v>3</v>
      </c>
      <c r="F62" s="221">
        <v>9</v>
      </c>
    </row>
    <row r="63" spans="1:6">
      <c r="A63" s="221">
        <v>59</v>
      </c>
      <c r="B63" s="221" t="s">
        <v>1364</v>
      </c>
      <c r="C63" s="221" t="s">
        <v>1119</v>
      </c>
      <c r="D63" s="221">
        <v>5</v>
      </c>
      <c r="E63" s="221">
        <v>0</v>
      </c>
      <c r="F63" s="221">
        <v>5</v>
      </c>
    </row>
    <row r="64" spans="1:6">
      <c r="A64" s="221">
        <v>60</v>
      </c>
      <c r="B64" s="221" t="s">
        <v>1365</v>
      </c>
      <c r="C64" s="221" t="s">
        <v>1119</v>
      </c>
      <c r="D64" s="221">
        <v>3</v>
      </c>
      <c r="E64" s="221">
        <v>0</v>
      </c>
      <c r="F64" s="221">
        <v>3</v>
      </c>
    </row>
    <row r="65" spans="1:6">
      <c r="A65" s="221">
        <v>61</v>
      </c>
      <c r="B65" s="221" t="s">
        <v>1366</v>
      </c>
      <c r="C65" s="221" t="s">
        <v>1119</v>
      </c>
      <c r="D65" s="221">
        <v>3</v>
      </c>
      <c r="E65" s="221">
        <v>0</v>
      </c>
      <c r="F65" s="221">
        <v>3</v>
      </c>
    </row>
    <row r="66" spans="1:6">
      <c r="A66" s="221">
        <v>62</v>
      </c>
      <c r="B66" s="221" t="s">
        <v>1367</v>
      </c>
      <c r="C66" s="221" t="s">
        <v>1119</v>
      </c>
      <c r="D66" s="221">
        <v>4</v>
      </c>
      <c r="E66" s="221">
        <v>2</v>
      </c>
      <c r="F66" s="221">
        <v>6</v>
      </c>
    </row>
    <row r="67" spans="1:6">
      <c r="A67" s="221">
        <v>63</v>
      </c>
      <c r="B67" s="221" t="s">
        <v>1368</v>
      </c>
      <c r="C67" s="221" t="s">
        <v>1119</v>
      </c>
      <c r="D67" s="221">
        <v>1</v>
      </c>
      <c r="E67" s="221">
        <v>1</v>
      </c>
      <c r="F67" s="221">
        <v>2</v>
      </c>
    </row>
    <row r="68" spans="1:6">
      <c r="A68" s="221">
        <v>64</v>
      </c>
      <c r="B68" s="221" t="s">
        <v>1369</v>
      </c>
      <c r="C68" s="221" t="s">
        <v>1119</v>
      </c>
      <c r="D68" s="221">
        <v>0</v>
      </c>
      <c r="E68" s="221">
        <v>1</v>
      </c>
      <c r="F68" s="221">
        <v>1</v>
      </c>
    </row>
    <row r="69" spans="1:6">
      <c r="A69" s="221">
        <v>65</v>
      </c>
      <c r="B69" s="221" t="s">
        <v>1370</v>
      </c>
      <c r="C69" s="221" t="s">
        <v>1119</v>
      </c>
      <c r="D69" s="221">
        <v>0</v>
      </c>
      <c r="E69" s="221">
        <v>1</v>
      </c>
      <c r="F69" s="221">
        <v>1</v>
      </c>
    </row>
    <row r="70" spans="1:6">
      <c r="A70" s="221">
        <v>66</v>
      </c>
      <c r="B70" s="221" t="s">
        <v>1371</v>
      </c>
      <c r="C70" s="221" t="s">
        <v>1119</v>
      </c>
      <c r="D70" s="221">
        <v>2</v>
      </c>
      <c r="E70" s="221">
        <v>0</v>
      </c>
      <c r="F70" s="221">
        <v>2</v>
      </c>
    </row>
    <row r="71" spans="1:6">
      <c r="A71" s="221">
        <v>67</v>
      </c>
      <c r="B71" s="221" t="s">
        <v>1372</v>
      </c>
      <c r="C71" s="221" t="s">
        <v>1119</v>
      </c>
      <c r="D71" s="221">
        <v>1</v>
      </c>
      <c r="E71" s="221">
        <v>0</v>
      </c>
      <c r="F71" s="221">
        <v>1</v>
      </c>
    </row>
    <row r="72" spans="1:6">
      <c r="A72" s="221">
        <v>68</v>
      </c>
      <c r="B72" s="221" t="s">
        <v>1373</v>
      </c>
      <c r="C72" s="221" t="s">
        <v>1119</v>
      </c>
      <c r="D72" s="221">
        <v>0</v>
      </c>
      <c r="E72" s="221">
        <v>1</v>
      </c>
      <c r="F72" s="221">
        <v>1</v>
      </c>
    </row>
    <row r="73" spans="1:6">
      <c r="A73" s="221">
        <v>69</v>
      </c>
      <c r="B73" s="221" t="s">
        <v>1374</v>
      </c>
      <c r="C73" s="221" t="s">
        <v>1119</v>
      </c>
      <c r="D73" s="221">
        <v>12</v>
      </c>
      <c r="E73" s="221">
        <v>1</v>
      </c>
      <c r="F73" s="221">
        <v>13</v>
      </c>
    </row>
    <row r="74" spans="1:6">
      <c r="A74" s="221">
        <v>70</v>
      </c>
      <c r="B74" s="221" t="s">
        <v>1375</v>
      </c>
      <c r="C74" s="221" t="s">
        <v>1119</v>
      </c>
      <c r="D74" s="221">
        <v>1</v>
      </c>
      <c r="E74" s="221">
        <v>0</v>
      </c>
      <c r="F74" s="221">
        <v>1</v>
      </c>
    </row>
    <row r="75" spans="1:6">
      <c r="A75" s="221">
        <v>71</v>
      </c>
      <c r="B75" s="221" t="s">
        <v>1376</v>
      </c>
      <c r="C75" s="221" t="s">
        <v>1119</v>
      </c>
      <c r="D75" s="221">
        <v>3</v>
      </c>
      <c r="E75" s="221">
        <v>0</v>
      </c>
      <c r="F75" s="221">
        <v>3</v>
      </c>
    </row>
    <row r="76" spans="1:6">
      <c r="A76" s="221">
        <v>72</v>
      </c>
      <c r="B76" s="221" t="s">
        <v>1377</v>
      </c>
      <c r="C76" s="221" t="s">
        <v>1119</v>
      </c>
      <c r="D76" s="221">
        <v>8</v>
      </c>
      <c r="E76" s="221">
        <v>1</v>
      </c>
      <c r="F76" s="221">
        <v>9</v>
      </c>
    </row>
    <row r="77" spans="1:6">
      <c r="A77" s="221">
        <v>73</v>
      </c>
      <c r="B77" s="221" t="s">
        <v>1378</v>
      </c>
      <c r="C77" s="221" t="s">
        <v>1119</v>
      </c>
      <c r="D77" s="221">
        <v>0</v>
      </c>
      <c r="E77" s="221">
        <v>1</v>
      </c>
      <c r="F77" s="221">
        <v>1</v>
      </c>
    </row>
    <row r="78" spans="1:6">
      <c r="A78" s="221">
        <v>74</v>
      </c>
      <c r="B78" s="221" t="s">
        <v>1379</v>
      </c>
      <c r="C78" s="221" t="s">
        <v>1119</v>
      </c>
      <c r="D78" s="221">
        <v>2</v>
      </c>
      <c r="E78" s="221">
        <v>0</v>
      </c>
      <c r="F78" s="221">
        <v>2</v>
      </c>
    </row>
    <row r="79" spans="1:6">
      <c r="A79" s="221">
        <v>75</v>
      </c>
      <c r="B79" s="221" t="s">
        <v>1380</v>
      </c>
      <c r="C79" s="221" t="s">
        <v>1119</v>
      </c>
      <c r="D79" s="221">
        <v>1</v>
      </c>
      <c r="E79" s="221">
        <v>0</v>
      </c>
      <c r="F79" s="221">
        <v>1</v>
      </c>
    </row>
    <row r="80" spans="1:6">
      <c r="A80" s="221">
        <v>76</v>
      </c>
      <c r="B80" s="221" t="s">
        <v>1381</v>
      </c>
      <c r="C80" s="221" t="s">
        <v>1119</v>
      </c>
      <c r="D80" s="221">
        <v>2</v>
      </c>
      <c r="E80" s="221">
        <v>0</v>
      </c>
      <c r="F80" s="221">
        <v>2</v>
      </c>
    </row>
    <row r="81" spans="1:6">
      <c r="A81" s="221">
        <v>77</v>
      </c>
      <c r="B81" s="221" t="s">
        <v>1382</v>
      </c>
      <c r="C81" s="221" t="s">
        <v>1119</v>
      </c>
      <c r="D81" s="221">
        <v>1</v>
      </c>
      <c r="E81" s="221">
        <v>0</v>
      </c>
      <c r="F81" s="221">
        <v>1</v>
      </c>
    </row>
    <row r="82" spans="1:6">
      <c r="A82" s="221">
        <v>78</v>
      </c>
      <c r="B82" s="221" t="s">
        <v>1383</v>
      </c>
      <c r="C82" s="221" t="s">
        <v>1119</v>
      </c>
      <c r="D82" s="221">
        <v>5</v>
      </c>
      <c r="E82" s="221">
        <v>1</v>
      </c>
      <c r="F82" s="221">
        <v>6</v>
      </c>
    </row>
    <row r="83" spans="1:6">
      <c r="A83" s="221">
        <v>79</v>
      </c>
      <c r="B83" s="221" t="s">
        <v>1384</v>
      </c>
      <c r="C83" s="221" t="s">
        <v>1119</v>
      </c>
      <c r="D83" s="221">
        <v>5</v>
      </c>
      <c r="E83" s="221">
        <v>4</v>
      </c>
      <c r="F83" s="221">
        <v>9</v>
      </c>
    </row>
    <row r="84" spans="1:6">
      <c r="A84" s="221">
        <v>80</v>
      </c>
      <c r="B84" s="221" t="s">
        <v>1385</v>
      </c>
      <c r="C84" s="221" t="s">
        <v>1119</v>
      </c>
      <c r="D84" s="221">
        <v>7</v>
      </c>
      <c r="E84" s="221">
        <v>0</v>
      </c>
      <c r="F84" s="221">
        <v>7</v>
      </c>
    </row>
    <row r="85" spans="1:6">
      <c r="A85" s="221">
        <v>81</v>
      </c>
      <c r="B85" s="221" t="s">
        <v>1386</v>
      </c>
      <c r="C85" s="221" t="s">
        <v>1119</v>
      </c>
      <c r="D85" s="221">
        <v>1</v>
      </c>
      <c r="E85" s="221">
        <v>0</v>
      </c>
      <c r="F85" s="221">
        <v>1</v>
      </c>
    </row>
    <row r="86" spans="1:6">
      <c r="A86" s="221">
        <v>82</v>
      </c>
      <c r="B86" s="221" t="s">
        <v>1387</v>
      </c>
      <c r="C86" s="221" t="s">
        <v>1119</v>
      </c>
      <c r="D86" s="221">
        <v>2</v>
      </c>
      <c r="E86" s="221">
        <v>1</v>
      </c>
      <c r="F86" s="221">
        <v>3</v>
      </c>
    </row>
    <row r="87" spans="1:6">
      <c r="A87" s="221">
        <v>83</v>
      </c>
      <c r="B87" s="221" t="s">
        <v>1388</v>
      </c>
      <c r="C87" s="221" t="s">
        <v>1119</v>
      </c>
      <c r="D87" s="221">
        <v>1</v>
      </c>
      <c r="E87" s="221">
        <v>1</v>
      </c>
      <c r="F87" s="221">
        <v>2</v>
      </c>
    </row>
    <row r="88" spans="1:6">
      <c r="A88" s="221">
        <v>84</v>
      </c>
      <c r="B88" s="221" t="s">
        <v>1389</v>
      </c>
      <c r="C88" s="221" t="s">
        <v>1920</v>
      </c>
      <c r="D88" s="221">
        <v>41</v>
      </c>
      <c r="E88" s="221">
        <v>8</v>
      </c>
      <c r="F88" s="221">
        <v>49</v>
      </c>
    </row>
    <row r="89" spans="1:6">
      <c r="A89" s="221">
        <v>85</v>
      </c>
      <c r="B89" s="221" t="s">
        <v>1390</v>
      </c>
      <c r="C89" s="221" t="s">
        <v>1920</v>
      </c>
      <c r="D89" s="221">
        <v>16</v>
      </c>
      <c r="E89" s="221">
        <v>50</v>
      </c>
      <c r="F89" s="221">
        <v>66</v>
      </c>
    </row>
    <row r="90" spans="1:6">
      <c r="A90" s="221">
        <v>86</v>
      </c>
      <c r="B90" s="221" t="s">
        <v>1391</v>
      </c>
      <c r="C90" s="221" t="s">
        <v>1920</v>
      </c>
      <c r="D90" s="221">
        <v>3</v>
      </c>
      <c r="E90" s="221">
        <v>0</v>
      </c>
      <c r="F90" s="221">
        <v>3</v>
      </c>
    </row>
    <row r="91" spans="1:6">
      <c r="A91" s="221">
        <v>87</v>
      </c>
      <c r="B91" s="221" t="s">
        <v>1392</v>
      </c>
      <c r="C91" s="221" t="s">
        <v>1920</v>
      </c>
      <c r="D91" s="221">
        <v>1</v>
      </c>
      <c r="E91" s="221">
        <v>2</v>
      </c>
      <c r="F91" s="221">
        <v>3</v>
      </c>
    </row>
    <row r="92" spans="1:6">
      <c r="A92" s="221">
        <v>88</v>
      </c>
      <c r="B92" s="221" t="s">
        <v>1393</v>
      </c>
      <c r="C92" s="221" t="s">
        <v>1920</v>
      </c>
      <c r="D92" s="221">
        <v>1</v>
      </c>
      <c r="E92" s="221">
        <v>1</v>
      </c>
      <c r="F92" s="221">
        <v>2</v>
      </c>
    </row>
    <row r="93" spans="1:6">
      <c r="A93" s="221">
        <v>89</v>
      </c>
      <c r="B93" s="221" t="s">
        <v>1394</v>
      </c>
      <c r="C93" s="221" t="s">
        <v>1920</v>
      </c>
      <c r="D93" s="221">
        <v>1</v>
      </c>
      <c r="E93" s="221">
        <v>0</v>
      </c>
      <c r="F93" s="221">
        <v>1</v>
      </c>
    </row>
    <row r="94" spans="1:6">
      <c r="A94" s="221">
        <v>90</v>
      </c>
      <c r="B94" s="221" t="s">
        <v>1395</v>
      </c>
      <c r="C94" s="221" t="s">
        <v>1920</v>
      </c>
      <c r="D94" s="221">
        <v>2</v>
      </c>
      <c r="E94" s="221">
        <v>0</v>
      </c>
      <c r="F94" s="221">
        <v>2</v>
      </c>
    </row>
    <row r="95" spans="1:6">
      <c r="A95" s="221">
        <v>91</v>
      </c>
      <c r="B95" s="221" t="s">
        <v>1396</v>
      </c>
      <c r="C95" s="221" t="s">
        <v>1920</v>
      </c>
      <c r="D95" s="221">
        <v>1</v>
      </c>
      <c r="E95" s="221">
        <v>1</v>
      </c>
      <c r="F95" s="221">
        <v>2</v>
      </c>
    </row>
    <row r="96" spans="1:6">
      <c r="A96" s="221">
        <v>92</v>
      </c>
      <c r="B96" s="221" t="s">
        <v>1397</v>
      </c>
      <c r="C96" s="221" t="s">
        <v>1920</v>
      </c>
      <c r="D96" s="221">
        <v>3</v>
      </c>
      <c r="E96" s="221">
        <v>1</v>
      </c>
      <c r="F96" s="221">
        <v>4</v>
      </c>
    </row>
    <row r="97" spans="1:6">
      <c r="A97" s="221">
        <v>93</v>
      </c>
      <c r="B97" s="221" t="s">
        <v>1398</v>
      </c>
      <c r="C97" s="221" t="s">
        <v>1920</v>
      </c>
      <c r="D97" s="221">
        <v>6</v>
      </c>
      <c r="E97" s="221">
        <v>2</v>
      </c>
      <c r="F97" s="221">
        <v>8</v>
      </c>
    </row>
    <row r="98" spans="1:6">
      <c r="A98" s="221">
        <v>94</v>
      </c>
      <c r="B98" s="221" t="s">
        <v>1399</v>
      </c>
      <c r="C98" s="221" t="s">
        <v>1920</v>
      </c>
      <c r="D98" s="221">
        <v>5</v>
      </c>
      <c r="E98" s="221">
        <v>3</v>
      </c>
      <c r="F98" s="221">
        <v>8</v>
      </c>
    </row>
    <row r="99" spans="1:6">
      <c r="A99" s="221">
        <v>95</v>
      </c>
      <c r="B99" s="221" t="s">
        <v>1400</v>
      </c>
      <c r="C99" s="221" t="s">
        <v>1920</v>
      </c>
      <c r="D99" s="221">
        <v>1</v>
      </c>
      <c r="E99" s="221">
        <v>0</v>
      </c>
      <c r="F99" s="221">
        <v>1</v>
      </c>
    </row>
    <row r="100" spans="1:6">
      <c r="A100" s="221">
        <v>96</v>
      </c>
      <c r="B100" s="221" t="s">
        <v>1401</v>
      </c>
      <c r="C100" s="221" t="s">
        <v>1920</v>
      </c>
      <c r="D100" s="221">
        <v>16</v>
      </c>
      <c r="E100" s="221">
        <v>2</v>
      </c>
      <c r="F100" s="221">
        <v>18</v>
      </c>
    </row>
    <row r="101" spans="1:6">
      <c r="A101" s="221">
        <v>97</v>
      </c>
      <c r="B101" s="221" t="s">
        <v>1402</v>
      </c>
      <c r="C101" s="221" t="s">
        <v>1920</v>
      </c>
      <c r="D101" s="221">
        <v>3</v>
      </c>
      <c r="E101" s="221">
        <v>0</v>
      </c>
      <c r="F101" s="221">
        <v>3</v>
      </c>
    </row>
    <row r="102" spans="1:6">
      <c r="A102" s="221">
        <v>98</v>
      </c>
      <c r="B102" s="221" t="s">
        <v>1403</v>
      </c>
      <c r="C102" s="221" t="s">
        <v>1920</v>
      </c>
      <c r="D102" s="221">
        <v>3</v>
      </c>
      <c r="E102" s="221">
        <v>1</v>
      </c>
      <c r="F102" s="221">
        <v>4</v>
      </c>
    </row>
    <row r="103" spans="1:6">
      <c r="A103" s="221">
        <v>99</v>
      </c>
      <c r="B103" s="221" t="s">
        <v>1404</v>
      </c>
      <c r="C103" s="221" t="s">
        <v>1920</v>
      </c>
      <c r="D103" s="221">
        <v>0</v>
      </c>
      <c r="E103" s="221">
        <v>1</v>
      </c>
      <c r="F103" s="221">
        <v>1</v>
      </c>
    </row>
    <row r="104" spans="1:6">
      <c r="A104" s="221">
        <v>100</v>
      </c>
      <c r="B104" s="221" t="s">
        <v>1405</v>
      </c>
      <c r="C104" s="221" t="s">
        <v>1920</v>
      </c>
      <c r="D104" s="221">
        <v>8</v>
      </c>
      <c r="E104" s="221">
        <v>5</v>
      </c>
      <c r="F104" s="221">
        <v>13</v>
      </c>
    </row>
    <row r="105" spans="1:6">
      <c r="A105" s="221">
        <v>101</v>
      </c>
      <c r="B105" s="221" t="s">
        <v>1406</v>
      </c>
      <c r="C105" s="221" t="s">
        <v>1920</v>
      </c>
      <c r="D105" s="221">
        <v>0</v>
      </c>
      <c r="E105" s="221">
        <v>2</v>
      </c>
      <c r="F105" s="221">
        <v>2</v>
      </c>
    </row>
    <row r="106" spans="1:6">
      <c r="A106" s="221">
        <v>102</v>
      </c>
      <c r="B106" s="221" t="s">
        <v>1407</v>
      </c>
      <c r="C106" s="221" t="s">
        <v>1920</v>
      </c>
      <c r="D106" s="221">
        <v>2</v>
      </c>
      <c r="E106" s="221">
        <v>1</v>
      </c>
      <c r="F106" s="221">
        <v>3</v>
      </c>
    </row>
    <row r="107" spans="1:6">
      <c r="A107" s="221">
        <v>103</v>
      </c>
      <c r="B107" s="221" t="s">
        <v>1408</v>
      </c>
      <c r="C107" s="221" t="s">
        <v>1920</v>
      </c>
      <c r="D107" s="221">
        <v>1</v>
      </c>
      <c r="E107" s="221">
        <v>2</v>
      </c>
      <c r="F107" s="221">
        <v>3</v>
      </c>
    </row>
    <row r="108" spans="1:6">
      <c r="A108" s="221">
        <v>104</v>
      </c>
      <c r="B108" s="221" t="s">
        <v>1409</v>
      </c>
      <c r="C108" s="221" t="s">
        <v>1920</v>
      </c>
      <c r="D108" s="221">
        <v>5</v>
      </c>
      <c r="E108" s="221">
        <v>2</v>
      </c>
      <c r="F108" s="221">
        <v>7</v>
      </c>
    </row>
    <row r="109" spans="1:6">
      <c r="A109" s="221">
        <v>105</v>
      </c>
      <c r="B109" s="221" t="s">
        <v>1410</v>
      </c>
      <c r="C109" s="221" t="s">
        <v>1920</v>
      </c>
      <c r="D109" s="221">
        <v>1</v>
      </c>
      <c r="E109" s="221">
        <v>0</v>
      </c>
      <c r="F109" s="221">
        <v>1</v>
      </c>
    </row>
    <row r="110" spans="1:6">
      <c r="A110" s="221">
        <v>106</v>
      </c>
      <c r="B110" s="221" t="s">
        <v>1411</v>
      </c>
      <c r="C110" s="221" t="s">
        <v>1920</v>
      </c>
      <c r="D110" s="221">
        <v>3</v>
      </c>
      <c r="E110" s="221">
        <v>1</v>
      </c>
      <c r="F110" s="221">
        <v>4</v>
      </c>
    </row>
    <row r="111" spans="1:6">
      <c r="A111" s="221">
        <v>107</v>
      </c>
      <c r="B111" s="221" t="s">
        <v>1412</v>
      </c>
      <c r="C111" s="221" t="s">
        <v>1920</v>
      </c>
      <c r="D111" s="221">
        <v>1</v>
      </c>
      <c r="E111" s="221">
        <v>1</v>
      </c>
      <c r="F111" s="221">
        <v>2</v>
      </c>
    </row>
    <row r="112" spans="1:6">
      <c r="A112" s="221">
        <v>108</v>
      </c>
      <c r="B112" s="221" t="s">
        <v>1413</v>
      </c>
      <c r="C112" s="221" t="s">
        <v>1920</v>
      </c>
      <c r="D112" s="221">
        <v>0</v>
      </c>
      <c r="E112" s="221">
        <v>1</v>
      </c>
      <c r="F112" s="221">
        <v>1</v>
      </c>
    </row>
    <row r="113" spans="1:6">
      <c r="A113" s="221">
        <v>109</v>
      </c>
      <c r="B113" s="221" t="s">
        <v>1414</v>
      </c>
      <c r="C113" s="221" t="s">
        <v>1920</v>
      </c>
      <c r="D113" s="221">
        <v>0</v>
      </c>
      <c r="E113" s="221">
        <v>1</v>
      </c>
      <c r="F113" s="221">
        <v>1</v>
      </c>
    </row>
    <row r="114" spans="1:6">
      <c r="A114" s="221">
        <v>110</v>
      </c>
      <c r="B114" s="221" t="s">
        <v>1415</v>
      </c>
      <c r="C114" s="221" t="s">
        <v>1920</v>
      </c>
      <c r="D114" s="221">
        <v>0</v>
      </c>
      <c r="E114" s="221">
        <v>1</v>
      </c>
      <c r="F114" s="221">
        <v>1</v>
      </c>
    </row>
    <row r="115" spans="1:6">
      <c r="A115" s="221">
        <v>111</v>
      </c>
      <c r="B115" s="221" t="s">
        <v>1416</v>
      </c>
      <c r="C115" s="221" t="s">
        <v>1920</v>
      </c>
      <c r="D115" s="221">
        <v>1</v>
      </c>
      <c r="E115" s="221">
        <v>0</v>
      </c>
      <c r="F115" s="221">
        <v>1</v>
      </c>
    </row>
    <row r="116" spans="1:6">
      <c r="A116" s="221">
        <v>112</v>
      </c>
      <c r="B116" s="221" t="s">
        <v>1417</v>
      </c>
      <c r="C116" s="221" t="s">
        <v>1920</v>
      </c>
      <c r="D116" s="221">
        <v>1</v>
      </c>
      <c r="E116" s="221">
        <v>0</v>
      </c>
      <c r="F116" s="221">
        <v>1</v>
      </c>
    </row>
    <row r="117" spans="1:6">
      <c r="A117" s="221">
        <v>113</v>
      </c>
      <c r="B117" s="221" t="s">
        <v>1418</v>
      </c>
      <c r="C117" s="221" t="s">
        <v>1920</v>
      </c>
      <c r="D117" s="221">
        <v>1</v>
      </c>
      <c r="E117" s="221">
        <v>0</v>
      </c>
      <c r="F117" s="221">
        <v>1</v>
      </c>
    </row>
    <row r="118" spans="1:6">
      <c r="A118" s="221">
        <v>114</v>
      </c>
      <c r="B118" s="221" t="s">
        <v>1419</v>
      </c>
      <c r="C118" s="221" t="s">
        <v>1920</v>
      </c>
      <c r="D118" s="221">
        <v>24</v>
      </c>
      <c r="E118" s="221">
        <v>2</v>
      </c>
      <c r="F118" s="221">
        <v>26</v>
      </c>
    </row>
    <row r="119" spans="1:6">
      <c r="A119" s="221">
        <v>115</v>
      </c>
      <c r="B119" s="221" t="s">
        <v>1420</v>
      </c>
      <c r="C119" s="221" t="s">
        <v>1920</v>
      </c>
      <c r="D119" s="221">
        <v>2</v>
      </c>
      <c r="E119" s="221">
        <v>1</v>
      </c>
      <c r="F119" s="221">
        <v>3</v>
      </c>
    </row>
    <row r="120" spans="1:6">
      <c r="A120" s="221">
        <v>116</v>
      </c>
      <c r="B120" s="221" t="s">
        <v>1421</v>
      </c>
      <c r="C120" s="221" t="s">
        <v>1920</v>
      </c>
      <c r="D120" s="221">
        <v>0</v>
      </c>
      <c r="E120" s="221">
        <v>1</v>
      </c>
      <c r="F120" s="221">
        <v>1</v>
      </c>
    </row>
    <row r="121" spans="1:6">
      <c r="A121" s="221">
        <v>117</v>
      </c>
      <c r="B121" s="221" t="s">
        <v>1422</v>
      </c>
      <c r="C121" s="221" t="s">
        <v>1920</v>
      </c>
      <c r="D121" s="221">
        <v>1</v>
      </c>
      <c r="E121" s="221">
        <v>0</v>
      </c>
      <c r="F121" s="221">
        <v>1</v>
      </c>
    </row>
    <row r="122" spans="1:6">
      <c r="A122" s="221">
        <v>118</v>
      </c>
      <c r="B122" s="221" t="s">
        <v>1423</v>
      </c>
      <c r="C122" s="221" t="s">
        <v>1920</v>
      </c>
      <c r="D122" s="221">
        <v>3</v>
      </c>
      <c r="E122" s="221">
        <v>21</v>
      </c>
      <c r="F122" s="221">
        <v>24</v>
      </c>
    </row>
    <row r="123" spans="1:6">
      <c r="A123" s="221">
        <v>119</v>
      </c>
      <c r="B123" s="221" t="s">
        <v>1424</v>
      </c>
      <c r="C123" s="221" t="s">
        <v>1920</v>
      </c>
      <c r="D123" s="221">
        <v>1</v>
      </c>
      <c r="E123" s="221">
        <v>0</v>
      </c>
      <c r="F123" s="221">
        <v>1</v>
      </c>
    </row>
    <row r="124" spans="1:6">
      <c r="A124" s="221">
        <v>120</v>
      </c>
      <c r="B124" s="221" t="s">
        <v>1425</v>
      </c>
      <c r="C124" s="221" t="s">
        <v>1920</v>
      </c>
      <c r="D124" s="221">
        <v>6</v>
      </c>
      <c r="E124" s="221">
        <v>4</v>
      </c>
      <c r="F124" s="221">
        <v>10</v>
      </c>
    </row>
    <row r="125" spans="1:6">
      <c r="A125" s="221">
        <v>121</v>
      </c>
      <c r="B125" s="221" t="s">
        <v>1426</v>
      </c>
      <c r="C125" s="221" t="s">
        <v>1920</v>
      </c>
      <c r="D125" s="221">
        <v>10</v>
      </c>
      <c r="E125" s="221">
        <v>2</v>
      </c>
      <c r="F125" s="221">
        <v>12</v>
      </c>
    </row>
    <row r="126" spans="1:6">
      <c r="A126" s="221">
        <v>122</v>
      </c>
      <c r="B126" s="221" t="s">
        <v>1427</v>
      </c>
      <c r="C126" s="221" t="s">
        <v>1920</v>
      </c>
      <c r="D126" s="221">
        <v>0</v>
      </c>
      <c r="E126" s="221">
        <v>4</v>
      </c>
      <c r="F126" s="221">
        <v>4</v>
      </c>
    </row>
    <row r="127" spans="1:6">
      <c r="A127" s="221">
        <v>123</v>
      </c>
      <c r="B127" s="221" t="s">
        <v>1428</v>
      </c>
      <c r="C127" s="221" t="s">
        <v>1920</v>
      </c>
      <c r="D127" s="221">
        <v>2</v>
      </c>
      <c r="E127" s="221">
        <v>1</v>
      </c>
      <c r="F127" s="221">
        <v>3</v>
      </c>
    </row>
    <row r="128" spans="1:6">
      <c r="A128" s="221">
        <v>124</v>
      </c>
      <c r="B128" s="221" t="s">
        <v>1429</v>
      </c>
      <c r="C128" s="221" t="s">
        <v>1920</v>
      </c>
      <c r="D128" s="221">
        <v>5</v>
      </c>
      <c r="E128" s="221">
        <v>2</v>
      </c>
      <c r="F128" s="221">
        <v>7</v>
      </c>
    </row>
    <row r="129" spans="1:6">
      <c r="A129" s="221">
        <v>125</v>
      </c>
      <c r="B129" s="221" t="s">
        <v>1430</v>
      </c>
      <c r="C129" s="221" t="s">
        <v>1920</v>
      </c>
      <c r="D129" s="221">
        <v>5</v>
      </c>
      <c r="E129" s="221">
        <v>0</v>
      </c>
      <c r="F129" s="221">
        <v>5</v>
      </c>
    </row>
    <row r="130" spans="1:6">
      <c r="A130" s="221">
        <v>126</v>
      </c>
      <c r="B130" s="221" t="s">
        <v>1431</v>
      </c>
      <c r="C130" s="221" t="s">
        <v>1920</v>
      </c>
      <c r="D130" s="221">
        <v>2</v>
      </c>
      <c r="E130" s="221">
        <v>2</v>
      </c>
      <c r="F130" s="221">
        <v>4</v>
      </c>
    </row>
    <row r="131" spans="1:6">
      <c r="A131" s="221">
        <v>127</v>
      </c>
      <c r="B131" s="221" t="s">
        <v>1432</v>
      </c>
      <c r="C131" s="221" t="s">
        <v>1920</v>
      </c>
      <c r="D131" s="221">
        <v>0</v>
      </c>
      <c r="E131" s="221">
        <v>11</v>
      </c>
      <c r="F131" s="221">
        <v>11</v>
      </c>
    </row>
    <row r="132" spans="1:6">
      <c r="A132" s="221">
        <v>128</v>
      </c>
      <c r="B132" s="221" t="s">
        <v>1433</v>
      </c>
      <c r="C132" s="221" t="s">
        <v>1921</v>
      </c>
      <c r="D132" s="221">
        <v>3</v>
      </c>
      <c r="E132" s="221">
        <v>0</v>
      </c>
      <c r="F132" s="221">
        <v>3</v>
      </c>
    </row>
    <row r="133" spans="1:6">
      <c r="A133" s="221">
        <v>129</v>
      </c>
      <c r="B133" s="221" t="s">
        <v>1434</v>
      </c>
      <c r="C133" s="221" t="s">
        <v>1921</v>
      </c>
      <c r="D133" s="221">
        <v>3</v>
      </c>
      <c r="E133" s="221">
        <v>0</v>
      </c>
      <c r="F133" s="221">
        <v>3</v>
      </c>
    </row>
    <row r="134" spans="1:6">
      <c r="A134" s="221">
        <v>130</v>
      </c>
      <c r="B134" s="221" t="s">
        <v>1435</v>
      </c>
      <c r="C134" s="221" t="s">
        <v>1921</v>
      </c>
      <c r="D134" s="221">
        <v>0</v>
      </c>
      <c r="E134" s="221">
        <v>1</v>
      </c>
      <c r="F134" s="221">
        <v>1</v>
      </c>
    </row>
    <row r="135" spans="1:6">
      <c r="A135" s="221">
        <v>131</v>
      </c>
      <c r="B135" s="221" t="s">
        <v>1436</v>
      </c>
      <c r="C135" s="221" t="s">
        <v>1921</v>
      </c>
      <c r="D135" s="221">
        <v>13</v>
      </c>
      <c r="E135" s="221">
        <v>1</v>
      </c>
      <c r="F135" s="221">
        <v>14</v>
      </c>
    </row>
    <row r="136" spans="1:6">
      <c r="A136" s="221">
        <v>132</v>
      </c>
      <c r="B136" s="221" t="s">
        <v>1437</v>
      </c>
      <c r="C136" s="221" t="s">
        <v>1921</v>
      </c>
      <c r="D136" s="221">
        <v>1</v>
      </c>
      <c r="E136" s="221">
        <v>1</v>
      </c>
      <c r="F136" s="221">
        <v>2</v>
      </c>
    </row>
    <row r="137" spans="1:6">
      <c r="A137" s="221">
        <v>133</v>
      </c>
      <c r="B137" s="221" t="s">
        <v>1438</v>
      </c>
      <c r="C137" s="221" t="s">
        <v>1921</v>
      </c>
      <c r="D137" s="221">
        <v>1</v>
      </c>
      <c r="E137" s="221">
        <v>0</v>
      </c>
      <c r="F137" s="221">
        <v>1</v>
      </c>
    </row>
    <row r="138" spans="1:6">
      <c r="A138" s="221">
        <v>134</v>
      </c>
      <c r="B138" s="221" t="s">
        <v>1439</v>
      </c>
      <c r="C138" s="221" t="s">
        <v>1921</v>
      </c>
      <c r="D138" s="221">
        <v>0</v>
      </c>
      <c r="E138" s="221">
        <v>1</v>
      </c>
      <c r="F138" s="221">
        <v>1</v>
      </c>
    </row>
    <row r="139" spans="1:6">
      <c r="A139" s="221">
        <v>135</v>
      </c>
      <c r="B139" s="221" t="s">
        <v>1440</v>
      </c>
      <c r="C139" s="221" t="s">
        <v>1921</v>
      </c>
      <c r="D139" s="221">
        <v>1</v>
      </c>
      <c r="E139" s="221">
        <v>0</v>
      </c>
      <c r="F139" s="221">
        <v>1</v>
      </c>
    </row>
    <row r="140" spans="1:6">
      <c r="A140" s="221">
        <v>136</v>
      </c>
      <c r="B140" s="221" t="s">
        <v>1441</v>
      </c>
      <c r="C140" s="221" t="s">
        <v>1921</v>
      </c>
      <c r="D140" s="221">
        <v>1</v>
      </c>
      <c r="E140" s="221">
        <v>1</v>
      </c>
      <c r="F140" s="221">
        <v>2</v>
      </c>
    </row>
    <row r="141" spans="1:6">
      <c r="A141" s="221">
        <v>137</v>
      </c>
      <c r="B141" s="221" t="s">
        <v>1442</v>
      </c>
      <c r="C141" s="221" t="s">
        <v>1922</v>
      </c>
      <c r="D141" s="221">
        <v>0</v>
      </c>
      <c r="E141" s="221">
        <v>1</v>
      </c>
      <c r="F141" s="221">
        <v>1</v>
      </c>
    </row>
    <row r="142" spans="1:6">
      <c r="A142" s="221">
        <v>138</v>
      </c>
      <c r="B142" s="221" t="s">
        <v>1443</v>
      </c>
      <c r="C142" s="221" t="s">
        <v>1922</v>
      </c>
      <c r="D142" s="221">
        <v>3</v>
      </c>
      <c r="E142" s="221">
        <v>1</v>
      </c>
      <c r="F142" s="221">
        <v>4</v>
      </c>
    </row>
    <row r="143" spans="1:6">
      <c r="A143" s="221">
        <v>139</v>
      </c>
      <c r="B143" s="221" t="s">
        <v>1444</v>
      </c>
      <c r="C143" s="221" t="s">
        <v>1922</v>
      </c>
      <c r="D143" s="221">
        <v>1</v>
      </c>
      <c r="E143" s="221">
        <v>0</v>
      </c>
      <c r="F143" s="221">
        <v>1</v>
      </c>
    </row>
    <row r="144" spans="1:6">
      <c r="A144" s="221">
        <v>140</v>
      </c>
      <c r="B144" s="221" t="s">
        <v>1445</v>
      </c>
      <c r="C144" s="221" t="s">
        <v>1922</v>
      </c>
      <c r="D144" s="221">
        <v>10</v>
      </c>
      <c r="E144" s="221">
        <v>1</v>
      </c>
      <c r="F144" s="221">
        <v>11</v>
      </c>
    </row>
    <row r="145" spans="1:6">
      <c r="A145" s="221">
        <v>141</v>
      </c>
      <c r="B145" s="221" t="s">
        <v>1446</v>
      </c>
      <c r="C145" s="221" t="s">
        <v>1922</v>
      </c>
      <c r="D145" s="221">
        <v>0</v>
      </c>
      <c r="E145" s="221">
        <v>1</v>
      </c>
      <c r="F145" s="221">
        <v>1</v>
      </c>
    </row>
    <row r="146" spans="1:6">
      <c r="A146" s="221">
        <v>142</v>
      </c>
      <c r="B146" s="221" t="s">
        <v>1447</v>
      </c>
      <c r="C146" s="221" t="s">
        <v>1922</v>
      </c>
      <c r="D146" s="221">
        <v>1</v>
      </c>
      <c r="E146" s="221">
        <v>0</v>
      </c>
      <c r="F146" s="221">
        <v>1</v>
      </c>
    </row>
    <row r="147" spans="1:6">
      <c r="A147" s="221">
        <v>143</v>
      </c>
      <c r="B147" s="221" t="s">
        <v>1448</v>
      </c>
      <c r="C147" s="221" t="s">
        <v>1922</v>
      </c>
      <c r="D147" s="221">
        <v>1</v>
      </c>
      <c r="E147" s="221">
        <v>0</v>
      </c>
      <c r="F147" s="221">
        <v>1</v>
      </c>
    </row>
    <row r="148" spans="1:6">
      <c r="A148" s="221">
        <v>144</v>
      </c>
      <c r="B148" s="221" t="s">
        <v>1449</v>
      </c>
      <c r="C148" s="221" t="s">
        <v>1922</v>
      </c>
      <c r="D148" s="221">
        <v>1</v>
      </c>
      <c r="E148" s="221">
        <v>0</v>
      </c>
      <c r="F148" s="221">
        <v>1</v>
      </c>
    </row>
    <row r="149" spans="1:6">
      <c r="A149" s="221">
        <v>145</v>
      </c>
      <c r="B149" s="221" t="s">
        <v>1450</v>
      </c>
      <c r="C149" s="221" t="s">
        <v>1922</v>
      </c>
      <c r="D149" s="221">
        <v>0</v>
      </c>
      <c r="E149" s="221">
        <v>1</v>
      </c>
      <c r="F149" s="221">
        <v>1</v>
      </c>
    </row>
    <row r="150" spans="1:6">
      <c r="A150" s="221">
        <v>146</v>
      </c>
      <c r="B150" s="221" t="s">
        <v>1451</v>
      </c>
      <c r="C150" s="221" t="s">
        <v>1922</v>
      </c>
      <c r="D150" s="221">
        <v>1</v>
      </c>
      <c r="E150" s="221">
        <v>0</v>
      </c>
      <c r="F150" s="221">
        <v>1</v>
      </c>
    </row>
    <row r="151" spans="1:6">
      <c r="A151" s="221">
        <v>147</v>
      </c>
      <c r="B151" s="221" t="s">
        <v>1293</v>
      </c>
      <c r="C151" s="221" t="s">
        <v>1923</v>
      </c>
      <c r="D151" s="221">
        <v>25</v>
      </c>
      <c r="E151" s="221">
        <v>10</v>
      </c>
      <c r="F151" s="221">
        <v>35</v>
      </c>
    </row>
    <row r="152" spans="1:6">
      <c r="A152" s="221">
        <v>148</v>
      </c>
      <c r="B152" s="221" t="s">
        <v>1452</v>
      </c>
      <c r="C152" s="221" t="s">
        <v>1923</v>
      </c>
      <c r="D152" s="221">
        <v>6</v>
      </c>
      <c r="E152" s="221">
        <v>1</v>
      </c>
      <c r="F152" s="221">
        <v>7</v>
      </c>
    </row>
    <row r="153" spans="1:6">
      <c r="A153" s="221">
        <v>149</v>
      </c>
      <c r="B153" s="221" t="s">
        <v>1453</v>
      </c>
      <c r="C153" s="221" t="s">
        <v>1923</v>
      </c>
      <c r="D153" s="221">
        <v>0</v>
      </c>
      <c r="E153" s="221">
        <v>2</v>
      </c>
      <c r="F153" s="221">
        <v>2</v>
      </c>
    </row>
    <row r="154" spans="1:6">
      <c r="A154" s="221">
        <v>150</v>
      </c>
      <c r="B154" s="221" t="s">
        <v>1454</v>
      </c>
      <c r="C154" s="221" t="s">
        <v>1923</v>
      </c>
      <c r="D154" s="221">
        <v>1</v>
      </c>
      <c r="E154" s="221">
        <v>0</v>
      </c>
      <c r="F154" s="221">
        <v>1</v>
      </c>
    </row>
    <row r="155" spans="1:6">
      <c r="A155" s="221">
        <v>151</v>
      </c>
      <c r="B155" s="221" t="s">
        <v>1455</v>
      </c>
      <c r="C155" s="221" t="s">
        <v>1923</v>
      </c>
      <c r="D155" s="221">
        <v>12</v>
      </c>
      <c r="E155" s="221">
        <v>3</v>
      </c>
      <c r="F155" s="221">
        <v>15</v>
      </c>
    </row>
    <row r="156" spans="1:6">
      <c r="A156" s="221">
        <v>152</v>
      </c>
      <c r="B156" s="221" t="s">
        <v>1456</v>
      </c>
      <c r="C156" s="221" t="s">
        <v>1923</v>
      </c>
      <c r="D156" s="221">
        <v>1</v>
      </c>
      <c r="E156" s="221">
        <v>0</v>
      </c>
      <c r="F156" s="221">
        <v>1</v>
      </c>
    </row>
    <row r="157" spans="1:6">
      <c r="A157" s="221">
        <v>153</v>
      </c>
      <c r="B157" s="221" t="s">
        <v>1457</v>
      </c>
      <c r="C157" s="221" t="s">
        <v>1923</v>
      </c>
      <c r="D157" s="221">
        <v>2</v>
      </c>
      <c r="E157" s="221">
        <v>0</v>
      </c>
      <c r="F157" s="221">
        <v>2</v>
      </c>
    </row>
    <row r="158" spans="1:6">
      <c r="A158" s="221">
        <v>154</v>
      </c>
      <c r="B158" s="221" t="s">
        <v>1458</v>
      </c>
      <c r="C158" s="221" t="s">
        <v>1923</v>
      </c>
      <c r="D158" s="221">
        <v>4</v>
      </c>
      <c r="E158" s="221">
        <v>1</v>
      </c>
      <c r="F158" s="221">
        <v>5</v>
      </c>
    </row>
    <row r="159" spans="1:6">
      <c r="A159" s="221">
        <v>155</v>
      </c>
      <c r="B159" s="221" t="s">
        <v>1459</v>
      </c>
      <c r="C159" s="221" t="s">
        <v>1923</v>
      </c>
      <c r="D159" s="221">
        <v>13</v>
      </c>
      <c r="E159" s="221">
        <v>2</v>
      </c>
      <c r="F159" s="221">
        <v>15</v>
      </c>
    </row>
    <row r="160" spans="1:6">
      <c r="A160" s="221">
        <v>156</v>
      </c>
      <c r="B160" s="221" t="s">
        <v>1460</v>
      </c>
      <c r="C160" s="221" t="s">
        <v>1923</v>
      </c>
      <c r="D160" s="221">
        <v>1</v>
      </c>
      <c r="E160" s="221">
        <v>0</v>
      </c>
      <c r="F160" s="221">
        <v>1</v>
      </c>
    </row>
    <row r="161" spans="1:6">
      <c r="A161" s="221">
        <v>157</v>
      </c>
      <c r="B161" s="221" t="s">
        <v>1461</v>
      </c>
      <c r="C161" s="221" t="s">
        <v>1923</v>
      </c>
      <c r="D161" s="221">
        <v>8</v>
      </c>
      <c r="E161" s="221">
        <v>0</v>
      </c>
      <c r="F161" s="221">
        <v>8</v>
      </c>
    </row>
    <row r="162" spans="1:6">
      <c r="A162" s="221">
        <v>158</v>
      </c>
      <c r="B162" s="221" t="s">
        <v>1462</v>
      </c>
      <c r="C162" s="221" t="s">
        <v>1923</v>
      </c>
      <c r="D162" s="221">
        <v>4</v>
      </c>
      <c r="E162" s="221">
        <v>1</v>
      </c>
      <c r="F162" s="221">
        <v>5</v>
      </c>
    </row>
    <row r="163" spans="1:6">
      <c r="A163" s="221">
        <v>159</v>
      </c>
      <c r="B163" s="221" t="s">
        <v>1463</v>
      </c>
      <c r="C163" s="221" t="s">
        <v>1923</v>
      </c>
      <c r="D163" s="221">
        <v>4</v>
      </c>
      <c r="E163" s="221">
        <v>14</v>
      </c>
      <c r="F163" s="221">
        <v>18</v>
      </c>
    </row>
    <row r="164" spans="1:6">
      <c r="A164" s="221">
        <v>160</v>
      </c>
      <c r="B164" s="221" t="s">
        <v>1464</v>
      </c>
      <c r="C164" s="221" t="s">
        <v>1923</v>
      </c>
      <c r="D164" s="221">
        <v>2</v>
      </c>
      <c r="E164" s="221">
        <v>0</v>
      </c>
      <c r="F164" s="221">
        <v>2</v>
      </c>
    </row>
    <row r="165" spans="1:6">
      <c r="A165" s="221">
        <v>161</v>
      </c>
      <c r="B165" s="221" t="s">
        <v>1465</v>
      </c>
      <c r="C165" s="221" t="s">
        <v>1923</v>
      </c>
      <c r="D165" s="221">
        <v>1</v>
      </c>
      <c r="E165" s="221">
        <v>0</v>
      </c>
      <c r="F165" s="221">
        <v>1</v>
      </c>
    </row>
    <row r="166" spans="1:6">
      <c r="A166" s="221">
        <v>162</v>
      </c>
      <c r="B166" s="221" t="s">
        <v>1466</v>
      </c>
      <c r="C166" s="221" t="s">
        <v>1923</v>
      </c>
      <c r="D166" s="221">
        <v>3</v>
      </c>
      <c r="E166" s="221">
        <v>0</v>
      </c>
      <c r="F166" s="221">
        <v>3</v>
      </c>
    </row>
    <row r="167" spans="1:6">
      <c r="A167" s="221">
        <v>163</v>
      </c>
      <c r="B167" s="221" t="s">
        <v>1467</v>
      </c>
      <c r="C167" s="221" t="s">
        <v>1923</v>
      </c>
      <c r="D167" s="221">
        <v>1</v>
      </c>
      <c r="E167" s="221">
        <v>6</v>
      </c>
      <c r="F167" s="221">
        <v>7</v>
      </c>
    </row>
    <row r="168" spans="1:6">
      <c r="A168" s="221">
        <v>164</v>
      </c>
      <c r="B168" s="221" t="s">
        <v>1468</v>
      </c>
      <c r="C168" s="221" t="s">
        <v>1923</v>
      </c>
      <c r="D168" s="221">
        <v>12</v>
      </c>
      <c r="E168" s="221">
        <v>0</v>
      </c>
      <c r="F168" s="221">
        <v>12</v>
      </c>
    </row>
    <row r="169" spans="1:6">
      <c r="A169" s="221">
        <v>165</v>
      </c>
      <c r="B169" s="221" t="s">
        <v>1469</v>
      </c>
      <c r="C169" s="221" t="s">
        <v>1923</v>
      </c>
      <c r="D169" s="221">
        <v>0</v>
      </c>
      <c r="E169" s="221">
        <v>1</v>
      </c>
      <c r="F169" s="221">
        <v>1</v>
      </c>
    </row>
    <row r="170" spans="1:6">
      <c r="A170" s="221">
        <v>166</v>
      </c>
      <c r="B170" s="221" t="s">
        <v>1470</v>
      </c>
      <c r="C170" s="221" t="s">
        <v>1923</v>
      </c>
      <c r="D170" s="221">
        <v>0</v>
      </c>
      <c r="E170" s="221">
        <v>1</v>
      </c>
      <c r="F170" s="221">
        <v>1</v>
      </c>
    </row>
    <row r="171" spans="1:6">
      <c r="A171" s="221">
        <v>167</v>
      </c>
      <c r="B171" s="221" t="s">
        <v>1471</v>
      </c>
      <c r="C171" s="221" t="s">
        <v>1923</v>
      </c>
      <c r="D171" s="221">
        <v>9</v>
      </c>
      <c r="E171" s="221">
        <v>1</v>
      </c>
      <c r="F171" s="221">
        <v>10</v>
      </c>
    </row>
    <row r="172" spans="1:6">
      <c r="A172" s="221">
        <v>168</v>
      </c>
      <c r="B172" s="221" t="s">
        <v>1472</v>
      </c>
      <c r="C172" s="221" t="s">
        <v>1923</v>
      </c>
      <c r="D172" s="221">
        <v>2</v>
      </c>
      <c r="E172" s="221">
        <v>0</v>
      </c>
      <c r="F172" s="221">
        <v>2</v>
      </c>
    </row>
    <row r="173" spans="1:6">
      <c r="A173" s="221">
        <v>169</v>
      </c>
      <c r="B173" s="221" t="s">
        <v>1473</v>
      </c>
      <c r="C173" s="221" t="s">
        <v>1923</v>
      </c>
      <c r="D173" s="221">
        <v>1</v>
      </c>
      <c r="E173" s="221">
        <v>0</v>
      </c>
      <c r="F173" s="221">
        <v>1</v>
      </c>
    </row>
    <row r="174" spans="1:6">
      <c r="A174" s="221">
        <v>170</v>
      </c>
      <c r="B174" s="221" t="s">
        <v>1474</v>
      </c>
      <c r="C174" s="221" t="s">
        <v>1923</v>
      </c>
      <c r="D174" s="221">
        <v>47</v>
      </c>
      <c r="E174" s="221">
        <v>19</v>
      </c>
      <c r="F174" s="221">
        <v>66</v>
      </c>
    </row>
    <row r="175" spans="1:6">
      <c r="A175" s="221">
        <v>171</v>
      </c>
      <c r="B175" s="221" t="s">
        <v>1475</v>
      </c>
      <c r="C175" s="221" t="s">
        <v>1923</v>
      </c>
      <c r="D175" s="221">
        <v>1</v>
      </c>
      <c r="E175" s="221">
        <v>1</v>
      </c>
      <c r="F175" s="221">
        <v>2</v>
      </c>
    </row>
    <row r="176" spans="1:6">
      <c r="A176" s="221">
        <v>172</v>
      </c>
      <c r="B176" s="221" t="s">
        <v>1476</v>
      </c>
      <c r="C176" s="221" t="s">
        <v>1923</v>
      </c>
      <c r="D176" s="221">
        <v>0</v>
      </c>
      <c r="E176" s="221">
        <v>1</v>
      </c>
      <c r="F176" s="221">
        <v>1</v>
      </c>
    </row>
    <row r="177" spans="1:6">
      <c r="A177" s="221">
        <v>173</v>
      </c>
      <c r="B177" s="221" t="s">
        <v>1477</v>
      </c>
      <c r="C177" s="221" t="s">
        <v>1923</v>
      </c>
      <c r="D177" s="221">
        <v>3</v>
      </c>
      <c r="E177" s="221">
        <v>0</v>
      </c>
      <c r="F177" s="221">
        <v>3</v>
      </c>
    </row>
    <row r="178" spans="1:6">
      <c r="A178" s="221">
        <v>174</v>
      </c>
      <c r="B178" s="221" t="s">
        <v>1478</v>
      </c>
      <c r="C178" s="221" t="s">
        <v>1923</v>
      </c>
      <c r="D178" s="221">
        <v>1</v>
      </c>
      <c r="E178" s="221">
        <v>0</v>
      </c>
      <c r="F178" s="221">
        <v>1</v>
      </c>
    </row>
    <row r="179" spans="1:6">
      <c r="A179" s="221">
        <v>175</v>
      </c>
      <c r="B179" s="221" t="s">
        <v>1479</v>
      </c>
      <c r="C179" s="221" t="s">
        <v>1923</v>
      </c>
      <c r="D179" s="221">
        <v>137</v>
      </c>
      <c r="E179" s="221">
        <v>23</v>
      </c>
      <c r="F179" s="221">
        <v>160</v>
      </c>
    </row>
    <row r="180" spans="1:6">
      <c r="A180" s="221">
        <v>176</v>
      </c>
      <c r="B180" s="221" t="s">
        <v>1480</v>
      </c>
      <c r="C180" s="221" t="s">
        <v>1923</v>
      </c>
      <c r="D180" s="221">
        <v>3</v>
      </c>
      <c r="E180" s="221">
        <v>3</v>
      </c>
      <c r="F180" s="221">
        <v>6</v>
      </c>
    </row>
    <row r="181" spans="1:6">
      <c r="A181" s="221">
        <v>177</v>
      </c>
      <c r="B181" s="221" t="s">
        <v>1481</v>
      </c>
      <c r="C181" s="221" t="s">
        <v>1923</v>
      </c>
      <c r="D181" s="221">
        <v>0</v>
      </c>
      <c r="E181" s="221">
        <v>3</v>
      </c>
      <c r="F181" s="221">
        <v>3</v>
      </c>
    </row>
    <row r="182" spans="1:6">
      <c r="A182" s="221">
        <v>178</v>
      </c>
      <c r="B182" s="221" t="s">
        <v>1482</v>
      </c>
      <c r="C182" s="221" t="s">
        <v>1923</v>
      </c>
      <c r="D182" s="221">
        <v>0</v>
      </c>
      <c r="E182" s="221">
        <v>1</v>
      </c>
      <c r="F182" s="221">
        <v>1</v>
      </c>
    </row>
    <row r="183" spans="1:6">
      <c r="A183" s="221">
        <v>179</v>
      </c>
      <c r="B183" s="221" t="s">
        <v>1483</v>
      </c>
      <c r="C183" s="221" t="s">
        <v>1923</v>
      </c>
      <c r="D183" s="221">
        <v>1</v>
      </c>
      <c r="E183" s="221">
        <v>0</v>
      </c>
      <c r="F183" s="221">
        <v>1</v>
      </c>
    </row>
    <row r="184" spans="1:6">
      <c r="A184" s="221">
        <v>180</v>
      </c>
      <c r="B184" s="221" t="s">
        <v>1484</v>
      </c>
      <c r="C184" s="221" t="s">
        <v>1923</v>
      </c>
      <c r="D184" s="221">
        <v>5</v>
      </c>
      <c r="E184" s="221">
        <v>13</v>
      </c>
      <c r="F184" s="221">
        <v>18</v>
      </c>
    </row>
    <row r="185" spans="1:6">
      <c r="A185" s="221">
        <v>181</v>
      </c>
      <c r="B185" s="221" t="s">
        <v>1485</v>
      </c>
      <c r="C185" s="221" t="s">
        <v>1923</v>
      </c>
      <c r="D185" s="221">
        <v>1</v>
      </c>
      <c r="E185" s="221">
        <v>0</v>
      </c>
      <c r="F185" s="221">
        <v>1</v>
      </c>
    </row>
    <row r="186" spans="1:6">
      <c r="A186" s="221">
        <v>182</v>
      </c>
      <c r="B186" s="221" t="s">
        <v>1486</v>
      </c>
      <c r="C186" s="221" t="s">
        <v>1923</v>
      </c>
      <c r="D186" s="221">
        <v>2</v>
      </c>
      <c r="E186" s="221">
        <v>0</v>
      </c>
      <c r="F186" s="221">
        <v>2</v>
      </c>
    </row>
    <row r="187" spans="1:6">
      <c r="A187" s="221">
        <v>183</v>
      </c>
      <c r="B187" s="221" t="s">
        <v>1487</v>
      </c>
      <c r="C187" s="221" t="s">
        <v>1923</v>
      </c>
      <c r="D187" s="221">
        <v>0</v>
      </c>
      <c r="E187" s="221">
        <v>1</v>
      </c>
      <c r="F187" s="221">
        <v>1</v>
      </c>
    </row>
    <row r="188" spans="1:6">
      <c r="A188" s="221">
        <v>184</v>
      </c>
      <c r="B188" s="221" t="s">
        <v>1488</v>
      </c>
      <c r="C188" s="221" t="s">
        <v>1923</v>
      </c>
      <c r="D188" s="221">
        <v>0</v>
      </c>
      <c r="E188" s="221">
        <v>1</v>
      </c>
      <c r="F188" s="221">
        <v>1</v>
      </c>
    </row>
    <row r="189" spans="1:6">
      <c r="A189" s="221">
        <v>185</v>
      </c>
      <c r="B189" s="221" t="s">
        <v>1489</v>
      </c>
      <c r="C189" s="221" t="s">
        <v>1923</v>
      </c>
      <c r="D189" s="221">
        <v>2</v>
      </c>
      <c r="E189" s="221">
        <v>2</v>
      </c>
      <c r="F189" s="221">
        <v>4</v>
      </c>
    </row>
    <row r="190" spans="1:6">
      <c r="A190" s="221">
        <v>186</v>
      </c>
      <c r="B190" s="221" t="s">
        <v>1490</v>
      </c>
      <c r="C190" s="221" t="s">
        <v>1923</v>
      </c>
      <c r="D190" s="221">
        <v>10</v>
      </c>
      <c r="E190" s="221">
        <v>9</v>
      </c>
      <c r="F190" s="221">
        <v>19</v>
      </c>
    </row>
    <row r="191" spans="1:6">
      <c r="A191" s="221">
        <v>187</v>
      </c>
      <c r="B191" s="221" t="s">
        <v>1491</v>
      </c>
      <c r="C191" s="221" t="s">
        <v>1923</v>
      </c>
      <c r="D191" s="221">
        <v>19</v>
      </c>
      <c r="E191" s="221">
        <v>5</v>
      </c>
      <c r="F191" s="221">
        <v>24</v>
      </c>
    </row>
    <row r="192" spans="1:6">
      <c r="A192" s="221">
        <v>188</v>
      </c>
      <c r="B192" s="221" t="s">
        <v>1492</v>
      </c>
      <c r="C192" s="221" t="s">
        <v>1923</v>
      </c>
      <c r="D192" s="221">
        <v>4</v>
      </c>
      <c r="E192" s="221">
        <v>6</v>
      </c>
      <c r="F192" s="221">
        <v>10</v>
      </c>
    </row>
    <row r="193" spans="1:6">
      <c r="A193" s="221">
        <v>189</v>
      </c>
      <c r="B193" s="221" t="s">
        <v>1493</v>
      </c>
      <c r="C193" s="221" t="s">
        <v>1923</v>
      </c>
      <c r="D193" s="221">
        <v>3</v>
      </c>
      <c r="E193" s="221">
        <v>0</v>
      </c>
      <c r="F193" s="221">
        <v>3</v>
      </c>
    </row>
    <row r="194" spans="1:6">
      <c r="A194" s="221">
        <v>190</v>
      </c>
      <c r="B194" s="221" t="s">
        <v>1494</v>
      </c>
      <c r="C194" s="221" t="s">
        <v>1923</v>
      </c>
      <c r="D194" s="221">
        <v>17</v>
      </c>
      <c r="E194" s="221">
        <v>6</v>
      </c>
      <c r="F194" s="221">
        <v>23</v>
      </c>
    </row>
    <row r="195" spans="1:6">
      <c r="A195" s="221">
        <v>191</v>
      </c>
      <c r="B195" s="221" t="s">
        <v>1495</v>
      </c>
      <c r="C195" s="221" t="s">
        <v>1923</v>
      </c>
      <c r="D195" s="221">
        <v>2</v>
      </c>
      <c r="E195" s="221">
        <v>4</v>
      </c>
      <c r="F195" s="221">
        <v>6</v>
      </c>
    </row>
    <row r="196" spans="1:6">
      <c r="A196" s="221">
        <v>192</v>
      </c>
      <c r="B196" s="221" t="s">
        <v>1496</v>
      </c>
      <c r="C196" s="221" t="s">
        <v>1923</v>
      </c>
      <c r="D196" s="221">
        <v>15</v>
      </c>
      <c r="E196" s="221">
        <v>2</v>
      </c>
      <c r="F196" s="221">
        <v>17</v>
      </c>
    </row>
    <row r="197" spans="1:6">
      <c r="A197" s="221">
        <v>193</v>
      </c>
      <c r="B197" s="221" t="s">
        <v>1497</v>
      </c>
      <c r="C197" s="221" t="s">
        <v>1923</v>
      </c>
      <c r="D197" s="221">
        <v>0</v>
      </c>
      <c r="E197" s="221">
        <v>3</v>
      </c>
      <c r="F197" s="221">
        <v>3</v>
      </c>
    </row>
    <row r="198" spans="1:6">
      <c r="A198" s="221">
        <v>194</v>
      </c>
      <c r="B198" s="221" t="s">
        <v>1498</v>
      </c>
      <c r="C198" s="221" t="s">
        <v>1923</v>
      </c>
      <c r="D198" s="221">
        <v>4</v>
      </c>
      <c r="E198" s="221">
        <v>2</v>
      </c>
      <c r="F198" s="221">
        <v>6</v>
      </c>
    </row>
    <row r="199" spans="1:6">
      <c r="A199" s="221">
        <v>195</v>
      </c>
      <c r="B199" s="221" t="s">
        <v>1499</v>
      </c>
      <c r="C199" s="221" t="s">
        <v>1923</v>
      </c>
      <c r="D199" s="221">
        <v>2</v>
      </c>
      <c r="E199" s="221">
        <v>0</v>
      </c>
      <c r="F199" s="221">
        <v>2</v>
      </c>
    </row>
    <row r="200" spans="1:6">
      <c r="A200" s="221">
        <v>196</v>
      </c>
      <c r="B200" s="221" t="s">
        <v>1500</v>
      </c>
      <c r="C200" s="221" t="s">
        <v>1924</v>
      </c>
      <c r="D200" s="221">
        <v>3</v>
      </c>
      <c r="E200" s="221">
        <v>3</v>
      </c>
      <c r="F200" s="221">
        <v>6</v>
      </c>
    </row>
    <row r="201" spans="1:6">
      <c r="A201" s="221">
        <v>197</v>
      </c>
      <c r="B201" s="221" t="s">
        <v>1501</v>
      </c>
      <c r="C201" s="221" t="s">
        <v>1924</v>
      </c>
      <c r="D201" s="221">
        <v>2</v>
      </c>
      <c r="E201" s="221">
        <v>0</v>
      </c>
      <c r="F201" s="221">
        <v>2</v>
      </c>
    </row>
    <row r="202" spans="1:6">
      <c r="A202" s="221">
        <v>198</v>
      </c>
      <c r="B202" s="221" t="s">
        <v>1502</v>
      </c>
      <c r="C202" s="221" t="s">
        <v>1924</v>
      </c>
      <c r="D202" s="221">
        <v>0</v>
      </c>
      <c r="E202" s="221">
        <v>1</v>
      </c>
      <c r="F202" s="221">
        <v>1</v>
      </c>
    </row>
    <row r="203" spans="1:6">
      <c r="A203" s="221">
        <v>199</v>
      </c>
      <c r="B203" s="221" t="s">
        <v>1503</v>
      </c>
      <c r="C203" s="221" t="s">
        <v>1924</v>
      </c>
      <c r="D203" s="221">
        <v>1</v>
      </c>
      <c r="E203" s="221">
        <v>0</v>
      </c>
      <c r="F203" s="221">
        <v>1</v>
      </c>
    </row>
    <row r="204" spans="1:6">
      <c r="A204" s="221">
        <v>200</v>
      </c>
      <c r="B204" s="221" t="s">
        <v>1504</v>
      </c>
      <c r="C204" s="221" t="s">
        <v>1924</v>
      </c>
      <c r="D204" s="221">
        <v>2</v>
      </c>
      <c r="E204" s="221">
        <v>0</v>
      </c>
      <c r="F204" s="221">
        <v>2</v>
      </c>
    </row>
    <row r="205" spans="1:6">
      <c r="A205" s="221">
        <v>201</v>
      </c>
      <c r="B205" s="221" t="s">
        <v>1505</v>
      </c>
      <c r="C205" s="221" t="s">
        <v>1924</v>
      </c>
      <c r="D205" s="221">
        <v>1</v>
      </c>
      <c r="E205" s="221">
        <v>0</v>
      </c>
      <c r="F205" s="221">
        <v>1</v>
      </c>
    </row>
    <row r="206" spans="1:6">
      <c r="A206" s="221">
        <v>202</v>
      </c>
      <c r="B206" s="221" t="s">
        <v>1506</v>
      </c>
      <c r="C206" s="221" t="s">
        <v>1924</v>
      </c>
      <c r="D206" s="221">
        <v>30</v>
      </c>
      <c r="E206" s="221">
        <v>8</v>
      </c>
      <c r="F206" s="221">
        <v>38</v>
      </c>
    </row>
    <row r="207" spans="1:6">
      <c r="A207" s="221">
        <v>203</v>
      </c>
      <c r="B207" s="221" t="s">
        <v>1507</v>
      </c>
      <c r="C207" s="221" t="s">
        <v>1924</v>
      </c>
      <c r="D207" s="221">
        <v>1</v>
      </c>
      <c r="E207" s="221">
        <v>0</v>
      </c>
      <c r="F207" s="221">
        <v>1</v>
      </c>
    </row>
    <row r="208" spans="1:6">
      <c r="A208" s="221">
        <v>204</v>
      </c>
      <c r="B208" s="221" t="s">
        <v>1508</v>
      </c>
      <c r="C208" s="221" t="s">
        <v>1924</v>
      </c>
      <c r="D208" s="221">
        <v>6</v>
      </c>
      <c r="E208" s="221">
        <v>0</v>
      </c>
      <c r="F208" s="221">
        <v>6</v>
      </c>
    </row>
    <row r="209" spans="1:6">
      <c r="A209" s="221">
        <v>205</v>
      </c>
      <c r="B209" s="221" t="s">
        <v>1509</v>
      </c>
      <c r="C209" s="221" t="s">
        <v>1924</v>
      </c>
      <c r="D209" s="221">
        <v>5</v>
      </c>
      <c r="E209" s="221">
        <v>2</v>
      </c>
      <c r="F209" s="221">
        <v>7</v>
      </c>
    </row>
    <row r="210" spans="1:6">
      <c r="A210" s="221">
        <v>206</v>
      </c>
      <c r="B210" s="221" t="s">
        <v>1510</v>
      </c>
      <c r="C210" s="221" t="s">
        <v>1924</v>
      </c>
      <c r="D210" s="221">
        <v>0</v>
      </c>
      <c r="E210" s="221">
        <v>3</v>
      </c>
      <c r="F210" s="221">
        <v>3</v>
      </c>
    </row>
    <row r="211" spans="1:6">
      <c r="A211" s="221">
        <v>207</v>
      </c>
      <c r="B211" s="221" t="s">
        <v>1511</v>
      </c>
      <c r="C211" s="221" t="s">
        <v>1924</v>
      </c>
      <c r="D211" s="221">
        <v>2</v>
      </c>
      <c r="E211" s="221">
        <v>1</v>
      </c>
      <c r="F211" s="221">
        <v>3</v>
      </c>
    </row>
    <row r="212" spans="1:6">
      <c r="A212" s="221">
        <v>208</v>
      </c>
      <c r="B212" s="221" t="s">
        <v>1512</v>
      </c>
      <c r="C212" s="221" t="s">
        <v>1924</v>
      </c>
      <c r="D212" s="221">
        <v>3</v>
      </c>
      <c r="E212" s="221">
        <v>0</v>
      </c>
      <c r="F212" s="221">
        <v>3</v>
      </c>
    </row>
    <row r="213" spans="1:6">
      <c r="A213" s="221">
        <v>209</v>
      </c>
      <c r="B213" s="221" t="s">
        <v>1513</v>
      </c>
      <c r="C213" s="221" t="s">
        <v>1925</v>
      </c>
      <c r="D213" s="221">
        <v>1</v>
      </c>
      <c r="E213" s="221">
        <v>0</v>
      </c>
      <c r="F213" s="221">
        <v>1</v>
      </c>
    </row>
    <row r="214" spans="1:6">
      <c r="A214" s="221">
        <v>210</v>
      </c>
      <c r="B214" s="221" t="s">
        <v>1514</v>
      </c>
      <c r="C214" s="221" t="s">
        <v>1925</v>
      </c>
      <c r="D214" s="221">
        <v>1</v>
      </c>
      <c r="E214" s="221">
        <v>0</v>
      </c>
      <c r="F214" s="221">
        <v>1</v>
      </c>
    </row>
    <row r="215" spans="1:6">
      <c r="A215" s="221">
        <v>211</v>
      </c>
      <c r="B215" s="221" t="s">
        <v>1515</v>
      </c>
      <c r="C215" s="221" t="s">
        <v>1925</v>
      </c>
      <c r="D215" s="221">
        <v>0</v>
      </c>
      <c r="E215" s="221">
        <v>1</v>
      </c>
      <c r="F215" s="221">
        <v>1</v>
      </c>
    </row>
    <row r="216" spans="1:6">
      <c r="A216" s="221">
        <v>212</v>
      </c>
      <c r="B216" s="221" t="s">
        <v>1516</v>
      </c>
      <c r="C216" s="221" t="s">
        <v>1925</v>
      </c>
      <c r="D216" s="221">
        <v>2</v>
      </c>
      <c r="E216" s="221">
        <v>0</v>
      </c>
      <c r="F216" s="221">
        <v>2</v>
      </c>
    </row>
    <row r="217" spans="1:6">
      <c r="A217" s="221">
        <v>213</v>
      </c>
      <c r="B217" s="221" t="s">
        <v>1517</v>
      </c>
      <c r="C217" s="221" t="s">
        <v>1925</v>
      </c>
      <c r="D217" s="221">
        <v>8</v>
      </c>
      <c r="E217" s="221">
        <v>1</v>
      </c>
      <c r="F217" s="221">
        <v>9</v>
      </c>
    </row>
    <row r="218" spans="1:6">
      <c r="A218" s="221">
        <v>214</v>
      </c>
      <c r="B218" s="221" t="s">
        <v>1518</v>
      </c>
      <c r="C218" s="221" t="s">
        <v>1925</v>
      </c>
      <c r="D218" s="221">
        <v>0</v>
      </c>
      <c r="E218" s="221">
        <v>1</v>
      </c>
      <c r="F218" s="221">
        <v>1</v>
      </c>
    </row>
    <row r="219" spans="1:6">
      <c r="A219" s="221">
        <v>215</v>
      </c>
      <c r="B219" s="221" t="s">
        <v>1519</v>
      </c>
      <c r="C219" s="221" t="s">
        <v>1925</v>
      </c>
      <c r="D219" s="221">
        <v>1</v>
      </c>
      <c r="E219" s="221">
        <v>0</v>
      </c>
      <c r="F219" s="221">
        <v>1</v>
      </c>
    </row>
    <row r="220" spans="1:6">
      <c r="A220" s="221">
        <v>216</v>
      </c>
      <c r="B220" s="221" t="s">
        <v>1520</v>
      </c>
      <c r="C220" s="221" t="s">
        <v>1925</v>
      </c>
      <c r="D220" s="221">
        <v>3</v>
      </c>
      <c r="E220" s="221">
        <v>0</v>
      </c>
      <c r="F220" s="221">
        <v>3</v>
      </c>
    </row>
    <row r="221" spans="1:6">
      <c r="A221" s="221">
        <v>217</v>
      </c>
      <c r="B221" s="221" t="s">
        <v>1521</v>
      </c>
      <c r="C221" s="221" t="s">
        <v>1925</v>
      </c>
      <c r="D221" s="221">
        <v>1</v>
      </c>
      <c r="E221" s="221">
        <v>0</v>
      </c>
      <c r="F221" s="221">
        <v>1</v>
      </c>
    </row>
    <row r="222" spans="1:6">
      <c r="A222" s="221">
        <v>218</v>
      </c>
      <c r="B222" s="221" t="s">
        <v>1522</v>
      </c>
      <c r="C222" s="221" t="s">
        <v>1925</v>
      </c>
      <c r="D222" s="221">
        <v>0</v>
      </c>
      <c r="E222" s="221">
        <v>1</v>
      </c>
      <c r="F222" s="221">
        <v>1</v>
      </c>
    </row>
    <row r="223" spans="1:6">
      <c r="A223" s="221">
        <v>219</v>
      </c>
      <c r="B223" s="221" t="s">
        <v>1523</v>
      </c>
      <c r="C223" s="221" t="s">
        <v>1925</v>
      </c>
      <c r="D223" s="221">
        <v>1</v>
      </c>
      <c r="E223" s="221">
        <v>0</v>
      </c>
      <c r="F223" s="221">
        <v>1</v>
      </c>
    </row>
    <row r="224" spans="1:6">
      <c r="A224" s="221">
        <v>220</v>
      </c>
      <c r="B224" s="221" t="s">
        <v>1524</v>
      </c>
      <c r="C224" s="221" t="s">
        <v>1925</v>
      </c>
      <c r="D224" s="221">
        <v>3</v>
      </c>
      <c r="E224" s="221">
        <v>3</v>
      </c>
      <c r="F224" s="221">
        <v>6</v>
      </c>
    </row>
    <row r="225" spans="1:6">
      <c r="A225" s="221">
        <v>221</v>
      </c>
      <c r="B225" s="221" t="s">
        <v>1525</v>
      </c>
      <c r="C225" s="221" t="s">
        <v>1925</v>
      </c>
      <c r="D225" s="221">
        <v>2</v>
      </c>
      <c r="E225" s="221">
        <v>0</v>
      </c>
      <c r="F225" s="221">
        <v>2</v>
      </c>
    </row>
    <row r="226" spans="1:6">
      <c r="A226" s="221">
        <v>222</v>
      </c>
      <c r="B226" s="221" t="s">
        <v>1526</v>
      </c>
      <c r="C226" s="221" t="s">
        <v>1925</v>
      </c>
      <c r="D226" s="221">
        <v>4</v>
      </c>
      <c r="E226" s="221">
        <v>3</v>
      </c>
      <c r="F226" s="221">
        <v>7</v>
      </c>
    </row>
    <row r="227" spans="1:6">
      <c r="A227" s="221">
        <v>223</v>
      </c>
      <c r="B227" s="221" t="s">
        <v>1527</v>
      </c>
      <c r="C227" s="221" t="s">
        <v>1925</v>
      </c>
      <c r="D227" s="221">
        <v>1</v>
      </c>
      <c r="E227" s="221">
        <v>0</v>
      </c>
      <c r="F227" s="221">
        <v>1</v>
      </c>
    </row>
    <row r="228" spans="1:6">
      <c r="A228" s="221">
        <v>224</v>
      </c>
      <c r="B228" s="221" t="s">
        <v>1528</v>
      </c>
      <c r="C228" s="221" t="s">
        <v>1925</v>
      </c>
      <c r="D228" s="221">
        <v>1</v>
      </c>
      <c r="E228" s="221">
        <v>0</v>
      </c>
      <c r="F228" s="221">
        <v>1</v>
      </c>
    </row>
    <row r="229" spans="1:6">
      <c r="A229" s="221">
        <v>225</v>
      </c>
      <c r="B229" s="221" t="s">
        <v>1529</v>
      </c>
      <c r="C229" s="221" t="s">
        <v>1925</v>
      </c>
      <c r="D229" s="221">
        <v>0</v>
      </c>
      <c r="E229" s="221">
        <v>1</v>
      </c>
      <c r="F229" s="221">
        <v>1</v>
      </c>
    </row>
    <row r="230" spans="1:6">
      <c r="A230" s="221">
        <v>226</v>
      </c>
      <c r="B230" s="221" t="s">
        <v>1530</v>
      </c>
      <c r="C230" s="221" t="s">
        <v>1925</v>
      </c>
      <c r="D230" s="221">
        <v>4</v>
      </c>
      <c r="E230" s="221">
        <v>2</v>
      </c>
      <c r="F230" s="221">
        <v>6</v>
      </c>
    </row>
    <row r="231" spans="1:6">
      <c r="A231" s="221">
        <v>227</v>
      </c>
      <c r="B231" s="221" t="s">
        <v>1531</v>
      </c>
      <c r="C231" s="221" t="s">
        <v>1925</v>
      </c>
      <c r="D231" s="221">
        <v>0</v>
      </c>
      <c r="E231" s="221">
        <v>1</v>
      </c>
      <c r="F231" s="221">
        <v>1</v>
      </c>
    </row>
    <row r="232" spans="1:6">
      <c r="A232" s="221">
        <v>228</v>
      </c>
      <c r="B232" s="221" t="s">
        <v>1532</v>
      </c>
      <c r="C232" s="221" t="s">
        <v>1925</v>
      </c>
      <c r="D232" s="221">
        <v>1</v>
      </c>
      <c r="E232" s="221">
        <v>0</v>
      </c>
      <c r="F232" s="221">
        <v>1</v>
      </c>
    </row>
    <row r="233" spans="1:6">
      <c r="A233" s="221">
        <v>229</v>
      </c>
      <c r="B233" s="221" t="s">
        <v>1533</v>
      </c>
      <c r="C233" s="221" t="s">
        <v>1925</v>
      </c>
      <c r="D233" s="221">
        <v>3</v>
      </c>
      <c r="E233" s="221">
        <v>0</v>
      </c>
      <c r="F233" s="221">
        <v>3</v>
      </c>
    </row>
    <row r="234" spans="1:6">
      <c r="A234" s="221">
        <v>230</v>
      </c>
      <c r="B234" s="221" t="s">
        <v>1534</v>
      </c>
      <c r="C234" s="221" t="s">
        <v>1925</v>
      </c>
      <c r="D234" s="221">
        <v>0</v>
      </c>
      <c r="E234" s="221">
        <v>3</v>
      </c>
      <c r="F234" s="221">
        <v>3</v>
      </c>
    </row>
    <row r="235" spans="1:6">
      <c r="A235" s="221">
        <v>231</v>
      </c>
      <c r="B235" s="221" t="s">
        <v>1535</v>
      </c>
      <c r="C235" s="221" t="s">
        <v>1926</v>
      </c>
      <c r="D235" s="221">
        <v>95</v>
      </c>
      <c r="E235" s="221">
        <v>24</v>
      </c>
      <c r="F235" s="221">
        <v>119</v>
      </c>
    </row>
    <row r="236" spans="1:6">
      <c r="A236" s="221">
        <v>232</v>
      </c>
      <c r="B236" s="221" t="s">
        <v>1536</v>
      </c>
      <c r="C236" s="221" t="s">
        <v>1926</v>
      </c>
      <c r="D236" s="221">
        <v>1</v>
      </c>
      <c r="E236" s="221">
        <v>0</v>
      </c>
      <c r="F236" s="221">
        <v>1</v>
      </c>
    </row>
    <row r="237" spans="1:6">
      <c r="A237" s="221">
        <v>233</v>
      </c>
      <c r="B237" s="221" t="s">
        <v>1537</v>
      </c>
      <c r="C237" s="221" t="s">
        <v>1926</v>
      </c>
      <c r="D237" s="221">
        <v>7</v>
      </c>
      <c r="E237" s="221">
        <v>0</v>
      </c>
      <c r="F237" s="221">
        <v>7</v>
      </c>
    </row>
    <row r="238" spans="1:6">
      <c r="A238" s="221">
        <v>234</v>
      </c>
      <c r="B238" s="221" t="s">
        <v>1538</v>
      </c>
      <c r="C238" s="221" t="s">
        <v>1926</v>
      </c>
      <c r="D238" s="221">
        <v>1</v>
      </c>
      <c r="E238" s="221">
        <v>0</v>
      </c>
      <c r="F238" s="221">
        <v>1</v>
      </c>
    </row>
    <row r="239" spans="1:6">
      <c r="A239" s="221">
        <v>235</v>
      </c>
      <c r="B239" s="221" t="s">
        <v>1539</v>
      </c>
      <c r="C239" s="221" t="s">
        <v>1926</v>
      </c>
      <c r="D239" s="221">
        <v>3</v>
      </c>
      <c r="E239" s="221">
        <v>2</v>
      </c>
      <c r="F239" s="221">
        <v>5</v>
      </c>
    </row>
    <row r="240" spans="1:6">
      <c r="A240" s="221">
        <v>236</v>
      </c>
      <c r="B240" s="221" t="s">
        <v>1540</v>
      </c>
      <c r="C240" s="221" t="s">
        <v>1926</v>
      </c>
      <c r="D240" s="221">
        <v>1</v>
      </c>
      <c r="E240" s="221">
        <v>0</v>
      </c>
      <c r="F240" s="221">
        <v>1</v>
      </c>
    </row>
    <row r="241" spans="1:6">
      <c r="A241" s="221">
        <v>237</v>
      </c>
      <c r="B241" s="221" t="s">
        <v>1541</v>
      </c>
      <c r="C241" s="221" t="s">
        <v>1926</v>
      </c>
      <c r="D241" s="221">
        <v>39</v>
      </c>
      <c r="E241" s="221">
        <v>4</v>
      </c>
      <c r="F241" s="221">
        <v>43</v>
      </c>
    </row>
    <row r="242" spans="1:6">
      <c r="A242" s="221">
        <v>238</v>
      </c>
      <c r="B242" s="221" t="s">
        <v>1542</v>
      </c>
      <c r="C242" s="221" t="s">
        <v>1926</v>
      </c>
      <c r="D242" s="221">
        <v>1</v>
      </c>
      <c r="E242" s="221">
        <v>0</v>
      </c>
      <c r="F242" s="221">
        <v>1</v>
      </c>
    </row>
    <row r="243" spans="1:6">
      <c r="A243" s="221">
        <v>239</v>
      </c>
      <c r="B243" s="221" t="s">
        <v>1543</v>
      </c>
      <c r="C243" s="221" t="s">
        <v>1926</v>
      </c>
      <c r="D243" s="221">
        <v>2</v>
      </c>
      <c r="E243" s="221">
        <v>0</v>
      </c>
      <c r="F243" s="221">
        <v>2</v>
      </c>
    </row>
    <row r="244" spans="1:6">
      <c r="A244" s="221">
        <v>240</v>
      </c>
      <c r="B244" s="221" t="s">
        <v>1544</v>
      </c>
      <c r="C244" s="221" t="s">
        <v>1926</v>
      </c>
      <c r="D244" s="221">
        <v>3</v>
      </c>
      <c r="E244" s="221">
        <v>0</v>
      </c>
      <c r="F244" s="221">
        <v>3</v>
      </c>
    </row>
    <row r="245" spans="1:6">
      <c r="A245" s="221">
        <v>241</v>
      </c>
      <c r="B245" s="221" t="s">
        <v>1545</v>
      </c>
      <c r="C245" s="221" t="s">
        <v>1926</v>
      </c>
      <c r="D245" s="221">
        <v>0</v>
      </c>
      <c r="E245" s="221">
        <v>1</v>
      </c>
      <c r="F245" s="221">
        <v>1</v>
      </c>
    </row>
    <row r="246" spans="1:6">
      <c r="A246" s="221">
        <v>242</v>
      </c>
      <c r="B246" s="221" t="s">
        <v>1546</v>
      </c>
      <c r="C246" s="221" t="s">
        <v>1926</v>
      </c>
      <c r="D246" s="221">
        <v>26</v>
      </c>
      <c r="E246" s="221">
        <v>8</v>
      </c>
      <c r="F246" s="221">
        <v>34</v>
      </c>
    </row>
    <row r="247" spans="1:6">
      <c r="A247" s="221">
        <v>243</v>
      </c>
      <c r="B247" s="221" t="s">
        <v>1547</v>
      </c>
      <c r="C247" s="221" t="s">
        <v>1926</v>
      </c>
      <c r="D247" s="221">
        <v>1</v>
      </c>
      <c r="E247" s="221">
        <v>0</v>
      </c>
      <c r="F247" s="221">
        <v>1</v>
      </c>
    </row>
    <row r="248" spans="1:6">
      <c r="A248" s="221">
        <v>244</v>
      </c>
      <c r="B248" s="221" t="s">
        <v>1548</v>
      </c>
      <c r="C248" s="221" t="s">
        <v>1926</v>
      </c>
      <c r="D248" s="221">
        <v>0</v>
      </c>
      <c r="E248" s="221">
        <v>1</v>
      </c>
      <c r="F248" s="221">
        <v>1</v>
      </c>
    </row>
    <row r="249" spans="1:6">
      <c r="A249" s="221">
        <v>245</v>
      </c>
      <c r="B249" s="221" t="s">
        <v>1549</v>
      </c>
      <c r="C249" s="221" t="s">
        <v>1926</v>
      </c>
      <c r="D249" s="221">
        <v>2</v>
      </c>
      <c r="E249" s="221">
        <v>2</v>
      </c>
      <c r="F249" s="221">
        <v>4</v>
      </c>
    </row>
    <row r="250" spans="1:6">
      <c r="A250" s="221">
        <v>246</v>
      </c>
      <c r="B250" s="221" t="s">
        <v>188</v>
      </c>
      <c r="C250" s="221" t="s">
        <v>1926</v>
      </c>
      <c r="D250" s="221">
        <v>525</v>
      </c>
      <c r="E250" s="221">
        <v>133</v>
      </c>
      <c r="F250" s="221">
        <v>658</v>
      </c>
    </row>
    <row r="251" spans="1:6">
      <c r="A251" s="221">
        <v>247</v>
      </c>
      <c r="B251" s="221" t="s">
        <v>1550</v>
      </c>
      <c r="C251" s="221" t="s">
        <v>1926</v>
      </c>
      <c r="D251" s="221">
        <v>2</v>
      </c>
      <c r="E251" s="221">
        <v>1</v>
      </c>
      <c r="F251" s="221">
        <v>3</v>
      </c>
    </row>
    <row r="252" spans="1:6">
      <c r="A252" s="221">
        <v>248</v>
      </c>
      <c r="B252" s="221" t="s">
        <v>1551</v>
      </c>
      <c r="C252" s="221" t="s">
        <v>1926</v>
      </c>
      <c r="D252" s="221">
        <v>0</v>
      </c>
      <c r="E252" s="221">
        <v>4</v>
      </c>
      <c r="F252" s="221">
        <v>4</v>
      </c>
    </row>
    <row r="253" spans="1:6">
      <c r="A253" s="221">
        <v>249</v>
      </c>
      <c r="B253" s="221" t="s">
        <v>1552</v>
      </c>
      <c r="C253" s="221" t="s">
        <v>1926</v>
      </c>
      <c r="D253" s="221">
        <v>1</v>
      </c>
      <c r="E253" s="221">
        <v>0</v>
      </c>
      <c r="F253" s="221">
        <v>1</v>
      </c>
    </row>
    <row r="254" spans="1:6">
      <c r="A254" s="221">
        <v>250</v>
      </c>
      <c r="B254" s="221" t="s">
        <v>1553</v>
      </c>
      <c r="C254" s="221" t="s">
        <v>1926</v>
      </c>
      <c r="D254" s="221">
        <v>0</v>
      </c>
      <c r="E254" s="221">
        <v>1</v>
      </c>
      <c r="F254" s="221">
        <v>1</v>
      </c>
    </row>
    <row r="255" spans="1:6">
      <c r="A255" s="221">
        <v>251</v>
      </c>
      <c r="B255" s="221" t="s">
        <v>1554</v>
      </c>
      <c r="C255" s="221" t="s">
        <v>1926</v>
      </c>
      <c r="D255" s="221">
        <v>0</v>
      </c>
      <c r="E255" s="221">
        <v>1</v>
      </c>
      <c r="F255" s="221">
        <v>1</v>
      </c>
    </row>
    <row r="256" spans="1:6">
      <c r="A256" s="221">
        <v>252</v>
      </c>
      <c r="B256" s="221" t="s">
        <v>1555</v>
      </c>
      <c r="C256" s="221" t="s">
        <v>1926</v>
      </c>
      <c r="D256" s="221">
        <v>2</v>
      </c>
      <c r="E256" s="221">
        <v>9</v>
      </c>
      <c r="F256" s="221">
        <v>11</v>
      </c>
    </row>
    <row r="257" spans="1:6">
      <c r="A257" s="221">
        <v>253</v>
      </c>
      <c r="B257" s="221" t="s">
        <v>1556</v>
      </c>
      <c r="C257" s="221" t="s">
        <v>1926</v>
      </c>
      <c r="D257" s="221">
        <v>1</v>
      </c>
      <c r="E257" s="221">
        <v>1</v>
      </c>
      <c r="F257" s="221">
        <v>2</v>
      </c>
    </row>
    <row r="258" spans="1:6">
      <c r="A258" s="221">
        <v>254</v>
      </c>
      <c r="B258" s="221" t="s">
        <v>1557</v>
      </c>
      <c r="C258" s="221" t="s">
        <v>1926</v>
      </c>
      <c r="D258" s="221">
        <v>1</v>
      </c>
      <c r="E258" s="221">
        <v>4</v>
      </c>
      <c r="F258" s="221">
        <v>5</v>
      </c>
    </row>
    <row r="259" spans="1:6">
      <c r="A259" s="221">
        <v>255</v>
      </c>
      <c r="B259" s="221" t="s">
        <v>1558</v>
      </c>
      <c r="C259" s="221" t="s">
        <v>1926</v>
      </c>
      <c r="D259" s="221">
        <v>0</v>
      </c>
      <c r="E259" s="221">
        <v>1</v>
      </c>
      <c r="F259" s="221">
        <v>1</v>
      </c>
    </row>
    <row r="260" spans="1:6">
      <c r="A260" s="221">
        <v>256</v>
      </c>
      <c r="B260" s="221" t="s">
        <v>1559</v>
      </c>
      <c r="C260" s="221" t="s">
        <v>1926</v>
      </c>
      <c r="D260" s="221">
        <v>1</v>
      </c>
      <c r="E260" s="221">
        <v>1</v>
      </c>
      <c r="F260" s="221">
        <v>2</v>
      </c>
    </row>
    <row r="261" spans="1:6">
      <c r="A261" s="221">
        <v>257</v>
      </c>
      <c r="B261" s="221" t="s">
        <v>1560</v>
      </c>
      <c r="C261" s="221" t="s">
        <v>1926</v>
      </c>
      <c r="D261" s="221">
        <v>0</v>
      </c>
      <c r="E261" s="221">
        <v>1</v>
      </c>
      <c r="F261" s="221">
        <v>1</v>
      </c>
    </row>
    <row r="262" spans="1:6">
      <c r="A262" s="221">
        <v>258</v>
      </c>
      <c r="B262" s="221" t="s">
        <v>1561</v>
      </c>
      <c r="C262" s="221" t="s">
        <v>1926</v>
      </c>
      <c r="D262" s="221">
        <v>0</v>
      </c>
      <c r="E262" s="221">
        <v>1</v>
      </c>
      <c r="F262" s="221">
        <v>1</v>
      </c>
    </row>
    <row r="263" spans="1:6">
      <c r="A263" s="221">
        <v>259</v>
      </c>
      <c r="B263" s="221" t="s">
        <v>1562</v>
      </c>
      <c r="C263" s="221" t="s">
        <v>1926</v>
      </c>
      <c r="D263" s="221">
        <v>1</v>
      </c>
      <c r="E263" s="221">
        <v>0</v>
      </c>
      <c r="F263" s="221">
        <v>1</v>
      </c>
    </row>
    <row r="264" spans="1:6">
      <c r="A264" s="221">
        <v>260</v>
      </c>
      <c r="B264" s="221" t="s">
        <v>1563</v>
      </c>
      <c r="C264" s="221" t="s">
        <v>1926</v>
      </c>
      <c r="D264" s="221">
        <v>2</v>
      </c>
      <c r="E264" s="221">
        <v>0</v>
      </c>
      <c r="F264" s="221">
        <v>2</v>
      </c>
    </row>
    <row r="265" spans="1:6">
      <c r="A265" s="221">
        <v>261</v>
      </c>
      <c r="B265" s="221" t="s">
        <v>1564</v>
      </c>
      <c r="C265" s="221" t="s">
        <v>1926</v>
      </c>
      <c r="D265" s="221">
        <v>0</v>
      </c>
      <c r="E265" s="221">
        <v>1</v>
      </c>
      <c r="F265" s="221">
        <v>1</v>
      </c>
    </row>
    <row r="266" spans="1:6">
      <c r="A266" s="221">
        <v>262</v>
      </c>
      <c r="B266" s="221" t="s">
        <v>1565</v>
      </c>
      <c r="C266" s="221" t="s">
        <v>1926</v>
      </c>
      <c r="D266" s="221">
        <v>2</v>
      </c>
      <c r="E266" s="221">
        <v>3</v>
      </c>
      <c r="F266" s="221">
        <v>5</v>
      </c>
    </row>
    <row r="267" spans="1:6">
      <c r="A267" s="221">
        <v>263</v>
      </c>
      <c r="B267" s="221" t="s">
        <v>1566</v>
      </c>
      <c r="C267" s="221" t="s">
        <v>1926</v>
      </c>
      <c r="D267" s="221">
        <v>0</v>
      </c>
      <c r="E267" s="221">
        <v>9</v>
      </c>
      <c r="F267" s="221">
        <v>9</v>
      </c>
    </row>
    <row r="268" spans="1:6">
      <c r="A268" s="221">
        <v>264</v>
      </c>
      <c r="B268" s="221" t="s">
        <v>1567</v>
      </c>
      <c r="C268" s="221" t="s">
        <v>1926</v>
      </c>
      <c r="D268" s="221">
        <v>17</v>
      </c>
      <c r="E268" s="221">
        <v>20</v>
      </c>
      <c r="F268" s="221">
        <v>37</v>
      </c>
    </row>
    <row r="269" spans="1:6">
      <c r="A269" s="221">
        <v>265</v>
      </c>
      <c r="B269" s="221" t="s">
        <v>1568</v>
      </c>
      <c r="C269" s="221" t="s">
        <v>1926</v>
      </c>
      <c r="D269" s="221">
        <v>0</v>
      </c>
      <c r="E269" s="221">
        <v>1</v>
      </c>
      <c r="F269" s="221">
        <v>1</v>
      </c>
    </row>
    <row r="270" spans="1:6">
      <c r="A270" s="221">
        <v>266</v>
      </c>
      <c r="B270" s="221" t="s">
        <v>1569</v>
      </c>
      <c r="C270" s="221" t="s">
        <v>1926</v>
      </c>
      <c r="D270" s="221">
        <v>2</v>
      </c>
      <c r="E270" s="221">
        <v>0</v>
      </c>
      <c r="F270" s="221">
        <v>2</v>
      </c>
    </row>
    <row r="271" spans="1:6">
      <c r="A271" s="221">
        <v>267</v>
      </c>
      <c r="B271" s="221" t="s">
        <v>1570</v>
      </c>
      <c r="C271" s="221" t="s">
        <v>1926</v>
      </c>
      <c r="D271" s="221">
        <v>1</v>
      </c>
      <c r="E271" s="221">
        <v>2</v>
      </c>
      <c r="F271" s="221">
        <v>3</v>
      </c>
    </row>
    <row r="272" spans="1:6">
      <c r="A272" s="221">
        <v>268</v>
      </c>
      <c r="B272" s="221" t="s">
        <v>24</v>
      </c>
      <c r="C272" s="221" t="s">
        <v>1926</v>
      </c>
      <c r="D272" s="221">
        <v>43</v>
      </c>
      <c r="E272" s="221">
        <v>9</v>
      </c>
      <c r="F272" s="221">
        <v>52</v>
      </c>
    </row>
    <row r="273" spans="1:6">
      <c r="A273" s="221">
        <v>269</v>
      </c>
      <c r="B273" s="221" t="s">
        <v>1571</v>
      </c>
      <c r="C273" s="221" t="s">
        <v>1926</v>
      </c>
      <c r="D273" s="221">
        <v>8</v>
      </c>
      <c r="E273" s="221">
        <v>3</v>
      </c>
      <c r="F273" s="221">
        <v>11</v>
      </c>
    </row>
    <row r="274" spans="1:6">
      <c r="A274" s="221">
        <v>270</v>
      </c>
      <c r="B274" s="221" t="s">
        <v>1572</v>
      </c>
      <c r="C274" s="221" t="s">
        <v>1926</v>
      </c>
      <c r="D274" s="221">
        <v>41</v>
      </c>
      <c r="E274" s="221">
        <v>28</v>
      </c>
      <c r="F274" s="221">
        <v>69</v>
      </c>
    </row>
    <row r="275" spans="1:6">
      <c r="A275" s="221">
        <v>271</v>
      </c>
      <c r="B275" s="221" t="s">
        <v>1573</v>
      </c>
      <c r="C275" s="221" t="s">
        <v>1926</v>
      </c>
      <c r="D275" s="221">
        <v>0</v>
      </c>
      <c r="E275" s="221">
        <v>1</v>
      </c>
      <c r="F275" s="221">
        <v>1</v>
      </c>
    </row>
    <row r="276" spans="1:6">
      <c r="A276" s="221">
        <v>272</v>
      </c>
      <c r="B276" s="221" t="s">
        <v>1574</v>
      </c>
      <c r="C276" s="221" t="s">
        <v>1926</v>
      </c>
      <c r="D276" s="221">
        <v>16</v>
      </c>
      <c r="E276" s="221">
        <v>1</v>
      </c>
      <c r="F276" s="221">
        <v>17</v>
      </c>
    </row>
    <row r="277" spans="1:6">
      <c r="A277" s="221">
        <v>273</v>
      </c>
      <c r="B277" s="221" t="s">
        <v>1575</v>
      </c>
      <c r="C277" s="221" t="s">
        <v>1926</v>
      </c>
      <c r="D277" s="221">
        <v>24</v>
      </c>
      <c r="E277" s="221">
        <v>19</v>
      </c>
      <c r="F277" s="221">
        <v>43</v>
      </c>
    </row>
    <row r="278" spans="1:6">
      <c r="A278" s="221">
        <v>274</v>
      </c>
      <c r="B278" s="221" t="s">
        <v>1576</v>
      </c>
      <c r="C278" s="221" t="s">
        <v>1926</v>
      </c>
      <c r="D278" s="221">
        <v>1</v>
      </c>
      <c r="E278" s="221">
        <v>0</v>
      </c>
      <c r="F278" s="221">
        <v>1</v>
      </c>
    </row>
    <row r="279" spans="1:6">
      <c r="A279" s="221">
        <v>275</v>
      </c>
      <c r="B279" s="221" t="s">
        <v>1577</v>
      </c>
      <c r="C279" s="221" t="s">
        <v>1926</v>
      </c>
      <c r="D279" s="221">
        <v>1</v>
      </c>
      <c r="E279" s="221">
        <v>1</v>
      </c>
      <c r="F279" s="221">
        <v>2</v>
      </c>
    </row>
    <row r="280" spans="1:6">
      <c r="A280" s="221">
        <v>276</v>
      </c>
      <c r="B280" s="221" t="s">
        <v>1578</v>
      </c>
      <c r="C280" s="221" t="s">
        <v>1926</v>
      </c>
      <c r="D280" s="221">
        <v>7</v>
      </c>
      <c r="E280" s="221">
        <v>8</v>
      </c>
      <c r="F280" s="221">
        <v>15</v>
      </c>
    </row>
    <row r="281" spans="1:6">
      <c r="A281" s="221">
        <v>277</v>
      </c>
      <c r="B281" s="221" t="s">
        <v>1579</v>
      </c>
      <c r="C281" s="221" t="s">
        <v>1926</v>
      </c>
      <c r="D281" s="221">
        <v>32</v>
      </c>
      <c r="E281" s="221">
        <v>10</v>
      </c>
      <c r="F281" s="221">
        <v>42</v>
      </c>
    </row>
    <row r="282" spans="1:6">
      <c r="A282" s="221">
        <v>278</v>
      </c>
      <c r="B282" s="221" t="s">
        <v>1580</v>
      </c>
      <c r="C282" s="221" t="s">
        <v>1926</v>
      </c>
      <c r="D282" s="221">
        <v>63</v>
      </c>
      <c r="E282" s="221">
        <v>11</v>
      </c>
      <c r="F282" s="221">
        <v>74</v>
      </c>
    </row>
    <row r="283" spans="1:6">
      <c r="A283" s="221">
        <v>279</v>
      </c>
      <c r="B283" s="221" t="s">
        <v>1581</v>
      </c>
      <c r="C283" s="221" t="s">
        <v>1926</v>
      </c>
      <c r="D283" s="221">
        <v>12</v>
      </c>
      <c r="E283" s="221">
        <v>11</v>
      </c>
      <c r="F283" s="221">
        <v>23</v>
      </c>
    </row>
    <row r="284" spans="1:6">
      <c r="A284" s="221">
        <v>280</v>
      </c>
      <c r="B284" s="221" t="s">
        <v>1582</v>
      </c>
      <c r="C284" s="221" t="s">
        <v>1926</v>
      </c>
      <c r="D284" s="221">
        <v>35</v>
      </c>
      <c r="E284" s="221">
        <v>8</v>
      </c>
      <c r="F284" s="221">
        <v>43</v>
      </c>
    </row>
    <row r="285" spans="1:6">
      <c r="A285" s="221">
        <v>281</v>
      </c>
      <c r="B285" s="221" t="s">
        <v>1583</v>
      </c>
      <c r="C285" s="221" t="s">
        <v>1926</v>
      </c>
      <c r="D285" s="221">
        <v>21</v>
      </c>
      <c r="E285" s="221">
        <v>2</v>
      </c>
      <c r="F285" s="221">
        <v>23</v>
      </c>
    </row>
    <row r="286" spans="1:6">
      <c r="A286" s="221">
        <v>282</v>
      </c>
      <c r="B286" s="221" t="s">
        <v>1584</v>
      </c>
      <c r="C286" s="221" t="s">
        <v>1926</v>
      </c>
      <c r="D286" s="221">
        <v>2</v>
      </c>
      <c r="E286" s="221">
        <v>0</v>
      </c>
      <c r="F286" s="221">
        <v>2</v>
      </c>
    </row>
    <row r="287" spans="1:6">
      <c r="A287" s="221">
        <v>283</v>
      </c>
      <c r="B287" s="221" t="s">
        <v>1585</v>
      </c>
      <c r="C287" s="221" t="s">
        <v>1926</v>
      </c>
      <c r="D287" s="221">
        <v>731</v>
      </c>
      <c r="E287" s="221">
        <v>189</v>
      </c>
      <c r="F287" s="221">
        <v>920</v>
      </c>
    </row>
    <row r="288" spans="1:6">
      <c r="A288" s="221">
        <v>284</v>
      </c>
      <c r="B288" s="221" t="s">
        <v>1586</v>
      </c>
      <c r="C288" s="221" t="s">
        <v>1926</v>
      </c>
      <c r="D288" s="221">
        <v>31</v>
      </c>
      <c r="E288" s="221">
        <v>10</v>
      </c>
      <c r="F288" s="221">
        <v>41</v>
      </c>
    </row>
    <row r="289" spans="1:6">
      <c r="A289" s="221">
        <v>285</v>
      </c>
      <c r="B289" s="221" t="s">
        <v>1587</v>
      </c>
      <c r="C289" s="221" t="s">
        <v>1926</v>
      </c>
      <c r="D289" s="221">
        <v>40</v>
      </c>
      <c r="E289" s="221">
        <v>5</v>
      </c>
      <c r="F289" s="221">
        <v>45</v>
      </c>
    </row>
    <row r="290" spans="1:6">
      <c r="A290" s="221">
        <v>286</v>
      </c>
      <c r="B290" s="221" t="s">
        <v>1588</v>
      </c>
      <c r="C290" s="221" t="s">
        <v>1926</v>
      </c>
      <c r="D290" s="221">
        <v>89</v>
      </c>
      <c r="E290" s="221">
        <v>413</v>
      </c>
      <c r="F290" s="221">
        <v>502</v>
      </c>
    </row>
    <row r="291" spans="1:6">
      <c r="A291" s="221">
        <v>287</v>
      </c>
      <c r="B291" s="221" t="s">
        <v>1589</v>
      </c>
      <c r="C291" s="221" t="s">
        <v>1926</v>
      </c>
      <c r="D291" s="221">
        <v>0</v>
      </c>
      <c r="E291" s="221">
        <v>5</v>
      </c>
      <c r="F291" s="221">
        <v>5</v>
      </c>
    </row>
    <row r="292" spans="1:6">
      <c r="A292" s="221">
        <v>288</v>
      </c>
      <c r="B292" s="221" t="s">
        <v>1590</v>
      </c>
      <c r="C292" s="221" t="s">
        <v>1926</v>
      </c>
      <c r="D292" s="221">
        <v>3</v>
      </c>
      <c r="E292" s="221">
        <v>2</v>
      </c>
      <c r="F292" s="221">
        <v>5</v>
      </c>
    </row>
    <row r="293" spans="1:6">
      <c r="A293" s="221">
        <v>289</v>
      </c>
      <c r="B293" s="221" t="s">
        <v>1591</v>
      </c>
      <c r="C293" s="221" t="s">
        <v>1926</v>
      </c>
      <c r="D293" s="221">
        <v>9</v>
      </c>
      <c r="E293" s="221">
        <v>3</v>
      </c>
      <c r="F293" s="221">
        <v>12</v>
      </c>
    </row>
    <row r="294" spans="1:6">
      <c r="A294" s="221">
        <v>290</v>
      </c>
      <c r="B294" s="221" t="s">
        <v>1592</v>
      </c>
      <c r="C294" s="221" t="s">
        <v>1926</v>
      </c>
      <c r="D294" s="221">
        <v>6</v>
      </c>
      <c r="E294" s="221">
        <v>1</v>
      </c>
      <c r="F294" s="221">
        <v>7</v>
      </c>
    </row>
    <row r="295" spans="1:6">
      <c r="A295" s="221">
        <v>291</v>
      </c>
      <c r="B295" s="221" t="s">
        <v>1593</v>
      </c>
      <c r="C295" s="221" t="s">
        <v>1926</v>
      </c>
      <c r="D295" s="221">
        <v>5</v>
      </c>
      <c r="E295" s="221">
        <v>0</v>
      </c>
      <c r="F295" s="221">
        <v>5</v>
      </c>
    </row>
    <row r="296" spans="1:6">
      <c r="A296" s="221">
        <v>292</v>
      </c>
      <c r="B296" s="221" t="s">
        <v>1594</v>
      </c>
      <c r="C296" s="221" t="s">
        <v>1926</v>
      </c>
      <c r="D296" s="221">
        <v>3</v>
      </c>
      <c r="E296" s="221">
        <v>0</v>
      </c>
      <c r="F296" s="221">
        <v>3</v>
      </c>
    </row>
    <row r="297" spans="1:6">
      <c r="A297" s="221">
        <v>293</v>
      </c>
      <c r="B297" s="221" t="s">
        <v>1595</v>
      </c>
      <c r="C297" s="221" t="s">
        <v>1926</v>
      </c>
      <c r="D297" s="221">
        <v>18</v>
      </c>
      <c r="E297" s="221">
        <v>3</v>
      </c>
      <c r="F297" s="221">
        <v>21</v>
      </c>
    </row>
    <row r="298" spans="1:6">
      <c r="A298" s="221">
        <v>294</v>
      </c>
      <c r="B298" s="221" t="s">
        <v>1596</v>
      </c>
      <c r="C298" s="221" t="s">
        <v>1926</v>
      </c>
      <c r="D298" s="221">
        <v>24</v>
      </c>
      <c r="E298" s="221">
        <v>3</v>
      </c>
      <c r="F298" s="221">
        <v>27</v>
      </c>
    </row>
    <row r="299" spans="1:6">
      <c r="A299" s="221">
        <v>295</v>
      </c>
      <c r="B299" s="221" t="s">
        <v>1597</v>
      </c>
      <c r="C299" s="221" t="s">
        <v>1926</v>
      </c>
      <c r="D299" s="221">
        <v>4</v>
      </c>
      <c r="E299" s="221">
        <v>5</v>
      </c>
      <c r="F299" s="221">
        <v>9</v>
      </c>
    </row>
    <row r="300" spans="1:6">
      <c r="A300" s="221">
        <v>296</v>
      </c>
      <c r="B300" s="221" t="s">
        <v>1598</v>
      </c>
      <c r="C300" s="221" t="s">
        <v>1926</v>
      </c>
      <c r="D300" s="221">
        <v>1</v>
      </c>
      <c r="E300" s="221">
        <v>0</v>
      </c>
      <c r="F300" s="221">
        <v>1</v>
      </c>
    </row>
    <row r="301" spans="1:6">
      <c r="A301" s="221">
        <v>297</v>
      </c>
      <c r="B301" s="221" t="s">
        <v>1599</v>
      </c>
      <c r="C301" s="221" t="s">
        <v>1926</v>
      </c>
      <c r="D301" s="221">
        <v>1</v>
      </c>
      <c r="E301" s="221">
        <v>0</v>
      </c>
      <c r="F301" s="221">
        <v>1</v>
      </c>
    </row>
    <row r="302" spans="1:6">
      <c r="A302" s="221">
        <v>298</v>
      </c>
      <c r="B302" s="221" t="s">
        <v>1600</v>
      </c>
      <c r="C302" s="221" t="s">
        <v>1926</v>
      </c>
      <c r="D302" s="221">
        <v>4</v>
      </c>
      <c r="E302" s="221">
        <v>2</v>
      </c>
      <c r="F302" s="221">
        <v>6</v>
      </c>
    </row>
    <row r="303" spans="1:6">
      <c r="A303" s="221">
        <v>299</v>
      </c>
      <c r="B303" s="221" t="s">
        <v>1601</v>
      </c>
      <c r="C303" s="221" t="s">
        <v>1926</v>
      </c>
      <c r="D303" s="221">
        <v>51</v>
      </c>
      <c r="E303" s="221">
        <v>7</v>
      </c>
      <c r="F303" s="221">
        <v>58</v>
      </c>
    </row>
    <row r="304" spans="1:6">
      <c r="A304" s="221">
        <v>300</v>
      </c>
      <c r="B304" s="221" t="s">
        <v>1602</v>
      </c>
      <c r="C304" s="221" t="s">
        <v>1927</v>
      </c>
      <c r="D304" s="221">
        <v>9</v>
      </c>
      <c r="E304" s="221">
        <v>7</v>
      </c>
      <c r="F304" s="221">
        <v>16</v>
      </c>
    </row>
    <row r="305" spans="1:6">
      <c r="A305" s="221">
        <v>301</v>
      </c>
      <c r="B305" s="221" t="s">
        <v>1603</v>
      </c>
      <c r="C305" s="221" t="s">
        <v>1927</v>
      </c>
      <c r="D305" s="221">
        <v>3</v>
      </c>
      <c r="E305" s="221">
        <v>0</v>
      </c>
      <c r="F305" s="221">
        <v>3</v>
      </c>
    </row>
    <row r="306" spans="1:6">
      <c r="A306" s="221">
        <v>302</v>
      </c>
      <c r="B306" s="221" t="s">
        <v>1604</v>
      </c>
      <c r="C306" s="221" t="s">
        <v>1927</v>
      </c>
      <c r="D306" s="221">
        <v>1</v>
      </c>
      <c r="E306" s="221">
        <v>0</v>
      </c>
      <c r="F306" s="221">
        <v>1</v>
      </c>
    </row>
    <row r="307" spans="1:6">
      <c r="A307" s="221">
        <v>303</v>
      </c>
      <c r="B307" s="221" t="s">
        <v>1605</v>
      </c>
      <c r="C307" s="221" t="s">
        <v>1927</v>
      </c>
      <c r="D307" s="221">
        <v>4</v>
      </c>
      <c r="E307" s="221">
        <v>0</v>
      </c>
      <c r="F307" s="221">
        <v>4</v>
      </c>
    </row>
    <row r="308" spans="1:6">
      <c r="A308" s="221">
        <v>304</v>
      </c>
      <c r="B308" s="221" t="s">
        <v>1606</v>
      </c>
      <c r="C308" s="221" t="s">
        <v>1927</v>
      </c>
      <c r="D308" s="221">
        <v>0</v>
      </c>
      <c r="E308" s="221">
        <v>2</v>
      </c>
      <c r="F308" s="221">
        <v>2</v>
      </c>
    </row>
    <row r="309" spans="1:6">
      <c r="A309" s="221">
        <v>305</v>
      </c>
      <c r="B309" s="221" t="s">
        <v>1607</v>
      </c>
      <c r="C309" s="221" t="s">
        <v>1927</v>
      </c>
      <c r="D309" s="221">
        <v>1</v>
      </c>
      <c r="E309" s="221">
        <v>0</v>
      </c>
      <c r="F309" s="221">
        <v>1</v>
      </c>
    </row>
    <row r="310" spans="1:6">
      <c r="A310" s="221">
        <v>306</v>
      </c>
      <c r="B310" s="221" t="s">
        <v>1608</v>
      </c>
      <c r="C310" s="221" t="s">
        <v>1927</v>
      </c>
      <c r="D310" s="221">
        <v>1</v>
      </c>
      <c r="E310" s="221">
        <v>0</v>
      </c>
      <c r="F310" s="221">
        <v>1</v>
      </c>
    </row>
    <row r="311" spans="1:6">
      <c r="A311" s="221">
        <v>307</v>
      </c>
      <c r="B311" s="221" t="s">
        <v>1609</v>
      </c>
      <c r="C311" s="221" t="s">
        <v>1927</v>
      </c>
      <c r="D311" s="221">
        <v>1</v>
      </c>
      <c r="E311" s="221">
        <v>0</v>
      </c>
      <c r="F311" s="221">
        <v>1</v>
      </c>
    </row>
    <row r="312" spans="1:6">
      <c r="A312" s="221">
        <v>308</v>
      </c>
      <c r="B312" s="221" t="s">
        <v>1610</v>
      </c>
      <c r="C312" s="221" t="s">
        <v>1927</v>
      </c>
      <c r="D312" s="221">
        <v>3</v>
      </c>
      <c r="E312" s="221">
        <v>0</v>
      </c>
      <c r="F312" s="221">
        <v>3</v>
      </c>
    </row>
    <row r="313" spans="1:6">
      <c r="A313" s="221">
        <v>309</v>
      </c>
      <c r="B313" s="221" t="s">
        <v>1611</v>
      </c>
      <c r="C313" s="221" t="s">
        <v>1927</v>
      </c>
      <c r="D313" s="221">
        <v>1</v>
      </c>
      <c r="E313" s="221">
        <v>0</v>
      </c>
      <c r="F313" s="221">
        <v>1</v>
      </c>
    </row>
    <row r="314" spans="1:6">
      <c r="A314" s="221">
        <v>310</v>
      </c>
      <c r="B314" s="221" t="s">
        <v>1612</v>
      </c>
      <c r="C314" s="221" t="s">
        <v>1927</v>
      </c>
      <c r="D314" s="221">
        <v>32</v>
      </c>
      <c r="E314" s="221">
        <v>14</v>
      </c>
      <c r="F314" s="221">
        <v>46</v>
      </c>
    </row>
    <row r="315" spans="1:6">
      <c r="A315" s="221">
        <v>311</v>
      </c>
      <c r="B315" s="221" t="s">
        <v>1613</v>
      </c>
      <c r="C315" s="221" t="s">
        <v>1927</v>
      </c>
      <c r="D315" s="221">
        <v>2</v>
      </c>
      <c r="E315" s="221">
        <v>2</v>
      </c>
      <c r="F315" s="221">
        <v>4</v>
      </c>
    </row>
    <row r="316" spans="1:6">
      <c r="A316" s="221">
        <v>312</v>
      </c>
      <c r="B316" s="221" t="s">
        <v>1614</v>
      </c>
      <c r="C316" s="221" t="s">
        <v>1927</v>
      </c>
      <c r="D316" s="221">
        <v>31</v>
      </c>
      <c r="E316" s="221">
        <v>25</v>
      </c>
      <c r="F316" s="221">
        <v>56</v>
      </c>
    </row>
    <row r="317" spans="1:6">
      <c r="A317" s="221">
        <v>313</v>
      </c>
      <c r="B317" s="221" t="s">
        <v>1615</v>
      </c>
      <c r="C317" s="221" t="s">
        <v>1927</v>
      </c>
      <c r="D317" s="221">
        <v>2</v>
      </c>
      <c r="E317" s="221">
        <v>1</v>
      </c>
      <c r="F317" s="221">
        <v>3</v>
      </c>
    </row>
    <row r="318" spans="1:6">
      <c r="A318" s="221">
        <v>314</v>
      </c>
      <c r="B318" s="221" t="s">
        <v>1616</v>
      </c>
      <c r="C318" s="221" t="s">
        <v>1927</v>
      </c>
      <c r="D318" s="221">
        <v>1</v>
      </c>
      <c r="E318" s="221">
        <v>0</v>
      </c>
      <c r="F318" s="221">
        <v>1</v>
      </c>
    </row>
    <row r="319" spans="1:6">
      <c r="A319" s="221">
        <v>315</v>
      </c>
      <c r="B319" s="221" t="s">
        <v>1617</v>
      </c>
      <c r="C319" s="221" t="s">
        <v>1927</v>
      </c>
      <c r="D319" s="221">
        <v>12</v>
      </c>
      <c r="E319" s="221">
        <v>10</v>
      </c>
      <c r="F319" s="221">
        <v>22</v>
      </c>
    </row>
    <row r="320" spans="1:6">
      <c r="A320" s="221">
        <v>316</v>
      </c>
      <c r="B320" s="221" t="s">
        <v>1618</v>
      </c>
      <c r="C320" s="221" t="s">
        <v>1927</v>
      </c>
      <c r="D320" s="221">
        <v>30</v>
      </c>
      <c r="E320" s="221">
        <v>27</v>
      </c>
      <c r="F320" s="221">
        <v>57</v>
      </c>
    </row>
    <row r="321" spans="1:6">
      <c r="A321" s="221">
        <v>317</v>
      </c>
      <c r="B321" s="221" t="s">
        <v>1619</v>
      </c>
      <c r="C321" s="221" t="s">
        <v>1927</v>
      </c>
      <c r="D321" s="221">
        <v>3</v>
      </c>
      <c r="E321" s="221">
        <v>20</v>
      </c>
      <c r="F321" s="221">
        <v>23</v>
      </c>
    </row>
    <row r="322" spans="1:6">
      <c r="A322" s="221">
        <v>318</v>
      </c>
      <c r="B322" s="221" t="s">
        <v>1620</v>
      </c>
      <c r="C322" s="221" t="s">
        <v>1927</v>
      </c>
      <c r="D322" s="221">
        <v>1</v>
      </c>
      <c r="E322" s="221">
        <v>0</v>
      </c>
      <c r="F322" s="221">
        <v>1</v>
      </c>
    </row>
    <row r="323" spans="1:6">
      <c r="A323" s="221">
        <v>319</v>
      </c>
      <c r="B323" s="221" t="s">
        <v>1621</v>
      </c>
      <c r="C323" s="221" t="s">
        <v>1927</v>
      </c>
      <c r="D323" s="221">
        <v>0</v>
      </c>
      <c r="E323" s="221">
        <v>1</v>
      </c>
      <c r="F323" s="221">
        <v>1</v>
      </c>
    </row>
    <row r="324" spans="1:6">
      <c r="A324" s="221">
        <v>320</v>
      </c>
      <c r="B324" s="221" t="s">
        <v>1622</v>
      </c>
      <c r="C324" s="221" t="s">
        <v>1927</v>
      </c>
      <c r="D324" s="221">
        <v>3</v>
      </c>
      <c r="E324" s="221">
        <v>1</v>
      </c>
      <c r="F324" s="221">
        <v>4</v>
      </c>
    </row>
    <row r="325" spans="1:6">
      <c r="A325" s="221">
        <v>321</v>
      </c>
      <c r="B325" s="221" t="s">
        <v>1623</v>
      </c>
      <c r="C325" s="221" t="s">
        <v>1927</v>
      </c>
      <c r="D325" s="221">
        <v>3</v>
      </c>
      <c r="E325" s="221">
        <v>1</v>
      </c>
      <c r="F325" s="221">
        <v>4</v>
      </c>
    </row>
    <row r="326" spans="1:6">
      <c r="A326" s="221">
        <v>322</v>
      </c>
      <c r="B326" s="221" t="s">
        <v>1624</v>
      </c>
      <c r="C326" s="221" t="s">
        <v>1927</v>
      </c>
      <c r="D326" s="221">
        <v>0</v>
      </c>
      <c r="E326" s="221">
        <v>1</v>
      </c>
      <c r="F326" s="221">
        <v>1</v>
      </c>
    </row>
    <row r="327" spans="1:6">
      <c r="A327" s="221">
        <v>323</v>
      </c>
      <c r="B327" s="221" t="s">
        <v>1625</v>
      </c>
      <c r="C327" s="221" t="s">
        <v>1927</v>
      </c>
      <c r="D327" s="221">
        <v>0</v>
      </c>
      <c r="E327" s="221">
        <v>1</v>
      </c>
      <c r="F327" s="221">
        <v>1</v>
      </c>
    </row>
    <row r="328" spans="1:6">
      <c r="A328" s="221">
        <v>324</v>
      </c>
      <c r="B328" s="221" t="s">
        <v>1626</v>
      </c>
      <c r="C328" s="221" t="s">
        <v>1927</v>
      </c>
      <c r="D328" s="221">
        <v>9</v>
      </c>
      <c r="E328" s="221">
        <v>5</v>
      </c>
      <c r="F328" s="221">
        <v>14</v>
      </c>
    </row>
    <row r="329" spans="1:6">
      <c r="A329" s="221">
        <v>325</v>
      </c>
      <c r="B329" s="221" t="s">
        <v>1627</v>
      </c>
      <c r="C329" s="221" t="s">
        <v>1928</v>
      </c>
      <c r="D329" s="221">
        <v>27</v>
      </c>
      <c r="E329" s="221">
        <v>9</v>
      </c>
      <c r="F329" s="221">
        <v>36</v>
      </c>
    </row>
    <row r="330" spans="1:6">
      <c r="A330" s="221">
        <v>326</v>
      </c>
      <c r="B330" s="221" t="s">
        <v>1628</v>
      </c>
      <c r="C330" s="221" t="s">
        <v>1928</v>
      </c>
      <c r="D330" s="221">
        <v>5</v>
      </c>
      <c r="E330" s="221">
        <v>0</v>
      </c>
      <c r="F330" s="221">
        <v>5</v>
      </c>
    </row>
    <row r="331" spans="1:6">
      <c r="A331" s="221">
        <v>327</v>
      </c>
      <c r="B331" s="221" t="s">
        <v>1629</v>
      </c>
      <c r="C331" s="221" t="s">
        <v>1928</v>
      </c>
      <c r="D331" s="221">
        <v>1</v>
      </c>
      <c r="E331" s="221">
        <v>1</v>
      </c>
      <c r="F331" s="221">
        <v>2</v>
      </c>
    </row>
    <row r="332" spans="1:6">
      <c r="A332" s="221">
        <v>328</v>
      </c>
      <c r="B332" s="221" t="s">
        <v>1630</v>
      </c>
      <c r="C332" s="221" t="s">
        <v>1928</v>
      </c>
      <c r="D332" s="221">
        <v>2</v>
      </c>
      <c r="E332" s="221">
        <v>0</v>
      </c>
      <c r="F332" s="221">
        <v>2</v>
      </c>
    </row>
    <row r="333" spans="1:6">
      <c r="A333" s="221">
        <v>329</v>
      </c>
      <c r="B333" s="221" t="s">
        <v>1631</v>
      </c>
      <c r="C333" s="221" t="s">
        <v>1928</v>
      </c>
      <c r="D333" s="221">
        <v>1</v>
      </c>
      <c r="E333" s="221">
        <v>0</v>
      </c>
      <c r="F333" s="221">
        <v>1</v>
      </c>
    </row>
    <row r="334" spans="1:6">
      <c r="A334" s="221">
        <v>330</v>
      </c>
      <c r="B334" s="221" t="s">
        <v>1632</v>
      </c>
      <c r="C334" s="221" t="s">
        <v>1928</v>
      </c>
      <c r="D334" s="221">
        <v>1</v>
      </c>
      <c r="E334" s="221">
        <v>0</v>
      </c>
      <c r="F334" s="221">
        <v>1</v>
      </c>
    </row>
    <row r="335" spans="1:6">
      <c r="A335" s="221">
        <v>331</v>
      </c>
      <c r="B335" s="221" t="s">
        <v>1633</v>
      </c>
      <c r="C335" s="221" t="s">
        <v>1928</v>
      </c>
      <c r="D335" s="221">
        <v>1</v>
      </c>
      <c r="E335" s="221">
        <v>0</v>
      </c>
      <c r="F335" s="221">
        <v>1</v>
      </c>
    </row>
    <row r="336" spans="1:6">
      <c r="A336" s="221">
        <v>332</v>
      </c>
      <c r="B336" s="221" t="s">
        <v>1634</v>
      </c>
      <c r="C336" s="221" t="s">
        <v>1928</v>
      </c>
      <c r="D336" s="221">
        <v>1</v>
      </c>
      <c r="E336" s="221">
        <v>1</v>
      </c>
      <c r="F336" s="221">
        <v>2</v>
      </c>
    </row>
    <row r="337" spans="1:6">
      <c r="A337" s="221">
        <v>333</v>
      </c>
      <c r="B337" s="221" t="s">
        <v>1635</v>
      </c>
      <c r="C337" s="221" t="s">
        <v>1928</v>
      </c>
      <c r="D337" s="221">
        <v>3</v>
      </c>
      <c r="E337" s="221">
        <v>1</v>
      </c>
      <c r="F337" s="221">
        <v>4</v>
      </c>
    </row>
    <row r="338" spans="1:6">
      <c r="A338" s="221">
        <v>334</v>
      </c>
      <c r="B338" s="221" t="s">
        <v>1636</v>
      </c>
      <c r="C338" s="221" t="s">
        <v>1928</v>
      </c>
      <c r="D338" s="221">
        <v>0</v>
      </c>
      <c r="E338" s="221">
        <v>1</v>
      </c>
      <c r="F338" s="221">
        <v>1</v>
      </c>
    </row>
    <row r="339" spans="1:6">
      <c r="A339" s="221">
        <v>335</v>
      </c>
      <c r="B339" s="221" t="s">
        <v>1637</v>
      </c>
      <c r="C339" s="221" t="s">
        <v>1928</v>
      </c>
      <c r="D339" s="221">
        <v>4</v>
      </c>
      <c r="E339" s="221">
        <v>1</v>
      </c>
      <c r="F339" s="221">
        <v>5</v>
      </c>
    </row>
    <row r="340" spans="1:6">
      <c r="A340" s="221">
        <v>336</v>
      </c>
      <c r="B340" s="221" t="s">
        <v>1638</v>
      </c>
      <c r="C340" s="221" t="s">
        <v>1928</v>
      </c>
      <c r="D340" s="221">
        <v>1</v>
      </c>
      <c r="E340" s="221">
        <v>0</v>
      </c>
      <c r="F340" s="221">
        <v>1</v>
      </c>
    </row>
    <row r="341" spans="1:6">
      <c r="A341" s="221">
        <v>337</v>
      </c>
      <c r="B341" s="221" t="s">
        <v>1639</v>
      </c>
      <c r="C341" s="221" t="s">
        <v>1928</v>
      </c>
      <c r="D341" s="221">
        <v>2</v>
      </c>
      <c r="E341" s="221">
        <v>0</v>
      </c>
      <c r="F341" s="221">
        <v>2</v>
      </c>
    </row>
    <row r="342" spans="1:6">
      <c r="A342" s="221">
        <v>338</v>
      </c>
      <c r="B342" s="221" t="s">
        <v>1640</v>
      </c>
      <c r="C342" s="221" t="s">
        <v>1928</v>
      </c>
      <c r="D342" s="221">
        <v>1</v>
      </c>
      <c r="E342" s="221">
        <v>0</v>
      </c>
      <c r="F342" s="221">
        <v>1</v>
      </c>
    </row>
    <row r="343" spans="1:6">
      <c r="A343" s="221">
        <v>339</v>
      </c>
      <c r="B343" s="221" t="s">
        <v>1641</v>
      </c>
      <c r="C343" s="221" t="s">
        <v>1928</v>
      </c>
      <c r="D343" s="221">
        <v>2</v>
      </c>
      <c r="E343" s="221">
        <v>0</v>
      </c>
      <c r="F343" s="221">
        <v>2</v>
      </c>
    </row>
    <row r="344" spans="1:6">
      <c r="A344" s="221">
        <v>340</v>
      </c>
      <c r="B344" s="221" t="s">
        <v>1642</v>
      </c>
      <c r="C344" s="221" t="s">
        <v>1928</v>
      </c>
      <c r="D344" s="221">
        <v>1</v>
      </c>
      <c r="E344" s="221">
        <v>0</v>
      </c>
      <c r="F344" s="221">
        <v>1</v>
      </c>
    </row>
    <row r="345" spans="1:6">
      <c r="A345" s="221">
        <v>341</v>
      </c>
      <c r="B345" s="221" t="s">
        <v>1643</v>
      </c>
      <c r="C345" s="221" t="s">
        <v>1928</v>
      </c>
      <c r="D345" s="221">
        <v>13</v>
      </c>
      <c r="E345" s="221">
        <v>2</v>
      </c>
      <c r="F345" s="221">
        <v>15</v>
      </c>
    </row>
    <row r="346" spans="1:6">
      <c r="A346" s="221">
        <v>342</v>
      </c>
      <c r="B346" s="221" t="s">
        <v>1644</v>
      </c>
      <c r="C346" s="221" t="s">
        <v>1928</v>
      </c>
      <c r="D346" s="221">
        <v>2</v>
      </c>
      <c r="E346" s="221">
        <v>0</v>
      </c>
      <c r="F346" s="221">
        <v>2</v>
      </c>
    </row>
    <row r="347" spans="1:6">
      <c r="A347" s="221">
        <v>343</v>
      </c>
      <c r="B347" s="221" t="s">
        <v>1645</v>
      </c>
      <c r="C347" s="221" t="s">
        <v>1928</v>
      </c>
      <c r="D347" s="221">
        <v>3</v>
      </c>
      <c r="E347" s="221">
        <v>0</v>
      </c>
      <c r="F347" s="221">
        <v>3</v>
      </c>
    </row>
    <row r="348" spans="1:6">
      <c r="A348" s="221">
        <v>344</v>
      </c>
      <c r="B348" s="221" t="s">
        <v>1646</v>
      </c>
      <c r="C348" s="221" t="s">
        <v>1928</v>
      </c>
      <c r="D348" s="221">
        <v>1</v>
      </c>
      <c r="E348" s="221">
        <v>0</v>
      </c>
      <c r="F348" s="221">
        <v>1</v>
      </c>
    </row>
    <row r="349" spans="1:6">
      <c r="A349" s="221">
        <v>345</v>
      </c>
      <c r="B349" s="221" t="s">
        <v>1647</v>
      </c>
      <c r="C349" s="221" t="s">
        <v>1928</v>
      </c>
      <c r="D349" s="221">
        <v>1</v>
      </c>
      <c r="E349" s="221">
        <v>2</v>
      </c>
      <c r="F349" s="221">
        <v>3</v>
      </c>
    </row>
    <row r="350" spans="1:6">
      <c r="A350" s="221">
        <v>346</v>
      </c>
      <c r="B350" s="221" t="s">
        <v>1648</v>
      </c>
      <c r="C350" s="221" t="s">
        <v>1928</v>
      </c>
      <c r="D350" s="221">
        <v>1</v>
      </c>
      <c r="E350" s="221">
        <v>3</v>
      </c>
      <c r="F350" s="221">
        <v>4</v>
      </c>
    </row>
    <row r="351" spans="1:6">
      <c r="A351" s="221">
        <v>347</v>
      </c>
      <c r="B351" s="221" t="s">
        <v>1649</v>
      </c>
      <c r="C351" s="221" t="s">
        <v>1928</v>
      </c>
      <c r="D351" s="221">
        <v>3</v>
      </c>
      <c r="E351" s="221">
        <v>0</v>
      </c>
      <c r="F351" s="221">
        <v>3</v>
      </c>
    </row>
    <row r="352" spans="1:6">
      <c r="A352" s="221">
        <v>348</v>
      </c>
      <c r="B352" s="221" t="s">
        <v>191</v>
      </c>
      <c r="C352" s="221" t="s">
        <v>1928</v>
      </c>
      <c r="D352" s="221">
        <v>198</v>
      </c>
      <c r="E352" s="221">
        <v>746</v>
      </c>
      <c r="F352" s="221">
        <v>944</v>
      </c>
    </row>
    <row r="353" spans="1:6">
      <c r="A353" s="221">
        <v>349</v>
      </c>
      <c r="B353" s="221" t="s">
        <v>1650</v>
      </c>
      <c r="C353" s="221" t="s">
        <v>1928</v>
      </c>
      <c r="D353" s="221">
        <v>1</v>
      </c>
      <c r="E353" s="221">
        <v>0</v>
      </c>
      <c r="F353" s="221">
        <v>1</v>
      </c>
    </row>
    <row r="354" spans="1:6">
      <c r="A354" s="221">
        <v>350</v>
      </c>
      <c r="B354" s="221" t="s">
        <v>1651</v>
      </c>
      <c r="C354" s="221" t="s">
        <v>1928</v>
      </c>
      <c r="D354" s="221">
        <v>1</v>
      </c>
      <c r="E354" s="221">
        <v>1</v>
      </c>
      <c r="F354" s="221">
        <v>2</v>
      </c>
    </row>
    <row r="355" spans="1:6">
      <c r="A355" s="221">
        <v>351</v>
      </c>
      <c r="B355" s="221" t="s">
        <v>1652</v>
      </c>
      <c r="C355" s="221" t="s">
        <v>1928</v>
      </c>
      <c r="D355" s="221">
        <v>25</v>
      </c>
      <c r="E355" s="221">
        <v>3</v>
      </c>
      <c r="F355" s="221">
        <v>28</v>
      </c>
    </row>
    <row r="356" spans="1:6">
      <c r="A356" s="221">
        <v>352</v>
      </c>
      <c r="B356" s="221" t="s">
        <v>1653</v>
      </c>
      <c r="C356" s="221" t="s">
        <v>1928</v>
      </c>
      <c r="D356" s="221">
        <v>1</v>
      </c>
      <c r="E356" s="221">
        <v>3</v>
      </c>
      <c r="F356" s="221">
        <v>4</v>
      </c>
    </row>
    <row r="357" spans="1:6">
      <c r="A357" s="221">
        <v>353</v>
      </c>
      <c r="B357" s="221" t="s">
        <v>1654</v>
      </c>
      <c r="C357" s="221" t="s">
        <v>1928</v>
      </c>
      <c r="D357" s="221">
        <v>0</v>
      </c>
      <c r="E357" s="221">
        <v>4</v>
      </c>
      <c r="F357" s="221">
        <v>4</v>
      </c>
    </row>
    <row r="358" spans="1:6">
      <c r="A358" s="221">
        <v>354</v>
      </c>
      <c r="B358" s="221" t="s">
        <v>1655</v>
      </c>
      <c r="C358" s="221" t="s">
        <v>1928</v>
      </c>
      <c r="D358" s="221">
        <v>0</v>
      </c>
      <c r="E358" s="221">
        <v>1</v>
      </c>
      <c r="F358" s="221">
        <v>1</v>
      </c>
    </row>
    <row r="359" spans="1:6">
      <c r="A359" s="221">
        <v>355</v>
      </c>
      <c r="B359" s="221" t="s">
        <v>1656</v>
      </c>
      <c r="C359" s="221" t="s">
        <v>1928</v>
      </c>
      <c r="D359" s="221">
        <v>32</v>
      </c>
      <c r="E359" s="221">
        <v>0</v>
      </c>
      <c r="F359" s="221">
        <v>32</v>
      </c>
    </row>
    <row r="360" spans="1:6">
      <c r="A360" s="221">
        <v>356</v>
      </c>
      <c r="B360" s="221" t="s">
        <v>1657</v>
      </c>
      <c r="C360" s="221" t="s">
        <v>1928</v>
      </c>
      <c r="D360" s="221">
        <v>0</v>
      </c>
      <c r="E360" s="221">
        <v>1</v>
      </c>
      <c r="F360" s="221">
        <v>1</v>
      </c>
    </row>
    <row r="361" spans="1:6">
      <c r="A361" s="221">
        <v>357</v>
      </c>
      <c r="B361" s="221" t="s">
        <v>1658</v>
      </c>
      <c r="C361" s="221" t="s">
        <v>1928</v>
      </c>
      <c r="D361" s="221">
        <v>1</v>
      </c>
      <c r="E361" s="221">
        <v>0</v>
      </c>
      <c r="F361" s="221">
        <v>1</v>
      </c>
    </row>
    <row r="362" spans="1:6">
      <c r="A362" s="221">
        <v>358</v>
      </c>
      <c r="B362" s="221" t="s">
        <v>1659</v>
      </c>
      <c r="C362" s="221" t="s">
        <v>1928</v>
      </c>
      <c r="D362" s="221">
        <v>5</v>
      </c>
      <c r="E362" s="221">
        <v>0</v>
      </c>
      <c r="F362" s="221">
        <v>5</v>
      </c>
    </row>
    <row r="363" spans="1:6">
      <c r="A363" s="221">
        <v>359</v>
      </c>
      <c r="B363" s="221" t="s">
        <v>1660</v>
      </c>
      <c r="C363" s="221" t="s">
        <v>1928</v>
      </c>
      <c r="D363" s="221">
        <v>0</v>
      </c>
      <c r="E363" s="221">
        <v>3</v>
      </c>
      <c r="F363" s="221">
        <v>3</v>
      </c>
    </row>
    <row r="364" spans="1:6">
      <c r="A364" s="221">
        <v>360</v>
      </c>
      <c r="B364" s="221" t="s">
        <v>1661</v>
      </c>
      <c r="C364" s="221" t="s">
        <v>1928</v>
      </c>
      <c r="D364" s="221">
        <v>1</v>
      </c>
      <c r="E364" s="221">
        <v>0</v>
      </c>
      <c r="F364" s="221">
        <v>1</v>
      </c>
    </row>
    <row r="365" spans="1:6">
      <c r="A365" s="221">
        <v>361</v>
      </c>
      <c r="B365" s="221" t="s">
        <v>1662</v>
      </c>
      <c r="C365" s="221" t="s">
        <v>1928</v>
      </c>
      <c r="D365" s="221">
        <v>6</v>
      </c>
      <c r="E365" s="221">
        <v>0</v>
      </c>
      <c r="F365" s="221">
        <v>6</v>
      </c>
    </row>
    <row r="366" spans="1:6">
      <c r="A366" s="221">
        <v>362</v>
      </c>
      <c r="B366" s="221" t="s">
        <v>1663</v>
      </c>
      <c r="C366" s="221" t="s">
        <v>1928</v>
      </c>
      <c r="D366" s="221">
        <v>1</v>
      </c>
      <c r="E366" s="221">
        <v>0</v>
      </c>
      <c r="F366" s="221">
        <v>1</v>
      </c>
    </row>
    <row r="367" spans="1:6">
      <c r="A367" s="221">
        <v>363</v>
      </c>
      <c r="B367" s="221" t="s">
        <v>1664</v>
      </c>
      <c r="C367" s="221" t="s">
        <v>1928</v>
      </c>
      <c r="D367" s="221">
        <v>5</v>
      </c>
      <c r="E367" s="221">
        <v>0</v>
      </c>
      <c r="F367" s="221">
        <v>5</v>
      </c>
    </row>
    <row r="368" spans="1:6">
      <c r="A368" s="221">
        <v>364</v>
      </c>
      <c r="B368" s="221" t="s">
        <v>1665</v>
      </c>
      <c r="C368" s="221" t="s">
        <v>1928</v>
      </c>
      <c r="D368" s="221">
        <v>1</v>
      </c>
      <c r="E368" s="221">
        <v>1</v>
      </c>
      <c r="F368" s="221">
        <v>2</v>
      </c>
    </row>
    <row r="369" spans="1:6">
      <c r="A369" s="221">
        <v>365</v>
      </c>
      <c r="B369" s="221" t="s">
        <v>1666</v>
      </c>
      <c r="C369" s="221" t="s">
        <v>1929</v>
      </c>
      <c r="D369" s="221">
        <v>102</v>
      </c>
      <c r="E369" s="221">
        <v>67</v>
      </c>
      <c r="F369" s="221">
        <v>169</v>
      </c>
    </row>
    <row r="370" spans="1:6">
      <c r="A370" s="221">
        <v>366</v>
      </c>
      <c r="B370" s="221" t="s">
        <v>1667</v>
      </c>
      <c r="C370" s="221" t="s">
        <v>1929</v>
      </c>
      <c r="D370" s="221">
        <v>2</v>
      </c>
      <c r="E370" s="221">
        <v>0</v>
      </c>
      <c r="F370" s="221">
        <v>2</v>
      </c>
    </row>
    <row r="371" spans="1:6">
      <c r="A371" s="221">
        <v>367</v>
      </c>
      <c r="B371" s="221" t="s">
        <v>1668</v>
      </c>
      <c r="C371" s="221" t="s">
        <v>1929</v>
      </c>
      <c r="D371" s="221">
        <v>75</v>
      </c>
      <c r="E371" s="221">
        <v>17</v>
      </c>
      <c r="F371" s="221">
        <v>92</v>
      </c>
    </row>
    <row r="372" spans="1:6">
      <c r="A372" s="221">
        <v>368</v>
      </c>
      <c r="B372" s="221" t="s">
        <v>1669</v>
      </c>
      <c r="C372" s="221" t="s">
        <v>1929</v>
      </c>
      <c r="D372" s="221">
        <v>57</v>
      </c>
      <c r="E372" s="221">
        <v>39</v>
      </c>
      <c r="F372" s="221">
        <v>96</v>
      </c>
    </row>
    <row r="373" spans="1:6">
      <c r="A373" s="221">
        <v>369</v>
      </c>
      <c r="B373" s="221" t="s">
        <v>1670</v>
      </c>
      <c r="C373" s="221" t="s">
        <v>1929</v>
      </c>
      <c r="D373" s="221">
        <v>1</v>
      </c>
      <c r="E373" s="221">
        <v>0</v>
      </c>
      <c r="F373" s="221">
        <v>1</v>
      </c>
    </row>
    <row r="374" spans="1:6">
      <c r="A374" s="221">
        <v>370</v>
      </c>
      <c r="B374" s="221" t="s">
        <v>1671</v>
      </c>
      <c r="C374" s="221" t="s">
        <v>1929</v>
      </c>
      <c r="D374" s="221">
        <v>3</v>
      </c>
      <c r="E374" s="221">
        <v>1</v>
      </c>
      <c r="F374" s="221">
        <v>4</v>
      </c>
    </row>
    <row r="375" spans="1:6">
      <c r="A375" s="221">
        <v>371</v>
      </c>
      <c r="B375" s="221" t="s">
        <v>1672</v>
      </c>
      <c r="C375" s="221" t="s">
        <v>1929</v>
      </c>
      <c r="D375" s="221">
        <v>4</v>
      </c>
      <c r="E375" s="221">
        <v>8</v>
      </c>
      <c r="F375" s="221">
        <v>12</v>
      </c>
    </row>
    <row r="376" spans="1:6">
      <c r="A376" s="221">
        <v>372</v>
      </c>
      <c r="B376" s="221" t="s">
        <v>1673</v>
      </c>
      <c r="C376" s="221" t="s">
        <v>1929</v>
      </c>
      <c r="D376" s="221">
        <v>1</v>
      </c>
      <c r="E376" s="221">
        <v>0</v>
      </c>
      <c r="F376" s="221">
        <v>1</v>
      </c>
    </row>
    <row r="377" spans="1:6">
      <c r="A377" s="221">
        <v>373</v>
      </c>
      <c r="B377" s="221" t="s">
        <v>1674</v>
      </c>
      <c r="C377" s="221" t="s">
        <v>1929</v>
      </c>
      <c r="D377" s="221">
        <v>1</v>
      </c>
      <c r="E377" s="221">
        <v>2</v>
      </c>
      <c r="F377" s="221">
        <v>3</v>
      </c>
    </row>
    <row r="378" spans="1:6">
      <c r="A378" s="221">
        <v>374</v>
      </c>
      <c r="B378" s="221" t="s">
        <v>1675</v>
      </c>
      <c r="C378" s="221" t="s">
        <v>1929</v>
      </c>
      <c r="D378" s="221">
        <v>1</v>
      </c>
      <c r="E378" s="221">
        <v>3</v>
      </c>
      <c r="F378" s="221">
        <v>4</v>
      </c>
    </row>
    <row r="379" spans="1:6">
      <c r="A379" s="221">
        <v>375</v>
      </c>
      <c r="B379" s="221" t="s">
        <v>1676</v>
      </c>
      <c r="C379" s="221" t="s">
        <v>1929</v>
      </c>
      <c r="D379" s="221">
        <v>1</v>
      </c>
      <c r="E379" s="221">
        <v>0</v>
      </c>
      <c r="F379" s="221">
        <v>1</v>
      </c>
    </row>
    <row r="380" spans="1:6">
      <c r="A380" s="221">
        <v>376</v>
      </c>
      <c r="B380" s="221" t="s">
        <v>1677</v>
      </c>
      <c r="C380" s="221" t="s">
        <v>1929</v>
      </c>
      <c r="D380" s="221">
        <v>11</v>
      </c>
      <c r="E380" s="221">
        <v>127</v>
      </c>
      <c r="F380" s="221">
        <v>138</v>
      </c>
    </row>
    <row r="381" spans="1:6">
      <c r="A381" s="221">
        <v>377</v>
      </c>
      <c r="B381" s="221" t="s">
        <v>1678</v>
      </c>
      <c r="C381" s="221" t="s">
        <v>1929</v>
      </c>
      <c r="D381" s="221">
        <v>0</v>
      </c>
      <c r="E381" s="221">
        <v>1</v>
      </c>
      <c r="F381" s="221">
        <v>1</v>
      </c>
    </row>
    <row r="382" spans="1:6">
      <c r="A382" s="221">
        <v>378</v>
      </c>
      <c r="B382" s="221" t="s">
        <v>1679</v>
      </c>
      <c r="C382" s="221" t="s">
        <v>1929</v>
      </c>
      <c r="D382" s="221">
        <v>43</v>
      </c>
      <c r="E382" s="221">
        <v>126</v>
      </c>
      <c r="F382" s="221">
        <v>169</v>
      </c>
    </row>
    <row r="383" spans="1:6">
      <c r="A383" s="221">
        <v>379</v>
      </c>
      <c r="B383" s="221" t="s">
        <v>1680</v>
      </c>
      <c r="C383" s="221" t="s">
        <v>1929</v>
      </c>
      <c r="D383" s="221">
        <v>0</v>
      </c>
      <c r="E383" s="221">
        <v>1</v>
      </c>
      <c r="F383" s="221">
        <v>1</v>
      </c>
    </row>
    <row r="384" spans="1:6">
      <c r="A384" s="221">
        <v>380</v>
      </c>
      <c r="B384" s="221" t="s">
        <v>1681</v>
      </c>
      <c r="C384" s="221" t="s">
        <v>1929</v>
      </c>
      <c r="D384" s="221">
        <v>8</v>
      </c>
      <c r="E384" s="221">
        <v>0</v>
      </c>
      <c r="F384" s="221">
        <v>8</v>
      </c>
    </row>
    <row r="385" spans="1:6">
      <c r="A385" s="221">
        <v>381</v>
      </c>
      <c r="B385" s="221" t="s">
        <v>1682</v>
      </c>
      <c r="C385" s="221" t="s">
        <v>1929</v>
      </c>
      <c r="D385" s="221">
        <v>2</v>
      </c>
      <c r="E385" s="221">
        <v>0</v>
      </c>
      <c r="F385" s="221">
        <v>2</v>
      </c>
    </row>
    <row r="386" spans="1:6">
      <c r="A386" s="221">
        <v>382</v>
      </c>
      <c r="B386" s="221" t="s">
        <v>1683</v>
      </c>
      <c r="C386" s="221" t="s">
        <v>1929</v>
      </c>
      <c r="D386" s="221">
        <v>1</v>
      </c>
      <c r="E386" s="221">
        <v>1</v>
      </c>
      <c r="F386" s="221">
        <v>2</v>
      </c>
    </row>
    <row r="387" spans="1:6">
      <c r="A387" s="221">
        <v>383</v>
      </c>
      <c r="B387" s="221" t="s">
        <v>1684</v>
      </c>
      <c r="C387" s="221" t="s">
        <v>1929</v>
      </c>
      <c r="D387" s="221">
        <v>0</v>
      </c>
      <c r="E387" s="221">
        <v>1</v>
      </c>
      <c r="F387" s="221">
        <v>1</v>
      </c>
    </row>
    <row r="388" spans="1:6">
      <c r="A388" s="221">
        <v>384</v>
      </c>
      <c r="B388" s="221" t="s">
        <v>1685</v>
      </c>
      <c r="C388" s="221" t="s">
        <v>1929</v>
      </c>
      <c r="D388" s="221">
        <v>2</v>
      </c>
      <c r="E388" s="221">
        <v>1</v>
      </c>
      <c r="F388" s="221">
        <v>3</v>
      </c>
    </row>
    <row r="389" spans="1:6">
      <c r="A389" s="221">
        <v>385</v>
      </c>
      <c r="B389" s="221" t="s">
        <v>1686</v>
      </c>
      <c r="C389" s="221" t="s">
        <v>1929</v>
      </c>
      <c r="D389" s="221">
        <v>2</v>
      </c>
      <c r="E389" s="221">
        <v>1</v>
      </c>
      <c r="F389" s="221">
        <v>3</v>
      </c>
    </row>
    <row r="390" spans="1:6">
      <c r="A390" s="221">
        <v>386</v>
      </c>
      <c r="B390" s="221" t="s">
        <v>1687</v>
      </c>
      <c r="C390" s="221" t="s">
        <v>1929</v>
      </c>
      <c r="D390" s="221">
        <v>3</v>
      </c>
      <c r="E390" s="221">
        <v>0</v>
      </c>
      <c r="F390" s="221">
        <v>3</v>
      </c>
    </row>
    <row r="391" spans="1:6">
      <c r="A391" s="221">
        <v>387</v>
      </c>
      <c r="B391" s="221" t="s">
        <v>1688</v>
      </c>
      <c r="C391" s="221" t="s">
        <v>1929</v>
      </c>
      <c r="D391" s="221">
        <v>3</v>
      </c>
      <c r="E391" s="221">
        <v>0</v>
      </c>
      <c r="F391" s="221">
        <v>3</v>
      </c>
    </row>
    <row r="392" spans="1:6">
      <c r="A392" s="221">
        <v>388</v>
      </c>
      <c r="B392" s="221" t="s">
        <v>190</v>
      </c>
      <c r="C392" s="221" t="s">
        <v>1929</v>
      </c>
      <c r="D392" s="221">
        <v>63</v>
      </c>
      <c r="E392" s="221">
        <v>38</v>
      </c>
      <c r="F392" s="221">
        <v>101</v>
      </c>
    </row>
    <row r="393" spans="1:6">
      <c r="A393" s="221">
        <v>389</v>
      </c>
      <c r="B393" s="221" t="s">
        <v>1689</v>
      </c>
      <c r="C393" s="221" t="s">
        <v>1929</v>
      </c>
      <c r="D393" s="221">
        <v>1</v>
      </c>
      <c r="E393" s="221">
        <v>0</v>
      </c>
      <c r="F393" s="221">
        <v>1</v>
      </c>
    </row>
    <row r="394" spans="1:6">
      <c r="A394" s="221">
        <v>390</v>
      </c>
      <c r="B394" s="221" t="s">
        <v>1690</v>
      </c>
      <c r="C394" s="221" t="s">
        <v>1929</v>
      </c>
      <c r="D394" s="221">
        <v>1</v>
      </c>
      <c r="E394" s="221">
        <v>0</v>
      </c>
      <c r="F394" s="221">
        <v>1</v>
      </c>
    </row>
    <row r="395" spans="1:6">
      <c r="A395" s="221">
        <v>391</v>
      </c>
      <c r="B395" s="221" t="s">
        <v>1691</v>
      </c>
      <c r="C395" s="221" t="s">
        <v>1929</v>
      </c>
      <c r="D395" s="221">
        <v>4</v>
      </c>
      <c r="E395" s="221">
        <v>0</v>
      </c>
      <c r="F395" s="221">
        <v>4</v>
      </c>
    </row>
    <row r="396" spans="1:6">
      <c r="A396" s="221">
        <v>392</v>
      </c>
      <c r="B396" s="221" t="s">
        <v>1692</v>
      </c>
      <c r="C396" s="221" t="s">
        <v>1929</v>
      </c>
      <c r="D396" s="221">
        <v>131</v>
      </c>
      <c r="E396" s="221">
        <v>37</v>
      </c>
      <c r="F396" s="221">
        <v>168</v>
      </c>
    </row>
    <row r="397" spans="1:6">
      <c r="A397" s="221">
        <v>393</v>
      </c>
      <c r="B397" s="221" t="s">
        <v>1693</v>
      </c>
      <c r="C397" s="221" t="s">
        <v>1929</v>
      </c>
      <c r="D397" s="221">
        <v>3</v>
      </c>
      <c r="E397" s="221">
        <v>0</v>
      </c>
      <c r="F397" s="221">
        <v>3</v>
      </c>
    </row>
    <row r="398" spans="1:6">
      <c r="A398" s="221">
        <v>394</v>
      </c>
      <c r="B398" s="221" t="s">
        <v>1694</v>
      </c>
      <c r="C398" s="221" t="s">
        <v>1929</v>
      </c>
      <c r="D398" s="221">
        <v>292</v>
      </c>
      <c r="E398" s="221">
        <v>107</v>
      </c>
      <c r="F398" s="221">
        <v>399</v>
      </c>
    </row>
    <row r="399" spans="1:6">
      <c r="A399" s="221">
        <v>395</v>
      </c>
      <c r="B399" s="221" t="s">
        <v>1695</v>
      </c>
      <c r="C399" s="221" t="s">
        <v>1929</v>
      </c>
      <c r="D399" s="221">
        <v>2</v>
      </c>
      <c r="E399" s="221">
        <v>3</v>
      </c>
      <c r="F399" s="221">
        <v>5</v>
      </c>
    </row>
    <row r="400" spans="1:6">
      <c r="A400" s="221">
        <v>396</v>
      </c>
      <c r="B400" s="221" t="s">
        <v>1696</v>
      </c>
      <c r="C400" s="221" t="s">
        <v>1929</v>
      </c>
      <c r="D400" s="221">
        <v>6</v>
      </c>
      <c r="E400" s="221">
        <v>3</v>
      </c>
      <c r="F400" s="221">
        <v>9</v>
      </c>
    </row>
    <row r="401" spans="1:6">
      <c r="A401" s="221">
        <v>397</v>
      </c>
      <c r="B401" s="221" t="s">
        <v>1697</v>
      </c>
      <c r="C401" s="221" t="s">
        <v>1929</v>
      </c>
      <c r="D401" s="221">
        <v>11</v>
      </c>
      <c r="E401" s="221">
        <v>7</v>
      </c>
      <c r="F401" s="221">
        <v>18</v>
      </c>
    </row>
    <row r="402" spans="1:6">
      <c r="A402" s="221">
        <v>398</v>
      </c>
      <c r="B402" s="221" t="s">
        <v>1698</v>
      </c>
      <c r="C402" s="221" t="s">
        <v>1929</v>
      </c>
      <c r="D402" s="221">
        <v>1080</v>
      </c>
      <c r="E402" s="221">
        <v>419</v>
      </c>
      <c r="F402" s="221">
        <v>1499</v>
      </c>
    </row>
    <row r="403" spans="1:6">
      <c r="A403" s="221">
        <v>399</v>
      </c>
      <c r="B403" s="221" t="s">
        <v>1699</v>
      </c>
      <c r="C403" s="221" t="s">
        <v>1929</v>
      </c>
      <c r="D403" s="221">
        <v>1</v>
      </c>
      <c r="E403" s="221">
        <v>0</v>
      </c>
      <c r="F403" s="221">
        <v>1</v>
      </c>
    </row>
    <row r="404" spans="1:6">
      <c r="A404" s="221">
        <v>400</v>
      </c>
      <c r="B404" s="221" t="s">
        <v>1700</v>
      </c>
      <c r="C404" s="221" t="s">
        <v>1929</v>
      </c>
      <c r="D404" s="221">
        <v>811</v>
      </c>
      <c r="E404" s="221">
        <v>211</v>
      </c>
      <c r="F404" s="221">
        <v>1022</v>
      </c>
    </row>
    <row r="405" spans="1:6">
      <c r="A405" s="221">
        <v>401</v>
      </c>
      <c r="B405" s="221" t="s">
        <v>1701</v>
      </c>
      <c r="C405" s="221" t="s">
        <v>1929</v>
      </c>
      <c r="D405" s="221">
        <v>128</v>
      </c>
      <c r="E405" s="221">
        <v>23</v>
      </c>
      <c r="F405" s="221">
        <v>151</v>
      </c>
    </row>
    <row r="406" spans="1:6">
      <c r="A406" s="221">
        <v>402</v>
      </c>
      <c r="B406" s="221" t="s">
        <v>1702</v>
      </c>
      <c r="C406" s="221" t="s">
        <v>1929</v>
      </c>
      <c r="D406" s="221">
        <v>1</v>
      </c>
      <c r="E406" s="221">
        <v>0</v>
      </c>
      <c r="F406" s="221">
        <v>1</v>
      </c>
    </row>
    <row r="407" spans="1:6">
      <c r="A407" s="221">
        <v>403</v>
      </c>
      <c r="B407" s="221" t="s">
        <v>1703</v>
      </c>
      <c r="C407" s="221" t="s">
        <v>1929</v>
      </c>
      <c r="D407" s="221">
        <v>16</v>
      </c>
      <c r="E407" s="221">
        <v>624</v>
      </c>
      <c r="F407" s="221">
        <v>640</v>
      </c>
    </row>
    <row r="408" spans="1:6">
      <c r="A408" s="221">
        <v>404</v>
      </c>
      <c r="B408" s="221" t="s">
        <v>1704</v>
      </c>
      <c r="C408" s="221" t="s">
        <v>1929</v>
      </c>
      <c r="D408" s="221">
        <v>547</v>
      </c>
      <c r="E408" s="221">
        <v>1736</v>
      </c>
      <c r="F408" s="221">
        <v>2283</v>
      </c>
    </row>
    <row r="409" spans="1:6">
      <c r="A409" s="221">
        <v>405</v>
      </c>
      <c r="B409" s="221" t="s">
        <v>1705</v>
      </c>
      <c r="C409" s="221" t="s">
        <v>1929</v>
      </c>
      <c r="D409" s="221">
        <v>117</v>
      </c>
      <c r="E409" s="221">
        <v>90</v>
      </c>
      <c r="F409" s="221">
        <v>207</v>
      </c>
    </row>
    <row r="410" spans="1:6">
      <c r="A410" s="221">
        <v>406</v>
      </c>
      <c r="B410" s="221" t="s">
        <v>1706</v>
      </c>
      <c r="C410" s="221" t="s">
        <v>1929</v>
      </c>
      <c r="D410" s="221">
        <v>29</v>
      </c>
      <c r="E410" s="221">
        <v>6</v>
      </c>
      <c r="F410" s="221">
        <v>35</v>
      </c>
    </row>
    <row r="411" spans="1:6">
      <c r="A411" s="221">
        <v>407</v>
      </c>
      <c r="B411" s="221" t="s">
        <v>1707</v>
      </c>
      <c r="C411" s="221" t="s">
        <v>1929</v>
      </c>
      <c r="D411" s="221">
        <v>60</v>
      </c>
      <c r="E411" s="221">
        <v>33</v>
      </c>
      <c r="F411" s="221">
        <v>93</v>
      </c>
    </row>
    <row r="412" spans="1:6">
      <c r="A412" s="221">
        <v>408</v>
      </c>
      <c r="B412" s="221" t="s">
        <v>1708</v>
      </c>
      <c r="C412" s="221" t="s">
        <v>1929</v>
      </c>
      <c r="D412" s="221">
        <v>1</v>
      </c>
      <c r="E412" s="221">
        <v>0</v>
      </c>
      <c r="F412" s="221">
        <v>1</v>
      </c>
    </row>
    <row r="413" spans="1:6">
      <c r="A413" s="221">
        <v>409</v>
      </c>
      <c r="B413" s="221" t="s">
        <v>1709</v>
      </c>
      <c r="C413" s="221" t="s">
        <v>1929</v>
      </c>
      <c r="D413" s="221">
        <v>96</v>
      </c>
      <c r="E413" s="221">
        <v>16</v>
      </c>
      <c r="F413" s="221">
        <v>112</v>
      </c>
    </row>
    <row r="414" spans="1:6">
      <c r="A414" s="221">
        <v>410</v>
      </c>
      <c r="B414" s="221" t="s">
        <v>1710</v>
      </c>
      <c r="C414" s="221" t="s">
        <v>1929</v>
      </c>
      <c r="D414" s="221">
        <v>16</v>
      </c>
      <c r="E414" s="221">
        <v>5</v>
      </c>
      <c r="F414" s="221">
        <v>21</v>
      </c>
    </row>
    <row r="415" spans="1:6">
      <c r="A415" s="221">
        <v>411</v>
      </c>
      <c r="B415" s="221" t="s">
        <v>1711</v>
      </c>
      <c r="C415" s="221" t="s">
        <v>1929</v>
      </c>
      <c r="D415" s="221">
        <v>6</v>
      </c>
      <c r="E415" s="221">
        <v>0</v>
      </c>
      <c r="F415" s="221">
        <v>6</v>
      </c>
    </row>
    <row r="416" spans="1:6">
      <c r="A416" s="221">
        <v>412</v>
      </c>
      <c r="B416" s="221" t="s">
        <v>194</v>
      </c>
      <c r="C416" s="221" t="s">
        <v>1929</v>
      </c>
      <c r="D416" s="221">
        <v>1</v>
      </c>
      <c r="E416" s="221">
        <v>1</v>
      </c>
      <c r="F416" s="221">
        <v>2</v>
      </c>
    </row>
    <row r="417" spans="1:6">
      <c r="A417" s="221">
        <v>413</v>
      </c>
      <c r="B417" s="221" t="s">
        <v>1712</v>
      </c>
      <c r="C417" s="221" t="s">
        <v>1929</v>
      </c>
      <c r="D417" s="221">
        <v>34</v>
      </c>
      <c r="E417" s="221">
        <v>13</v>
      </c>
      <c r="F417" s="221">
        <v>47</v>
      </c>
    </row>
    <row r="418" spans="1:6">
      <c r="A418" s="221">
        <v>414</v>
      </c>
      <c r="B418" s="221" t="s">
        <v>1713</v>
      </c>
      <c r="C418" s="221" t="s">
        <v>1929</v>
      </c>
      <c r="D418" s="221">
        <v>3</v>
      </c>
      <c r="E418" s="221">
        <v>3</v>
      </c>
      <c r="F418" s="221">
        <v>6</v>
      </c>
    </row>
    <row r="419" spans="1:6">
      <c r="A419" s="221">
        <v>415</v>
      </c>
      <c r="B419" s="221" t="s">
        <v>1714</v>
      </c>
      <c r="C419" s="221" t="s">
        <v>1929</v>
      </c>
      <c r="D419" s="221">
        <v>54</v>
      </c>
      <c r="E419" s="221">
        <v>13</v>
      </c>
      <c r="F419" s="221">
        <v>67</v>
      </c>
    </row>
    <row r="420" spans="1:6">
      <c r="A420" s="221">
        <v>416</v>
      </c>
      <c r="B420" s="221" t="s">
        <v>1715</v>
      </c>
      <c r="C420" s="221" t="s">
        <v>1929</v>
      </c>
      <c r="D420" s="221">
        <v>169</v>
      </c>
      <c r="E420" s="221">
        <v>63</v>
      </c>
      <c r="F420" s="221">
        <v>232</v>
      </c>
    </row>
    <row r="421" spans="1:6">
      <c r="A421" s="221">
        <v>417</v>
      </c>
      <c r="B421" s="221" t="s">
        <v>71</v>
      </c>
      <c r="C421" s="221" t="s">
        <v>1929</v>
      </c>
      <c r="D421" s="221">
        <v>78</v>
      </c>
      <c r="E421" s="221">
        <v>13</v>
      </c>
      <c r="F421" s="221">
        <v>91</v>
      </c>
    </row>
    <row r="422" spans="1:6">
      <c r="A422" s="221">
        <v>418</v>
      </c>
      <c r="B422" s="221" t="s">
        <v>1716</v>
      </c>
      <c r="C422" s="221" t="s">
        <v>1929</v>
      </c>
      <c r="D422" s="221">
        <v>0</v>
      </c>
      <c r="E422" s="221">
        <v>2</v>
      </c>
      <c r="F422" s="221">
        <v>2</v>
      </c>
    </row>
    <row r="423" spans="1:6">
      <c r="A423" s="221">
        <v>419</v>
      </c>
      <c r="B423" s="221" t="s">
        <v>1717</v>
      </c>
      <c r="C423" s="221" t="s">
        <v>1929</v>
      </c>
      <c r="D423" s="221">
        <v>2</v>
      </c>
      <c r="E423" s="221">
        <v>3</v>
      </c>
      <c r="F423" s="221">
        <v>5</v>
      </c>
    </row>
    <row r="424" spans="1:6">
      <c r="A424" s="221">
        <v>420</v>
      </c>
      <c r="B424" s="221" t="s">
        <v>1718</v>
      </c>
      <c r="C424" s="221" t="s">
        <v>1930</v>
      </c>
      <c r="D424" s="221">
        <v>4</v>
      </c>
      <c r="E424" s="221">
        <v>3</v>
      </c>
      <c r="F424" s="221">
        <v>7</v>
      </c>
    </row>
    <row r="425" spans="1:6">
      <c r="A425" s="221">
        <v>421</v>
      </c>
      <c r="B425" s="221" t="s">
        <v>1719</v>
      </c>
      <c r="C425" s="221" t="s">
        <v>1930</v>
      </c>
      <c r="D425" s="221">
        <v>47</v>
      </c>
      <c r="E425" s="221">
        <v>42</v>
      </c>
      <c r="F425" s="221">
        <v>89</v>
      </c>
    </row>
    <row r="426" spans="1:6">
      <c r="A426" s="221">
        <v>422</v>
      </c>
      <c r="B426" s="221" t="s">
        <v>1720</v>
      </c>
      <c r="C426" s="221" t="s">
        <v>1930</v>
      </c>
      <c r="D426" s="221">
        <v>13</v>
      </c>
      <c r="E426" s="221">
        <v>11</v>
      </c>
      <c r="F426" s="221">
        <v>24</v>
      </c>
    </row>
    <row r="427" spans="1:6">
      <c r="A427" s="221">
        <v>423</v>
      </c>
      <c r="B427" s="221" t="s">
        <v>1721</v>
      </c>
      <c r="C427" s="221" t="s">
        <v>1930</v>
      </c>
      <c r="D427" s="221">
        <v>5</v>
      </c>
      <c r="E427" s="221">
        <v>4</v>
      </c>
      <c r="F427" s="221">
        <v>9</v>
      </c>
    </row>
    <row r="428" spans="1:6">
      <c r="A428" s="221">
        <v>424</v>
      </c>
      <c r="B428" s="221" t="s">
        <v>1722</v>
      </c>
      <c r="C428" s="221" t="s">
        <v>1930</v>
      </c>
      <c r="D428" s="221">
        <v>5</v>
      </c>
      <c r="E428" s="221">
        <v>0</v>
      </c>
      <c r="F428" s="221">
        <v>5</v>
      </c>
    </row>
    <row r="429" spans="1:6">
      <c r="A429" s="221">
        <v>425</v>
      </c>
      <c r="B429" s="221" t="s">
        <v>1723</v>
      </c>
      <c r="C429" s="221" t="s">
        <v>1930</v>
      </c>
      <c r="D429" s="221">
        <v>5</v>
      </c>
      <c r="E429" s="221">
        <v>1</v>
      </c>
      <c r="F429" s="221">
        <v>6</v>
      </c>
    </row>
    <row r="430" spans="1:6">
      <c r="A430" s="221">
        <v>426</v>
      </c>
      <c r="B430" s="221" t="s">
        <v>1724</v>
      </c>
      <c r="C430" s="221" t="s">
        <v>1930</v>
      </c>
      <c r="D430" s="221">
        <v>9</v>
      </c>
      <c r="E430" s="221">
        <v>7</v>
      </c>
      <c r="F430" s="221">
        <v>16</v>
      </c>
    </row>
    <row r="431" spans="1:6">
      <c r="A431" s="221">
        <v>427</v>
      </c>
      <c r="B431" s="221" t="s">
        <v>1725</v>
      </c>
      <c r="C431" s="221" t="s">
        <v>1931</v>
      </c>
      <c r="D431" s="221">
        <v>0</v>
      </c>
      <c r="E431" s="221">
        <v>1</v>
      </c>
      <c r="F431" s="221">
        <v>1</v>
      </c>
    </row>
    <row r="432" spans="1:6">
      <c r="A432" s="221">
        <v>428</v>
      </c>
      <c r="B432" s="221" t="s">
        <v>1726</v>
      </c>
      <c r="C432" s="221" t="s">
        <v>1931</v>
      </c>
      <c r="D432" s="221">
        <v>5</v>
      </c>
      <c r="E432" s="221">
        <v>1</v>
      </c>
      <c r="F432" s="221">
        <v>6</v>
      </c>
    </row>
    <row r="433" spans="1:6">
      <c r="A433" s="221">
        <v>429</v>
      </c>
      <c r="B433" s="221" t="s">
        <v>1727</v>
      </c>
      <c r="C433" s="221" t="s">
        <v>1931</v>
      </c>
      <c r="D433" s="221">
        <v>0</v>
      </c>
      <c r="E433" s="221">
        <v>1</v>
      </c>
      <c r="F433" s="221">
        <v>1</v>
      </c>
    </row>
    <row r="434" spans="1:6">
      <c r="A434" s="221">
        <v>430</v>
      </c>
      <c r="B434" s="221" t="s">
        <v>1728</v>
      </c>
      <c r="C434" s="221" t="s">
        <v>1931</v>
      </c>
      <c r="D434" s="221">
        <v>1</v>
      </c>
      <c r="E434" s="221">
        <v>3</v>
      </c>
      <c r="F434" s="221">
        <v>4</v>
      </c>
    </row>
    <row r="435" spans="1:6">
      <c r="A435" s="221">
        <v>431</v>
      </c>
      <c r="B435" s="221" t="s">
        <v>1729</v>
      </c>
      <c r="C435" s="221" t="s">
        <v>1931</v>
      </c>
      <c r="D435" s="221">
        <v>1</v>
      </c>
      <c r="E435" s="221">
        <v>0</v>
      </c>
      <c r="F435" s="221">
        <v>1</v>
      </c>
    </row>
    <row r="436" spans="1:6">
      <c r="A436" s="221">
        <v>432</v>
      </c>
      <c r="B436" s="221" t="s">
        <v>1730</v>
      </c>
      <c r="C436" s="221" t="s">
        <v>1931</v>
      </c>
      <c r="D436" s="221">
        <v>36</v>
      </c>
      <c r="E436" s="221">
        <v>13</v>
      </c>
      <c r="F436" s="221">
        <v>49</v>
      </c>
    </row>
    <row r="437" spans="1:6">
      <c r="A437" s="221">
        <v>433</v>
      </c>
      <c r="B437" s="221" t="s">
        <v>1731</v>
      </c>
      <c r="C437" s="221" t="s">
        <v>1931</v>
      </c>
      <c r="D437" s="221">
        <v>2</v>
      </c>
      <c r="E437" s="221">
        <v>1</v>
      </c>
      <c r="F437" s="221">
        <v>3</v>
      </c>
    </row>
    <row r="438" spans="1:6">
      <c r="A438" s="221">
        <v>434</v>
      </c>
      <c r="B438" s="221" t="s">
        <v>1732</v>
      </c>
      <c r="C438" s="221" t="s">
        <v>1931</v>
      </c>
      <c r="D438" s="221">
        <v>1</v>
      </c>
      <c r="E438" s="221">
        <v>0</v>
      </c>
      <c r="F438" s="221">
        <v>1</v>
      </c>
    </row>
    <row r="439" spans="1:6">
      <c r="A439" s="221">
        <v>435</v>
      </c>
      <c r="B439" s="221" t="s">
        <v>1733</v>
      </c>
      <c r="C439" s="221" t="s">
        <v>1931</v>
      </c>
      <c r="D439" s="221">
        <v>1</v>
      </c>
      <c r="E439" s="221">
        <v>0</v>
      </c>
      <c r="F439" s="221">
        <v>1</v>
      </c>
    </row>
    <row r="440" spans="1:6">
      <c r="A440" s="221">
        <v>436</v>
      </c>
      <c r="B440" s="221" t="s">
        <v>1734</v>
      </c>
      <c r="C440" s="221" t="s">
        <v>1931</v>
      </c>
      <c r="D440" s="221">
        <v>0</v>
      </c>
      <c r="E440" s="221">
        <v>1</v>
      </c>
      <c r="F440" s="221">
        <v>1</v>
      </c>
    </row>
    <row r="441" spans="1:6">
      <c r="A441" s="221">
        <v>437</v>
      </c>
      <c r="B441" s="221" t="s">
        <v>1735</v>
      </c>
      <c r="C441" s="221" t="s">
        <v>1931</v>
      </c>
      <c r="D441" s="221">
        <v>4</v>
      </c>
      <c r="E441" s="221">
        <v>0</v>
      </c>
      <c r="F441" s="221">
        <v>4</v>
      </c>
    </row>
    <row r="442" spans="1:6">
      <c r="A442" s="221">
        <v>438</v>
      </c>
      <c r="B442" s="221" t="s">
        <v>1736</v>
      </c>
      <c r="C442" s="221" t="s">
        <v>1931</v>
      </c>
      <c r="D442" s="221">
        <v>2</v>
      </c>
      <c r="E442" s="221">
        <v>0</v>
      </c>
      <c r="F442" s="221">
        <v>2</v>
      </c>
    </row>
    <row r="443" spans="1:6">
      <c r="A443" s="221">
        <v>439</v>
      </c>
      <c r="B443" s="221" t="s">
        <v>1737</v>
      </c>
      <c r="C443" s="221" t="s">
        <v>1931</v>
      </c>
      <c r="D443" s="221">
        <v>2</v>
      </c>
      <c r="E443" s="221">
        <v>0</v>
      </c>
      <c r="F443" s="221">
        <v>2</v>
      </c>
    </row>
    <row r="444" spans="1:6">
      <c r="A444" s="221">
        <v>440</v>
      </c>
      <c r="B444" s="221" t="s">
        <v>1738</v>
      </c>
      <c r="C444" s="221" t="s">
        <v>1931</v>
      </c>
      <c r="D444" s="221">
        <v>23</v>
      </c>
      <c r="E444" s="221">
        <v>6</v>
      </c>
      <c r="F444" s="221">
        <v>29</v>
      </c>
    </row>
    <row r="445" spans="1:6">
      <c r="A445" s="221">
        <v>441</v>
      </c>
      <c r="B445" s="221" t="s">
        <v>1739</v>
      </c>
      <c r="C445" s="221" t="s">
        <v>1931</v>
      </c>
      <c r="D445" s="221">
        <v>0</v>
      </c>
      <c r="E445" s="221">
        <v>1</v>
      </c>
      <c r="F445" s="221">
        <v>1</v>
      </c>
    </row>
    <row r="446" spans="1:6">
      <c r="A446" s="221">
        <v>442</v>
      </c>
      <c r="B446" s="221" t="s">
        <v>1740</v>
      </c>
      <c r="C446" s="221" t="s">
        <v>1931</v>
      </c>
      <c r="D446" s="221">
        <v>0</v>
      </c>
      <c r="E446" s="221">
        <v>2</v>
      </c>
      <c r="F446" s="221">
        <v>2</v>
      </c>
    </row>
    <row r="447" spans="1:6">
      <c r="A447" s="221">
        <v>443</v>
      </c>
      <c r="B447" s="221" t="s">
        <v>1741</v>
      </c>
      <c r="C447" s="221" t="s">
        <v>1931</v>
      </c>
      <c r="D447" s="221">
        <v>6</v>
      </c>
      <c r="E447" s="221">
        <v>2</v>
      </c>
      <c r="F447" s="221">
        <v>8</v>
      </c>
    </row>
    <row r="448" spans="1:6">
      <c r="A448" s="221">
        <v>444</v>
      </c>
      <c r="B448" s="221" t="s">
        <v>1742</v>
      </c>
      <c r="C448" s="221" t="s">
        <v>1931</v>
      </c>
      <c r="D448" s="221">
        <v>0</v>
      </c>
      <c r="E448" s="221">
        <v>1</v>
      </c>
      <c r="F448" s="221">
        <v>1</v>
      </c>
    </row>
    <row r="449" spans="1:6">
      <c r="A449" s="221">
        <v>445</v>
      </c>
      <c r="B449" s="221" t="s">
        <v>1743</v>
      </c>
      <c r="C449" s="221" t="s">
        <v>1931</v>
      </c>
      <c r="D449" s="221">
        <v>23</v>
      </c>
      <c r="E449" s="221">
        <v>2</v>
      </c>
      <c r="F449" s="221">
        <v>25</v>
      </c>
    </row>
    <row r="450" spans="1:6">
      <c r="A450" s="221">
        <v>446</v>
      </c>
      <c r="B450" s="221" t="s">
        <v>1744</v>
      </c>
      <c r="C450" s="221" t="s">
        <v>1931</v>
      </c>
      <c r="D450" s="221">
        <v>3</v>
      </c>
      <c r="E450" s="221">
        <v>4</v>
      </c>
      <c r="F450" s="221">
        <v>7</v>
      </c>
    </row>
    <row r="451" spans="1:6">
      <c r="A451" s="221">
        <v>447</v>
      </c>
      <c r="B451" s="221" t="s">
        <v>1745</v>
      </c>
      <c r="C451" s="221" t="s">
        <v>1931</v>
      </c>
      <c r="D451" s="221">
        <v>1</v>
      </c>
      <c r="E451" s="221">
        <v>0</v>
      </c>
      <c r="F451" s="221">
        <v>1</v>
      </c>
    </row>
    <row r="452" spans="1:6">
      <c r="A452" s="221">
        <v>448</v>
      </c>
      <c r="B452" s="221" t="s">
        <v>1746</v>
      </c>
      <c r="C452" s="221" t="s">
        <v>1931</v>
      </c>
      <c r="D452" s="221">
        <v>1</v>
      </c>
      <c r="E452" s="221">
        <v>0</v>
      </c>
      <c r="F452" s="221">
        <v>1</v>
      </c>
    </row>
    <row r="453" spans="1:6">
      <c r="A453" s="221">
        <v>449</v>
      </c>
      <c r="B453" s="221" t="s">
        <v>1747</v>
      </c>
      <c r="C453" s="221" t="s">
        <v>1931</v>
      </c>
      <c r="D453" s="221">
        <v>1</v>
      </c>
      <c r="E453" s="221">
        <v>0</v>
      </c>
      <c r="F453" s="221">
        <v>1</v>
      </c>
    </row>
    <row r="454" spans="1:6">
      <c r="A454" s="221">
        <v>450</v>
      </c>
      <c r="B454" s="221" t="s">
        <v>1748</v>
      </c>
      <c r="C454" s="221" t="s">
        <v>1931</v>
      </c>
      <c r="D454" s="221">
        <v>0</v>
      </c>
      <c r="E454" s="221">
        <v>1</v>
      </c>
      <c r="F454" s="221">
        <v>1</v>
      </c>
    </row>
    <row r="455" spans="1:6">
      <c r="A455" s="221">
        <v>451</v>
      </c>
      <c r="B455" s="221" t="s">
        <v>1749</v>
      </c>
      <c r="C455" s="221" t="s">
        <v>1931</v>
      </c>
      <c r="D455" s="221">
        <v>4</v>
      </c>
      <c r="E455" s="221">
        <v>1</v>
      </c>
      <c r="F455" s="221">
        <v>5</v>
      </c>
    </row>
    <row r="456" spans="1:6">
      <c r="A456" s="221">
        <v>452</v>
      </c>
      <c r="B456" s="221" t="s">
        <v>1750</v>
      </c>
      <c r="C456" s="221" t="s">
        <v>1931</v>
      </c>
      <c r="D456" s="221">
        <v>7</v>
      </c>
      <c r="E456" s="221">
        <v>2</v>
      </c>
      <c r="F456" s="221">
        <v>9</v>
      </c>
    </row>
    <row r="457" spans="1:6">
      <c r="A457" s="221">
        <v>453</v>
      </c>
      <c r="B457" s="221" t="s">
        <v>1751</v>
      </c>
      <c r="C457" s="221" t="s">
        <v>1931</v>
      </c>
      <c r="D457" s="221">
        <v>0</v>
      </c>
      <c r="E457" s="221">
        <v>1</v>
      </c>
      <c r="F457" s="221">
        <v>1</v>
      </c>
    </row>
    <row r="458" spans="1:6">
      <c r="A458" s="221">
        <v>454</v>
      </c>
      <c r="B458" s="221" t="s">
        <v>1752</v>
      </c>
      <c r="C458" s="221" t="s">
        <v>1931</v>
      </c>
      <c r="D458" s="221">
        <v>1</v>
      </c>
      <c r="E458" s="221">
        <v>0</v>
      </c>
      <c r="F458" s="221">
        <v>1</v>
      </c>
    </row>
    <row r="459" spans="1:6">
      <c r="A459" s="221">
        <v>455</v>
      </c>
      <c r="B459" s="221" t="s">
        <v>1753</v>
      </c>
      <c r="C459" s="221" t="s">
        <v>1931</v>
      </c>
      <c r="D459" s="221">
        <v>0</v>
      </c>
      <c r="E459" s="221">
        <v>2</v>
      </c>
      <c r="F459" s="221">
        <v>2</v>
      </c>
    </row>
    <row r="460" spans="1:6">
      <c r="A460" s="221">
        <v>456</v>
      </c>
      <c r="B460" s="221" t="s">
        <v>1754</v>
      </c>
      <c r="C460" s="221" t="s">
        <v>1931</v>
      </c>
      <c r="D460" s="221">
        <v>1</v>
      </c>
      <c r="E460" s="221">
        <v>1</v>
      </c>
      <c r="F460" s="221">
        <v>2</v>
      </c>
    </row>
    <row r="461" spans="1:6">
      <c r="A461" s="221">
        <v>457</v>
      </c>
      <c r="B461" s="221" t="s">
        <v>1755</v>
      </c>
      <c r="C461" s="221" t="s">
        <v>1931</v>
      </c>
      <c r="D461" s="221">
        <v>12</v>
      </c>
      <c r="E461" s="221">
        <v>2</v>
      </c>
      <c r="F461" s="221">
        <v>14</v>
      </c>
    </row>
    <row r="462" spans="1:6">
      <c r="A462" s="221">
        <v>458</v>
      </c>
      <c r="B462" s="221" t="s">
        <v>1756</v>
      </c>
      <c r="C462" s="221" t="s">
        <v>1931</v>
      </c>
      <c r="D462" s="221">
        <v>50</v>
      </c>
      <c r="E462" s="221">
        <v>30</v>
      </c>
      <c r="F462" s="221">
        <v>80</v>
      </c>
    </row>
    <row r="463" spans="1:6">
      <c r="A463" s="221">
        <v>459</v>
      </c>
      <c r="B463" s="221" t="s">
        <v>1757</v>
      </c>
      <c r="C463" s="221" t="s">
        <v>1931</v>
      </c>
      <c r="D463" s="221">
        <v>2</v>
      </c>
      <c r="E463" s="221">
        <v>2</v>
      </c>
      <c r="F463" s="221">
        <v>4</v>
      </c>
    </row>
    <row r="464" spans="1:6">
      <c r="A464" s="221">
        <v>460</v>
      </c>
      <c r="B464" s="221" t="s">
        <v>1758</v>
      </c>
      <c r="C464" s="221" t="s">
        <v>1931</v>
      </c>
      <c r="D464" s="221">
        <v>0</v>
      </c>
      <c r="E464" s="221">
        <v>1</v>
      </c>
      <c r="F464" s="221">
        <v>1</v>
      </c>
    </row>
    <row r="465" spans="1:6">
      <c r="A465" s="221">
        <v>461</v>
      </c>
      <c r="B465" s="221" t="s">
        <v>1759</v>
      </c>
      <c r="C465" s="221" t="s">
        <v>1931</v>
      </c>
      <c r="D465" s="221">
        <v>13</v>
      </c>
      <c r="E465" s="221">
        <v>1</v>
      </c>
      <c r="F465" s="221">
        <v>14</v>
      </c>
    </row>
    <row r="466" spans="1:6">
      <c r="A466" s="221">
        <v>462</v>
      </c>
      <c r="B466" s="221" t="s">
        <v>1760</v>
      </c>
      <c r="C466" s="221" t="s">
        <v>1931</v>
      </c>
      <c r="D466" s="221">
        <v>1</v>
      </c>
      <c r="E466" s="221">
        <v>0</v>
      </c>
      <c r="F466" s="221">
        <v>1</v>
      </c>
    </row>
    <row r="467" spans="1:6">
      <c r="A467" s="221">
        <v>463</v>
      </c>
      <c r="B467" s="221" t="s">
        <v>1761</v>
      </c>
      <c r="C467" s="221" t="s">
        <v>1931</v>
      </c>
      <c r="D467" s="221">
        <v>0</v>
      </c>
      <c r="E467" s="221">
        <v>1</v>
      </c>
      <c r="F467" s="221">
        <v>1</v>
      </c>
    </row>
    <row r="468" spans="1:6">
      <c r="A468" s="221">
        <v>464</v>
      </c>
      <c r="B468" s="221" t="s">
        <v>1762</v>
      </c>
      <c r="C468" s="221" t="s">
        <v>1931</v>
      </c>
      <c r="D468" s="221">
        <v>6</v>
      </c>
      <c r="E468" s="221">
        <v>80</v>
      </c>
      <c r="F468" s="221">
        <v>86</v>
      </c>
    </row>
    <row r="469" spans="1:6">
      <c r="A469" s="221">
        <v>465</v>
      </c>
      <c r="B469" s="221" t="s">
        <v>1763</v>
      </c>
      <c r="C469" s="221" t="s">
        <v>1931</v>
      </c>
      <c r="D469" s="221">
        <v>0</v>
      </c>
      <c r="E469" s="221">
        <v>2</v>
      </c>
      <c r="F469" s="221">
        <v>2</v>
      </c>
    </row>
    <row r="470" spans="1:6">
      <c r="A470" s="221">
        <v>466</v>
      </c>
      <c r="B470" s="221" t="s">
        <v>1764</v>
      </c>
      <c r="C470" s="221" t="s">
        <v>1931</v>
      </c>
      <c r="D470" s="221">
        <v>2</v>
      </c>
      <c r="E470" s="221">
        <v>2</v>
      </c>
      <c r="F470" s="221">
        <v>4</v>
      </c>
    </row>
    <row r="471" spans="1:6">
      <c r="A471" s="221">
        <v>467</v>
      </c>
      <c r="B471" s="221" t="s">
        <v>1765</v>
      </c>
      <c r="C471" s="221" t="s">
        <v>1931</v>
      </c>
      <c r="D471" s="221">
        <v>0</v>
      </c>
      <c r="E471" s="221">
        <v>1</v>
      </c>
      <c r="F471" s="221">
        <v>1</v>
      </c>
    </row>
    <row r="472" spans="1:6">
      <c r="A472" s="221">
        <v>468</v>
      </c>
      <c r="B472" s="221" t="s">
        <v>1766</v>
      </c>
      <c r="C472" s="221" t="s">
        <v>1932</v>
      </c>
      <c r="D472" s="221">
        <v>3</v>
      </c>
      <c r="E472" s="221">
        <v>6</v>
      </c>
      <c r="F472" s="221">
        <v>9</v>
      </c>
    </row>
    <row r="473" spans="1:6">
      <c r="A473" s="221">
        <v>469</v>
      </c>
      <c r="B473" s="221" t="s">
        <v>1767</v>
      </c>
      <c r="C473" s="221" t="s">
        <v>1932</v>
      </c>
      <c r="D473" s="221">
        <v>0</v>
      </c>
      <c r="E473" s="221">
        <v>6</v>
      </c>
      <c r="F473" s="221">
        <v>6</v>
      </c>
    </row>
    <row r="474" spans="1:6">
      <c r="A474" s="221">
        <v>470</v>
      </c>
      <c r="B474" s="221" t="s">
        <v>1768</v>
      </c>
      <c r="C474" s="221" t="s">
        <v>1932</v>
      </c>
      <c r="D474" s="221">
        <v>11</v>
      </c>
      <c r="E474" s="221">
        <v>2</v>
      </c>
      <c r="F474" s="221">
        <v>13</v>
      </c>
    </row>
    <row r="475" spans="1:6">
      <c r="A475" s="221">
        <v>471</v>
      </c>
      <c r="B475" s="221" t="s">
        <v>1769</v>
      </c>
      <c r="C475" s="221" t="s">
        <v>1932</v>
      </c>
      <c r="D475" s="221">
        <v>3</v>
      </c>
      <c r="E475" s="221">
        <v>6</v>
      </c>
      <c r="F475" s="221">
        <v>9</v>
      </c>
    </row>
    <row r="476" spans="1:6">
      <c r="A476" s="221">
        <v>472</v>
      </c>
      <c r="B476" s="221" t="s">
        <v>1770</v>
      </c>
      <c r="C476" s="221" t="s">
        <v>1933</v>
      </c>
      <c r="D476" s="221">
        <v>1</v>
      </c>
      <c r="E476" s="221">
        <v>3</v>
      </c>
      <c r="F476" s="221">
        <v>4</v>
      </c>
    </row>
    <row r="477" spans="1:6">
      <c r="A477" s="221">
        <v>473</v>
      </c>
      <c r="B477" s="221" t="s">
        <v>1771</v>
      </c>
      <c r="C477" s="221" t="s">
        <v>1933</v>
      </c>
      <c r="D477" s="221">
        <v>1</v>
      </c>
      <c r="E477" s="221">
        <v>0</v>
      </c>
      <c r="F477" s="221">
        <v>1</v>
      </c>
    </row>
    <row r="478" spans="1:6">
      <c r="A478" s="221">
        <v>474</v>
      </c>
      <c r="B478" s="221" t="s">
        <v>1772</v>
      </c>
      <c r="C478" s="221" t="s">
        <v>1933</v>
      </c>
      <c r="D478" s="221">
        <v>1</v>
      </c>
      <c r="E478" s="221">
        <v>0</v>
      </c>
      <c r="F478" s="221">
        <v>1</v>
      </c>
    </row>
    <row r="479" spans="1:6">
      <c r="A479" s="221">
        <v>475</v>
      </c>
      <c r="B479" s="221" t="s">
        <v>1773</v>
      </c>
      <c r="C479" s="221" t="s">
        <v>1933</v>
      </c>
      <c r="D479" s="221">
        <v>1</v>
      </c>
      <c r="E479" s="221">
        <v>1</v>
      </c>
      <c r="F479" s="221">
        <v>2</v>
      </c>
    </row>
    <row r="480" spans="1:6">
      <c r="A480" s="221">
        <v>476</v>
      </c>
      <c r="B480" s="221" t="s">
        <v>1774</v>
      </c>
      <c r="C480" s="221" t="s">
        <v>1933</v>
      </c>
      <c r="D480" s="221">
        <v>0</v>
      </c>
      <c r="E480" s="221">
        <v>1</v>
      </c>
      <c r="F480" s="221">
        <v>1</v>
      </c>
    </row>
    <row r="481" spans="1:6">
      <c r="A481" s="221">
        <v>477</v>
      </c>
      <c r="B481" s="221" t="s">
        <v>1775</v>
      </c>
      <c r="C481" s="221" t="s">
        <v>1933</v>
      </c>
      <c r="D481" s="221">
        <v>0</v>
      </c>
      <c r="E481" s="221">
        <v>1</v>
      </c>
      <c r="F481" s="221">
        <v>1</v>
      </c>
    </row>
    <row r="482" spans="1:6">
      <c r="A482" s="221">
        <v>478</v>
      </c>
      <c r="B482" s="221" t="s">
        <v>1776</v>
      </c>
      <c r="C482" s="221" t="s">
        <v>1933</v>
      </c>
      <c r="D482" s="221">
        <v>67</v>
      </c>
      <c r="E482" s="221">
        <v>4</v>
      </c>
      <c r="F482" s="221">
        <v>71</v>
      </c>
    </row>
    <row r="483" spans="1:6">
      <c r="A483" s="221">
        <v>479</v>
      </c>
      <c r="B483" s="221" t="s">
        <v>1777</v>
      </c>
      <c r="C483" s="221" t="s">
        <v>1933</v>
      </c>
      <c r="D483" s="221">
        <v>1</v>
      </c>
      <c r="E483" s="221">
        <v>0</v>
      </c>
      <c r="F483" s="221">
        <v>1</v>
      </c>
    </row>
    <row r="484" spans="1:6">
      <c r="A484" s="221">
        <v>480</v>
      </c>
      <c r="B484" s="221" t="s">
        <v>1778</v>
      </c>
      <c r="C484" s="221" t="s">
        <v>1933</v>
      </c>
      <c r="D484" s="221">
        <v>11</v>
      </c>
      <c r="E484" s="221">
        <v>11</v>
      </c>
      <c r="F484" s="221">
        <v>22</v>
      </c>
    </row>
    <row r="485" spans="1:6">
      <c r="A485" s="221">
        <v>481</v>
      </c>
      <c r="B485" s="221" t="s">
        <v>1779</v>
      </c>
      <c r="C485" s="221" t="s">
        <v>1933</v>
      </c>
      <c r="D485" s="221">
        <v>9</v>
      </c>
      <c r="E485" s="221">
        <v>5</v>
      </c>
      <c r="F485" s="221">
        <v>14</v>
      </c>
    </row>
    <row r="486" spans="1:6">
      <c r="A486" s="221">
        <v>482</v>
      </c>
      <c r="B486" s="221" t="s">
        <v>1780</v>
      </c>
      <c r="C486" s="221" t="s">
        <v>1933</v>
      </c>
      <c r="D486" s="221">
        <v>4</v>
      </c>
      <c r="E486" s="221">
        <v>0</v>
      </c>
      <c r="F486" s="221">
        <v>4</v>
      </c>
    </row>
    <row r="487" spans="1:6">
      <c r="A487" s="221">
        <v>483</v>
      </c>
      <c r="B487" s="221" t="s">
        <v>1781</v>
      </c>
      <c r="C487" s="221" t="s">
        <v>1933</v>
      </c>
      <c r="D487" s="221">
        <v>0</v>
      </c>
      <c r="E487" s="221">
        <v>24</v>
      </c>
      <c r="F487" s="221">
        <v>24</v>
      </c>
    </row>
    <row r="488" spans="1:6">
      <c r="A488" s="221">
        <v>484</v>
      </c>
      <c r="B488" s="221" t="s">
        <v>1782</v>
      </c>
      <c r="C488" s="221" t="s">
        <v>1933</v>
      </c>
      <c r="D488" s="221">
        <v>0</v>
      </c>
      <c r="E488" s="221">
        <v>12</v>
      </c>
      <c r="F488" s="221">
        <v>12</v>
      </c>
    </row>
    <row r="489" spans="1:6">
      <c r="A489" s="221">
        <v>485</v>
      </c>
      <c r="B489" s="221" t="s">
        <v>1783</v>
      </c>
      <c r="C489" s="221" t="s">
        <v>1933</v>
      </c>
      <c r="D489" s="221">
        <v>6</v>
      </c>
      <c r="E489" s="221">
        <v>14</v>
      </c>
      <c r="F489" s="221">
        <v>20</v>
      </c>
    </row>
    <row r="490" spans="1:6">
      <c r="A490" s="221">
        <v>486</v>
      </c>
      <c r="B490" s="221" t="s">
        <v>1784</v>
      </c>
      <c r="C490" s="221" t="s">
        <v>1933</v>
      </c>
      <c r="D490" s="221">
        <v>3</v>
      </c>
      <c r="E490" s="221">
        <v>1</v>
      </c>
      <c r="F490" s="221">
        <v>4</v>
      </c>
    </row>
    <row r="491" spans="1:6">
      <c r="A491" s="221">
        <v>487</v>
      </c>
      <c r="B491" s="221" t="s">
        <v>1785</v>
      </c>
      <c r="C491" s="221" t="s">
        <v>1933</v>
      </c>
      <c r="D491" s="221">
        <v>9</v>
      </c>
      <c r="E491" s="221">
        <v>5</v>
      </c>
      <c r="F491" s="221">
        <v>14</v>
      </c>
    </row>
    <row r="492" spans="1:6">
      <c r="A492" s="221">
        <v>488</v>
      </c>
      <c r="B492" s="221" t="s">
        <v>1786</v>
      </c>
      <c r="C492" s="221" t="s">
        <v>1933</v>
      </c>
      <c r="D492" s="221">
        <v>2</v>
      </c>
      <c r="E492" s="221">
        <v>2</v>
      </c>
      <c r="F492" s="221">
        <v>4</v>
      </c>
    </row>
    <row r="493" spans="1:6">
      <c r="A493" s="221">
        <v>489</v>
      </c>
      <c r="B493" s="221" t="s">
        <v>1787</v>
      </c>
      <c r="C493" s="221" t="s">
        <v>1933</v>
      </c>
      <c r="D493" s="221">
        <v>0</v>
      </c>
      <c r="E493" s="221">
        <v>5</v>
      </c>
      <c r="F493" s="221">
        <v>5</v>
      </c>
    </row>
    <row r="494" spans="1:6">
      <c r="A494" s="221">
        <v>490</v>
      </c>
      <c r="B494" s="221" t="s">
        <v>1788</v>
      </c>
      <c r="C494" s="221" t="s">
        <v>1933</v>
      </c>
      <c r="D494" s="221">
        <v>3</v>
      </c>
      <c r="E494" s="221">
        <v>0</v>
      </c>
      <c r="F494" s="221">
        <v>3</v>
      </c>
    </row>
    <row r="495" spans="1:6">
      <c r="A495" s="221">
        <v>491</v>
      </c>
      <c r="B495" s="221" t="s">
        <v>1789</v>
      </c>
      <c r="C495" s="221" t="s">
        <v>1933</v>
      </c>
      <c r="D495" s="221">
        <v>4</v>
      </c>
      <c r="E495" s="221">
        <v>5</v>
      </c>
      <c r="F495" s="221">
        <v>9</v>
      </c>
    </row>
    <row r="496" spans="1:6">
      <c r="A496" s="221">
        <v>492</v>
      </c>
      <c r="B496" s="221" t="s">
        <v>1790</v>
      </c>
      <c r="C496" s="221" t="s">
        <v>1933</v>
      </c>
      <c r="D496" s="221">
        <v>1</v>
      </c>
      <c r="E496" s="221">
        <v>0</v>
      </c>
      <c r="F496" s="221">
        <v>1</v>
      </c>
    </row>
    <row r="497" spans="1:6">
      <c r="A497" s="221">
        <v>493</v>
      </c>
      <c r="B497" s="221" t="s">
        <v>1791</v>
      </c>
      <c r="C497" s="221" t="s">
        <v>1933</v>
      </c>
      <c r="D497" s="221">
        <v>129</v>
      </c>
      <c r="E497" s="221">
        <v>162</v>
      </c>
      <c r="F497" s="221">
        <v>291</v>
      </c>
    </row>
    <row r="498" spans="1:6">
      <c r="A498" s="221">
        <v>494</v>
      </c>
      <c r="B498" s="221" t="s">
        <v>1792</v>
      </c>
      <c r="C498" s="221" t="s">
        <v>1934</v>
      </c>
      <c r="D498" s="221">
        <v>6</v>
      </c>
      <c r="E498" s="221">
        <v>3</v>
      </c>
      <c r="F498" s="221">
        <v>9</v>
      </c>
    </row>
    <row r="499" spans="1:6">
      <c r="A499" s="221">
        <v>495</v>
      </c>
      <c r="B499" s="221" t="s">
        <v>1793</v>
      </c>
      <c r="C499" s="221" t="s">
        <v>1934</v>
      </c>
      <c r="D499" s="221">
        <v>92</v>
      </c>
      <c r="E499" s="221">
        <v>12</v>
      </c>
      <c r="F499" s="221">
        <v>104</v>
      </c>
    </row>
    <row r="500" spans="1:6">
      <c r="A500" s="221">
        <v>496</v>
      </c>
      <c r="B500" s="221" t="s">
        <v>1794</v>
      </c>
      <c r="C500" s="221" t="s">
        <v>1934</v>
      </c>
      <c r="D500" s="221">
        <v>1</v>
      </c>
      <c r="E500" s="221">
        <v>4</v>
      </c>
      <c r="F500" s="221">
        <v>5</v>
      </c>
    </row>
    <row r="501" spans="1:6">
      <c r="A501" s="221">
        <v>497</v>
      </c>
      <c r="B501" s="221" t="s">
        <v>1795</v>
      </c>
      <c r="C501" s="221" t="s">
        <v>1934</v>
      </c>
      <c r="D501" s="221">
        <v>13</v>
      </c>
      <c r="E501" s="221">
        <v>12</v>
      </c>
      <c r="F501" s="221">
        <v>25</v>
      </c>
    </row>
    <row r="502" spans="1:6">
      <c r="A502" s="221">
        <v>498</v>
      </c>
      <c r="B502" s="221" t="s">
        <v>1796</v>
      </c>
      <c r="C502" s="221" t="s">
        <v>1934</v>
      </c>
      <c r="D502" s="221">
        <v>10</v>
      </c>
      <c r="E502" s="221">
        <v>1</v>
      </c>
      <c r="F502" s="221">
        <v>11</v>
      </c>
    </row>
    <row r="503" spans="1:6">
      <c r="A503" s="221">
        <v>499</v>
      </c>
      <c r="B503" s="221" t="s">
        <v>1797</v>
      </c>
      <c r="C503" s="221" t="s">
        <v>1934</v>
      </c>
      <c r="D503" s="221">
        <v>6</v>
      </c>
      <c r="E503" s="221">
        <v>4</v>
      </c>
      <c r="F503" s="221">
        <v>10</v>
      </c>
    </row>
    <row r="504" spans="1:6">
      <c r="A504" s="221">
        <v>500</v>
      </c>
      <c r="B504" s="221" t="s">
        <v>1798</v>
      </c>
      <c r="C504" s="221" t="s">
        <v>1934</v>
      </c>
      <c r="D504" s="221">
        <v>11</v>
      </c>
      <c r="E504" s="221">
        <v>95</v>
      </c>
      <c r="F504" s="221">
        <v>106</v>
      </c>
    </row>
    <row r="505" spans="1:6">
      <c r="A505" s="221">
        <v>501</v>
      </c>
      <c r="B505" s="221" t="s">
        <v>1799</v>
      </c>
      <c r="C505" s="221" t="s">
        <v>1934</v>
      </c>
      <c r="D505" s="221">
        <v>0</v>
      </c>
      <c r="E505" s="221">
        <v>1</v>
      </c>
      <c r="F505" s="221">
        <v>1</v>
      </c>
    </row>
    <row r="506" spans="1:6">
      <c r="A506" s="221">
        <v>502</v>
      </c>
      <c r="B506" s="221" t="s">
        <v>1800</v>
      </c>
      <c r="C506" s="221" t="s">
        <v>1934</v>
      </c>
      <c r="D506" s="221">
        <v>1</v>
      </c>
      <c r="E506" s="221">
        <v>10</v>
      </c>
      <c r="F506" s="221">
        <v>11</v>
      </c>
    </row>
    <row r="507" spans="1:6">
      <c r="A507" s="221">
        <v>503</v>
      </c>
      <c r="B507" s="221" t="s">
        <v>1801</v>
      </c>
      <c r="C507" s="221" t="s">
        <v>1934</v>
      </c>
      <c r="D507" s="221">
        <v>3</v>
      </c>
      <c r="E507" s="221">
        <v>2</v>
      </c>
      <c r="F507" s="221">
        <v>5</v>
      </c>
    </row>
    <row r="508" spans="1:6">
      <c r="A508" s="221">
        <v>504</v>
      </c>
      <c r="B508" s="221" t="s">
        <v>1802</v>
      </c>
      <c r="C508" s="221" t="s">
        <v>1934</v>
      </c>
      <c r="D508" s="221">
        <v>1</v>
      </c>
      <c r="E508" s="221">
        <v>2</v>
      </c>
      <c r="F508" s="221">
        <v>3</v>
      </c>
    </row>
    <row r="509" spans="1:6">
      <c r="A509" s="221">
        <v>505</v>
      </c>
      <c r="B509" s="221" t="s">
        <v>1803</v>
      </c>
      <c r="C509" s="221" t="s">
        <v>1935</v>
      </c>
      <c r="D509" s="221">
        <v>123</v>
      </c>
      <c r="E509" s="221">
        <v>62</v>
      </c>
      <c r="F509" s="221">
        <v>185</v>
      </c>
    </row>
    <row r="510" spans="1:6">
      <c r="A510" s="221">
        <v>506</v>
      </c>
      <c r="B510" s="221" t="s">
        <v>1804</v>
      </c>
      <c r="C510" s="221" t="s">
        <v>1935</v>
      </c>
      <c r="D510" s="221">
        <v>16</v>
      </c>
      <c r="E510" s="221">
        <v>20</v>
      </c>
      <c r="F510" s="221">
        <v>36</v>
      </c>
    </row>
    <row r="511" spans="1:6">
      <c r="A511" s="221">
        <v>507</v>
      </c>
      <c r="B511" s="221" t="s">
        <v>1805</v>
      </c>
      <c r="C511" s="221" t="s">
        <v>1935</v>
      </c>
      <c r="D511" s="221">
        <v>1</v>
      </c>
      <c r="E511" s="221">
        <v>0</v>
      </c>
      <c r="F511" s="221">
        <v>1</v>
      </c>
    </row>
    <row r="512" spans="1:6">
      <c r="A512" s="221">
        <v>508</v>
      </c>
      <c r="B512" s="221" t="s">
        <v>1806</v>
      </c>
      <c r="C512" s="221" t="s">
        <v>1935</v>
      </c>
      <c r="D512" s="221">
        <v>2</v>
      </c>
      <c r="E512" s="221">
        <v>0</v>
      </c>
      <c r="F512" s="221">
        <v>2</v>
      </c>
    </row>
    <row r="513" spans="1:6">
      <c r="A513" s="221">
        <v>509</v>
      </c>
      <c r="B513" s="221" t="s">
        <v>1807</v>
      </c>
      <c r="C513" s="221" t="s">
        <v>1935</v>
      </c>
      <c r="D513" s="221">
        <v>2</v>
      </c>
      <c r="E513" s="221">
        <v>0</v>
      </c>
      <c r="F513" s="221">
        <v>2</v>
      </c>
    </row>
    <row r="514" spans="1:6">
      <c r="A514" s="221">
        <v>510</v>
      </c>
      <c r="B514" s="221" t="s">
        <v>1808</v>
      </c>
      <c r="C514" s="221" t="s">
        <v>1935</v>
      </c>
      <c r="D514" s="221">
        <v>78</v>
      </c>
      <c r="E514" s="221">
        <v>0</v>
      </c>
      <c r="F514" s="221">
        <v>78</v>
      </c>
    </row>
    <row r="515" spans="1:6">
      <c r="A515" s="221">
        <v>511</v>
      </c>
      <c r="B515" s="221" t="s">
        <v>1809</v>
      </c>
      <c r="C515" s="221" t="s">
        <v>1935</v>
      </c>
      <c r="D515" s="221">
        <v>1</v>
      </c>
      <c r="E515" s="221">
        <v>0</v>
      </c>
      <c r="F515" s="221">
        <v>1</v>
      </c>
    </row>
    <row r="516" spans="1:6">
      <c r="A516" s="221">
        <v>512</v>
      </c>
      <c r="B516" s="221" t="s">
        <v>1810</v>
      </c>
      <c r="C516" s="221" t="s">
        <v>1935</v>
      </c>
      <c r="D516" s="221">
        <v>2</v>
      </c>
      <c r="E516" s="221">
        <v>1</v>
      </c>
      <c r="F516" s="221">
        <v>3</v>
      </c>
    </row>
    <row r="517" spans="1:6">
      <c r="A517" s="221">
        <v>513</v>
      </c>
      <c r="B517" s="221" t="s">
        <v>1811</v>
      </c>
      <c r="C517" s="221" t="s">
        <v>1935</v>
      </c>
      <c r="D517" s="221">
        <v>24</v>
      </c>
      <c r="E517" s="221">
        <v>30</v>
      </c>
      <c r="F517" s="221">
        <v>54</v>
      </c>
    </row>
    <row r="518" spans="1:6">
      <c r="A518" s="221">
        <v>514</v>
      </c>
      <c r="B518" s="221" t="s">
        <v>1812</v>
      </c>
      <c r="C518" s="221" t="s">
        <v>1935</v>
      </c>
      <c r="D518" s="221">
        <v>1</v>
      </c>
      <c r="E518" s="221">
        <v>4</v>
      </c>
      <c r="F518" s="221">
        <v>5</v>
      </c>
    </row>
    <row r="519" spans="1:6">
      <c r="A519" s="221">
        <v>515</v>
      </c>
      <c r="B519" s="221" t="s">
        <v>1317</v>
      </c>
      <c r="C519" s="221" t="s">
        <v>1935</v>
      </c>
      <c r="D519" s="221">
        <v>307</v>
      </c>
      <c r="E519" s="221">
        <v>4753</v>
      </c>
      <c r="F519" s="221">
        <v>5060</v>
      </c>
    </row>
    <row r="520" spans="1:6">
      <c r="A520" s="221">
        <v>516</v>
      </c>
      <c r="B520" s="221" t="s">
        <v>1813</v>
      </c>
      <c r="C520" s="221" t="s">
        <v>1935</v>
      </c>
      <c r="D520" s="221">
        <v>2904</v>
      </c>
      <c r="E520" s="221">
        <v>5148</v>
      </c>
      <c r="F520" s="221">
        <v>8052</v>
      </c>
    </row>
    <row r="521" spans="1:6">
      <c r="A521" s="221">
        <v>517</v>
      </c>
      <c r="B521" s="221" t="s">
        <v>1814</v>
      </c>
      <c r="C521" s="221" t="s">
        <v>1935</v>
      </c>
      <c r="D521" s="221">
        <v>201</v>
      </c>
      <c r="E521" s="221">
        <v>144</v>
      </c>
      <c r="F521" s="221">
        <v>345</v>
      </c>
    </row>
    <row r="522" spans="1:6">
      <c r="A522" s="221">
        <v>518</v>
      </c>
      <c r="B522" s="221" t="s">
        <v>1815</v>
      </c>
      <c r="C522" s="221" t="s">
        <v>1935</v>
      </c>
      <c r="D522" s="221">
        <v>51</v>
      </c>
      <c r="E522" s="221">
        <v>6</v>
      </c>
      <c r="F522" s="221">
        <v>57</v>
      </c>
    </row>
    <row r="523" spans="1:6">
      <c r="A523" s="221">
        <v>519</v>
      </c>
      <c r="B523" s="221" t="s">
        <v>1816</v>
      </c>
      <c r="C523" s="221" t="s">
        <v>1935</v>
      </c>
      <c r="D523" s="221">
        <v>946</v>
      </c>
      <c r="E523" s="221">
        <v>503</v>
      </c>
      <c r="F523" s="221">
        <v>1449</v>
      </c>
    </row>
    <row r="524" spans="1:6">
      <c r="A524" s="221">
        <v>520</v>
      </c>
      <c r="B524" s="221" t="s">
        <v>1817</v>
      </c>
      <c r="C524" s="221" t="s">
        <v>1935</v>
      </c>
      <c r="D524" s="221">
        <v>482</v>
      </c>
      <c r="E524" s="221">
        <v>452</v>
      </c>
      <c r="F524" s="221">
        <v>934</v>
      </c>
    </row>
    <row r="525" spans="1:6">
      <c r="A525" s="221">
        <v>521</v>
      </c>
      <c r="B525" s="221" t="s">
        <v>1818</v>
      </c>
      <c r="C525" s="221" t="s">
        <v>1935</v>
      </c>
      <c r="D525" s="221">
        <v>1</v>
      </c>
      <c r="E525" s="221">
        <v>2</v>
      </c>
      <c r="F525" s="221">
        <v>3</v>
      </c>
    </row>
    <row r="526" spans="1:6">
      <c r="A526" s="221">
        <v>522</v>
      </c>
      <c r="B526" s="221" t="s">
        <v>1819</v>
      </c>
      <c r="C526" s="221" t="s">
        <v>1935</v>
      </c>
      <c r="D526" s="221">
        <v>16</v>
      </c>
      <c r="E526" s="221">
        <v>6</v>
      </c>
      <c r="F526" s="221">
        <v>22</v>
      </c>
    </row>
    <row r="527" spans="1:6">
      <c r="A527" s="221">
        <v>523</v>
      </c>
      <c r="B527" s="221" t="s">
        <v>1820</v>
      </c>
      <c r="C527" s="221" t="s">
        <v>1935</v>
      </c>
      <c r="D527" s="221">
        <v>9</v>
      </c>
      <c r="E527" s="221">
        <v>1</v>
      </c>
      <c r="F527" s="221">
        <v>10</v>
      </c>
    </row>
    <row r="528" spans="1:6">
      <c r="A528" s="221">
        <v>524</v>
      </c>
      <c r="B528" s="221" t="s">
        <v>1821</v>
      </c>
      <c r="C528" s="221" t="s">
        <v>1935</v>
      </c>
      <c r="D528" s="221">
        <v>1112</v>
      </c>
      <c r="E528" s="221">
        <v>476</v>
      </c>
      <c r="F528" s="221">
        <v>1588</v>
      </c>
    </row>
    <row r="529" spans="1:6">
      <c r="A529" s="221">
        <v>525</v>
      </c>
      <c r="B529" s="221" t="s">
        <v>1822</v>
      </c>
      <c r="C529" s="221" t="s">
        <v>1935</v>
      </c>
      <c r="D529" s="221">
        <v>192</v>
      </c>
      <c r="E529" s="221">
        <v>140</v>
      </c>
      <c r="F529" s="221">
        <v>332</v>
      </c>
    </row>
    <row r="530" spans="1:6">
      <c r="A530" s="221">
        <v>526</v>
      </c>
      <c r="B530" s="221" t="s">
        <v>1823</v>
      </c>
      <c r="C530" s="221" t="s">
        <v>1935</v>
      </c>
      <c r="D530" s="221">
        <v>87</v>
      </c>
      <c r="E530" s="221">
        <v>73</v>
      </c>
      <c r="F530" s="221">
        <v>160</v>
      </c>
    </row>
    <row r="531" spans="1:6">
      <c r="A531" s="221">
        <v>527</v>
      </c>
      <c r="B531" s="221" t="s">
        <v>1824</v>
      </c>
      <c r="C531" s="221" t="s">
        <v>1935</v>
      </c>
      <c r="D531" s="221">
        <v>0</v>
      </c>
      <c r="E531" s="221">
        <v>1</v>
      </c>
      <c r="F531" s="221">
        <v>1</v>
      </c>
    </row>
    <row r="532" spans="1:6">
      <c r="A532" s="221">
        <v>528</v>
      </c>
      <c r="B532" s="221" t="s">
        <v>1825</v>
      </c>
      <c r="C532" s="221" t="s">
        <v>1935</v>
      </c>
      <c r="D532" s="221">
        <v>0</v>
      </c>
      <c r="E532" s="221">
        <v>10</v>
      </c>
      <c r="F532" s="221">
        <v>10</v>
      </c>
    </row>
    <row r="533" spans="1:6">
      <c r="A533" s="221">
        <v>529</v>
      </c>
      <c r="B533" s="221" t="s">
        <v>1826</v>
      </c>
      <c r="C533" s="221" t="s">
        <v>1935</v>
      </c>
      <c r="D533" s="221">
        <v>122</v>
      </c>
      <c r="E533" s="221">
        <v>62</v>
      </c>
      <c r="F533" s="221">
        <v>184</v>
      </c>
    </row>
    <row r="534" spans="1:6">
      <c r="A534" s="221">
        <v>530</v>
      </c>
      <c r="B534" s="221" t="s">
        <v>1827</v>
      </c>
      <c r="C534" s="221" t="s">
        <v>1935</v>
      </c>
      <c r="D534" s="221">
        <v>13</v>
      </c>
      <c r="E534" s="221">
        <v>0</v>
      </c>
      <c r="F534" s="221">
        <v>13</v>
      </c>
    </row>
    <row r="535" spans="1:6">
      <c r="A535" s="221">
        <v>531</v>
      </c>
      <c r="B535" s="221" t="s">
        <v>1828</v>
      </c>
      <c r="C535" s="221" t="s">
        <v>1935</v>
      </c>
      <c r="D535" s="221">
        <v>8</v>
      </c>
      <c r="E535" s="221">
        <v>5</v>
      </c>
      <c r="F535" s="221">
        <v>13</v>
      </c>
    </row>
    <row r="536" spans="1:6">
      <c r="A536" s="221">
        <v>532</v>
      </c>
      <c r="B536" s="221" t="s">
        <v>1829</v>
      </c>
      <c r="C536" s="221" t="s">
        <v>1936</v>
      </c>
      <c r="D536" s="221">
        <v>2784</v>
      </c>
      <c r="E536" s="221">
        <v>246</v>
      </c>
      <c r="F536" s="221">
        <v>3030</v>
      </c>
    </row>
    <row r="537" spans="1:6">
      <c r="A537" s="221">
        <v>533</v>
      </c>
      <c r="B537" s="221" t="s">
        <v>1830</v>
      </c>
      <c r="C537" s="221" t="s">
        <v>1936</v>
      </c>
      <c r="D537" s="221">
        <v>1</v>
      </c>
      <c r="E537" s="221">
        <v>0</v>
      </c>
      <c r="F537" s="221">
        <v>1</v>
      </c>
    </row>
    <row r="538" spans="1:6">
      <c r="A538" s="221">
        <v>534</v>
      </c>
      <c r="B538" s="221" t="s">
        <v>1831</v>
      </c>
      <c r="C538" s="221" t="s">
        <v>1936</v>
      </c>
      <c r="D538" s="221">
        <v>2</v>
      </c>
      <c r="E538" s="221">
        <v>1</v>
      </c>
      <c r="F538" s="221">
        <v>3</v>
      </c>
    </row>
    <row r="539" spans="1:6">
      <c r="A539" s="221">
        <v>535</v>
      </c>
      <c r="B539" s="221" t="s">
        <v>1832</v>
      </c>
      <c r="C539" s="221" t="s">
        <v>1936</v>
      </c>
      <c r="D539" s="221">
        <v>21</v>
      </c>
      <c r="E539" s="221">
        <v>28</v>
      </c>
      <c r="F539" s="221">
        <v>49</v>
      </c>
    </row>
    <row r="540" spans="1:6">
      <c r="A540" s="221">
        <v>536</v>
      </c>
      <c r="B540" s="221" t="s">
        <v>1833</v>
      </c>
      <c r="C540" s="221" t="s">
        <v>1936</v>
      </c>
      <c r="D540" s="221">
        <v>24</v>
      </c>
      <c r="E540" s="221">
        <v>46</v>
      </c>
      <c r="F540" s="221">
        <v>70</v>
      </c>
    </row>
    <row r="541" spans="1:6">
      <c r="A541" s="221">
        <v>537</v>
      </c>
      <c r="B541" s="221" t="s">
        <v>1834</v>
      </c>
      <c r="C541" s="221" t="s">
        <v>1936</v>
      </c>
      <c r="D541" s="221">
        <v>42</v>
      </c>
      <c r="E541" s="221">
        <v>26</v>
      </c>
      <c r="F541" s="221">
        <v>68</v>
      </c>
    </row>
    <row r="542" spans="1:6">
      <c r="A542" s="221">
        <v>538</v>
      </c>
      <c r="B542" s="221" t="s">
        <v>1835</v>
      </c>
      <c r="C542" s="221" t="s">
        <v>1936</v>
      </c>
      <c r="D542" s="221">
        <v>50</v>
      </c>
      <c r="E542" s="221">
        <v>53</v>
      </c>
      <c r="F542" s="221">
        <v>103</v>
      </c>
    </row>
    <row r="543" spans="1:6">
      <c r="A543" s="221">
        <v>539</v>
      </c>
      <c r="B543" s="221" t="s">
        <v>1836</v>
      </c>
      <c r="C543" s="221" t="s">
        <v>1936</v>
      </c>
      <c r="D543" s="221">
        <v>6</v>
      </c>
      <c r="E543" s="221">
        <v>17</v>
      </c>
      <c r="F543" s="221">
        <v>23</v>
      </c>
    </row>
    <row r="544" spans="1:6">
      <c r="A544" s="221">
        <v>540</v>
      </c>
      <c r="B544" s="221" t="s">
        <v>1837</v>
      </c>
      <c r="C544" s="221" t="s">
        <v>1936</v>
      </c>
      <c r="D544" s="221">
        <v>43</v>
      </c>
      <c r="E544" s="221">
        <v>72</v>
      </c>
      <c r="F544" s="221">
        <v>115</v>
      </c>
    </row>
    <row r="545" spans="1:6">
      <c r="A545" s="221">
        <v>541</v>
      </c>
      <c r="B545" s="221" t="s">
        <v>1838</v>
      </c>
      <c r="C545" s="221" t="s">
        <v>1936</v>
      </c>
      <c r="D545" s="221">
        <v>28</v>
      </c>
      <c r="E545" s="221">
        <v>15</v>
      </c>
      <c r="F545" s="221">
        <v>43</v>
      </c>
    </row>
    <row r="546" spans="1:6">
      <c r="A546" s="221">
        <v>542</v>
      </c>
      <c r="B546" s="221" t="s">
        <v>1839</v>
      </c>
      <c r="C546" s="221" t="s">
        <v>1936</v>
      </c>
      <c r="D546" s="221">
        <v>3</v>
      </c>
      <c r="E546" s="221">
        <v>0</v>
      </c>
      <c r="F546" s="221">
        <v>3</v>
      </c>
    </row>
    <row r="547" spans="1:6">
      <c r="A547" s="221">
        <v>543</v>
      </c>
      <c r="B547" s="221" t="s">
        <v>1840</v>
      </c>
      <c r="C547" s="221" t="s">
        <v>1936</v>
      </c>
      <c r="D547" s="221">
        <v>5</v>
      </c>
      <c r="E547" s="221">
        <v>4</v>
      </c>
      <c r="F547" s="221">
        <v>9</v>
      </c>
    </row>
    <row r="548" spans="1:6">
      <c r="A548" s="221">
        <v>544</v>
      </c>
      <c r="B548" s="221" t="s">
        <v>1841</v>
      </c>
      <c r="C548" s="221" t="s">
        <v>1936</v>
      </c>
      <c r="D548" s="221">
        <v>2</v>
      </c>
      <c r="E548" s="221">
        <v>1</v>
      </c>
      <c r="F548" s="221">
        <v>3</v>
      </c>
    </row>
    <row r="549" spans="1:6">
      <c r="A549" s="221">
        <v>545</v>
      </c>
      <c r="B549" s="221" t="s">
        <v>1842</v>
      </c>
      <c r="C549" s="221" t="s">
        <v>1936</v>
      </c>
      <c r="D549" s="221">
        <v>3</v>
      </c>
      <c r="E549" s="221">
        <v>0</v>
      </c>
      <c r="F549" s="221">
        <v>3</v>
      </c>
    </row>
    <row r="550" spans="1:6">
      <c r="A550" s="221">
        <v>546</v>
      </c>
      <c r="B550" s="221" t="s">
        <v>1843</v>
      </c>
      <c r="C550" s="221" t="s">
        <v>1936</v>
      </c>
      <c r="D550" s="221">
        <v>87</v>
      </c>
      <c r="E550" s="221">
        <v>4</v>
      </c>
      <c r="F550" s="221">
        <v>91</v>
      </c>
    </row>
    <row r="551" spans="1:6">
      <c r="A551" s="221">
        <v>547</v>
      </c>
      <c r="B551" s="221" t="s">
        <v>1844</v>
      </c>
      <c r="C551" s="221" t="s">
        <v>1936</v>
      </c>
      <c r="D551" s="221">
        <v>176</v>
      </c>
      <c r="E551" s="221">
        <v>148</v>
      </c>
      <c r="F551" s="221">
        <v>324</v>
      </c>
    </row>
    <row r="552" spans="1:6">
      <c r="A552" s="221">
        <v>548</v>
      </c>
      <c r="B552" s="221" t="s">
        <v>1845</v>
      </c>
      <c r="C552" s="221" t="s">
        <v>1936</v>
      </c>
      <c r="D552" s="221">
        <v>0</v>
      </c>
      <c r="E552" s="221">
        <v>2</v>
      </c>
      <c r="F552" s="221">
        <v>2</v>
      </c>
    </row>
    <row r="553" spans="1:6">
      <c r="A553" s="221">
        <v>549</v>
      </c>
      <c r="B553" s="221" t="s">
        <v>1846</v>
      </c>
      <c r="C553" s="221" t="s">
        <v>1936</v>
      </c>
      <c r="D553" s="221">
        <v>2</v>
      </c>
      <c r="E553" s="221">
        <v>2</v>
      </c>
      <c r="F553" s="221">
        <v>4</v>
      </c>
    </row>
    <row r="554" spans="1:6">
      <c r="A554" s="221">
        <v>550</v>
      </c>
      <c r="B554" s="221" t="s">
        <v>1847</v>
      </c>
      <c r="C554" s="221" t="s">
        <v>1936</v>
      </c>
      <c r="D554" s="221">
        <v>34</v>
      </c>
      <c r="E554" s="221">
        <v>16</v>
      </c>
      <c r="F554" s="221">
        <v>50</v>
      </c>
    </row>
    <row r="555" spans="1:6">
      <c r="A555" s="221">
        <v>551</v>
      </c>
      <c r="B555" s="221" t="s">
        <v>1848</v>
      </c>
      <c r="C555" s="221" t="s">
        <v>1936</v>
      </c>
      <c r="D555" s="221">
        <v>1595</v>
      </c>
      <c r="E555" s="221">
        <v>1177</v>
      </c>
      <c r="F555" s="221">
        <v>2772</v>
      </c>
    </row>
    <row r="556" spans="1:6">
      <c r="A556" s="221">
        <v>552</v>
      </c>
      <c r="B556" s="221" t="s">
        <v>1849</v>
      </c>
      <c r="C556" s="221" t="s">
        <v>1936</v>
      </c>
      <c r="D556" s="221">
        <v>0</v>
      </c>
      <c r="E556" s="221">
        <v>3</v>
      </c>
      <c r="F556" s="221">
        <v>3</v>
      </c>
    </row>
    <row r="557" spans="1:6">
      <c r="A557" s="221">
        <v>553</v>
      </c>
      <c r="B557" s="221" t="s">
        <v>1850</v>
      </c>
      <c r="C557" s="221" t="s">
        <v>1936</v>
      </c>
      <c r="D557" s="221">
        <v>13</v>
      </c>
      <c r="E557" s="221">
        <v>0</v>
      </c>
      <c r="F557" s="221">
        <v>13</v>
      </c>
    </row>
    <row r="558" spans="1:6">
      <c r="A558" s="221">
        <v>554</v>
      </c>
      <c r="B558" s="221" t="s">
        <v>1851</v>
      </c>
      <c r="C558" s="221" t="s">
        <v>1936</v>
      </c>
      <c r="D558" s="221">
        <v>1</v>
      </c>
      <c r="E558" s="221">
        <v>22</v>
      </c>
      <c r="F558" s="221">
        <v>23</v>
      </c>
    </row>
    <row r="559" spans="1:6">
      <c r="A559" s="221">
        <v>555</v>
      </c>
      <c r="B559" s="221" t="s">
        <v>1852</v>
      </c>
      <c r="C559" s="221" t="s">
        <v>1936</v>
      </c>
      <c r="D559" s="221">
        <v>202</v>
      </c>
      <c r="E559" s="221">
        <v>37</v>
      </c>
      <c r="F559" s="221">
        <v>239</v>
      </c>
    </row>
    <row r="560" spans="1:6">
      <c r="A560" s="221">
        <v>556</v>
      </c>
      <c r="B560" s="221" t="s">
        <v>1853</v>
      </c>
      <c r="C560" s="221" t="s">
        <v>1936</v>
      </c>
      <c r="D560" s="221">
        <v>50</v>
      </c>
      <c r="E560" s="221">
        <v>62</v>
      </c>
      <c r="F560" s="221">
        <v>112</v>
      </c>
    </row>
    <row r="561" spans="1:6">
      <c r="A561" s="221">
        <v>557</v>
      </c>
      <c r="B561" s="221" t="s">
        <v>1854</v>
      </c>
      <c r="C561" s="221" t="s">
        <v>1936</v>
      </c>
      <c r="D561" s="221">
        <v>4</v>
      </c>
      <c r="E561" s="221">
        <v>0</v>
      </c>
      <c r="F561" s="221">
        <v>4</v>
      </c>
    </row>
    <row r="562" spans="1:6">
      <c r="A562" s="221">
        <v>558</v>
      </c>
      <c r="B562" s="221" t="s">
        <v>1855</v>
      </c>
      <c r="C562" s="221" t="s">
        <v>1936</v>
      </c>
      <c r="D562" s="221">
        <v>2</v>
      </c>
      <c r="E562" s="221">
        <v>15</v>
      </c>
      <c r="F562" s="221">
        <v>17</v>
      </c>
    </row>
    <row r="563" spans="1:6">
      <c r="A563" s="221">
        <v>559</v>
      </c>
      <c r="B563" s="221" t="s">
        <v>1856</v>
      </c>
      <c r="C563" s="221" t="s">
        <v>1936</v>
      </c>
      <c r="D563" s="221">
        <v>3</v>
      </c>
      <c r="E563" s="221">
        <v>1</v>
      </c>
      <c r="F563" s="221">
        <v>4</v>
      </c>
    </row>
    <row r="564" spans="1:6">
      <c r="A564" s="221">
        <v>560</v>
      </c>
      <c r="B564" s="221" t="s">
        <v>1857</v>
      </c>
      <c r="C564" s="221" t="s">
        <v>1937</v>
      </c>
      <c r="D564" s="221">
        <v>17</v>
      </c>
      <c r="E564" s="221">
        <v>13</v>
      </c>
      <c r="F564" s="221">
        <v>30</v>
      </c>
    </row>
    <row r="565" spans="1:6">
      <c r="A565" s="221">
        <v>561</v>
      </c>
      <c r="B565" s="221" t="s">
        <v>1858</v>
      </c>
      <c r="C565" s="221" t="s">
        <v>1937</v>
      </c>
      <c r="D565" s="221">
        <v>5</v>
      </c>
      <c r="E565" s="221">
        <v>0</v>
      </c>
      <c r="F565" s="221">
        <v>5</v>
      </c>
    </row>
    <row r="566" spans="1:6">
      <c r="A566" s="221">
        <v>562</v>
      </c>
      <c r="B566" s="221" t="s">
        <v>1859</v>
      </c>
      <c r="C566" s="221" t="s">
        <v>1937</v>
      </c>
      <c r="D566" s="221">
        <v>83</v>
      </c>
      <c r="E566" s="221">
        <v>7</v>
      </c>
      <c r="F566" s="221">
        <v>90</v>
      </c>
    </row>
    <row r="567" spans="1:6">
      <c r="A567" s="221">
        <v>563</v>
      </c>
      <c r="B567" s="221" t="s">
        <v>1860</v>
      </c>
      <c r="C567" s="221" t="s">
        <v>1937</v>
      </c>
      <c r="D567" s="221">
        <v>7</v>
      </c>
      <c r="E567" s="221">
        <v>0</v>
      </c>
      <c r="F567" s="221">
        <v>7</v>
      </c>
    </row>
    <row r="568" spans="1:6">
      <c r="A568" s="221">
        <v>564</v>
      </c>
      <c r="B568" s="221" t="s">
        <v>1861</v>
      </c>
      <c r="C568" s="221" t="s">
        <v>1937</v>
      </c>
      <c r="D568" s="221">
        <v>8</v>
      </c>
      <c r="E568" s="221">
        <v>1</v>
      </c>
      <c r="F568" s="221">
        <v>9</v>
      </c>
    </row>
    <row r="569" spans="1:6">
      <c r="A569" s="221">
        <v>565</v>
      </c>
      <c r="B569" s="221" t="s">
        <v>1862</v>
      </c>
      <c r="C569" s="221" t="s">
        <v>1937</v>
      </c>
      <c r="D569" s="221">
        <v>3</v>
      </c>
      <c r="E569" s="221">
        <v>0</v>
      </c>
      <c r="F569" s="221">
        <v>3</v>
      </c>
    </row>
    <row r="570" spans="1:6">
      <c r="A570" s="221">
        <v>566</v>
      </c>
      <c r="B570" s="221" t="s">
        <v>1863</v>
      </c>
      <c r="C570" s="221" t="s">
        <v>1937</v>
      </c>
      <c r="D570" s="221">
        <v>6</v>
      </c>
      <c r="E570" s="221">
        <v>0</v>
      </c>
      <c r="F570" s="221">
        <v>6</v>
      </c>
    </row>
    <row r="571" spans="1:6">
      <c r="A571" s="221">
        <v>567</v>
      </c>
      <c r="B571" s="221" t="s">
        <v>1864</v>
      </c>
      <c r="C571" s="221" t="s">
        <v>1937</v>
      </c>
      <c r="D571" s="221">
        <v>3</v>
      </c>
      <c r="E571" s="221">
        <v>0</v>
      </c>
      <c r="F571" s="221">
        <v>3</v>
      </c>
    </row>
    <row r="572" spans="1:6">
      <c r="A572" s="221">
        <v>568</v>
      </c>
      <c r="B572" s="221" t="s">
        <v>1865</v>
      </c>
      <c r="C572" s="221" t="s">
        <v>1937</v>
      </c>
      <c r="D572" s="221">
        <v>4</v>
      </c>
      <c r="E572" s="221">
        <v>0</v>
      </c>
      <c r="F572" s="221">
        <v>4</v>
      </c>
    </row>
    <row r="573" spans="1:6">
      <c r="A573" s="221">
        <v>569</v>
      </c>
      <c r="B573" s="221" t="s">
        <v>1866</v>
      </c>
      <c r="C573" s="221" t="s">
        <v>1937</v>
      </c>
      <c r="D573" s="221">
        <v>2</v>
      </c>
      <c r="E573" s="221">
        <v>1</v>
      </c>
      <c r="F573" s="221">
        <v>3</v>
      </c>
    </row>
    <row r="574" spans="1:6">
      <c r="A574" s="221">
        <v>570</v>
      </c>
      <c r="B574" s="221" t="s">
        <v>1867</v>
      </c>
      <c r="C574" s="221" t="s">
        <v>1937</v>
      </c>
      <c r="D574" s="221">
        <v>1</v>
      </c>
      <c r="E574" s="221">
        <v>0</v>
      </c>
      <c r="F574" s="221">
        <v>1</v>
      </c>
    </row>
    <row r="575" spans="1:6">
      <c r="A575" s="221">
        <v>571</v>
      </c>
      <c r="B575" s="221" t="s">
        <v>1868</v>
      </c>
      <c r="C575" s="221" t="s">
        <v>1937</v>
      </c>
      <c r="D575" s="221">
        <v>635</v>
      </c>
      <c r="E575" s="221">
        <v>8</v>
      </c>
      <c r="F575" s="221">
        <v>643</v>
      </c>
    </row>
    <row r="576" spans="1:6">
      <c r="A576" s="221">
        <v>572</v>
      </c>
      <c r="B576" s="221" t="s">
        <v>1869</v>
      </c>
      <c r="C576" s="221" t="s">
        <v>1937</v>
      </c>
      <c r="D576" s="221">
        <v>1</v>
      </c>
      <c r="E576" s="221">
        <v>0</v>
      </c>
      <c r="F576" s="221">
        <v>1</v>
      </c>
    </row>
    <row r="577" spans="1:6">
      <c r="A577" s="221">
        <v>573</v>
      </c>
      <c r="B577" s="221" t="s">
        <v>1870</v>
      </c>
      <c r="C577" s="221" t="s">
        <v>1937</v>
      </c>
      <c r="D577" s="221">
        <v>5</v>
      </c>
      <c r="E577" s="221">
        <v>0</v>
      </c>
      <c r="F577" s="221">
        <v>5</v>
      </c>
    </row>
    <row r="578" spans="1:6">
      <c r="A578" s="221">
        <v>574</v>
      </c>
      <c r="B578" s="221" t="s">
        <v>1871</v>
      </c>
      <c r="C578" s="221" t="s">
        <v>1937</v>
      </c>
      <c r="D578" s="221">
        <v>3</v>
      </c>
      <c r="E578" s="221">
        <v>3</v>
      </c>
      <c r="F578" s="221">
        <v>6</v>
      </c>
    </row>
    <row r="579" spans="1:6">
      <c r="A579" s="221">
        <v>575</v>
      </c>
      <c r="B579" s="221" t="s">
        <v>1872</v>
      </c>
      <c r="C579" s="221" t="s">
        <v>1937</v>
      </c>
      <c r="D579" s="221">
        <v>3</v>
      </c>
      <c r="E579" s="221">
        <v>0</v>
      </c>
      <c r="F579" s="221">
        <v>3</v>
      </c>
    </row>
    <row r="580" spans="1:6">
      <c r="A580" s="221">
        <v>576</v>
      </c>
      <c r="B580" s="221" t="s">
        <v>59</v>
      </c>
      <c r="C580" s="221" t="s">
        <v>1937</v>
      </c>
      <c r="D580" s="221">
        <v>0</v>
      </c>
      <c r="E580" s="221">
        <v>3</v>
      </c>
      <c r="F580" s="221">
        <v>3</v>
      </c>
    </row>
    <row r="581" spans="1:6">
      <c r="A581" s="221">
        <v>577</v>
      </c>
      <c r="B581" s="221" t="s">
        <v>1873</v>
      </c>
      <c r="C581" s="221" t="s">
        <v>1937</v>
      </c>
      <c r="D581" s="221">
        <v>40</v>
      </c>
      <c r="E581" s="221">
        <v>35</v>
      </c>
      <c r="F581" s="221">
        <v>75</v>
      </c>
    </row>
    <row r="582" spans="1:6">
      <c r="A582" s="221">
        <v>578</v>
      </c>
      <c r="B582" s="221" t="s">
        <v>1874</v>
      </c>
      <c r="C582" s="221" t="s">
        <v>1937</v>
      </c>
      <c r="D582" s="221">
        <v>7</v>
      </c>
      <c r="E582" s="221">
        <v>0</v>
      </c>
      <c r="F582" s="221">
        <v>7</v>
      </c>
    </row>
    <row r="583" spans="1:6">
      <c r="A583" s="221">
        <v>579</v>
      </c>
      <c r="B583" s="221" t="s">
        <v>1875</v>
      </c>
      <c r="C583" s="221" t="s">
        <v>1937</v>
      </c>
      <c r="D583" s="221">
        <v>2</v>
      </c>
      <c r="E583" s="221">
        <v>0</v>
      </c>
      <c r="F583" s="221">
        <v>2</v>
      </c>
    </row>
    <row r="584" spans="1:6">
      <c r="A584" s="221">
        <v>580</v>
      </c>
      <c r="B584" s="221" t="s">
        <v>1876</v>
      </c>
      <c r="C584" s="221" t="s">
        <v>1937</v>
      </c>
      <c r="D584" s="221">
        <v>1</v>
      </c>
      <c r="E584" s="221">
        <v>0</v>
      </c>
      <c r="F584" s="221">
        <v>1</v>
      </c>
    </row>
    <row r="585" spans="1:6">
      <c r="A585" s="221">
        <v>581</v>
      </c>
      <c r="B585" s="221" t="s">
        <v>1877</v>
      </c>
      <c r="C585" s="221" t="s">
        <v>1937</v>
      </c>
      <c r="D585" s="221">
        <v>1</v>
      </c>
      <c r="E585" s="221">
        <v>0</v>
      </c>
      <c r="F585" s="221">
        <v>1</v>
      </c>
    </row>
    <row r="586" spans="1:6">
      <c r="A586" s="221">
        <v>582</v>
      </c>
      <c r="B586" s="221" t="s">
        <v>1878</v>
      </c>
      <c r="C586" s="221" t="s">
        <v>1937</v>
      </c>
      <c r="D586" s="221">
        <v>2</v>
      </c>
      <c r="E586" s="221">
        <v>0</v>
      </c>
      <c r="F586" s="221">
        <v>2</v>
      </c>
    </row>
    <row r="587" spans="1:6">
      <c r="A587" s="221">
        <v>583</v>
      </c>
      <c r="B587" s="221" t="s">
        <v>1879</v>
      </c>
      <c r="C587" s="221" t="s">
        <v>1937</v>
      </c>
      <c r="D587" s="221">
        <v>2</v>
      </c>
      <c r="E587" s="221">
        <v>0</v>
      </c>
      <c r="F587" s="221">
        <v>2</v>
      </c>
    </row>
    <row r="588" spans="1:6">
      <c r="A588" s="221">
        <v>584</v>
      </c>
      <c r="B588" s="221" t="s">
        <v>1880</v>
      </c>
      <c r="C588" s="221" t="s">
        <v>1937</v>
      </c>
      <c r="D588" s="221">
        <v>11</v>
      </c>
      <c r="E588" s="221">
        <v>8</v>
      </c>
      <c r="F588" s="221">
        <v>19</v>
      </c>
    </row>
    <row r="589" spans="1:6">
      <c r="A589" s="221">
        <v>585</v>
      </c>
      <c r="B589" s="221" t="s">
        <v>1881</v>
      </c>
      <c r="C589" s="221" t="s">
        <v>1937</v>
      </c>
      <c r="D589" s="221">
        <v>59</v>
      </c>
      <c r="E589" s="221">
        <v>2</v>
      </c>
      <c r="F589" s="221">
        <v>61</v>
      </c>
    </row>
    <row r="590" spans="1:6">
      <c r="A590" s="221">
        <v>586</v>
      </c>
      <c r="B590" s="221" t="s">
        <v>1882</v>
      </c>
      <c r="C590" s="221" t="s">
        <v>1937</v>
      </c>
      <c r="D590" s="221">
        <v>8</v>
      </c>
      <c r="E590" s="221">
        <v>18</v>
      </c>
      <c r="F590" s="221">
        <v>26</v>
      </c>
    </row>
    <row r="591" spans="1:6">
      <c r="A591" s="221">
        <v>587</v>
      </c>
      <c r="B591" s="221" t="s">
        <v>1883</v>
      </c>
      <c r="C591" s="221" t="s">
        <v>1937</v>
      </c>
      <c r="D591" s="221">
        <v>2</v>
      </c>
      <c r="E591" s="221">
        <v>0</v>
      </c>
      <c r="F591" s="221">
        <v>2</v>
      </c>
    </row>
    <row r="592" spans="1:6">
      <c r="A592" s="221">
        <v>588</v>
      </c>
      <c r="B592" s="221" t="s">
        <v>1884</v>
      </c>
      <c r="C592" s="221" t="s">
        <v>1937</v>
      </c>
      <c r="D592" s="221">
        <v>996</v>
      </c>
      <c r="E592" s="221">
        <v>3179</v>
      </c>
      <c r="F592" s="221">
        <v>4175</v>
      </c>
    </row>
    <row r="593" spans="1:6">
      <c r="A593" s="221">
        <v>589</v>
      </c>
      <c r="B593" s="221" t="s">
        <v>1885</v>
      </c>
      <c r="C593" s="221" t="s">
        <v>1937</v>
      </c>
      <c r="D593" s="221">
        <v>1</v>
      </c>
      <c r="E593" s="221">
        <v>0</v>
      </c>
      <c r="F593" s="221">
        <v>1</v>
      </c>
    </row>
    <row r="594" spans="1:6">
      <c r="A594" s="221">
        <v>590</v>
      </c>
      <c r="B594" s="221" t="s">
        <v>1886</v>
      </c>
      <c r="C594" s="221" t="s">
        <v>1937</v>
      </c>
      <c r="D594" s="221">
        <v>0</v>
      </c>
      <c r="E594" s="221">
        <v>1</v>
      </c>
      <c r="F594" s="221">
        <v>1</v>
      </c>
    </row>
    <row r="595" spans="1:6">
      <c r="A595" s="221">
        <v>591</v>
      </c>
      <c r="B595" s="221" t="s">
        <v>1887</v>
      </c>
      <c r="C595" s="221" t="s">
        <v>1937</v>
      </c>
      <c r="D595" s="221">
        <v>21</v>
      </c>
      <c r="E595" s="221">
        <v>2</v>
      </c>
      <c r="F595" s="221">
        <v>23</v>
      </c>
    </row>
    <row r="596" spans="1:6">
      <c r="A596" s="221">
        <v>592</v>
      </c>
      <c r="B596" s="221" t="s">
        <v>1888</v>
      </c>
      <c r="C596" s="221" t="s">
        <v>1937</v>
      </c>
      <c r="D596" s="221">
        <v>8</v>
      </c>
      <c r="E596" s="221">
        <v>1</v>
      </c>
      <c r="F596" s="221">
        <v>9</v>
      </c>
    </row>
    <row r="597" spans="1:6">
      <c r="A597" s="221">
        <v>593</v>
      </c>
      <c r="B597" s="221" t="s">
        <v>1889</v>
      </c>
      <c r="C597" s="221" t="s">
        <v>1937</v>
      </c>
      <c r="D597" s="221">
        <v>1</v>
      </c>
      <c r="E597" s="221">
        <v>0</v>
      </c>
      <c r="F597" s="221">
        <v>1</v>
      </c>
    </row>
    <row r="598" spans="1:6">
      <c r="A598" s="221">
        <v>594</v>
      </c>
      <c r="B598" s="221" t="s">
        <v>1890</v>
      </c>
      <c r="C598" s="221" t="s">
        <v>1937</v>
      </c>
      <c r="D598" s="221">
        <v>0</v>
      </c>
      <c r="E598" s="221">
        <v>1</v>
      </c>
      <c r="F598" s="221">
        <v>1</v>
      </c>
    </row>
    <row r="599" spans="1:6">
      <c r="A599" s="221">
        <v>595</v>
      </c>
      <c r="B599" s="221" t="s">
        <v>1891</v>
      </c>
      <c r="C599" s="221" t="s">
        <v>1937</v>
      </c>
      <c r="D599" s="221">
        <v>3</v>
      </c>
      <c r="E599" s="221">
        <v>0</v>
      </c>
      <c r="F599" s="221">
        <v>3</v>
      </c>
    </row>
    <row r="600" spans="1:6">
      <c r="A600" s="221">
        <v>596</v>
      </c>
      <c r="B600" s="221" t="s">
        <v>1892</v>
      </c>
      <c r="C600" s="221" t="s">
        <v>1937</v>
      </c>
      <c r="D600" s="221">
        <v>6</v>
      </c>
      <c r="E600" s="221">
        <v>0</v>
      </c>
      <c r="F600" s="221">
        <v>6</v>
      </c>
    </row>
    <row r="601" spans="1:6">
      <c r="A601" s="221">
        <v>597</v>
      </c>
      <c r="B601" s="221" t="s">
        <v>1893</v>
      </c>
      <c r="C601" s="221" t="s">
        <v>1937</v>
      </c>
      <c r="D601" s="221">
        <v>0</v>
      </c>
      <c r="E601" s="221">
        <v>1</v>
      </c>
      <c r="F601" s="221">
        <v>1</v>
      </c>
    </row>
    <row r="602" spans="1:6">
      <c r="A602" s="221">
        <v>598</v>
      </c>
      <c r="B602" s="221" t="s">
        <v>1894</v>
      </c>
      <c r="C602" s="221" t="s">
        <v>1937</v>
      </c>
      <c r="D602" s="221">
        <v>5</v>
      </c>
      <c r="E602" s="221">
        <v>0</v>
      </c>
      <c r="F602" s="221">
        <v>5</v>
      </c>
    </row>
    <row r="603" spans="1:6">
      <c r="A603" s="221">
        <v>599</v>
      </c>
      <c r="B603" s="221" t="s">
        <v>1895</v>
      </c>
      <c r="C603" s="221" t="s">
        <v>1937</v>
      </c>
      <c r="D603" s="221">
        <v>1</v>
      </c>
      <c r="E603" s="221">
        <v>1</v>
      </c>
      <c r="F603" s="221">
        <v>2</v>
      </c>
    </row>
    <row r="604" spans="1:6">
      <c r="A604" s="221">
        <v>600</v>
      </c>
      <c r="B604" s="221" t="s">
        <v>1896</v>
      </c>
      <c r="C604" s="221" t="s">
        <v>1938</v>
      </c>
      <c r="D604" s="221">
        <v>3</v>
      </c>
      <c r="E604" s="221">
        <v>4</v>
      </c>
      <c r="F604" s="221">
        <v>7</v>
      </c>
    </row>
    <row r="605" spans="1:6">
      <c r="A605" s="221">
        <v>601</v>
      </c>
      <c r="B605" s="221" t="s">
        <v>1897</v>
      </c>
      <c r="C605" s="221" t="s">
        <v>1938</v>
      </c>
      <c r="D605" s="221">
        <v>19</v>
      </c>
      <c r="E605" s="221">
        <v>0</v>
      </c>
      <c r="F605" s="221">
        <v>19</v>
      </c>
    </row>
    <row r="606" spans="1:6">
      <c r="A606" s="221">
        <v>602</v>
      </c>
      <c r="B606" s="221" t="s">
        <v>1898</v>
      </c>
      <c r="C606" s="221" t="s">
        <v>1938</v>
      </c>
      <c r="D606" s="221">
        <v>1</v>
      </c>
      <c r="E606" s="221">
        <v>0</v>
      </c>
      <c r="F606" s="221">
        <v>1</v>
      </c>
    </row>
    <row r="607" spans="1:6">
      <c r="A607" s="221">
        <v>603</v>
      </c>
      <c r="B607" s="221" t="s">
        <v>1899</v>
      </c>
      <c r="C607" s="221" t="s">
        <v>1938</v>
      </c>
      <c r="D607" s="221">
        <v>6</v>
      </c>
      <c r="E607" s="221">
        <v>10</v>
      </c>
      <c r="F607" s="221">
        <v>16</v>
      </c>
    </row>
    <row r="608" spans="1:6">
      <c r="A608" s="221">
        <v>604</v>
      </c>
      <c r="B608" s="221" t="s">
        <v>1900</v>
      </c>
      <c r="C608" s="221" t="s">
        <v>1938</v>
      </c>
      <c r="D608" s="221">
        <v>0</v>
      </c>
      <c r="E608" s="221">
        <v>1</v>
      </c>
      <c r="F608" s="221">
        <v>1</v>
      </c>
    </row>
    <row r="609" spans="1:6">
      <c r="A609" s="221">
        <v>605</v>
      </c>
      <c r="B609" s="221" t="s">
        <v>1901</v>
      </c>
      <c r="C609" s="221" t="s">
        <v>1938</v>
      </c>
      <c r="D609" s="221">
        <v>1</v>
      </c>
      <c r="E609" s="221">
        <v>2</v>
      </c>
      <c r="F609" s="221">
        <v>3</v>
      </c>
    </row>
    <row r="610" spans="1:6">
      <c r="A610" s="221">
        <v>606</v>
      </c>
      <c r="B610" s="221" t="s">
        <v>1902</v>
      </c>
      <c r="C610" s="221" t="s">
        <v>1938</v>
      </c>
      <c r="D610" s="221">
        <v>0</v>
      </c>
      <c r="E610" s="221">
        <v>1</v>
      </c>
      <c r="F610" s="221">
        <v>1</v>
      </c>
    </row>
    <row r="611" spans="1:6">
      <c r="A611" s="221">
        <v>607</v>
      </c>
      <c r="B611" s="221" t="s">
        <v>1903</v>
      </c>
      <c r="C611" s="221" t="s">
        <v>1938</v>
      </c>
      <c r="D611" s="221">
        <v>1</v>
      </c>
      <c r="E611" s="221">
        <v>0</v>
      </c>
      <c r="F611" s="221">
        <v>1</v>
      </c>
    </row>
    <row r="612" spans="1:6">
      <c r="A612" s="221">
        <v>608</v>
      </c>
      <c r="B612" s="221" t="s">
        <v>1904</v>
      </c>
      <c r="C612" s="221" t="s">
        <v>1938</v>
      </c>
      <c r="D612" s="221">
        <v>0</v>
      </c>
      <c r="E612" s="221">
        <v>1</v>
      </c>
      <c r="F612" s="221">
        <v>1</v>
      </c>
    </row>
    <row r="613" spans="1:6">
      <c r="A613" s="221">
        <v>609</v>
      </c>
      <c r="B613" s="221" t="s">
        <v>1905</v>
      </c>
      <c r="C613" s="221" t="s">
        <v>1938</v>
      </c>
      <c r="D613" s="221">
        <v>1</v>
      </c>
      <c r="E613" s="221">
        <v>0</v>
      </c>
      <c r="F613" s="221">
        <v>1</v>
      </c>
    </row>
    <row r="614" spans="1:6">
      <c r="A614" s="221">
        <v>610</v>
      </c>
      <c r="B614" s="221" t="s">
        <v>1906</v>
      </c>
      <c r="C614" s="221" t="s">
        <v>1938</v>
      </c>
      <c r="D614" s="221">
        <v>1</v>
      </c>
      <c r="E614" s="221">
        <v>0</v>
      </c>
      <c r="F614" s="221">
        <v>1</v>
      </c>
    </row>
    <row r="615" spans="1:6">
      <c r="A615" s="221">
        <v>611</v>
      </c>
      <c r="B615" s="221" t="s">
        <v>1907</v>
      </c>
      <c r="C615" s="221" t="s">
        <v>1938</v>
      </c>
      <c r="D615" s="221">
        <v>1</v>
      </c>
      <c r="E615" s="221">
        <v>1</v>
      </c>
      <c r="F615" s="221">
        <v>2</v>
      </c>
    </row>
    <row r="616" spans="1:6">
      <c r="A616" s="221">
        <v>612</v>
      </c>
      <c r="B616" s="221" t="s">
        <v>1908</v>
      </c>
      <c r="C616" s="221" t="s">
        <v>1938</v>
      </c>
      <c r="D616" s="221">
        <v>2</v>
      </c>
      <c r="E616" s="221">
        <v>2</v>
      </c>
      <c r="F616" s="221">
        <v>4</v>
      </c>
    </row>
    <row r="617" spans="1:6">
      <c r="A617" s="221">
        <v>613</v>
      </c>
      <c r="B617" s="221" t="s">
        <v>1909</v>
      </c>
      <c r="C617" s="221" t="s">
        <v>1938</v>
      </c>
      <c r="D617" s="221">
        <v>19</v>
      </c>
      <c r="E617" s="221">
        <v>0</v>
      </c>
      <c r="F617" s="221">
        <v>19</v>
      </c>
    </row>
    <row r="618" spans="1:6">
      <c r="A618" s="221">
        <v>614</v>
      </c>
      <c r="B618" s="221" t="s">
        <v>1910</v>
      </c>
      <c r="C618" s="221" t="s">
        <v>1938</v>
      </c>
      <c r="D618" s="221">
        <v>1</v>
      </c>
      <c r="E618" s="221">
        <v>1</v>
      </c>
      <c r="F618" s="221">
        <v>2</v>
      </c>
    </row>
    <row r="619" spans="1:6">
      <c r="A619" s="221">
        <v>615</v>
      </c>
      <c r="B619" s="221" t="s">
        <v>1911</v>
      </c>
      <c r="C619" s="221" t="s">
        <v>1938</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CN13" activePane="bottomRight" state="frozen"/>
      <selection activeCell="L9" sqref="L9"/>
      <selection pane="topRight" activeCell="L9" sqref="L9"/>
      <selection pane="bottomLeft" activeCell="L9" sqref="L9"/>
      <selection pane="bottomRight" activeCell="CP14" sqref="CP14"/>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877</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51" t="s">
        <v>8</v>
      </c>
      <c r="D2" s="352"/>
      <c r="E2" s="352"/>
      <c r="F2" s="352"/>
      <c r="G2" s="352"/>
      <c r="H2" s="352"/>
      <c r="I2" s="352"/>
      <c r="J2" s="352"/>
      <c r="K2" s="352"/>
      <c r="L2" s="352"/>
      <c r="M2" s="352"/>
      <c r="N2" s="352"/>
      <c r="O2" s="352"/>
      <c r="P2" s="352"/>
      <c r="Q2" s="352"/>
      <c r="R2" s="352"/>
      <c r="S2" s="352"/>
      <c r="T2" s="352"/>
      <c r="U2" s="352"/>
      <c r="V2" s="352"/>
      <c r="W2" s="352"/>
      <c r="X2" s="352"/>
      <c r="Y2" s="352"/>
      <c r="Z2" s="352"/>
      <c r="AA2" s="352"/>
      <c r="AB2" s="352"/>
      <c r="AC2" s="352"/>
      <c r="AD2" s="352"/>
      <c r="AE2" s="352"/>
      <c r="AF2" s="352"/>
      <c r="AG2" s="352"/>
      <c r="AH2" s="352"/>
      <c r="AI2" s="352"/>
      <c r="AJ2" s="352"/>
      <c r="AK2" s="352"/>
      <c r="AL2" s="352"/>
      <c r="AM2" s="352"/>
      <c r="AN2" s="352"/>
      <c r="AO2" s="352"/>
      <c r="AP2" s="352"/>
      <c r="AQ2" s="352"/>
      <c r="AR2" s="352"/>
      <c r="AS2" s="352"/>
      <c r="AT2" s="352"/>
      <c r="AU2" s="352"/>
      <c r="AV2" s="352"/>
      <c r="AW2" s="352"/>
      <c r="AX2" s="352"/>
      <c r="AY2" s="352"/>
      <c r="AZ2" s="352"/>
      <c r="BA2" s="352"/>
      <c r="BB2" s="352"/>
      <c r="BC2" s="352"/>
      <c r="BD2" s="352"/>
      <c r="BE2" s="352"/>
      <c r="BF2" s="352"/>
      <c r="BG2" s="352"/>
      <c r="BH2" s="352"/>
      <c r="BI2" s="352"/>
      <c r="BJ2" s="352"/>
      <c r="BK2" s="352"/>
      <c r="BL2" s="352"/>
      <c r="BM2" s="352"/>
      <c r="BN2" s="352"/>
      <c r="BO2" s="352"/>
      <c r="BP2" s="352"/>
      <c r="BQ2" s="352"/>
      <c r="BR2" s="352"/>
      <c r="BS2" s="352"/>
      <c r="BT2" s="352"/>
      <c r="BU2" s="352"/>
      <c r="BV2" s="352"/>
      <c r="BW2" s="352"/>
      <c r="BX2" s="352"/>
      <c r="BY2" s="352"/>
      <c r="BZ2" s="352"/>
      <c r="CA2" s="352"/>
      <c r="CB2" s="352"/>
      <c r="CC2" s="352"/>
      <c r="CD2" s="352"/>
      <c r="CE2" s="352"/>
      <c r="CF2" s="352"/>
      <c r="CG2" s="352"/>
      <c r="CH2" s="352"/>
      <c r="CI2" s="352"/>
      <c r="CJ2" s="352"/>
      <c r="CK2" s="353"/>
      <c r="CL2" s="16"/>
      <c r="CM2" s="354" t="s">
        <v>25</v>
      </c>
      <c r="CN2" s="355"/>
      <c r="CO2" s="355"/>
      <c r="CP2" s="355"/>
      <c r="CQ2" s="355"/>
      <c r="CR2" s="355"/>
      <c r="CS2" s="355"/>
      <c r="CT2" s="355"/>
      <c r="CU2" s="355"/>
      <c r="CV2" s="355"/>
      <c r="CW2" s="355"/>
      <c r="CX2" s="355"/>
      <c r="CY2" s="355"/>
      <c r="CZ2" s="355"/>
      <c r="DA2" s="355"/>
      <c r="DB2" s="355"/>
      <c r="DC2" s="355"/>
      <c r="DD2" s="355"/>
      <c r="DE2" s="355"/>
      <c r="DF2" s="355"/>
      <c r="DG2" s="355"/>
      <c r="DH2" s="355"/>
      <c r="DI2" s="355"/>
      <c r="DJ2" s="355"/>
      <c r="DK2" s="355"/>
      <c r="DL2" s="355"/>
      <c r="DM2" s="355"/>
      <c r="DN2" s="355"/>
      <c r="DO2" s="355"/>
      <c r="DP2" s="355"/>
      <c r="DQ2" s="355"/>
      <c r="DR2" s="355"/>
      <c r="DS2" s="355"/>
      <c r="DT2" s="355"/>
      <c r="DU2" s="355"/>
      <c r="DV2" s="355"/>
      <c r="DW2" s="355"/>
      <c r="DX2" s="355"/>
      <c r="DY2" s="355"/>
      <c r="DZ2" s="355"/>
      <c r="EA2" s="355"/>
      <c r="EB2" s="355"/>
      <c r="EC2" s="355"/>
      <c r="ED2" s="355"/>
      <c r="EE2" s="355"/>
      <c r="EF2" s="355"/>
      <c r="EG2" s="355"/>
      <c r="EH2" s="355"/>
      <c r="EI2" s="355"/>
      <c r="EJ2" s="355"/>
      <c r="EK2" s="355"/>
      <c r="EL2" s="355"/>
      <c r="EM2" s="355"/>
      <c r="EN2" s="355"/>
      <c r="EO2" s="355"/>
      <c r="EP2" s="355"/>
      <c r="EQ2" s="355"/>
      <c r="ER2" s="355"/>
      <c r="ES2" s="355"/>
      <c r="ET2" s="355"/>
      <c r="EU2" s="355"/>
      <c r="EV2" s="355"/>
      <c r="EW2" s="355"/>
      <c r="EX2" s="355"/>
      <c r="EY2" s="355"/>
      <c r="EZ2" s="355"/>
      <c r="FA2" s="355"/>
      <c r="FB2" s="355"/>
      <c r="FC2" s="355"/>
      <c r="FD2" s="355"/>
      <c r="FE2" s="355"/>
      <c r="FF2" s="355"/>
      <c r="FG2" s="355"/>
      <c r="FH2" s="355"/>
      <c r="FI2" s="355"/>
      <c r="FJ2" s="355"/>
      <c r="FK2" s="355"/>
      <c r="FL2" s="355"/>
      <c r="FM2" s="355"/>
      <c r="FN2" s="355"/>
      <c r="FO2" s="355"/>
      <c r="FP2" s="355"/>
      <c r="FQ2" s="355"/>
      <c r="FR2" s="355"/>
      <c r="FS2" s="355"/>
      <c r="FT2" s="355"/>
      <c r="FU2" s="355"/>
      <c r="FV2" s="355"/>
      <c r="FW2" s="355"/>
      <c r="FX2" s="355"/>
      <c r="FY2" s="355"/>
      <c r="FZ2" s="355"/>
      <c r="GA2" s="355"/>
      <c r="GB2" s="355"/>
      <c r="GC2" s="355"/>
      <c r="GD2" s="355"/>
      <c r="GE2" s="355"/>
      <c r="GF2" s="355"/>
      <c r="GG2" s="355"/>
      <c r="GH2" s="355"/>
      <c r="GI2" s="355"/>
      <c r="GJ2" s="355"/>
      <c r="GK2" s="355"/>
      <c r="GL2" s="355"/>
      <c r="GM2" s="355"/>
      <c r="GN2" s="355"/>
      <c r="GO2" s="355"/>
      <c r="GP2" s="355"/>
      <c r="GQ2" s="355"/>
      <c r="GR2" s="355"/>
      <c r="GS2" s="355"/>
      <c r="GT2" s="355"/>
      <c r="GU2" s="355"/>
      <c r="GV2" s="355"/>
      <c r="GW2" s="355"/>
      <c r="GX2" s="355"/>
      <c r="GY2" s="355"/>
      <c r="GZ2" s="355"/>
      <c r="HA2" s="355"/>
      <c r="HB2" s="355"/>
      <c r="HC2" s="355"/>
      <c r="HD2" s="355"/>
      <c r="HE2" s="355"/>
      <c r="HF2" s="355"/>
      <c r="HG2" s="355"/>
      <c r="HH2" s="355"/>
      <c r="HI2" s="355"/>
      <c r="HJ2" s="355"/>
      <c r="HK2" s="355"/>
      <c r="HL2" s="355"/>
      <c r="HM2" s="355"/>
      <c r="HN2" s="355"/>
      <c r="HO2" s="355"/>
      <c r="HP2" s="355"/>
      <c r="HQ2" s="355"/>
      <c r="HR2" s="355"/>
      <c r="HS2" s="355"/>
      <c r="HT2" s="355"/>
      <c r="HU2" s="355"/>
      <c r="HV2" s="355"/>
      <c r="HW2" s="355"/>
      <c r="HX2" s="355"/>
      <c r="HY2" s="355"/>
      <c r="HZ2" s="355"/>
      <c r="IA2" s="355"/>
      <c r="IB2" s="355"/>
      <c r="IC2" s="355"/>
      <c r="ID2" s="355"/>
      <c r="IE2" s="355"/>
      <c r="IF2" s="355"/>
      <c r="IG2" s="355"/>
      <c r="IH2" s="355"/>
      <c r="II2" s="355"/>
      <c r="IJ2" s="355"/>
      <c r="IK2" s="355"/>
      <c r="IL2" s="355"/>
      <c r="IM2" s="355"/>
      <c r="IN2" s="355"/>
      <c r="IO2" s="355"/>
      <c r="IP2" s="355"/>
      <c r="IQ2" s="355"/>
      <c r="IR2" s="355"/>
      <c r="IS2" s="355"/>
      <c r="IT2" s="355"/>
      <c r="IU2" s="355"/>
      <c r="IV2" s="355"/>
      <c r="IW2" s="355"/>
      <c r="IX2" s="355"/>
      <c r="IY2" s="355"/>
      <c r="IZ2" s="355"/>
      <c r="JA2" s="355"/>
      <c r="JB2" s="355"/>
      <c r="JC2" s="355"/>
      <c r="JD2" s="355"/>
      <c r="JE2" s="356"/>
      <c r="JG2" s="357" t="s">
        <v>55</v>
      </c>
      <c r="JH2" s="358"/>
      <c r="JI2" s="358"/>
      <c r="JJ2" s="358"/>
      <c r="JK2" s="358"/>
      <c r="JL2" s="358"/>
      <c r="JM2" s="358"/>
      <c r="JN2" s="358"/>
      <c r="JO2" s="358"/>
      <c r="JP2" s="358"/>
      <c r="JQ2" s="358"/>
      <c r="JR2" s="358"/>
      <c r="JS2" s="358"/>
      <c r="JT2" s="358"/>
      <c r="JU2" s="358"/>
      <c r="JV2" s="358"/>
      <c r="JW2" s="358"/>
      <c r="JX2" s="358"/>
      <c r="JY2" s="358"/>
      <c r="JZ2" s="358"/>
      <c r="KA2" s="358"/>
      <c r="KB2" s="358"/>
      <c r="KC2" s="358"/>
      <c r="KD2" s="358"/>
      <c r="KE2" s="358"/>
      <c r="KF2" s="358"/>
      <c r="KG2" s="358"/>
      <c r="KH2" s="358"/>
      <c r="KI2" s="358"/>
      <c r="KJ2" s="358"/>
      <c r="KK2" s="358"/>
      <c r="KL2" s="358"/>
      <c r="KM2" s="358"/>
      <c r="KN2" s="358"/>
      <c r="KO2" s="358"/>
      <c r="KP2" s="358"/>
      <c r="KQ2" s="358"/>
      <c r="KR2" s="358"/>
      <c r="KS2" s="358"/>
      <c r="KT2" s="358"/>
      <c r="KU2" s="358"/>
      <c r="KV2" s="358"/>
      <c r="KW2" s="359"/>
      <c r="KX2" s="16"/>
      <c r="KY2" s="360" t="s">
        <v>64</v>
      </c>
      <c r="KZ2" s="361"/>
      <c r="LA2" s="361"/>
      <c r="LB2" s="361"/>
      <c r="LC2" s="361"/>
      <c r="LD2" s="361"/>
      <c r="LE2" s="361"/>
      <c r="LF2" s="361"/>
      <c r="LG2" s="361"/>
      <c r="LH2" s="361"/>
      <c r="LI2" s="361"/>
      <c r="LJ2" s="361"/>
      <c r="LK2" s="361"/>
      <c r="LL2" s="361"/>
      <c r="LM2" s="361"/>
      <c r="LN2" s="361"/>
      <c r="LO2" s="361"/>
      <c r="LP2" s="361"/>
      <c r="LQ2" s="361"/>
      <c r="LR2" s="361"/>
      <c r="LS2" s="361"/>
      <c r="LT2" s="361"/>
      <c r="LU2" s="361"/>
      <c r="LV2" s="361"/>
      <c r="LW2" s="361"/>
      <c r="LX2" s="361"/>
      <c r="LY2" s="361"/>
      <c r="LZ2" s="361"/>
      <c r="MA2" s="361"/>
      <c r="MB2" s="361"/>
      <c r="MC2" s="361"/>
      <c r="MD2" s="361"/>
      <c r="ME2" s="361"/>
      <c r="MF2" s="361"/>
      <c r="MG2" s="361"/>
      <c r="MH2" s="361"/>
      <c r="MI2" s="361"/>
      <c r="MJ2" s="361"/>
      <c r="MK2" s="361"/>
      <c r="ML2" s="361"/>
      <c r="MM2" s="361"/>
      <c r="MN2" s="361"/>
      <c r="MO2" s="361"/>
      <c r="MP2" s="361"/>
      <c r="MQ2" s="361"/>
      <c r="MR2" s="361"/>
      <c r="MS2" s="361"/>
      <c r="MT2" s="361"/>
      <c r="MU2" s="361"/>
      <c r="MV2" s="361"/>
      <c r="MW2" s="361"/>
      <c r="MX2" s="361"/>
      <c r="MY2" s="361"/>
      <c r="MZ2" s="361"/>
      <c r="NA2" s="361"/>
      <c r="NB2" s="361"/>
      <c r="NC2" s="361"/>
      <c r="ND2" s="361"/>
      <c r="NE2" s="361"/>
      <c r="NF2" s="361"/>
      <c r="NG2" s="361"/>
      <c r="NH2" s="361"/>
      <c r="NI2" s="361"/>
      <c r="NJ2" s="361"/>
      <c r="NK2" s="362"/>
      <c r="NL2" s="3"/>
      <c r="NM2" s="363" t="s">
        <v>76</v>
      </c>
      <c r="NN2" s="364"/>
      <c r="NO2" s="364"/>
      <c r="NP2" s="364"/>
      <c r="NQ2" s="364"/>
      <c r="NR2" s="364"/>
      <c r="NS2" s="364"/>
      <c r="NT2" s="364"/>
      <c r="NU2" s="364"/>
      <c r="NV2" s="364"/>
      <c r="NW2" s="364"/>
      <c r="NX2" s="364"/>
      <c r="NY2" s="364"/>
      <c r="NZ2" s="364"/>
      <c r="OA2" s="364"/>
      <c r="OB2" s="364"/>
      <c r="OC2" s="364"/>
      <c r="OD2" s="364"/>
      <c r="OE2" s="364"/>
      <c r="OF2" s="364"/>
      <c r="OG2" s="364"/>
      <c r="OH2" s="364"/>
      <c r="OI2" s="364"/>
      <c r="OJ2" s="364"/>
      <c r="OK2" s="364"/>
      <c r="OL2" s="364"/>
      <c r="OM2" s="364"/>
      <c r="ON2" s="364"/>
      <c r="OO2" s="364"/>
      <c r="OP2" s="364"/>
      <c r="OQ2" s="364"/>
      <c r="OR2" s="364"/>
      <c r="OS2" s="364"/>
      <c r="OT2" s="364"/>
      <c r="OU2" s="364"/>
      <c r="OV2" s="364"/>
      <c r="OW2" s="364"/>
      <c r="OX2" s="364"/>
      <c r="OY2" s="364"/>
      <c r="OZ2" s="364"/>
      <c r="PA2" s="364"/>
      <c r="PB2" s="364"/>
      <c r="PC2" s="365"/>
      <c r="PD2" s="16"/>
      <c r="PE2" s="366" t="s">
        <v>85</v>
      </c>
      <c r="PF2" s="367"/>
      <c r="PG2" s="367"/>
      <c r="PH2" s="367"/>
      <c r="PI2" s="367"/>
      <c r="PJ2" s="367"/>
      <c r="PK2" s="367"/>
      <c r="PL2" s="367"/>
      <c r="PM2" s="367"/>
      <c r="PN2" s="367"/>
      <c r="PO2" s="367"/>
      <c r="PP2" s="367"/>
      <c r="PQ2" s="367"/>
      <c r="PR2" s="367"/>
      <c r="PS2" s="367"/>
      <c r="PT2" s="367"/>
      <c r="PU2" s="367"/>
      <c r="PV2" s="367"/>
      <c r="PW2" s="367"/>
      <c r="PX2" s="367"/>
      <c r="PY2" s="367"/>
      <c r="PZ2" s="367"/>
      <c r="QA2" s="367"/>
      <c r="QB2" s="367"/>
      <c r="QC2" s="367"/>
      <c r="QD2" s="367"/>
      <c r="QE2" s="367"/>
      <c r="QF2" s="367"/>
      <c r="QG2" s="367"/>
      <c r="QH2" s="367"/>
      <c r="QI2" s="367"/>
      <c r="QJ2" s="367"/>
      <c r="QK2" s="367"/>
      <c r="QL2" s="367"/>
      <c r="QM2" s="367"/>
      <c r="QN2" s="367"/>
      <c r="QO2" s="367"/>
      <c r="QP2" s="367"/>
      <c r="QQ2" s="367"/>
      <c r="QR2" s="367"/>
      <c r="QS2" s="367"/>
      <c r="QT2" s="367"/>
      <c r="QU2" s="367"/>
      <c r="QV2" s="367"/>
      <c r="QW2" s="367"/>
      <c r="QX2" s="367"/>
      <c r="QY2" s="367"/>
      <c r="QZ2" s="367"/>
      <c r="RA2" s="367"/>
      <c r="RB2" s="367"/>
      <c r="RC2" s="367"/>
      <c r="RD2" s="367"/>
      <c r="RE2" s="367"/>
      <c r="RF2" s="367"/>
      <c r="RG2" s="367"/>
      <c r="RH2" s="367"/>
      <c r="RI2" s="367"/>
      <c r="RJ2" s="367"/>
      <c r="RK2" s="367"/>
      <c r="RL2" s="367"/>
      <c r="RM2" s="367"/>
      <c r="RN2" s="367"/>
      <c r="RO2" s="367"/>
      <c r="RP2" s="367"/>
      <c r="RQ2" s="367"/>
      <c r="RR2" s="367"/>
      <c r="RS2" s="367"/>
      <c r="RT2" s="367"/>
      <c r="RU2" s="367"/>
      <c r="RV2" s="367"/>
      <c r="RW2" s="367"/>
      <c r="RX2" s="367"/>
      <c r="RY2" s="367"/>
      <c r="RZ2" s="367"/>
      <c r="SA2" s="367"/>
      <c r="SB2" s="367"/>
      <c r="SC2" s="367"/>
      <c r="SD2" s="367"/>
      <c r="SE2" s="367"/>
      <c r="SF2" s="367"/>
      <c r="SG2" s="367"/>
      <c r="SH2" s="367"/>
      <c r="SI2" s="367"/>
      <c r="SJ2" s="367"/>
      <c r="SK2" s="367"/>
      <c r="SL2" s="367"/>
      <c r="SM2" s="367"/>
      <c r="SN2" s="367"/>
      <c r="SO2" s="367"/>
      <c r="SP2" s="367"/>
      <c r="SQ2" s="367"/>
      <c r="SR2" s="367"/>
      <c r="SS2" s="367"/>
      <c r="ST2" s="367"/>
      <c r="SU2" s="367"/>
      <c r="SV2" s="367"/>
      <c r="SW2" s="367"/>
      <c r="SX2" s="367"/>
      <c r="SY2" s="367"/>
      <c r="SZ2" s="367"/>
      <c r="TA2" s="367"/>
      <c r="TB2" s="367"/>
      <c r="TC2" s="367"/>
      <c r="TD2" s="367"/>
      <c r="TE2" s="367"/>
      <c r="TF2" s="367"/>
      <c r="TG2" s="367"/>
      <c r="TH2" s="367"/>
      <c r="TI2" s="367"/>
      <c r="TJ2" s="367"/>
      <c r="TK2" s="367"/>
      <c r="TL2" s="367"/>
      <c r="TM2" s="367"/>
      <c r="TN2" s="367"/>
      <c r="TO2" s="367"/>
      <c r="TP2" s="367"/>
      <c r="TQ2" s="367"/>
      <c r="TR2" s="367"/>
      <c r="TS2" s="367"/>
      <c r="TT2" s="367"/>
      <c r="TU2" s="367"/>
      <c r="TV2" s="367"/>
      <c r="TW2" s="367"/>
      <c r="TX2" s="367"/>
      <c r="TY2" s="367"/>
      <c r="TZ2" s="367"/>
      <c r="UA2" s="367"/>
      <c r="UB2" s="367"/>
      <c r="UC2" s="367"/>
      <c r="UD2" s="367"/>
      <c r="UE2" s="367"/>
      <c r="UF2" s="367"/>
      <c r="UG2" s="367"/>
      <c r="UH2" s="367"/>
      <c r="UI2" s="367"/>
      <c r="UJ2" s="367"/>
      <c r="UK2" s="367"/>
      <c r="UL2" s="367"/>
      <c r="UM2" s="367"/>
      <c r="UN2" s="367"/>
      <c r="UO2" s="367"/>
      <c r="UP2" s="367"/>
      <c r="UQ2" s="367"/>
      <c r="UR2" s="367"/>
      <c r="US2" s="367"/>
      <c r="UT2" s="367"/>
      <c r="UU2" s="367"/>
      <c r="UV2" s="367"/>
      <c r="UW2" s="367"/>
      <c r="UX2" s="367"/>
      <c r="UY2" s="367"/>
      <c r="UZ2" s="367"/>
      <c r="VA2" s="367"/>
      <c r="VB2" s="367"/>
      <c r="VC2" s="367"/>
      <c r="VD2" s="367"/>
      <c r="VE2" s="367"/>
      <c r="VF2" s="367"/>
      <c r="VG2" s="367"/>
      <c r="VH2" s="367"/>
      <c r="VI2" s="367"/>
      <c r="VJ2" s="367"/>
      <c r="VK2" s="367"/>
      <c r="VL2" s="367"/>
      <c r="VM2" s="367"/>
      <c r="VN2" s="367"/>
      <c r="VO2" s="367"/>
      <c r="VP2" s="367"/>
      <c r="VQ2" s="367"/>
      <c r="VR2" s="367"/>
      <c r="VS2" s="367"/>
      <c r="VT2" s="367"/>
      <c r="VU2" s="367"/>
      <c r="VV2" s="367"/>
      <c r="VW2" s="368"/>
      <c r="VY2" s="333" t="s">
        <v>102</v>
      </c>
      <c r="VZ2" s="334"/>
      <c r="WA2" s="334"/>
      <c r="WB2" s="334"/>
      <c r="WC2" s="334"/>
      <c r="WD2" s="334"/>
      <c r="WE2" s="334"/>
      <c r="WF2" s="334"/>
      <c r="WG2" s="334"/>
      <c r="WH2" s="334"/>
      <c r="WI2" s="334"/>
      <c r="WJ2" s="334"/>
      <c r="WK2" s="334"/>
      <c r="WL2" s="334"/>
      <c r="WM2" s="334"/>
      <c r="WN2" s="334"/>
      <c r="WO2" s="334"/>
      <c r="WP2" s="334"/>
      <c r="WQ2" s="334"/>
      <c r="WR2" s="334"/>
      <c r="WS2" s="334"/>
      <c r="WT2" s="334"/>
      <c r="WU2" s="334"/>
      <c r="WV2" s="334"/>
      <c r="WW2" s="334"/>
      <c r="WX2" s="334"/>
      <c r="WY2" s="334"/>
      <c r="WZ2" s="334"/>
      <c r="XA2" s="334"/>
      <c r="XB2" s="334"/>
      <c r="XC2" s="334"/>
      <c r="XD2" s="334"/>
      <c r="XE2" s="334"/>
      <c r="XF2" s="334"/>
      <c r="XG2" s="334"/>
      <c r="XH2" s="334"/>
      <c r="XI2" s="334"/>
      <c r="XJ2" s="334"/>
      <c r="XK2" s="334"/>
      <c r="XL2" s="334"/>
      <c r="XM2" s="334"/>
      <c r="XN2" s="334"/>
      <c r="XO2" s="334"/>
      <c r="XP2" s="334"/>
      <c r="XQ2" s="334"/>
      <c r="XR2" s="334"/>
      <c r="XS2" s="334"/>
      <c r="XT2" s="334"/>
      <c r="XU2" s="334"/>
      <c r="XV2" s="334"/>
      <c r="XW2" s="334"/>
      <c r="XX2" s="334"/>
      <c r="XY2" s="334"/>
      <c r="XZ2" s="334"/>
      <c r="YA2" s="334"/>
      <c r="YB2" s="334"/>
      <c r="YC2" s="334"/>
      <c r="YD2" s="334"/>
      <c r="YE2" s="334"/>
      <c r="YF2" s="334"/>
      <c r="YG2" s="334"/>
      <c r="YH2" s="334"/>
      <c r="YI2" s="334"/>
      <c r="YJ2" s="334"/>
      <c r="YK2" s="334"/>
      <c r="YL2" s="334"/>
      <c r="YM2" s="334"/>
      <c r="YN2" s="334"/>
      <c r="YO2" s="334"/>
      <c r="YP2" s="334"/>
      <c r="YQ2" s="334"/>
      <c r="YR2" s="334"/>
      <c r="YS2" s="334"/>
      <c r="YT2" s="334"/>
      <c r="YU2" s="334"/>
      <c r="YV2" s="334"/>
      <c r="YW2" s="334"/>
      <c r="YX2" s="334"/>
      <c r="YY2" s="334"/>
      <c r="YZ2" s="334"/>
      <c r="ZA2" s="334"/>
      <c r="ZB2" s="334"/>
      <c r="ZC2" s="334"/>
      <c r="ZD2" s="334"/>
      <c r="ZE2" s="334"/>
      <c r="ZF2" s="334"/>
      <c r="ZG2" s="334"/>
      <c r="ZH2" s="334"/>
      <c r="ZI2" s="334"/>
      <c r="ZJ2" s="334"/>
      <c r="ZK2" s="334"/>
      <c r="ZL2" s="334"/>
      <c r="ZM2" s="334"/>
      <c r="ZN2" s="334"/>
      <c r="ZO2" s="334"/>
      <c r="ZP2" s="334"/>
      <c r="ZQ2" s="334"/>
      <c r="ZR2" s="334"/>
      <c r="ZS2" s="334"/>
      <c r="ZT2" s="334"/>
      <c r="ZU2" s="334"/>
      <c r="ZV2" s="334"/>
      <c r="ZW2" s="334"/>
      <c r="ZX2" s="334"/>
      <c r="ZY2" s="334"/>
      <c r="ZZ2" s="334"/>
      <c r="AAA2" s="334"/>
      <c r="AAB2" s="334"/>
      <c r="AAC2" s="334"/>
      <c r="AAD2" s="334"/>
      <c r="AAE2" s="334"/>
      <c r="AAF2" s="334"/>
      <c r="AAG2" s="334"/>
      <c r="AAH2" s="334"/>
      <c r="AAI2" s="334"/>
      <c r="AAJ2" s="334"/>
      <c r="AAK2" s="334"/>
      <c r="AAL2" s="334"/>
      <c r="AAM2" s="334"/>
      <c r="AAN2" s="334"/>
      <c r="AAO2" s="334"/>
      <c r="AAP2" s="334"/>
      <c r="AAQ2" s="334"/>
      <c r="AAR2" s="334"/>
      <c r="AAS2" s="334"/>
      <c r="AAT2" s="334"/>
      <c r="AAU2" s="334"/>
      <c r="AAV2" s="334"/>
      <c r="AAW2" s="334"/>
      <c r="AAX2" s="334"/>
      <c r="AAY2" s="334"/>
      <c r="AAZ2" s="334"/>
      <c r="ABA2" s="334"/>
      <c r="ABB2" s="334"/>
      <c r="ABC2" s="334"/>
      <c r="ABD2" s="334"/>
      <c r="ABE2" s="334"/>
      <c r="ABF2" s="334"/>
      <c r="ABG2" s="334"/>
      <c r="ABH2" s="334"/>
      <c r="ABI2" s="334"/>
      <c r="ABJ2" s="334"/>
      <c r="ABK2" s="334"/>
      <c r="ABL2" s="334"/>
      <c r="ABM2" s="334"/>
      <c r="ABN2" s="334"/>
      <c r="ABO2" s="334"/>
      <c r="ABP2" s="334"/>
      <c r="ABQ2" s="334"/>
      <c r="ABR2" s="334"/>
      <c r="ABS2" s="334"/>
      <c r="ABT2" s="334"/>
      <c r="ABU2" s="334"/>
      <c r="ABV2" s="334"/>
      <c r="ABW2" s="334"/>
      <c r="ABX2" s="334"/>
      <c r="ABY2" s="334"/>
      <c r="ABZ2" s="334"/>
      <c r="ACA2" s="334"/>
      <c r="ACB2" s="334"/>
      <c r="ACC2" s="334"/>
      <c r="ACD2" s="334"/>
      <c r="ACE2" s="334"/>
      <c r="ACF2" s="334"/>
      <c r="ACG2" s="334"/>
      <c r="ACH2" s="334"/>
      <c r="ACI2" s="334"/>
      <c r="ACJ2" s="334"/>
      <c r="ACK2" s="334"/>
      <c r="ACL2" s="334"/>
      <c r="ACM2" s="334"/>
      <c r="ACN2" s="334"/>
      <c r="ACO2" s="334"/>
      <c r="ACP2" s="334"/>
      <c r="ACQ2" s="334"/>
      <c r="ACR2" s="334"/>
      <c r="ACS2" s="334"/>
      <c r="ACT2" s="334"/>
      <c r="ACU2" s="334"/>
      <c r="ACV2" s="334"/>
      <c r="ACW2" s="334"/>
      <c r="ACX2" s="334"/>
      <c r="ACY2" s="334"/>
      <c r="ACZ2" s="334"/>
      <c r="ADA2" s="334"/>
      <c r="ADB2" s="334"/>
      <c r="ADC2" s="334"/>
      <c r="ADD2" s="334"/>
      <c r="ADE2" s="334"/>
      <c r="ADF2" s="334"/>
      <c r="ADG2" s="334"/>
      <c r="ADH2" s="334"/>
      <c r="ADI2" s="334"/>
      <c r="ADJ2" s="334"/>
      <c r="ADK2" s="334"/>
      <c r="ADL2" s="334"/>
      <c r="ADM2" s="334"/>
      <c r="ADN2" s="334"/>
      <c r="ADO2" s="334"/>
      <c r="ADP2" s="334"/>
      <c r="ADQ2" s="334"/>
      <c r="ADR2" s="334"/>
      <c r="ADS2" s="334"/>
      <c r="ADT2" s="334"/>
      <c r="ADU2" s="334"/>
      <c r="ADV2" s="334"/>
      <c r="ADW2" s="334"/>
      <c r="ADX2" s="334"/>
      <c r="ADY2" s="334"/>
      <c r="ADZ2" s="334"/>
      <c r="AEA2" s="334"/>
      <c r="AEB2" s="334"/>
      <c r="AEC2" s="334"/>
      <c r="AED2" s="334"/>
      <c r="AEE2" s="334"/>
      <c r="AEF2" s="334"/>
      <c r="AEG2" s="334"/>
      <c r="AEH2" s="334"/>
      <c r="AEI2" s="334"/>
      <c r="AEJ2" s="334"/>
      <c r="AEK2" s="334"/>
      <c r="AEL2" s="334"/>
      <c r="AEM2" s="334"/>
      <c r="AEN2" s="334"/>
      <c r="AEO2" s="334"/>
      <c r="AEP2" s="334"/>
      <c r="AEQ2" s="334"/>
      <c r="AER2" s="334"/>
      <c r="AES2" s="334"/>
      <c r="AET2" s="334"/>
      <c r="AEU2" s="334"/>
      <c r="AEV2" s="334"/>
      <c r="AEW2" s="334"/>
      <c r="AEX2" s="334"/>
      <c r="AEY2" s="334"/>
      <c r="AEZ2" s="334"/>
      <c r="AFA2" s="334"/>
      <c r="AFB2" s="334"/>
      <c r="AFC2" s="334"/>
      <c r="AFD2" s="334"/>
      <c r="AFE2" s="335"/>
      <c r="AFG2" s="336" t="s">
        <v>124</v>
      </c>
      <c r="AFH2" s="337"/>
      <c r="AFI2" s="337"/>
      <c r="AFJ2" s="337"/>
      <c r="AFK2" s="337"/>
      <c r="AFL2" s="337"/>
      <c r="AFM2" s="337"/>
      <c r="AFN2" s="337"/>
      <c r="AFO2" s="337"/>
      <c r="AFP2" s="337"/>
      <c r="AFQ2" s="337"/>
      <c r="AFR2" s="337"/>
      <c r="AFS2" s="337"/>
      <c r="AFT2" s="337"/>
      <c r="AFU2" s="337"/>
      <c r="AFV2" s="337"/>
      <c r="AFW2" s="337"/>
      <c r="AFX2" s="337"/>
      <c r="AFY2" s="337"/>
      <c r="AFZ2" s="337"/>
      <c r="AGA2" s="337"/>
      <c r="AGB2" s="337"/>
      <c r="AGC2" s="337"/>
      <c r="AGD2" s="337"/>
      <c r="AGE2" s="337"/>
      <c r="AGF2" s="337"/>
      <c r="AGG2" s="337"/>
      <c r="AGH2" s="337"/>
      <c r="AGI2" s="337"/>
      <c r="AGJ2" s="337"/>
      <c r="AGK2" s="337"/>
      <c r="AGL2" s="337"/>
      <c r="AGM2" s="337"/>
      <c r="AGN2" s="337"/>
      <c r="AGO2" s="337"/>
      <c r="AGP2" s="337"/>
      <c r="AGQ2" s="337"/>
      <c r="AGR2" s="337"/>
      <c r="AGS2" s="337"/>
      <c r="AGT2" s="337"/>
      <c r="AGU2" s="337"/>
      <c r="AGV2" s="337"/>
      <c r="AGW2" s="337"/>
      <c r="AGX2" s="337"/>
      <c r="AGY2" s="337"/>
      <c r="AGZ2" s="337"/>
      <c r="AHA2" s="337"/>
      <c r="AHB2" s="337"/>
      <c r="AHC2" s="337"/>
      <c r="AHD2" s="337"/>
      <c r="AHE2" s="337"/>
      <c r="AHF2" s="337"/>
      <c r="AHG2" s="337"/>
      <c r="AHH2" s="337"/>
      <c r="AHI2" s="337"/>
      <c r="AHJ2" s="337"/>
      <c r="AHK2" s="337"/>
      <c r="AHL2" s="337"/>
      <c r="AHM2" s="337"/>
      <c r="AHN2" s="337"/>
      <c r="AHO2" s="337"/>
      <c r="AHP2" s="337"/>
      <c r="AHQ2" s="337"/>
      <c r="AHR2" s="337"/>
      <c r="AHS2" s="337"/>
      <c r="AHT2" s="337"/>
      <c r="AHU2" s="337"/>
      <c r="AHV2" s="337"/>
      <c r="AHW2" s="337"/>
      <c r="AHX2" s="337"/>
      <c r="AHY2" s="337"/>
      <c r="AHZ2" s="337"/>
      <c r="AIA2" s="337"/>
      <c r="AIB2" s="337"/>
      <c r="AIC2" s="337"/>
      <c r="AID2" s="337"/>
      <c r="AIE2" s="337"/>
      <c r="AIF2" s="337"/>
      <c r="AIG2" s="337"/>
      <c r="AIH2" s="337"/>
      <c r="AII2" s="337"/>
      <c r="AIJ2" s="337"/>
      <c r="AIK2" s="337"/>
      <c r="AIL2" s="337"/>
      <c r="AIM2" s="337"/>
      <c r="AIN2" s="337"/>
      <c r="AIO2" s="337"/>
      <c r="AIP2" s="337"/>
      <c r="AIQ2" s="337"/>
      <c r="AIR2" s="337"/>
      <c r="AIS2" s="337"/>
      <c r="AIT2" s="337"/>
      <c r="AIU2" s="337"/>
      <c r="AIV2" s="337"/>
      <c r="AIW2" s="337"/>
      <c r="AIX2" s="337"/>
      <c r="AIY2" s="337"/>
      <c r="AIZ2" s="337"/>
      <c r="AJA2" s="337"/>
      <c r="AJB2" s="337"/>
      <c r="AJC2" s="337"/>
      <c r="AJD2" s="337"/>
      <c r="AJE2" s="337"/>
      <c r="AJF2" s="337"/>
      <c r="AJG2" s="337"/>
      <c r="AJH2" s="337"/>
      <c r="AJI2" s="337"/>
      <c r="AJJ2" s="337"/>
      <c r="AJK2" s="337"/>
      <c r="AJL2" s="337"/>
      <c r="AJM2" s="337"/>
      <c r="AJN2" s="337"/>
      <c r="AJO2" s="337"/>
      <c r="AJP2" s="337"/>
      <c r="AJQ2" s="337"/>
      <c r="AJR2" s="337"/>
      <c r="AJS2" s="337"/>
      <c r="AJT2" s="337"/>
      <c r="AJU2" s="337"/>
      <c r="AJV2" s="337"/>
      <c r="AJW2" s="337"/>
      <c r="AJX2" s="337"/>
      <c r="AJY2" s="337"/>
      <c r="AJZ2" s="337"/>
      <c r="AKA2" s="337"/>
      <c r="AKB2" s="337"/>
      <c r="AKC2" s="337"/>
      <c r="AKD2" s="337"/>
      <c r="AKE2" s="337"/>
      <c r="AKF2" s="337"/>
      <c r="AKG2" s="338"/>
      <c r="AKI2" s="339" t="s">
        <v>132</v>
      </c>
      <c r="AKJ2" s="340"/>
      <c r="AKK2" s="340"/>
      <c r="AKL2" s="340"/>
      <c r="AKM2" s="340"/>
      <c r="AKN2" s="340"/>
      <c r="AKO2" s="340"/>
      <c r="AKP2" s="340"/>
      <c r="AKQ2" s="340"/>
      <c r="AKR2" s="340"/>
      <c r="AKS2" s="340"/>
      <c r="AKT2" s="340"/>
      <c r="AKU2" s="340"/>
      <c r="AKV2" s="340"/>
      <c r="AKW2" s="340"/>
      <c r="AKX2" s="340"/>
      <c r="AKY2" s="340"/>
      <c r="AKZ2" s="340"/>
      <c r="ALA2" s="340"/>
      <c r="ALB2" s="340"/>
      <c r="ALC2" s="340"/>
      <c r="ALD2" s="340"/>
      <c r="ALE2" s="340"/>
      <c r="ALF2" s="340"/>
      <c r="ALG2" s="340"/>
      <c r="ALH2" s="340"/>
      <c r="ALI2" s="340"/>
      <c r="ALJ2" s="340"/>
      <c r="ALK2" s="340"/>
      <c r="ALL2" s="340"/>
      <c r="ALM2" s="340"/>
      <c r="ALN2" s="340"/>
      <c r="ALO2" s="340"/>
      <c r="ALP2" s="340"/>
      <c r="ALQ2" s="340"/>
      <c r="ALR2" s="340"/>
      <c r="ALS2" s="340"/>
      <c r="ALT2" s="340"/>
      <c r="ALU2" s="340"/>
      <c r="ALV2" s="340"/>
      <c r="ALW2" s="340"/>
      <c r="ALX2" s="340"/>
      <c r="ALY2" s="340"/>
      <c r="ALZ2" s="340"/>
      <c r="AMA2" s="340"/>
      <c r="AMB2" s="340"/>
      <c r="AMC2" s="340"/>
      <c r="AMD2" s="340"/>
      <c r="AME2" s="340"/>
      <c r="AMF2" s="340"/>
      <c r="AMG2" s="340"/>
      <c r="AMH2" s="340"/>
      <c r="AMI2" s="340"/>
      <c r="AMJ2" s="340"/>
      <c r="AMK2" s="340"/>
      <c r="AML2" s="340"/>
      <c r="AMM2" s="340"/>
      <c r="AMN2" s="340"/>
      <c r="AMO2" s="340"/>
      <c r="AMP2" s="340"/>
      <c r="AMQ2" s="340"/>
      <c r="AMR2" s="340"/>
      <c r="AMS2" s="340"/>
      <c r="AMT2" s="340"/>
      <c r="AMU2" s="340"/>
      <c r="AMV2" s="340"/>
      <c r="AMW2" s="340"/>
      <c r="AMX2" s="340"/>
      <c r="AMY2" s="340"/>
      <c r="AMZ2" s="340"/>
      <c r="ANA2" s="340"/>
      <c r="ANB2" s="340"/>
      <c r="ANC2" s="340"/>
      <c r="AND2" s="340"/>
      <c r="ANE2" s="340"/>
      <c r="ANF2" s="340"/>
      <c r="ANG2" s="340"/>
      <c r="ANH2" s="340"/>
      <c r="ANI2" s="340"/>
      <c r="ANJ2" s="340"/>
      <c r="ANK2" s="340"/>
      <c r="ANL2" s="340"/>
      <c r="ANM2" s="340"/>
      <c r="ANN2" s="340"/>
      <c r="ANO2" s="340"/>
      <c r="ANP2" s="340"/>
      <c r="ANQ2" s="341"/>
      <c r="ANS2" s="342" t="s">
        <v>141</v>
      </c>
      <c r="ANT2" s="343"/>
      <c r="ANU2" s="343"/>
      <c r="ANV2" s="343"/>
      <c r="ANW2" s="343"/>
      <c r="ANX2" s="343"/>
      <c r="ANY2" s="343"/>
      <c r="ANZ2" s="343"/>
      <c r="AOA2" s="343"/>
      <c r="AOB2" s="343"/>
      <c r="AOC2" s="343"/>
      <c r="AOD2" s="343"/>
      <c r="AOE2" s="343"/>
      <c r="AOF2" s="343"/>
      <c r="AOG2" s="343"/>
      <c r="AOH2" s="343"/>
      <c r="AOI2" s="343"/>
      <c r="AOJ2" s="343"/>
      <c r="AOK2" s="343"/>
      <c r="AOL2" s="343"/>
      <c r="AOM2" s="343"/>
      <c r="AON2" s="343"/>
      <c r="AOO2" s="343"/>
      <c r="AOP2" s="343"/>
      <c r="AOQ2" s="343"/>
      <c r="AOR2" s="343"/>
      <c r="AOS2" s="343"/>
      <c r="AOT2" s="343"/>
      <c r="AOU2" s="343"/>
      <c r="AOV2" s="343"/>
      <c r="AOW2" s="343"/>
      <c r="AOX2" s="343"/>
      <c r="AOY2" s="343"/>
      <c r="AOZ2" s="343"/>
      <c r="APA2" s="343"/>
      <c r="APB2" s="343"/>
      <c r="APC2" s="343"/>
      <c r="APD2" s="343"/>
      <c r="APE2" s="343"/>
      <c r="APF2" s="343"/>
      <c r="APG2" s="343"/>
      <c r="APH2" s="343"/>
      <c r="API2" s="344"/>
    </row>
    <row r="3" spans="1:1101" ht="23.25" customHeight="1" thickBot="1">
      <c r="A3" s="140"/>
      <c r="B3" s="16"/>
      <c r="C3" s="345" t="s">
        <v>9</v>
      </c>
      <c r="D3" s="346"/>
      <c r="E3" s="346"/>
      <c r="F3" s="346"/>
      <c r="G3" s="346"/>
      <c r="H3" s="346"/>
      <c r="I3" s="346"/>
      <c r="J3" s="346"/>
      <c r="K3" s="346"/>
      <c r="L3" s="346"/>
      <c r="M3" s="346"/>
      <c r="N3" s="346"/>
      <c r="O3" s="346"/>
      <c r="P3" s="346"/>
      <c r="Q3" s="346"/>
      <c r="R3" s="346"/>
      <c r="S3" s="346"/>
      <c r="T3" s="346"/>
      <c r="U3" s="346"/>
      <c r="V3" s="346"/>
      <c r="W3" s="347"/>
      <c r="X3" s="139"/>
      <c r="Y3" s="345" t="s">
        <v>13</v>
      </c>
      <c r="Z3" s="346"/>
      <c r="AA3" s="346"/>
      <c r="AB3" s="346"/>
      <c r="AC3" s="346"/>
      <c r="AD3" s="346"/>
      <c r="AE3" s="346"/>
      <c r="AF3" s="346"/>
      <c r="AG3" s="346"/>
      <c r="AH3" s="346"/>
      <c r="AI3" s="346"/>
      <c r="AJ3" s="346"/>
      <c r="AK3" s="346"/>
      <c r="AL3" s="346"/>
      <c r="AM3" s="346"/>
      <c r="AN3" s="346"/>
      <c r="AO3" s="346"/>
      <c r="AP3" s="346"/>
      <c r="AQ3" s="346"/>
      <c r="AR3" s="346"/>
      <c r="AS3" s="347"/>
      <c r="AT3" s="16"/>
      <c r="AU3" s="345" t="s">
        <v>17</v>
      </c>
      <c r="AV3" s="346"/>
      <c r="AW3" s="346"/>
      <c r="AX3" s="346"/>
      <c r="AY3" s="346"/>
      <c r="AZ3" s="346"/>
      <c r="BA3" s="346"/>
      <c r="BB3" s="346"/>
      <c r="BC3" s="346"/>
      <c r="BD3" s="346"/>
      <c r="BE3" s="346"/>
      <c r="BF3" s="346"/>
      <c r="BG3" s="346"/>
      <c r="BH3" s="346"/>
      <c r="BI3" s="346"/>
      <c r="BJ3" s="346"/>
      <c r="BK3" s="346"/>
      <c r="BL3" s="346"/>
      <c r="BM3" s="346"/>
      <c r="BN3" s="346"/>
      <c r="BO3" s="347"/>
      <c r="BP3" s="16"/>
      <c r="BQ3" s="345" t="s">
        <v>21</v>
      </c>
      <c r="BR3" s="346"/>
      <c r="BS3" s="346"/>
      <c r="BT3" s="346"/>
      <c r="BU3" s="346"/>
      <c r="BV3" s="346"/>
      <c r="BW3" s="346"/>
      <c r="BX3" s="346"/>
      <c r="BY3" s="346"/>
      <c r="BZ3" s="346"/>
      <c r="CA3" s="346"/>
      <c r="CB3" s="346"/>
      <c r="CC3" s="346"/>
      <c r="CD3" s="346"/>
      <c r="CE3" s="346"/>
      <c r="CF3" s="346"/>
      <c r="CG3" s="346"/>
      <c r="CH3" s="346"/>
      <c r="CI3" s="346"/>
      <c r="CJ3" s="346"/>
      <c r="CK3" s="347"/>
      <c r="CL3" s="16"/>
      <c r="CM3" s="348" t="s">
        <v>26</v>
      </c>
      <c r="CN3" s="349"/>
      <c r="CO3" s="349"/>
      <c r="CP3" s="349"/>
      <c r="CQ3" s="349"/>
      <c r="CR3" s="349"/>
      <c r="CS3" s="349"/>
      <c r="CT3" s="349"/>
      <c r="CU3" s="349"/>
      <c r="CV3" s="349"/>
      <c r="CW3" s="349"/>
      <c r="CX3" s="349"/>
      <c r="CY3" s="349"/>
      <c r="CZ3" s="349"/>
      <c r="DA3" s="349"/>
      <c r="DB3" s="349"/>
      <c r="DC3" s="349"/>
      <c r="DD3" s="349"/>
      <c r="DE3" s="349"/>
      <c r="DF3" s="349"/>
      <c r="DG3" s="350"/>
      <c r="DH3" s="139"/>
      <c r="DI3" s="348" t="s">
        <v>30</v>
      </c>
      <c r="DJ3" s="349"/>
      <c r="DK3" s="349"/>
      <c r="DL3" s="349"/>
      <c r="DM3" s="349"/>
      <c r="DN3" s="349"/>
      <c r="DO3" s="349"/>
      <c r="DP3" s="349"/>
      <c r="DQ3" s="349"/>
      <c r="DR3" s="349"/>
      <c r="DS3" s="349"/>
      <c r="DT3" s="349"/>
      <c r="DU3" s="349"/>
      <c r="DV3" s="349"/>
      <c r="DW3" s="349"/>
      <c r="DX3" s="349"/>
      <c r="DY3" s="349"/>
      <c r="DZ3" s="349"/>
      <c r="EA3" s="349"/>
      <c r="EB3" s="349"/>
      <c r="EC3" s="350"/>
      <c r="EE3" s="348" t="s">
        <v>34</v>
      </c>
      <c r="EF3" s="349"/>
      <c r="EG3" s="349"/>
      <c r="EH3" s="349"/>
      <c r="EI3" s="349"/>
      <c r="EJ3" s="349"/>
      <c r="EK3" s="349"/>
      <c r="EL3" s="349"/>
      <c r="EM3" s="349"/>
      <c r="EN3" s="349"/>
      <c r="EO3" s="349"/>
      <c r="EP3" s="349"/>
      <c r="EQ3" s="349"/>
      <c r="ER3" s="349"/>
      <c r="ES3" s="349"/>
      <c r="ET3" s="349"/>
      <c r="EU3" s="349"/>
      <c r="EV3" s="349"/>
      <c r="EW3" s="349"/>
      <c r="EX3" s="349"/>
      <c r="EY3" s="350"/>
      <c r="FA3" s="348" t="s">
        <v>38</v>
      </c>
      <c r="FB3" s="349"/>
      <c r="FC3" s="349"/>
      <c r="FD3" s="349"/>
      <c r="FE3" s="349"/>
      <c r="FF3" s="349"/>
      <c r="FG3" s="349"/>
      <c r="FH3" s="349"/>
      <c r="FI3" s="349"/>
      <c r="FJ3" s="349"/>
      <c r="FK3" s="349"/>
      <c r="FL3" s="349"/>
      <c r="FM3" s="349"/>
      <c r="FN3" s="349"/>
      <c r="FO3" s="349"/>
      <c r="FP3" s="349"/>
      <c r="FQ3" s="349"/>
      <c r="FR3" s="349"/>
      <c r="FS3" s="349"/>
      <c r="FT3" s="349"/>
      <c r="FU3" s="350"/>
      <c r="FW3" s="348" t="s">
        <v>42</v>
      </c>
      <c r="FX3" s="349"/>
      <c r="FY3" s="349"/>
      <c r="FZ3" s="349"/>
      <c r="GA3" s="349"/>
      <c r="GB3" s="349"/>
      <c r="GC3" s="349"/>
      <c r="GD3" s="349"/>
      <c r="GE3" s="349"/>
      <c r="GF3" s="349"/>
      <c r="GG3" s="349"/>
      <c r="GH3" s="349"/>
      <c r="GI3" s="349"/>
      <c r="GJ3" s="349"/>
      <c r="GK3" s="349"/>
      <c r="GL3" s="349"/>
      <c r="GM3" s="349"/>
      <c r="GN3" s="349"/>
      <c r="GO3" s="349"/>
      <c r="GP3" s="349"/>
      <c r="GQ3" s="350"/>
      <c r="GR3" s="16"/>
      <c r="GS3" s="348" t="s">
        <v>46</v>
      </c>
      <c r="GT3" s="349"/>
      <c r="GU3" s="349"/>
      <c r="GV3" s="349"/>
      <c r="GW3" s="349"/>
      <c r="GX3" s="349"/>
      <c r="GY3" s="349"/>
      <c r="GZ3" s="349"/>
      <c r="HA3" s="349"/>
      <c r="HB3" s="349"/>
      <c r="HC3" s="349"/>
      <c r="HD3" s="349"/>
      <c r="HE3" s="349"/>
      <c r="HF3" s="349"/>
      <c r="HG3" s="349"/>
      <c r="HH3" s="349"/>
      <c r="HI3" s="349"/>
      <c r="HJ3" s="349"/>
      <c r="HK3" s="349"/>
      <c r="HL3" s="349"/>
      <c r="HM3" s="350"/>
      <c r="HN3" s="16"/>
      <c r="HO3" s="348" t="s">
        <v>49</v>
      </c>
      <c r="HP3" s="349"/>
      <c r="HQ3" s="349"/>
      <c r="HR3" s="349"/>
      <c r="HS3" s="349"/>
      <c r="HT3" s="349"/>
      <c r="HU3" s="349"/>
      <c r="HV3" s="349"/>
      <c r="HW3" s="349"/>
      <c r="HX3" s="349"/>
      <c r="HY3" s="349"/>
      <c r="HZ3" s="349"/>
      <c r="IA3" s="349"/>
      <c r="IB3" s="349"/>
      <c r="IC3" s="349"/>
      <c r="ID3" s="349"/>
      <c r="IE3" s="349"/>
      <c r="IF3" s="349"/>
      <c r="IG3" s="349"/>
      <c r="IH3" s="349"/>
      <c r="II3" s="350"/>
      <c r="IJ3" s="16"/>
      <c r="IK3" s="348" t="s">
        <v>52</v>
      </c>
      <c r="IL3" s="349"/>
      <c r="IM3" s="349"/>
      <c r="IN3" s="349"/>
      <c r="IO3" s="349"/>
      <c r="IP3" s="349"/>
      <c r="IQ3" s="349"/>
      <c r="IR3" s="349"/>
      <c r="IS3" s="349"/>
      <c r="IT3" s="349"/>
      <c r="IU3" s="349"/>
      <c r="IV3" s="349"/>
      <c r="IW3" s="349"/>
      <c r="IX3" s="349"/>
      <c r="IY3" s="349"/>
      <c r="IZ3" s="349"/>
      <c r="JA3" s="349"/>
      <c r="JB3" s="349"/>
      <c r="JC3" s="349"/>
      <c r="JD3" s="349"/>
      <c r="JE3" s="350"/>
      <c r="JG3" s="372" t="s">
        <v>56</v>
      </c>
      <c r="JH3" s="373"/>
      <c r="JI3" s="373"/>
      <c r="JJ3" s="373"/>
      <c r="JK3" s="373"/>
      <c r="JL3" s="373"/>
      <c r="JM3" s="373"/>
      <c r="JN3" s="373"/>
      <c r="JO3" s="373"/>
      <c r="JP3" s="373"/>
      <c r="JQ3" s="373"/>
      <c r="JR3" s="373"/>
      <c r="JS3" s="373"/>
      <c r="JT3" s="373"/>
      <c r="JU3" s="373"/>
      <c r="JV3" s="373"/>
      <c r="JW3" s="373"/>
      <c r="JX3" s="373"/>
      <c r="JY3" s="373"/>
      <c r="JZ3" s="373"/>
      <c r="KA3" s="374"/>
      <c r="KB3" s="16"/>
      <c r="KC3" s="372" t="s">
        <v>60</v>
      </c>
      <c r="KD3" s="373"/>
      <c r="KE3" s="373"/>
      <c r="KF3" s="373"/>
      <c r="KG3" s="373"/>
      <c r="KH3" s="373"/>
      <c r="KI3" s="373"/>
      <c r="KJ3" s="373"/>
      <c r="KK3" s="373"/>
      <c r="KL3" s="373"/>
      <c r="KM3" s="373"/>
      <c r="KN3" s="373"/>
      <c r="KO3" s="373"/>
      <c r="KP3" s="373"/>
      <c r="KQ3" s="373"/>
      <c r="KR3" s="373"/>
      <c r="KS3" s="373"/>
      <c r="KT3" s="373"/>
      <c r="KU3" s="373"/>
      <c r="KV3" s="373"/>
      <c r="KW3" s="374"/>
      <c r="KX3" s="16"/>
      <c r="KY3" s="375" t="s">
        <v>0</v>
      </c>
      <c r="KZ3" s="376"/>
      <c r="LA3" s="376"/>
      <c r="LB3" s="376"/>
      <c r="LC3" s="376"/>
      <c r="LD3" s="376"/>
      <c r="LE3" s="376"/>
      <c r="LF3" s="376"/>
      <c r="LG3" s="376"/>
      <c r="LH3" s="376"/>
      <c r="LI3" s="376"/>
      <c r="LJ3" s="376"/>
      <c r="LK3" s="376"/>
      <c r="LL3" s="376"/>
      <c r="LM3" s="376"/>
      <c r="LN3" s="376"/>
      <c r="LO3" s="376"/>
      <c r="LP3" s="376"/>
      <c r="LQ3" s="376"/>
      <c r="LR3" s="376"/>
      <c r="LS3" s="377"/>
      <c r="LT3" s="16"/>
      <c r="LU3" s="375" t="s">
        <v>68</v>
      </c>
      <c r="LV3" s="376"/>
      <c r="LW3" s="376"/>
      <c r="LX3" s="376"/>
      <c r="LY3" s="376"/>
      <c r="LZ3" s="376"/>
      <c r="MA3" s="376"/>
      <c r="MB3" s="376"/>
      <c r="MC3" s="376"/>
      <c r="MD3" s="376"/>
      <c r="ME3" s="376"/>
      <c r="MF3" s="376"/>
      <c r="MG3" s="376"/>
      <c r="MH3" s="376"/>
      <c r="MI3" s="376"/>
      <c r="MJ3" s="376"/>
      <c r="MK3" s="376"/>
      <c r="ML3" s="376"/>
      <c r="MM3" s="376"/>
      <c r="MN3" s="376"/>
      <c r="MO3" s="377"/>
      <c r="MP3" s="16"/>
      <c r="MQ3" s="375" t="s">
        <v>72</v>
      </c>
      <c r="MR3" s="376"/>
      <c r="MS3" s="376"/>
      <c r="MT3" s="376"/>
      <c r="MU3" s="376"/>
      <c r="MV3" s="376"/>
      <c r="MW3" s="376"/>
      <c r="MX3" s="376"/>
      <c r="MY3" s="376"/>
      <c r="MZ3" s="376"/>
      <c r="NA3" s="376"/>
      <c r="NB3" s="376"/>
      <c r="NC3" s="376"/>
      <c r="ND3" s="376"/>
      <c r="NE3" s="376"/>
      <c r="NF3" s="376"/>
      <c r="NG3" s="376"/>
      <c r="NH3" s="376"/>
      <c r="NI3" s="376"/>
      <c r="NJ3" s="376"/>
      <c r="NK3" s="377"/>
      <c r="NL3" s="3"/>
      <c r="NM3" s="369" t="s">
        <v>77</v>
      </c>
      <c r="NN3" s="370"/>
      <c r="NO3" s="370"/>
      <c r="NP3" s="370"/>
      <c r="NQ3" s="370"/>
      <c r="NR3" s="370"/>
      <c r="NS3" s="370"/>
      <c r="NT3" s="370"/>
      <c r="NU3" s="370"/>
      <c r="NV3" s="370"/>
      <c r="NW3" s="370"/>
      <c r="NX3" s="370"/>
      <c r="NY3" s="370"/>
      <c r="NZ3" s="370"/>
      <c r="OA3" s="370"/>
      <c r="OB3" s="370"/>
      <c r="OC3" s="370"/>
      <c r="OD3" s="370"/>
      <c r="OE3" s="370"/>
      <c r="OF3" s="370"/>
      <c r="OG3" s="371"/>
      <c r="OH3" s="141"/>
      <c r="OI3" s="369" t="s">
        <v>81</v>
      </c>
      <c r="OJ3" s="370"/>
      <c r="OK3" s="370"/>
      <c r="OL3" s="370"/>
      <c r="OM3" s="370"/>
      <c r="ON3" s="370"/>
      <c r="OO3" s="370"/>
      <c r="OP3" s="370"/>
      <c r="OQ3" s="370"/>
      <c r="OR3" s="370"/>
      <c r="OS3" s="370"/>
      <c r="OT3" s="370"/>
      <c r="OU3" s="370"/>
      <c r="OV3" s="370"/>
      <c r="OW3" s="370"/>
      <c r="OX3" s="370"/>
      <c r="OY3" s="370"/>
      <c r="OZ3" s="370"/>
      <c r="PA3" s="370"/>
      <c r="PB3" s="370"/>
      <c r="PC3" s="371"/>
      <c r="PD3" s="16"/>
      <c r="PE3" s="381" t="s">
        <v>86</v>
      </c>
      <c r="PF3" s="382"/>
      <c r="PG3" s="382"/>
      <c r="PH3" s="382"/>
      <c r="PI3" s="382"/>
      <c r="PJ3" s="382"/>
      <c r="PK3" s="382"/>
      <c r="PL3" s="382"/>
      <c r="PM3" s="382"/>
      <c r="PN3" s="382"/>
      <c r="PO3" s="382"/>
      <c r="PP3" s="382"/>
      <c r="PQ3" s="382"/>
      <c r="PR3" s="382"/>
      <c r="PS3" s="382"/>
      <c r="PT3" s="382"/>
      <c r="PU3" s="382"/>
      <c r="PV3" s="382"/>
      <c r="PW3" s="382"/>
      <c r="PX3" s="382"/>
      <c r="PY3" s="383"/>
      <c r="PZ3" s="141"/>
      <c r="QA3" s="381" t="s">
        <v>88</v>
      </c>
      <c r="QB3" s="382"/>
      <c r="QC3" s="382"/>
      <c r="QD3" s="382"/>
      <c r="QE3" s="382"/>
      <c r="QF3" s="382"/>
      <c r="QG3" s="382"/>
      <c r="QH3" s="382"/>
      <c r="QI3" s="382"/>
      <c r="QJ3" s="382"/>
      <c r="QK3" s="382"/>
      <c r="QL3" s="382"/>
      <c r="QM3" s="382"/>
      <c r="QN3" s="382"/>
      <c r="QO3" s="382"/>
      <c r="QP3" s="382"/>
      <c r="QQ3" s="382"/>
      <c r="QR3" s="382"/>
      <c r="QS3" s="382"/>
      <c r="QT3" s="382"/>
      <c r="QU3" s="383"/>
      <c r="QV3" s="16"/>
      <c r="QW3" s="381" t="str">
        <f>QW6</f>
        <v>Male Circumscisions</v>
      </c>
      <c r="QX3" s="382"/>
      <c r="QY3" s="382"/>
      <c r="QZ3" s="382"/>
      <c r="RA3" s="382"/>
      <c r="RB3" s="382"/>
      <c r="RC3" s="382"/>
      <c r="RD3" s="382"/>
      <c r="RE3" s="382"/>
      <c r="RF3" s="382"/>
      <c r="RG3" s="382"/>
      <c r="RH3" s="382"/>
      <c r="RI3" s="382"/>
      <c r="RJ3" s="382"/>
      <c r="RK3" s="382"/>
      <c r="RL3" s="382"/>
      <c r="RM3" s="382"/>
      <c r="RN3" s="382"/>
      <c r="RO3" s="382"/>
      <c r="RP3" s="382"/>
      <c r="RQ3" s="383"/>
      <c r="RS3" s="381" t="str">
        <f>RS6</f>
        <v>HIV/AIDS Program - New Adult</v>
      </c>
      <c r="RT3" s="382"/>
      <c r="RU3" s="382"/>
      <c r="RV3" s="382"/>
      <c r="RW3" s="382"/>
      <c r="RX3" s="382"/>
      <c r="RY3" s="382"/>
      <c r="RZ3" s="382"/>
      <c r="SA3" s="382"/>
      <c r="SB3" s="382"/>
      <c r="SC3" s="382"/>
      <c r="SD3" s="382"/>
      <c r="SE3" s="382"/>
      <c r="SF3" s="382"/>
      <c r="SG3" s="382"/>
      <c r="SH3" s="382"/>
      <c r="SI3" s="382"/>
      <c r="SJ3" s="382"/>
      <c r="SK3" s="382"/>
      <c r="SL3" s="382"/>
      <c r="SM3" s="383"/>
      <c r="SO3" s="381" t="str">
        <f>SO6</f>
        <v>HIV/AIDS Program - Established Medically Complex</v>
      </c>
      <c r="SP3" s="382"/>
      <c r="SQ3" s="382"/>
      <c r="SR3" s="382"/>
      <c r="SS3" s="382"/>
      <c r="ST3" s="382"/>
      <c r="SU3" s="382"/>
      <c r="SV3" s="382"/>
      <c r="SW3" s="382"/>
      <c r="SX3" s="382"/>
      <c r="SY3" s="382"/>
      <c r="SZ3" s="382"/>
      <c r="TA3" s="382"/>
      <c r="TB3" s="382"/>
      <c r="TC3" s="382"/>
      <c r="TD3" s="382"/>
      <c r="TE3" s="382"/>
      <c r="TF3" s="382"/>
      <c r="TG3" s="382"/>
      <c r="TH3" s="382"/>
      <c r="TI3" s="383"/>
      <c r="TJ3" s="16"/>
      <c r="TK3" s="381" t="str">
        <f>TK6</f>
        <v>HIV/AIDS Program - Established Non Medically Complex</v>
      </c>
      <c r="TL3" s="382"/>
      <c r="TM3" s="382"/>
      <c r="TN3" s="382"/>
      <c r="TO3" s="382"/>
      <c r="TP3" s="382"/>
      <c r="TQ3" s="382"/>
      <c r="TR3" s="382"/>
      <c r="TS3" s="382"/>
      <c r="TT3" s="382"/>
      <c r="TU3" s="382"/>
      <c r="TV3" s="382"/>
      <c r="TW3" s="382"/>
      <c r="TX3" s="382"/>
      <c r="TY3" s="382"/>
      <c r="TZ3" s="382"/>
      <c r="UA3" s="382"/>
      <c r="UB3" s="382"/>
      <c r="UC3" s="382"/>
      <c r="UD3" s="382"/>
      <c r="UE3" s="383"/>
      <c r="UG3" s="381" t="str">
        <f>UG6</f>
        <v>HIV/AIDS Program - PMTCT</v>
      </c>
      <c r="UH3" s="382"/>
      <c r="UI3" s="382"/>
      <c r="UJ3" s="382"/>
      <c r="UK3" s="382"/>
      <c r="UL3" s="382"/>
      <c r="UM3" s="382"/>
      <c r="UN3" s="382"/>
      <c r="UO3" s="382"/>
      <c r="UP3" s="382"/>
      <c r="UQ3" s="382"/>
      <c r="UR3" s="382"/>
      <c r="US3" s="382"/>
      <c r="UT3" s="382"/>
      <c r="UU3" s="382"/>
      <c r="UV3" s="382"/>
      <c r="UW3" s="382"/>
      <c r="UX3" s="382"/>
      <c r="UY3" s="382"/>
      <c r="UZ3" s="382"/>
      <c r="VA3" s="383"/>
      <c r="VB3" s="16"/>
      <c r="VC3" s="381" t="str">
        <f>VC6</f>
        <v>HIV/AIDS Program - Pediatric</v>
      </c>
      <c r="VD3" s="382"/>
      <c r="VE3" s="382"/>
      <c r="VF3" s="382"/>
      <c r="VG3" s="382"/>
      <c r="VH3" s="382"/>
      <c r="VI3" s="382"/>
      <c r="VJ3" s="382"/>
      <c r="VK3" s="382"/>
      <c r="VL3" s="382"/>
      <c r="VM3" s="382"/>
      <c r="VN3" s="382"/>
      <c r="VO3" s="382"/>
      <c r="VP3" s="382"/>
      <c r="VQ3" s="382"/>
      <c r="VR3" s="382"/>
      <c r="VS3" s="382"/>
      <c r="VT3" s="382"/>
      <c r="VU3" s="382"/>
      <c r="VV3" s="382"/>
      <c r="VW3" s="383"/>
      <c r="VY3" s="384" t="s">
        <v>103</v>
      </c>
      <c r="VZ3" s="385"/>
      <c r="WA3" s="385"/>
      <c r="WB3" s="385"/>
      <c r="WC3" s="385"/>
      <c r="WD3" s="385"/>
      <c r="WE3" s="385"/>
      <c r="WF3" s="385"/>
      <c r="WG3" s="385"/>
      <c r="WH3" s="385"/>
      <c r="WI3" s="385"/>
      <c r="WJ3" s="385"/>
      <c r="WK3" s="385"/>
      <c r="WL3" s="385"/>
      <c r="WM3" s="385"/>
      <c r="WN3" s="385"/>
      <c r="WO3" s="385"/>
      <c r="WP3" s="385"/>
      <c r="WQ3" s="385"/>
      <c r="WR3" s="385"/>
      <c r="WS3" s="386"/>
      <c r="WT3" s="16"/>
      <c r="WU3" s="378" t="str">
        <f>WU6</f>
        <v>Laboratory - POC</v>
      </c>
      <c r="WV3" s="379"/>
      <c r="WW3" s="379"/>
      <c r="WX3" s="379"/>
      <c r="WY3" s="379"/>
      <c r="WZ3" s="379"/>
      <c r="XA3" s="379"/>
      <c r="XB3" s="379"/>
      <c r="XC3" s="379"/>
      <c r="XD3" s="379"/>
      <c r="XE3" s="379"/>
      <c r="XF3" s="379"/>
      <c r="XG3" s="379"/>
      <c r="XH3" s="379"/>
      <c r="XI3" s="379"/>
      <c r="XJ3" s="379"/>
      <c r="XK3" s="379"/>
      <c r="XL3" s="379"/>
      <c r="XM3" s="379"/>
      <c r="XN3" s="379"/>
      <c r="XO3" s="380"/>
      <c r="XP3" s="16"/>
      <c r="XQ3" s="378" t="str">
        <f>XQ6</f>
        <v>Laboratory - Parasitology</v>
      </c>
      <c r="XR3" s="379"/>
      <c r="XS3" s="379"/>
      <c r="XT3" s="379"/>
      <c r="XU3" s="379"/>
      <c r="XV3" s="379"/>
      <c r="XW3" s="379"/>
      <c r="XX3" s="379"/>
      <c r="XY3" s="379"/>
      <c r="XZ3" s="379"/>
      <c r="YA3" s="379"/>
      <c r="YB3" s="379"/>
      <c r="YC3" s="379"/>
      <c r="YD3" s="379"/>
      <c r="YE3" s="379"/>
      <c r="YF3" s="379"/>
      <c r="YG3" s="379"/>
      <c r="YH3" s="379"/>
      <c r="YI3" s="379"/>
      <c r="YJ3" s="379"/>
      <c r="YK3" s="380"/>
      <c r="YM3" s="378" t="str">
        <f>YM6</f>
        <v>Laboratory - Biochemistry</v>
      </c>
      <c r="YN3" s="379"/>
      <c r="YO3" s="379"/>
      <c r="YP3" s="379"/>
      <c r="YQ3" s="379"/>
      <c r="YR3" s="379"/>
      <c r="YS3" s="379"/>
      <c r="YT3" s="379"/>
      <c r="YU3" s="379"/>
      <c r="YV3" s="379"/>
      <c r="YW3" s="379"/>
      <c r="YX3" s="379"/>
      <c r="YY3" s="379"/>
      <c r="YZ3" s="379"/>
      <c r="ZA3" s="379"/>
      <c r="ZB3" s="379"/>
      <c r="ZC3" s="379"/>
      <c r="ZD3" s="379"/>
      <c r="ZE3" s="379"/>
      <c r="ZF3" s="379"/>
      <c r="ZG3" s="380"/>
      <c r="ZI3" s="378" t="str">
        <f>ZI6</f>
        <v>Laboratory - Microbiology</v>
      </c>
      <c r="ZJ3" s="379"/>
      <c r="ZK3" s="379"/>
      <c r="ZL3" s="379"/>
      <c r="ZM3" s="379"/>
      <c r="ZN3" s="379"/>
      <c r="ZO3" s="379"/>
      <c r="ZP3" s="379"/>
      <c r="ZQ3" s="379"/>
      <c r="ZR3" s="379"/>
      <c r="ZS3" s="379"/>
      <c r="ZT3" s="379"/>
      <c r="ZU3" s="379"/>
      <c r="ZV3" s="379"/>
      <c r="ZW3" s="379"/>
      <c r="ZX3" s="379"/>
      <c r="ZY3" s="379"/>
      <c r="ZZ3" s="379"/>
      <c r="AAA3" s="379"/>
      <c r="AAB3" s="379"/>
      <c r="AAC3" s="380"/>
      <c r="AAE3" s="378" t="str">
        <f>AAE6</f>
        <v>Laboratory - Molecular</v>
      </c>
      <c r="AAF3" s="379"/>
      <c r="AAG3" s="379"/>
      <c r="AAH3" s="379"/>
      <c r="AAI3" s="379"/>
      <c r="AAJ3" s="379"/>
      <c r="AAK3" s="379"/>
      <c r="AAL3" s="379"/>
      <c r="AAM3" s="379"/>
      <c r="AAN3" s="379"/>
      <c r="AAO3" s="379"/>
      <c r="AAP3" s="379"/>
      <c r="AAQ3" s="379"/>
      <c r="AAR3" s="379"/>
      <c r="AAS3" s="379"/>
      <c r="AAT3" s="379"/>
      <c r="AAU3" s="379"/>
      <c r="AAV3" s="379"/>
      <c r="AAW3" s="379"/>
      <c r="AAX3" s="379"/>
      <c r="AAY3" s="380"/>
      <c r="ABA3" s="378" t="str">
        <f>ABA6</f>
        <v>Laboratory - TB Microscopy</v>
      </c>
      <c r="ABB3" s="379"/>
      <c r="ABC3" s="379"/>
      <c r="ABD3" s="379"/>
      <c r="ABE3" s="379"/>
      <c r="ABF3" s="379"/>
      <c r="ABG3" s="379"/>
      <c r="ABH3" s="379"/>
      <c r="ABI3" s="379"/>
      <c r="ABJ3" s="379"/>
      <c r="ABK3" s="379"/>
      <c r="ABL3" s="379"/>
      <c r="ABM3" s="379"/>
      <c r="ABN3" s="379"/>
      <c r="ABO3" s="379"/>
      <c r="ABP3" s="379"/>
      <c r="ABQ3" s="379"/>
      <c r="ABR3" s="379"/>
      <c r="ABS3" s="379"/>
      <c r="ABT3" s="379"/>
      <c r="ABU3" s="380"/>
      <c r="ABW3" s="378" t="str">
        <f>ABW6</f>
        <v>Laboratory - Serology</v>
      </c>
      <c r="ABX3" s="379"/>
      <c r="ABY3" s="379"/>
      <c r="ABZ3" s="379"/>
      <c r="ACA3" s="379"/>
      <c r="ACB3" s="379"/>
      <c r="ACC3" s="379"/>
      <c r="ACD3" s="379"/>
      <c r="ACE3" s="379"/>
      <c r="ACF3" s="379"/>
      <c r="ACG3" s="379"/>
      <c r="ACH3" s="379"/>
      <c r="ACI3" s="379"/>
      <c r="ACJ3" s="379"/>
      <c r="ACK3" s="379"/>
      <c r="ACL3" s="379"/>
      <c r="ACM3" s="379"/>
      <c r="ACN3" s="379"/>
      <c r="ACO3" s="379"/>
      <c r="ACP3" s="379"/>
      <c r="ACQ3" s="380"/>
      <c r="ACS3" s="378" t="str">
        <f>ACS6</f>
        <v>Laboratory - Cytology</v>
      </c>
      <c r="ACT3" s="379"/>
      <c r="ACU3" s="379"/>
      <c r="ACV3" s="379"/>
      <c r="ACW3" s="379"/>
      <c r="ACX3" s="379"/>
      <c r="ACY3" s="379"/>
      <c r="ACZ3" s="379"/>
      <c r="ADA3" s="379"/>
      <c r="ADB3" s="379"/>
      <c r="ADC3" s="379"/>
      <c r="ADD3" s="379"/>
      <c r="ADE3" s="379"/>
      <c r="ADF3" s="379"/>
      <c r="ADG3" s="379"/>
      <c r="ADH3" s="379"/>
      <c r="ADI3" s="379"/>
      <c r="ADJ3" s="379"/>
      <c r="ADK3" s="379"/>
      <c r="ADL3" s="379"/>
      <c r="ADM3" s="380"/>
      <c r="ADO3" s="378" t="str">
        <f>ADO6</f>
        <v>Laboratory - Histology</v>
      </c>
      <c r="ADP3" s="379"/>
      <c r="ADQ3" s="379"/>
      <c r="ADR3" s="379"/>
      <c r="ADS3" s="379"/>
      <c r="ADT3" s="379"/>
      <c r="ADU3" s="379"/>
      <c r="ADV3" s="379"/>
      <c r="ADW3" s="379"/>
      <c r="ADX3" s="379"/>
      <c r="ADY3" s="379"/>
      <c r="ADZ3" s="379"/>
      <c r="AEA3" s="379"/>
      <c r="AEB3" s="379"/>
      <c r="AEC3" s="379"/>
      <c r="AED3" s="379"/>
      <c r="AEE3" s="379"/>
      <c r="AEF3" s="379"/>
      <c r="AEG3" s="379"/>
      <c r="AEH3" s="379"/>
      <c r="AEI3" s="380"/>
      <c r="AEK3" s="378" t="str">
        <f>AEK6</f>
        <v>Laboratory - Blood Transfusion Lab Analysis</v>
      </c>
      <c r="AEL3" s="379"/>
      <c r="AEM3" s="379"/>
      <c r="AEN3" s="379"/>
      <c r="AEO3" s="379"/>
      <c r="AEP3" s="379"/>
      <c r="AEQ3" s="379"/>
      <c r="AER3" s="379"/>
      <c r="AES3" s="379"/>
      <c r="AET3" s="379"/>
      <c r="AEU3" s="379"/>
      <c r="AEV3" s="379"/>
      <c r="AEW3" s="379"/>
      <c r="AEX3" s="379"/>
      <c r="AEY3" s="379"/>
      <c r="AEZ3" s="379"/>
      <c r="AFA3" s="379"/>
      <c r="AFB3" s="379"/>
      <c r="AFC3" s="379"/>
      <c r="AFD3" s="379"/>
      <c r="AFE3" s="380"/>
      <c r="AFG3" s="390" t="s">
        <v>125</v>
      </c>
      <c r="AFH3" s="388"/>
      <c r="AFI3" s="388"/>
      <c r="AFJ3" s="388"/>
      <c r="AFK3" s="388"/>
      <c r="AFL3" s="388"/>
      <c r="AFM3" s="388"/>
      <c r="AFN3" s="388"/>
      <c r="AFO3" s="388"/>
      <c r="AFP3" s="388"/>
      <c r="AFQ3" s="388"/>
      <c r="AFR3" s="388"/>
      <c r="AFS3" s="388"/>
      <c r="AFT3" s="388"/>
      <c r="AFU3" s="388"/>
      <c r="AFV3" s="388"/>
      <c r="AFW3" s="388"/>
      <c r="AFX3" s="388"/>
      <c r="AFY3" s="388"/>
      <c r="AFZ3" s="388"/>
      <c r="AGA3" s="389"/>
      <c r="AGB3" s="141"/>
      <c r="AGC3" s="387" t="str">
        <f>AGC6</f>
        <v>Mammography</v>
      </c>
      <c r="AGD3" s="388"/>
      <c r="AGE3" s="388"/>
      <c r="AGF3" s="388"/>
      <c r="AGG3" s="388"/>
      <c r="AGH3" s="388"/>
      <c r="AGI3" s="388"/>
      <c r="AGJ3" s="388"/>
      <c r="AGK3" s="388"/>
      <c r="AGL3" s="388"/>
      <c r="AGM3" s="388"/>
      <c r="AGN3" s="388"/>
      <c r="AGO3" s="388"/>
      <c r="AGP3" s="388"/>
      <c r="AGQ3" s="388"/>
      <c r="AGR3" s="388"/>
      <c r="AGS3" s="388"/>
      <c r="AGT3" s="388"/>
      <c r="AGU3" s="388"/>
      <c r="AGV3" s="388"/>
      <c r="AGW3" s="389"/>
      <c r="AGX3" s="141"/>
      <c r="AGY3" s="387" t="str">
        <f>AGY6</f>
        <v>MRI</v>
      </c>
      <c r="AGZ3" s="388"/>
      <c r="AHA3" s="388"/>
      <c r="AHB3" s="388"/>
      <c r="AHC3" s="388"/>
      <c r="AHD3" s="388"/>
      <c r="AHE3" s="388"/>
      <c r="AHF3" s="388"/>
      <c r="AHG3" s="388"/>
      <c r="AHH3" s="388"/>
      <c r="AHI3" s="388"/>
      <c r="AHJ3" s="388"/>
      <c r="AHK3" s="388"/>
      <c r="AHL3" s="388"/>
      <c r="AHM3" s="388"/>
      <c r="AHN3" s="388"/>
      <c r="AHO3" s="388"/>
      <c r="AHP3" s="388"/>
      <c r="AHQ3" s="388"/>
      <c r="AHR3" s="388"/>
      <c r="AHS3" s="389"/>
      <c r="AHT3" s="141"/>
      <c r="AHU3" s="387" t="str">
        <f>AHU6</f>
        <v>Tomography</v>
      </c>
      <c r="AHV3" s="388"/>
      <c r="AHW3" s="388"/>
      <c r="AHX3" s="388"/>
      <c r="AHY3" s="388"/>
      <c r="AHZ3" s="388"/>
      <c r="AIA3" s="388"/>
      <c r="AIB3" s="388"/>
      <c r="AIC3" s="388"/>
      <c r="AID3" s="388"/>
      <c r="AIE3" s="388"/>
      <c r="AIF3" s="388"/>
      <c r="AIG3" s="388"/>
      <c r="AIH3" s="388"/>
      <c r="AII3" s="388"/>
      <c r="AIJ3" s="388"/>
      <c r="AIK3" s="388"/>
      <c r="AIL3" s="388"/>
      <c r="AIM3" s="388"/>
      <c r="AIN3" s="388"/>
      <c r="AIO3" s="389"/>
      <c r="AIP3" s="141"/>
      <c r="AIQ3" s="387" t="str">
        <f>AIQ6</f>
        <v>Radiotherapy</v>
      </c>
      <c r="AIR3" s="388"/>
      <c r="AIS3" s="388"/>
      <c r="AIT3" s="388"/>
      <c r="AIU3" s="388"/>
      <c r="AIV3" s="388"/>
      <c r="AIW3" s="388"/>
      <c r="AIX3" s="388"/>
      <c r="AIY3" s="388"/>
      <c r="AIZ3" s="388"/>
      <c r="AJA3" s="388"/>
      <c r="AJB3" s="388"/>
      <c r="AJC3" s="388"/>
      <c r="AJD3" s="388"/>
      <c r="AJE3" s="388"/>
      <c r="AJF3" s="388"/>
      <c r="AJG3" s="388"/>
      <c r="AJH3" s="388"/>
      <c r="AJI3" s="388"/>
      <c r="AJJ3" s="388"/>
      <c r="AJK3" s="389"/>
      <c r="AJL3" s="141"/>
      <c r="AJM3" s="387" t="str">
        <f>AJM6</f>
        <v>Diagnostic Radiography Procedures</v>
      </c>
      <c r="AJN3" s="388"/>
      <c r="AJO3" s="388"/>
      <c r="AJP3" s="388"/>
      <c r="AJQ3" s="388"/>
      <c r="AJR3" s="388"/>
      <c r="AJS3" s="388"/>
      <c r="AJT3" s="388"/>
      <c r="AJU3" s="388"/>
      <c r="AJV3" s="388"/>
      <c r="AJW3" s="388"/>
      <c r="AJX3" s="388"/>
      <c r="AJY3" s="388"/>
      <c r="AJZ3" s="388"/>
      <c r="AKA3" s="388"/>
      <c r="AKB3" s="388"/>
      <c r="AKC3" s="388"/>
      <c r="AKD3" s="388"/>
      <c r="AKE3" s="388"/>
      <c r="AKF3" s="388"/>
      <c r="AKG3" s="389"/>
      <c r="AKI3" s="394" t="str">
        <f>AKI6</f>
        <v>Dental Accidents and Emergencies</v>
      </c>
      <c r="AKJ3" s="395"/>
      <c r="AKK3" s="395"/>
      <c r="AKL3" s="395"/>
      <c r="AKM3" s="395"/>
      <c r="AKN3" s="395"/>
      <c r="AKO3" s="395"/>
      <c r="AKP3" s="395"/>
      <c r="AKQ3" s="395"/>
      <c r="AKR3" s="395"/>
      <c r="AKS3" s="395"/>
      <c r="AKT3" s="395"/>
      <c r="AKU3" s="395"/>
      <c r="AKV3" s="395"/>
      <c r="AKW3" s="395"/>
      <c r="AKX3" s="395"/>
      <c r="AKY3" s="395"/>
      <c r="AKZ3" s="395"/>
      <c r="ALA3" s="395"/>
      <c r="ALB3" s="395"/>
      <c r="ALC3" s="396"/>
      <c r="ALD3" s="141"/>
      <c r="ALE3" s="394" t="str">
        <f>ALE6</f>
        <v>Dental Surgical Procedures</v>
      </c>
      <c r="ALF3" s="395"/>
      <c r="ALG3" s="395"/>
      <c r="ALH3" s="395"/>
      <c r="ALI3" s="395"/>
      <c r="ALJ3" s="395"/>
      <c r="ALK3" s="395"/>
      <c r="ALL3" s="395"/>
      <c r="ALM3" s="395"/>
      <c r="ALN3" s="395"/>
      <c r="ALO3" s="395"/>
      <c r="ALP3" s="395"/>
      <c r="ALQ3" s="395"/>
      <c r="ALR3" s="395"/>
      <c r="ALS3" s="395"/>
      <c r="ALT3" s="395"/>
      <c r="ALU3" s="395"/>
      <c r="ALV3" s="395"/>
      <c r="ALW3" s="395"/>
      <c r="ALX3" s="395"/>
      <c r="ALY3" s="396"/>
      <c r="ALZ3" s="141"/>
      <c r="AMA3" s="394" t="str">
        <f>AMA6</f>
        <v>Dental under 5 outpatient visits</v>
      </c>
      <c r="AMB3" s="395"/>
      <c r="AMC3" s="395"/>
      <c r="AMD3" s="395"/>
      <c r="AME3" s="395"/>
      <c r="AMF3" s="395"/>
      <c r="AMG3" s="395"/>
      <c r="AMH3" s="395"/>
      <c r="AMI3" s="395"/>
      <c r="AMJ3" s="395"/>
      <c r="AMK3" s="395"/>
      <c r="AML3" s="395"/>
      <c r="AMM3" s="395"/>
      <c r="AMN3" s="395"/>
      <c r="AMO3" s="395"/>
      <c r="AMP3" s="395"/>
      <c r="AMQ3" s="395"/>
      <c r="AMR3" s="395"/>
      <c r="AMS3" s="395"/>
      <c r="AMT3" s="395"/>
      <c r="AMU3" s="396"/>
      <c r="AMV3" s="141"/>
      <c r="AMW3" s="394" t="str">
        <f>AMW6</f>
        <v>Dental over 5 outpatient visits</v>
      </c>
      <c r="AMX3" s="395"/>
      <c r="AMY3" s="395"/>
      <c r="AMZ3" s="395"/>
      <c r="ANA3" s="395"/>
      <c r="ANB3" s="395"/>
      <c r="ANC3" s="395"/>
      <c r="AND3" s="395"/>
      <c r="ANE3" s="395"/>
      <c r="ANF3" s="395"/>
      <c r="ANG3" s="395"/>
      <c r="ANH3" s="395"/>
      <c r="ANI3" s="395"/>
      <c r="ANJ3" s="395"/>
      <c r="ANK3" s="395"/>
      <c r="ANL3" s="395"/>
      <c r="ANM3" s="395"/>
      <c r="ANN3" s="395"/>
      <c r="ANO3" s="395"/>
      <c r="ANP3" s="395"/>
      <c r="ANQ3" s="396"/>
      <c r="ANS3" s="391" t="str">
        <f>ANS6</f>
        <v>Mental Health OPD</v>
      </c>
      <c r="ANT3" s="392"/>
      <c r="ANU3" s="392"/>
      <c r="ANV3" s="392"/>
      <c r="ANW3" s="392"/>
      <c r="ANX3" s="392"/>
      <c r="ANY3" s="392"/>
      <c r="ANZ3" s="392"/>
      <c r="AOA3" s="392"/>
      <c r="AOB3" s="392"/>
      <c r="AOC3" s="392"/>
      <c r="AOD3" s="392"/>
      <c r="AOE3" s="392"/>
      <c r="AOF3" s="392"/>
      <c r="AOG3" s="392"/>
      <c r="AOH3" s="392"/>
      <c r="AOI3" s="392"/>
      <c r="AOJ3" s="392"/>
      <c r="AOK3" s="392"/>
      <c r="AOL3" s="392"/>
      <c r="AOM3" s="393"/>
      <c r="AON3" s="141"/>
      <c r="AOO3" s="391" t="str">
        <f>AOO6</f>
        <v>Mental Health Clinic Visit</v>
      </c>
      <c r="AOP3" s="392"/>
      <c r="AOQ3" s="392"/>
      <c r="AOR3" s="392"/>
      <c r="AOS3" s="392"/>
      <c r="AOT3" s="392"/>
      <c r="AOU3" s="392"/>
      <c r="AOV3" s="392"/>
      <c r="AOW3" s="392"/>
      <c r="AOX3" s="392"/>
      <c r="AOY3" s="392"/>
      <c r="AOZ3" s="392"/>
      <c r="APA3" s="392"/>
      <c r="APB3" s="392"/>
      <c r="APC3" s="392"/>
      <c r="APD3" s="392"/>
      <c r="APE3" s="392"/>
      <c r="APF3" s="392"/>
      <c r="APG3" s="392"/>
      <c r="APH3" s="392"/>
      <c r="API3" s="393"/>
    </row>
    <row r="4" spans="1:1101" s="139" customFormat="1" ht="63" customHeight="1">
      <c r="A4" s="142" t="s">
        <v>878</v>
      </c>
      <c r="B4" s="143"/>
      <c r="C4" s="144" t="s">
        <v>879</v>
      </c>
      <c r="D4" s="145" t="s">
        <v>190</v>
      </c>
      <c r="E4" s="145" t="s">
        <v>16</v>
      </c>
      <c r="F4" s="145" t="s">
        <v>880</v>
      </c>
      <c r="G4" s="145" t="s">
        <v>12</v>
      </c>
      <c r="H4" s="145" t="s">
        <v>24</v>
      </c>
      <c r="I4" s="145" t="s">
        <v>29</v>
      </c>
      <c r="J4" s="145" t="s">
        <v>881</v>
      </c>
      <c r="K4" s="145" t="s">
        <v>37</v>
      </c>
      <c r="L4" s="145" t="s">
        <v>882</v>
      </c>
      <c r="M4" s="145" t="s">
        <v>883</v>
      </c>
      <c r="N4" s="145" t="s">
        <v>147</v>
      </c>
      <c r="O4" s="145" t="s">
        <v>51</v>
      </c>
      <c r="P4" s="145" t="s">
        <v>54</v>
      </c>
      <c r="Q4" s="145" t="s">
        <v>59</v>
      </c>
      <c r="R4" s="145" t="s">
        <v>63</v>
      </c>
      <c r="S4" s="145" t="s">
        <v>67</v>
      </c>
      <c r="T4" s="145" t="s">
        <v>71</v>
      </c>
      <c r="U4" s="145" t="s">
        <v>75</v>
      </c>
      <c r="V4" s="145" t="s">
        <v>80</v>
      </c>
      <c r="W4" s="146" t="s">
        <v>84</v>
      </c>
      <c r="Y4" s="144" t="s">
        <v>879</v>
      </c>
      <c r="Z4" s="145" t="s">
        <v>190</v>
      </c>
      <c r="AA4" s="145" t="s">
        <v>16</v>
      </c>
      <c r="AB4" s="145" t="s">
        <v>880</v>
      </c>
      <c r="AC4" s="145" t="s">
        <v>12</v>
      </c>
      <c r="AD4" s="145" t="s">
        <v>24</v>
      </c>
      <c r="AE4" s="145" t="s">
        <v>29</v>
      </c>
      <c r="AF4" s="145" t="s">
        <v>881</v>
      </c>
      <c r="AG4" s="145" t="s">
        <v>37</v>
      </c>
      <c r="AH4" s="145" t="s">
        <v>882</v>
      </c>
      <c r="AI4" s="145" t="s">
        <v>883</v>
      </c>
      <c r="AJ4" s="145" t="s">
        <v>147</v>
      </c>
      <c r="AK4" s="145" t="s">
        <v>51</v>
      </c>
      <c r="AL4" s="145" t="s">
        <v>54</v>
      </c>
      <c r="AM4" s="145" t="s">
        <v>59</v>
      </c>
      <c r="AN4" s="145" t="s">
        <v>63</v>
      </c>
      <c r="AO4" s="145" t="s">
        <v>67</v>
      </c>
      <c r="AP4" s="145" t="s">
        <v>71</v>
      </c>
      <c r="AQ4" s="145" t="s">
        <v>75</v>
      </c>
      <c r="AR4" s="145" t="s">
        <v>80</v>
      </c>
      <c r="AS4" s="146" t="s">
        <v>84</v>
      </c>
      <c r="AU4" s="144" t="s">
        <v>879</v>
      </c>
      <c r="AV4" s="145" t="s">
        <v>190</v>
      </c>
      <c r="AW4" s="145" t="s">
        <v>16</v>
      </c>
      <c r="AX4" s="145" t="s">
        <v>880</v>
      </c>
      <c r="AY4" s="145" t="s">
        <v>12</v>
      </c>
      <c r="AZ4" s="145" t="s">
        <v>24</v>
      </c>
      <c r="BA4" s="145" t="s">
        <v>29</v>
      </c>
      <c r="BB4" s="145" t="s">
        <v>881</v>
      </c>
      <c r="BC4" s="145" t="s">
        <v>37</v>
      </c>
      <c r="BD4" s="145" t="s">
        <v>882</v>
      </c>
      <c r="BE4" s="145" t="s">
        <v>883</v>
      </c>
      <c r="BF4" s="145" t="s">
        <v>147</v>
      </c>
      <c r="BG4" s="145" t="s">
        <v>51</v>
      </c>
      <c r="BH4" s="145" t="s">
        <v>54</v>
      </c>
      <c r="BI4" s="145" t="s">
        <v>59</v>
      </c>
      <c r="BJ4" s="145" t="s">
        <v>63</v>
      </c>
      <c r="BK4" s="145" t="s">
        <v>67</v>
      </c>
      <c r="BL4" s="145" t="s">
        <v>71</v>
      </c>
      <c r="BM4" s="145" t="s">
        <v>75</v>
      </c>
      <c r="BN4" s="145" t="s">
        <v>80</v>
      </c>
      <c r="BO4" s="146" t="s">
        <v>84</v>
      </c>
      <c r="BQ4" s="144" t="s">
        <v>879</v>
      </c>
      <c r="BR4" s="145" t="s">
        <v>190</v>
      </c>
      <c r="BS4" s="145" t="s">
        <v>16</v>
      </c>
      <c r="BT4" s="145" t="s">
        <v>880</v>
      </c>
      <c r="BU4" s="145" t="s">
        <v>12</v>
      </c>
      <c r="BV4" s="145" t="s">
        <v>24</v>
      </c>
      <c r="BW4" s="145" t="s">
        <v>29</v>
      </c>
      <c r="BX4" s="145" t="s">
        <v>881</v>
      </c>
      <c r="BY4" s="145" t="s">
        <v>37</v>
      </c>
      <c r="BZ4" s="145" t="s">
        <v>882</v>
      </c>
      <c r="CA4" s="145" t="s">
        <v>883</v>
      </c>
      <c r="CB4" s="145" t="s">
        <v>147</v>
      </c>
      <c r="CC4" s="145" t="s">
        <v>51</v>
      </c>
      <c r="CD4" s="145" t="s">
        <v>54</v>
      </c>
      <c r="CE4" s="145" t="s">
        <v>59</v>
      </c>
      <c r="CF4" s="145" t="s">
        <v>63</v>
      </c>
      <c r="CG4" s="145" t="s">
        <v>67</v>
      </c>
      <c r="CH4" s="145" t="s">
        <v>71</v>
      </c>
      <c r="CI4" s="145" t="s">
        <v>75</v>
      </c>
      <c r="CJ4" s="145" t="s">
        <v>80</v>
      </c>
      <c r="CK4" s="146" t="s">
        <v>84</v>
      </c>
      <c r="CM4" s="144" t="s">
        <v>879</v>
      </c>
      <c r="CN4" s="145" t="s">
        <v>190</v>
      </c>
      <c r="CO4" s="145" t="s">
        <v>16</v>
      </c>
      <c r="CP4" s="145" t="s">
        <v>880</v>
      </c>
      <c r="CQ4" s="145" t="s">
        <v>12</v>
      </c>
      <c r="CR4" s="145" t="s">
        <v>24</v>
      </c>
      <c r="CS4" s="145" t="s">
        <v>29</v>
      </c>
      <c r="CT4" s="145" t="s">
        <v>881</v>
      </c>
      <c r="CU4" s="145" t="s">
        <v>37</v>
      </c>
      <c r="CV4" s="145" t="s">
        <v>882</v>
      </c>
      <c r="CW4" s="145" t="s">
        <v>883</v>
      </c>
      <c r="CX4" s="145" t="s">
        <v>147</v>
      </c>
      <c r="CY4" s="145" t="s">
        <v>51</v>
      </c>
      <c r="CZ4" s="145" t="s">
        <v>54</v>
      </c>
      <c r="DA4" s="145" t="s">
        <v>59</v>
      </c>
      <c r="DB4" s="145" t="s">
        <v>63</v>
      </c>
      <c r="DC4" s="145" t="s">
        <v>67</v>
      </c>
      <c r="DD4" s="145" t="s">
        <v>71</v>
      </c>
      <c r="DE4" s="145" t="s">
        <v>75</v>
      </c>
      <c r="DF4" s="145" t="s">
        <v>80</v>
      </c>
      <c r="DG4" s="146" t="s">
        <v>84</v>
      </c>
      <c r="DI4" s="144" t="s">
        <v>879</v>
      </c>
      <c r="DJ4" s="145" t="s">
        <v>190</v>
      </c>
      <c r="DK4" s="145" t="s">
        <v>16</v>
      </c>
      <c r="DL4" s="145" t="s">
        <v>880</v>
      </c>
      <c r="DM4" s="145" t="s">
        <v>12</v>
      </c>
      <c r="DN4" s="145" t="s">
        <v>24</v>
      </c>
      <c r="DO4" s="145" t="s">
        <v>29</v>
      </c>
      <c r="DP4" s="145" t="s">
        <v>881</v>
      </c>
      <c r="DQ4" s="145" t="s">
        <v>37</v>
      </c>
      <c r="DR4" s="145" t="s">
        <v>882</v>
      </c>
      <c r="DS4" s="145" t="s">
        <v>883</v>
      </c>
      <c r="DT4" s="145" t="s">
        <v>147</v>
      </c>
      <c r="DU4" s="145" t="s">
        <v>51</v>
      </c>
      <c r="DV4" s="145" t="s">
        <v>54</v>
      </c>
      <c r="DW4" s="145" t="s">
        <v>59</v>
      </c>
      <c r="DX4" s="145" t="s">
        <v>63</v>
      </c>
      <c r="DY4" s="145" t="s">
        <v>67</v>
      </c>
      <c r="DZ4" s="145" t="s">
        <v>71</v>
      </c>
      <c r="EA4" s="145" t="s">
        <v>75</v>
      </c>
      <c r="EB4" s="145" t="s">
        <v>80</v>
      </c>
      <c r="EC4" s="146" t="s">
        <v>84</v>
      </c>
      <c r="EE4" s="144" t="s">
        <v>879</v>
      </c>
      <c r="EF4" s="145" t="s">
        <v>190</v>
      </c>
      <c r="EG4" s="145" t="s">
        <v>16</v>
      </c>
      <c r="EH4" s="145" t="s">
        <v>880</v>
      </c>
      <c r="EI4" s="145" t="s">
        <v>12</v>
      </c>
      <c r="EJ4" s="145" t="s">
        <v>24</v>
      </c>
      <c r="EK4" s="145" t="s">
        <v>29</v>
      </c>
      <c r="EL4" s="145" t="s">
        <v>881</v>
      </c>
      <c r="EM4" s="145" t="s">
        <v>37</v>
      </c>
      <c r="EN4" s="145" t="s">
        <v>882</v>
      </c>
      <c r="EO4" s="145" t="s">
        <v>883</v>
      </c>
      <c r="EP4" s="145" t="s">
        <v>147</v>
      </c>
      <c r="EQ4" s="145" t="s">
        <v>51</v>
      </c>
      <c r="ER4" s="145" t="s">
        <v>54</v>
      </c>
      <c r="ES4" s="145" t="s">
        <v>59</v>
      </c>
      <c r="ET4" s="145" t="s">
        <v>63</v>
      </c>
      <c r="EU4" s="145" t="s">
        <v>67</v>
      </c>
      <c r="EV4" s="145" t="s">
        <v>71</v>
      </c>
      <c r="EW4" s="145" t="s">
        <v>75</v>
      </c>
      <c r="EX4" s="145" t="s">
        <v>80</v>
      </c>
      <c r="EY4" s="146" t="s">
        <v>84</v>
      </c>
      <c r="FA4" s="144" t="s">
        <v>879</v>
      </c>
      <c r="FB4" s="145" t="s">
        <v>190</v>
      </c>
      <c r="FC4" s="145" t="s">
        <v>16</v>
      </c>
      <c r="FD4" s="145" t="s">
        <v>880</v>
      </c>
      <c r="FE4" s="145" t="s">
        <v>12</v>
      </c>
      <c r="FF4" s="145" t="s">
        <v>24</v>
      </c>
      <c r="FG4" s="145" t="s">
        <v>29</v>
      </c>
      <c r="FH4" s="145" t="s">
        <v>881</v>
      </c>
      <c r="FI4" s="145" t="s">
        <v>37</v>
      </c>
      <c r="FJ4" s="145" t="s">
        <v>882</v>
      </c>
      <c r="FK4" s="145" t="s">
        <v>883</v>
      </c>
      <c r="FL4" s="145" t="s">
        <v>147</v>
      </c>
      <c r="FM4" s="145" t="s">
        <v>51</v>
      </c>
      <c r="FN4" s="145" t="s">
        <v>54</v>
      </c>
      <c r="FO4" s="145" t="s">
        <v>59</v>
      </c>
      <c r="FP4" s="145" t="s">
        <v>63</v>
      </c>
      <c r="FQ4" s="145" t="s">
        <v>67</v>
      </c>
      <c r="FR4" s="145" t="s">
        <v>71</v>
      </c>
      <c r="FS4" s="145" t="s">
        <v>75</v>
      </c>
      <c r="FT4" s="145" t="s">
        <v>80</v>
      </c>
      <c r="FU4" s="146" t="s">
        <v>84</v>
      </c>
      <c r="FW4" s="144" t="s">
        <v>879</v>
      </c>
      <c r="FX4" s="145" t="s">
        <v>190</v>
      </c>
      <c r="FY4" s="145" t="s">
        <v>16</v>
      </c>
      <c r="FZ4" s="145" t="s">
        <v>880</v>
      </c>
      <c r="GA4" s="145" t="s">
        <v>12</v>
      </c>
      <c r="GB4" s="145" t="s">
        <v>24</v>
      </c>
      <c r="GC4" s="145" t="s">
        <v>29</v>
      </c>
      <c r="GD4" s="145" t="s">
        <v>881</v>
      </c>
      <c r="GE4" s="145" t="s">
        <v>37</v>
      </c>
      <c r="GF4" s="145" t="s">
        <v>882</v>
      </c>
      <c r="GG4" s="145" t="s">
        <v>883</v>
      </c>
      <c r="GH4" s="145" t="s">
        <v>147</v>
      </c>
      <c r="GI4" s="145" t="s">
        <v>51</v>
      </c>
      <c r="GJ4" s="145" t="s">
        <v>54</v>
      </c>
      <c r="GK4" s="145" t="s">
        <v>59</v>
      </c>
      <c r="GL4" s="145" t="s">
        <v>63</v>
      </c>
      <c r="GM4" s="145" t="s">
        <v>67</v>
      </c>
      <c r="GN4" s="145" t="s">
        <v>71</v>
      </c>
      <c r="GO4" s="145" t="s">
        <v>75</v>
      </c>
      <c r="GP4" s="145" t="s">
        <v>80</v>
      </c>
      <c r="GQ4" s="146" t="s">
        <v>84</v>
      </c>
      <c r="GR4" s="34"/>
      <c r="GS4" s="144" t="s">
        <v>879</v>
      </c>
      <c r="GT4" s="145" t="s">
        <v>190</v>
      </c>
      <c r="GU4" s="145" t="s">
        <v>16</v>
      </c>
      <c r="GV4" s="145" t="s">
        <v>880</v>
      </c>
      <c r="GW4" s="145" t="s">
        <v>12</v>
      </c>
      <c r="GX4" s="145" t="s">
        <v>24</v>
      </c>
      <c r="GY4" s="145" t="s">
        <v>29</v>
      </c>
      <c r="GZ4" s="145" t="s">
        <v>881</v>
      </c>
      <c r="HA4" s="145" t="s">
        <v>37</v>
      </c>
      <c r="HB4" s="145" t="s">
        <v>882</v>
      </c>
      <c r="HC4" s="145" t="s">
        <v>883</v>
      </c>
      <c r="HD4" s="145" t="s">
        <v>147</v>
      </c>
      <c r="HE4" s="145" t="s">
        <v>51</v>
      </c>
      <c r="HF4" s="145" t="s">
        <v>54</v>
      </c>
      <c r="HG4" s="145" t="s">
        <v>59</v>
      </c>
      <c r="HH4" s="145" t="s">
        <v>63</v>
      </c>
      <c r="HI4" s="145" t="s">
        <v>67</v>
      </c>
      <c r="HJ4" s="145" t="s">
        <v>71</v>
      </c>
      <c r="HK4" s="145" t="s">
        <v>75</v>
      </c>
      <c r="HL4" s="145" t="s">
        <v>80</v>
      </c>
      <c r="HM4" s="146" t="s">
        <v>84</v>
      </c>
      <c r="HO4" s="144" t="s">
        <v>879</v>
      </c>
      <c r="HP4" s="145" t="s">
        <v>190</v>
      </c>
      <c r="HQ4" s="145" t="s">
        <v>16</v>
      </c>
      <c r="HR4" s="145" t="s">
        <v>880</v>
      </c>
      <c r="HS4" s="145" t="s">
        <v>12</v>
      </c>
      <c r="HT4" s="145" t="s">
        <v>24</v>
      </c>
      <c r="HU4" s="145" t="s">
        <v>29</v>
      </c>
      <c r="HV4" s="145" t="s">
        <v>881</v>
      </c>
      <c r="HW4" s="145" t="s">
        <v>37</v>
      </c>
      <c r="HX4" s="145" t="s">
        <v>882</v>
      </c>
      <c r="HY4" s="145" t="s">
        <v>883</v>
      </c>
      <c r="HZ4" s="145" t="s">
        <v>147</v>
      </c>
      <c r="IA4" s="145" t="s">
        <v>51</v>
      </c>
      <c r="IB4" s="145" t="s">
        <v>54</v>
      </c>
      <c r="IC4" s="145" t="s">
        <v>59</v>
      </c>
      <c r="ID4" s="145" t="s">
        <v>63</v>
      </c>
      <c r="IE4" s="145" t="s">
        <v>67</v>
      </c>
      <c r="IF4" s="145" t="s">
        <v>71</v>
      </c>
      <c r="IG4" s="145" t="s">
        <v>75</v>
      </c>
      <c r="IH4" s="145" t="s">
        <v>80</v>
      </c>
      <c r="II4" s="146" t="s">
        <v>84</v>
      </c>
      <c r="IK4" s="144" t="s">
        <v>879</v>
      </c>
      <c r="IL4" s="145" t="s">
        <v>190</v>
      </c>
      <c r="IM4" s="145" t="s">
        <v>16</v>
      </c>
      <c r="IN4" s="145" t="s">
        <v>880</v>
      </c>
      <c r="IO4" s="145" t="s">
        <v>12</v>
      </c>
      <c r="IP4" s="145" t="s">
        <v>24</v>
      </c>
      <c r="IQ4" s="145" t="s">
        <v>29</v>
      </c>
      <c r="IR4" s="145" t="s">
        <v>881</v>
      </c>
      <c r="IS4" s="145" t="s">
        <v>37</v>
      </c>
      <c r="IT4" s="145" t="s">
        <v>882</v>
      </c>
      <c r="IU4" s="145" t="s">
        <v>883</v>
      </c>
      <c r="IV4" s="145" t="s">
        <v>147</v>
      </c>
      <c r="IW4" s="145" t="s">
        <v>51</v>
      </c>
      <c r="IX4" s="145" t="s">
        <v>54</v>
      </c>
      <c r="IY4" s="145" t="s">
        <v>59</v>
      </c>
      <c r="IZ4" s="145" t="s">
        <v>63</v>
      </c>
      <c r="JA4" s="145" t="s">
        <v>67</v>
      </c>
      <c r="JB4" s="145" t="s">
        <v>71</v>
      </c>
      <c r="JC4" s="145" t="s">
        <v>75</v>
      </c>
      <c r="JD4" s="145" t="s">
        <v>80</v>
      </c>
      <c r="JE4" s="146" t="s">
        <v>84</v>
      </c>
      <c r="JG4" s="144" t="s">
        <v>879</v>
      </c>
      <c r="JH4" s="145" t="s">
        <v>190</v>
      </c>
      <c r="JI4" s="145" t="s">
        <v>16</v>
      </c>
      <c r="JJ4" s="145" t="s">
        <v>880</v>
      </c>
      <c r="JK4" s="145" t="s">
        <v>12</v>
      </c>
      <c r="JL4" s="145" t="s">
        <v>24</v>
      </c>
      <c r="JM4" s="145" t="s">
        <v>29</v>
      </c>
      <c r="JN4" s="145" t="s">
        <v>881</v>
      </c>
      <c r="JO4" s="145" t="s">
        <v>37</v>
      </c>
      <c r="JP4" s="145" t="s">
        <v>882</v>
      </c>
      <c r="JQ4" s="145" t="s">
        <v>883</v>
      </c>
      <c r="JR4" s="145" t="s">
        <v>147</v>
      </c>
      <c r="JS4" s="145" t="s">
        <v>51</v>
      </c>
      <c r="JT4" s="145" t="s">
        <v>54</v>
      </c>
      <c r="JU4" s="145" t="s">
        <v>59</v>
      </c>
      <c r="JV4" s="145" t="s">
        <v>63</v>
      </c>
      <c r="JW4" s="145" t="s">
        <v>67</v>
      </c>
      <c r="JX4" s="145" t="s">
        <v>71</v>
      </c>
      <c r="JY4" s="145" t="s">
        <v>75</v>
      </c>
      <c r="JZ4" s="145" t="s">
        <v>80</v>
      </c>
      <c r="KA4" s="146" t="s">
        <v>84</v>
      </c>
      <c r="KB4" s="34"/>
      <c r="KC4" s="144" t="s">
        <v>879</v>
      </c>
      <c r="KD4" s="145" t="s">
        <v>190</v>
      </c>
      <c r="KE4" s="145" t="s">
        <v>16</v>
      </c>
      <c r="KF4" s="145" t="s">
        <v>880</v>
      </c>
      <c r="KG4" s="145" t="s">
        <v>12</v>
      </c>
      <c r="KH4" s="145" t="s">
        <v>24</v>
      </c>
      <c r="KI4" s="145" t="s">
        <v>29</v>
      </c>
      <c r="KJ4" s="145" t="s">
        <v>881</v>
      </c>
      <c r="KK4" s="145" t="s">
        <v>37</v>
      </c>
      <c r="KL4" s="145" t="s">
        <v>882</v>
      </c>
      <c r="KM4" s="145" t="s">
        <v>883</v>
      </c>
      <c r="KN4" s="145" t="s">
        <v>147</v>
      </c>
      <c r="KO4" s="145" t="s">
        <v>51</v>
      </c>
      <c r="KP4" s="145" t="s">
        <v>54</v>
      </c>
      <c r="KQ4" s="145" t="s">
        <v>59</v>
      </c>
      <c r="KR4" s="145" t="s">
        <v>63</v>
      </c>
      <c r="KS4" s="145" t="s">
        <v>67</v>
      </c>
      <c r="KT4" s="145" t="s">
        <v>71</v>
      </c>
      <c r="KU4" s="145" t="s">
        <v>75</v>
      </c>
      <c r="KV4" s="145" t="s">
        <v>80</v>
      </c>
      <c r="KW4" s="146" t="s">
        <v>84</v>
      </c>
      <c r="KY4" s="144" t="s">
        <v>879</v>
      </c>
      <c r="KZ4" s="145" t="s">
        <v>190</v>
      </c>
      <c r="LA4" s="145" t="s">
        <v>16</v>
      </c>
      <c r="LB4" s="145" t="s">
        <v>880</v>
      </c>
      <c r="LC4" s="145" t="s">
        <v>12</v>
      </c>
      <c r="LD4" s="145" t="s">
        <v>24</v>
      </c>
      <c r="LE4" s="145" t="s">
        <v>29</v>
      </c>
      <c r="LF4" s="145" t="s">
        <v>881</v>
      </c>
      <c r="LG4" s="145" t="s">
        <v>37</v>
      </c>
      <c r="LH4" s="145" t="s">
        <v>882</v>
      </c>
      <c r="LI4" s="145" t="s">
        <v>883</v>
      </c>
      <c r="LJ4" s="145" t="s">
        <v>147</v>
      </c>
      <c r="LK4" s="145" t="s">
        <v>51</v>
      </c>
      <c r="LL4" s="145" t="s">
        <v>54</v>
      </c>
      <c r="LM4" s="145" t="s">
        <v>59</v>
      </c>
      <c r="LN4" s="145" t="s">
        <v>63</v>
      </c>
      <c r="LO4" s="145" t="s">
        <v>67</v>
      </c>
      <c r="LP4" s="145" t="s">
        <v>71</v>
      </c>
      <c r="LQ4" s="145" t="s">
        <v>75</v>
      </c>
      <c r="LR4" s="145" t="s">
        <v>80</v>
      </c>
      <c r="LS4" s="146" t="s">
        <v>84</v>
      </c>
      <c r="LT4" s="3"/>
      <c r="LU4" s="144" t="s">
        <v>879</v>
      </c>
      <c r="LV4" s="145" t="s">
        <v>190</v>
      </c>
      <c r="LW4" s="145" t="s">
        <v>16</v>
      </c>
      <c r="LX4" s="145" t="s">
        <v>880</v>
      </c>
      <c r="LY4" s="145" t="s">
        <v>12</v>
      </c>
      <c r="LZ4" s="145" t="s">
        <v>24</v>
      </c>
      <c r="MA4" s="145" t="s">
        <v>29</v>
      </c>
      <c r="MB4" s="145" t="s">
        <v>881</v>
      </c>
      <c r="MC4" s="145" t="s">
        <v>37</v>
      </c>
      <c r="MD4" s="145" t="s">
        <v>882</v>
      </c>
      <c r="ME4" s="145" t="s">
        <v>883</v>
      </c>
      <c r="MF4" s="145" t="s">
        <v>147</v>
      </c>
      <c r="MG4" s="145" t="s">
        <v>51</v>
      </c>
      <c r="MH4" s="145" t="s">
        <v>54</v>
      </c>
      <c r="MI4" s="145" t="s">
        <v>59</v>
      </c>
      <c r="MJ4" s="145" t="s">
        <v>63</v>
      </c>
      <c r="MK4" s="145" t="s">
        <v>67</v>
      </c>
      <c r="ML4" s="145" t="s">
        <v>71</v>
      </c>
      <c r="MM4" s="145" t="s">
        <v>75</v>
      </c>
      <c r="MN4" s="145" t="s">
        <v>80</v>
      </c>
      <c r="MO4" s="146" t="s">
        <v>84</v>
      </c>
      <c r="MQ4" s="144" t="s">
        <v>879</v>
      </c>
      <c r="MR4" s="145" t="s">
        <v>190</v>
      </c>
      <c r="MS4" s="145" t="s">
        <v>16</v>
      </c>
      <c r="MT4" s="145" t="s">
        <v>880</v>
      </c>
      <c r="MU4" s="145" t="s">
        <v>12</v>
      </c>
      <c r="MV4" s="145" t="s">
        <v>24</v>
      </c>
      <c r="MW4" s="145" t="s">
        <v>29</v>
      </c>
      <c r="MX4" s="145" t="s">
        <v>881</v>
      </c>
      <c r="MY4" s="145" t="s">
        <v>37</v>
      </c>
      <c r="MZ4" s="145" t="s">
        <v>882</v>
      </c>
      <c r="NA4" s="145" t="s">
        <v>883</v>
      </c>
      <c r="NB4" s="145" t="s">
        <v>147</v>
      </c>
      <c r="NC4" s="145" t="s">
        <v>51</v>
      </c>
      <c r="ND4" s="145" t="s">
        <v>54</v>
      </c>
      <c r="NE4" s="145" t="s">
        <v>59</v>
      </c>
      <c r="NF4" s="145" t="s">
        <v>63</v>
      </c>
      <c r="NG4" s="145" t="s">
        <v>67</v>
      </c>
      <c r="NH4" s="145" t="s">
        <v>71</v>
      </c>
      <c r="NI4" s="145" t="s">
        <v>75</v>
      </c>
      <c r="NJ4" s="145" t="s">
        <v>80</v>
      </c>
      <c r="NK4" s="146" t="s">
        <v>84</v>
      </c>
      <c r="NL4" s="3"/>
      <c r="NM4" s="144" t="s">
        <v>879</v>
      </c>
      <c r="NN4" s="145" t="s">
        <v>190</v>
      </c>
      <c r="NO4" s="145" t="s">
        <v>16</v>
      </c>
      <c r="NP4" s="145" t="s">
        <v>880</v>
      </c>
      <c r="NQ4" s="145" t="s">
        <v>12</v>
      </c>
      <c r="NR4" s="145" t="s">
        <v>24</v>
      </c>
      <c r="NS4" s="145" t="s">
        <v>29</v>
      </c>
      <c r="NT4" s="145" t="s">
        <v>881</v>
      </c>
      <c r="NU4" s="145" t="s">
        <v>37</v>
      </c>
      <c r="NV4" s="145" t="s">
        <v>882</v>
      </c>
      <c r="NW4" s="145" t="s">
        <v>883</v>
      </c>
      <c r="NX4" s="145" t="s">
        <v>147</v>
      </c>
      <c r="NY4" s="145" t="s">
        <v>51</v>
      </c>
      <c r="NZ4" s="145" t="s">
        <v>54</v>
      </c>
      <c r="OA4" s="145" t="s">
        <v>59</v>
      </c>
      <c r="OB4" s="145" t="s">
        <v>63</v>
      </c>
      <c r="OC4" s="145" t="s">
        <v>67</v>
      </c>
      <c r="OD4" s="145" t="s">
        <v>71</v>
      </c>
      <c r="OE4" s="145" t="s">
        <v>75</v>
      </c>
      <c r="OF4" s="145" t="s">
        <v>80</v>
      </c>
      <c r="OG4" s="146" t="s">
        <v>84</v>
      </c>
      <c r="OI4" s="144" t="s">
        <v>879</v>
      </c>
      <c r="OJ4" s="145" t="s">
        <v>190</v>
      </c>
      <c r="OK4" s="145" t="s">
        <v>16</v>
      </c>
      <c r="OL4" s="145" t="s">
        <v>880</v>
      </c>
      <c r="OM4" s="145" t="s">
        <v>12</v>
      </c>
      <c r="ON4" s="145" t="s">
        <v>24</v>
      </c>
      <c r="OO4" s="145" t="s">
        <v>29</v>
      </c>
      <c r="OP4" s="145" t="s">
        <v>881</v>
      </c>
      <c r="OQ4" s="145" t="s">
        <v>37</v>
      </c>
      <c r="OR4" s="145" t="s">
        <v>882</v>
      </c>
      <c r="OS4" s="145" t="s">
        <v>883</v>
      </c>
      <c r="OT4" s="145" t="s">
        <v>147</v>
      </c>
      <c r="OU4" s="145" t="s">
        <v>51</v>
      </c>
      <c r="OV4" s="145" t="s">
        <v>54</v>
      </c>
      <c r="OW4" s="145" t="s">
        <v>59</v>
      </c>
      <c r="OX4" s="145" t="s">
        <v>63</v>
      </c>
      <c r="OY4" s="145" t="s">
        <v>67</v>
      </c>
      <c r="OZ4" s="145" t="s">
        <v>71</v>
      </c>
      <c r="PA4" s="145" t="s">
        <v>75</v>
      </c>
      <c r="PB4" s="145" t="s">
        <v>80</v>
      </c>
      <c r="PC4" s="146" t="s">
        <v>84</v>
      </c>
      <c r="PD4" s="34"/>
      <c r="PE4" s="144" t="s">
        <v>879</v>
      </c>
      <c r="PF4" s="145" t="s">
        <v>190</v>
      </c>
      <c r="PG4" s="145" t="s">
        <v>16</v>
      </c>
      <c r="PH4" s="145" t="s">
        <v>880</v>
      </c>
      <c r="PI4" s="145" t="s">
        <v>12</v>
      </c>
      <c r="PJ4" s="145" t="s">
        <v>24</v>
      </c>
      <c r="PK4" s="145" t="s">
        <v>29</v>
      </c>
      <c r="PL4" s="145" t="s">
        <v>881</v>
      </c>
      <c r="PM4" s="145" t="s">
        <v>37</v>
      </c>
      <c r="PN4" s="145" t="s">
        <v>882</v>
      </c>
      <c r="PO4" s="145" t="s">
        <v>883</v>
      </c>
      <c r="PP4" s="145" t="s">
        <v>147</v>
      </c>
      <c r="PQ4" s="145" t="s">
        <v>51</v>
      </c>
      <c r="PR4" s="145" t="s">
        <v>54</v>
      </c>
      <c r="PS4" s="145" t="s">
        <v>59</v>
      </c>
      <c r="PT4" s="145" t="s">
        <v>63</v>
      </c>
      <c r="PU4" s="145" t="s">
        <v>67</v>
      </c>
      <c r="PV4" s="145" t="s">
        <v>71</v>
      </c>
      <c r="PW4" s="145" t="s">
        <v>75</v>
      </c>
      <c r="PX4" s="145" t="s">
        <v>80</v>
      </c>
      <c r="PY4" s="146" t="s">
        <v>84</v>
      </c>
      <c r="QA4" s="144" t="s">
        <v>879</v>
      </c>
      <c r="QB4" s="145" t="s">
        <v>190</v>
      </c>
      <c r="QC4" s="145" t="s">
        <v>16</v>
      </c>
      <c r="QD4" s="145" t="s">
        <v>880</v>
      </c>
      <c r="QE4" s="145" t="s">
        <v>12</v>
      </c>
      <c r="QF4" s="145" t="s">
        <v>24</v>
      </c>
      <c r="QG4" s="145" t="s">
        <v>29</v>
      </c>
      <c r="QH4" s="145" t="s">
        <v>881</v>
      </c>
      <c r="QI4" s="145" t="s">
        <v>37</v>
      </c>
      <c r="QJ4" s="145" t="s">
        <v>882</v>
      </c>
      <c r="QK4" s="145" t="s">
        <v>883</v>
      </c>
      <c r="QL4" s="145" t="s">
        <v>147</v>
      </c>
      <c r="QM4" s="145" t="s">
        <v>51</v>
      </c>
      <c r="QN4" s="145" t="s">
        <v>54</v>
      </c>
      <c r="QO4" s="145" t="s">
        <v>59</v>
      </c>
      <c r="QP4" s="145" t="s">
        <v>63</v>
      </c>
      <c r="QQ4" s="145" t="s">
        <v>67</v>
      </c>
      <c r="QR4" s="145" t="s">
        <v>71</v>
      </c>
      <c r="QS4" s="145" t="s">
        <v>75</v>
      </c>
      <c r="QT4" s="145" t="s">
        <v>80</v>
      </c>
      <c r="QU4" s="146" t="s">
        <v>84</v>
      </c>
      <c r="QV4" s="34"/>
      <c r="QW4" s="144" t="s">
        <v>879</v>
      </c>
      <c r="QX4" s="145" t="s">
        <v>190</v>
      </c>
      <c r="QY4" s="145" t="s">
        <v>16</v>
      </c>
      <c r="QZ4" s="145" t="s">
        <v>880</v>
      </c>
      <c r="RA4" s="145" t="s">
        <v>12</v>
      </c>
      <c r="RB4" s="145" t="s">
        <v>24</v>
      </c>
      <c r="RC4" s="145" t="s">
        <v>29</v>
      </c>
      <c r="RD4" s="145" t="s">
        <v>881</v>
      </c>
      <c r="RE4" s="145" t="s">
        <v>37</v>
      </c>
      <c r="RF4" s="145" t="s">
        <v>882</v>
      </c>
      <c r="RG4" s="145" t="s">
        <v>883</v>
      </c>
      <c r="RH4" s="145" t="s">
        <v>147</v>
      </c>
      <c r="RI4" s="145" t="s">
        <v>51</v>
      </c>
      <c r="RJ4" s="145" t="s">
        <v>54</v>
      </c>
      <c r="RK4" s="145" t="s">
        <v>59</v>
      </c>
      <c r="RL4" s="145" t="s">
        <v>63</v>
      </c>
      <c r="RM4" s="145" t="s">
        <v>67</v>
      </c>
      <c r="RN4" s="145" t="s">
        <v>71</v>
      </c>
      <c r="RO4" s="145" t="s">
        <v>75</v>
      </c>
      <c r="RP4" s="145" t="s">
        <v>80</v>
      </c>
      <c r="RQ4" s="146" t="s">
        <v>84</v>
      </c>
      <c r="RS4" s="144" t="s">
        <v>879</v>
      </c>
      <c r="RT4" s="145" t="s">
        <v>190</v>
      </c>
      <c r="RU4" s="145" t="s">
        <v>16</v>
      </c>
      <c r="RV4" s="145" t="s">
        <v>880</v>
      </c>
      <c r="RW4" s="145" t="s">
        <v>12</v>
      </c>
      <c r="RX4" s="145" t="s">
        <v>24</v>
      </c>
      <c r="RY4" s="145" t="s">
        <v>29</v>
      </c>
      <c r="RZ4" s="145" t="s">
        <v>881</v>
      </c>
      <c r="SA4" s="145" t="s">
        <v>37</v>
      </c>
      <c r="SB4" s="145" t="s">
        <v>882</v>
      </c>
      <c r="SC4" s="145" t="s">
        <v>883</v>
      </c>
      <c r="SD4" s="145" t="s">
        <v>147</v>
      </c>
      <c r="SE4" s="145" t="s">
        <v>51</v>
      </c>
      <c r="SF4" s="145" t="s">
        <v>54</v>
      </c>
      <c r="SG4" s="145" t="s">
        <v>59</v>
      </c>
      <c r="SH4" s="145" t="s">
        <v>63</v>
      </c>
      <c r="SI4" s="145" t="s">
        <v>67</v>
      </c>
      <c r="SJ4" s="145" t="s">
        <v>71</v>
      </c>
      <c r="SK4" s="145" t="s">
        <v>75</v>
      </c>
      <c r="SL4" s="145" t="s">
        <v>80</v>
      </c>
      <c r="SM4" s="146" t="s">
        <v>84</v>
      </c>
      <c r="SO4" s="144" t="s">
        <v>879</v>
      </c>
      <c r="SP4" s="145" t="s">
        <v>190</v>
      </c>
      <c r="SQ4" s="145" t="s">
        <v>16</v>
      </c>
      <c r="SR4" s="145" t="s">
        <v>880</v>
      </c>
      <c r="SS4" s="145" t="s">
        <v>12</v>
      </c>
      <c r="ST4" s="145" t="s">
        <v>24</v>
      </c>
      <c r="SU4" s="145" t="s">
        <v>29</v>
      </c>
      <c r="SV4" s="145" t="s">
        <v>881</v>
      </c>
      <c r="SW4" s="145" t="s">
        <v>37</v>
      </c>
      <c r="SX4" s="145" t="s">
        <v>882</v>
      </c>
      <c r="SY4" s="145" t="s">
        <v>883</v>
      </c>
      <c r="SZ4" s="145" t="s">
        <v>147</v>
      </c>
      <c r="TA4" s="145" t="s">
        <v>51</v>
      </c>
      <c r="TB4" s="145" t="s">
        <v>54</v>
      </c>
      <c r="TC4" s="145" t="s">
        <v>59</v>
      </c>
      <c r="TD4" s="145" t="s">
        <v>63</v>
      </c>
      <c r="TE4" s="145" t="s">
        <v>67</v>
      </c>
      <c r="TF4" s="145" t="s">
        <v>71</v>
      </c>
      <c r="TG4" s="145" t="s">
        <v>75</v>
      </c>
      <c r="TH4" s="145" t="s">
        <v>80</v>
      </c>
      <c r="TI4" s="146" t="s">
        <v>84</v>
      </c>
      <c r="TJ4" s="34"/>
      <c r="TK4" s="144" t="s">
        <v>879</v>
      </c>
      <c r="TL4" s="145" t="s">
        <v>190</v>
      </c>
      <c r="TM4" s="145" t="s">
        <v>16</v>
      </c>
      <c r="TN4" s="145" t="s">
        <v>880</v>
      </c>
      <c r="TO4" s="145" t="s">
        <v>12</v>
      </c>
      <c r="TP4" s="145" t="s">
        <v>24</v>
      </c>
      <c r="TQ4" s="145" t="s">
        <v>29</v>
      </c>
      <c r="TR4" s="145" t="s">
        <v>881</v>
      </c>
      <c r="TS4" s="145" t="s">
        <v>37</v>
      </c>
      <c r="TT4" s="145" t="s">
        <v>882</v>
      </c>
      <c r="TU4" s="145" t="s">
        <v>883</v>
      </c>
      <c r="TV4" s="145" t="s">
        <v>147</v>
      </c>
      <c r="TW4" s="145" t="s">
        <v>51</v>
      </c>
      <c r="TX4" s="145" t="s">
        <v>54</v>
      </c>
      <c r="TY4" s="145" t="s">
        <v>59</v>
      </c>
      <c r="TZ4" s="145" t="s">
        <v>63</v>
      </c>
      <c r="UA4" s="145" t="s">
        <v>67</v>
      </c>
      <c r="UB4" s="145" t="s">
        <v>71</v>
      </c>
      <c r="UC4" s="145" t="s">
        <v>75</v>
      </c>
      <c r="UD4" s="145" t="s">
        <v>80</v>
      </c>
      <c r="UE4" s="146" t="s">
        <v>84</v>
      </c>
      <c r="UG4" s="144" t="s">
        <v>879</v>
      </c>
      <c r="UH4" s="145" t="s">
        <v>190</v>
      </c>
      <c r="UI4" s="145" t="s">
        <v>16</v>
      </c>
      <c r="UJ4" s="145" t="s">
        <v>880</v>
      </c>
      <c r="UK4" s="145" t="s">
        <v>12</v>
      </c>
      <c r="UL4" s="145" t="s">
        <v>24</v>
      </c>
      <c r="UM4" s="145" t="s">
        <v>29</v>
      </c>
      <c r="UN4" s="145" t="s">
        <v>881</v>
      </c>
      <c r="UO4" s="145" t="s">
        <v>37</v>
      </c>
      <c r="UP4" s="145" t="s">
        <v>882</v>
      </c>
      <c r="UQ4" s="145" t="s">
        <v>883</v>
      </c>
      <c r="UR4" s="145" t="s">
        <v>147</v>
      </c>
      <c r="US4" s="145" t="s">
        <v>51</v>
      </c>
      <c r="UT4" s="145" t="s">
        <v>54</v>
      </c>
      <c r="UU4" s="145" t="s">
        <v>59</v>
      </c>
      <c r="UV4" s="145" t="s">
        <v>63</v>
      </c>
      <c r="UW4" s="145" t="s">
        <v>67</v>
      </c>
      <c r="UX4" s="145" t="s">
        <v>71</v>
      </c>
      <c r="UY4" s="145" t="s">
        <v>75</v>
      </c>
      <c r="UZ4" s="145" t="s">
        <v>80</v>
      </c>
      <c r="VA4" s="146" t="s">
        <v>84</v>
      </c>
      <c r="VB4" s="34"/>
      <c r="VC4" s="144" t="s">
        <v>879</v>
      </c>
      <c r="VD4" s="145" t="s">
        <v>190</v>
      </c>
      <c r="VE4" s="145" t="s">
        <v>16</v>
      </c>
      <c r="VF4" s="145" t="s">
        <v>880</v>
      </c>
      <c r="VG4" s="145" t="s">
        <v>12</v>
      </c>
      <c r="VH4" s="145" t="s">
        <v>24</v>
      </c>
      <c r="VI4" s="145" t="s">
        <v>29</v>
      </c>
      <c r="VJ4" s="145" t="s">
        <v>881</v>
      </c>
      <c r="VK4" s="145" t="s">
        <v>37</v>
      </c>
      <c r="VL4" s="145" t="s">
        <v>882</v>
      </c>
      <c r="VM4" s="145" t="s">
        <v>883</v>
      </c>
      <c r="VN4" s="145" t="s">
        <v>147</v>
      </c>
      <c r="VO4" s="145" t="s">
        <v>51</v>
      </c>
      <c r="VP4" s="145" t="s">
        <v>54</v>
      </c>
      <c r="VQ4" s="145" t="s">
        <v>59</v>
      </c>
      <c r="VR4" s="145" t="s">
        <v>63</v>
      </c>
      <c r="VS4" s="145" t="s">
        <v>67</v>
      </c>
      <c r="VT4" s="145" t="s">
        <v>71</v>
      </c>
      <c r="VU4" s="145" t="s">
        <v>75</v>
      </c>
      <c r="VV4" s="145" t="s">
        <v>80</v>
      </c>
      <c r="VW4" s="146" t="s">
        <v>84</v>
      </c>
      <c r="VY4" s="144" t="s">
        <v>879</v>
      </c>
      <c r="VZ4" s="145" t="s">
        <v>190</v>
      </c>
      <c r="WA4" s="145" t="s">
        <v>16</v>
      </c>
      <c r="WB4" s="145" t="s">
        <v>880</v>
      </c>
      <c r="WC4" s="145" t="s">
        <v>12</v>
      </c>
      <c r="WD4" s="145" t="s">
        <v>24</v>
      </c>
      <c r="WE4" s="145" t="s">
        <v>29</v>
      </c>
      <c r="WF4" s="145" t="s">
        <v>881</v>
      </c>
      <c r="WG4" s="145" t="s">
        <v>37</v>
      </c>
      <c r="WH4" s="145" t="s">
        <v>882</v>
      </c>
      <c r="WI4" s="145" t="s">
        <v>883</v>
      </c>
      <c r="WJ4" s="145" t="s">
        <v>147</v>
      </c>
      <c r="WK4" s="145" t="s">
        <v>51</v>
      </c>
      <c r="WL4" s="145" t="s">
        <v>54</v>
      </c>
      <c r="WM4" s="145" t="s">
        <v>59</v>
      </c>
      <c r="WN4" s="145" t="s">
        <v>63</v>
      </c>
      <c r="WO4" s="145" t="s">
        <v>67</v>
      </c>
      <c r="WP4" s="145" t="s">
        <v>71</v>
      </c>
      <c r="WQ4" s="145" t="s">
        <v>75</v>
      </c>
      <c r="WR4" s="145" t="s">
        <v>80</v>
      </c>
      <c r="WS4" s="146" t="s">
        <v>84</v>
      </c>
      <c r="WU4" s="144" t="s">
        <v>879</v>
      </c>
      <c r="WV4" s="145" t="s">
        <v>190</v>
      </c>
      <c r="WW4" s="145" t="s">
        <v>16</v>
      </c>
      <c r="WX4" s="145" t="s">
        <v>880</v>
      </c>
      <c r="WY4" s="145" t="s">
        <v>12</v>
      </c>
      <c r="WZ4" s="145" t="s">
        <v>24</v>
      </c>
      <c r="XA4" s="145" t="s">
        <v>29</v>
      </c>
      <c r="XB4" s="145" t="s">
        <v>881</v>
      </c>
      <c r="XC4" s="145" t="s">
        <v>37</v>
      </c>
      <c r="XD4" s="145" t="s">
        <v>882</v>
      </c>
      <c r="XE4" s="145" t="s">
        <v>883</v>
      </c>
      <c r="XF4" s="145" t="s">
        <v>147</v>
      </c>
      <c r="XG4" s="145" t="s">
        <v>51</v>
      </c>
      <c r="XH4" s="145" t="s">
        <v>54</v>
      </c>
      <c r="XI4" s="145" t="s">
        <v>59</v>
      </c>
      <c r="XJ4" s="145" t="s">
        <v>63</v>
      </c>
      <c r="XK4" s="145" t="s">
        <v>67</v>
      </c>
      <c r="XL4" s="145" t="s">
        <v>71</v>
      </c>
      <c r="XM4" s="145" t="s">
        <v>75</v>
      </c>
      <c r="XN4" s="145" t="s">
        <v>80</v>
      </c>
      <c r="XO4" s="146" t="s">
        <v>84</v>
      </c>
      <c r="XQ4" s="144" t="s">
        <v>879</v>
      </c>
      <c r="XR4" s="145" t="s">
        <v>190</v>
      </c>
      <c r="XS4" s="145" t="s">
        <v>16</v>
      </c>
      <c r="XT4" s="145" t="s">
        <v>880</v>
      </c>
      <c r="XU4" s="145" t="s">
        <v>12</v>
      </c>
      <c r="XV4" s="145" t="s">
        <v>24</v>
      </c>
      <c r="XW4" s="145" t="s">
        <v>29</v>
      </c>
      <c r="XX4" s="145" t="s">
        <v>881</v>
      </c>
      <c r="XY4" s="145" t="s">
        <v>37</v>
      </c>
      <c r="XZ4" s="145" t="s">
        <v>882</v>
      </c>
      <c r="YA4" s="145" t="s">
        <v>883</v>
      </c>
      <c r="YB4" s="145" t="s">
        <v>147</v>
      </c>
      <c r="YC4" s="145" t="s">
        <v>51</v>
      </c>
      <c r="YD4" s="145" t="s">
        <v>54</v>
      </c>
      <c r="YE4" s="145" t="s">
        <v>59</v>
      </c>
      <c r="YF4" s="145" t="s">
        <v>63</v>
      </c>
      <c r="YG4" s="145" t="s">
        <v>67</v>
      </c>
      <c r="YH4" s="145" t="s">
        <v>71</v>
      </c>
      <c r="YI4" s="145" t="s">
        <v>75</v>
      </c>
      <c r="YJ4" s="145" t="s">
        <v>80</v>
      </c>
      <c r="YK4" s="146" t="s">
        <v>84</v>
      </c>
      <c r="YM4" s="144" t="s">
        <v>879</v>
      </c>
      <c r="YN4" s="145" t="s">
        <v>190</v>
      </c>
      <c r="YO4" s="145" t="s">
        <v>16</v>
      </c>
      <c r="YP4" s="145" t="s">
        <v>880</v>
      </c>
      <c r="YQ4" s="145" t="s">
        <v>12</v>
      </c>
      <c r="YR4" s="145" t="s">
        <v>24</v>
      </c>
      <c r="YS4" s="145" t="s">
        <v>29</v>
      </c>
      <c r="YT4" s="145" t="s">
        <v>881</v>
      </c>
      <c r="YU4" s="145" t="s">
        <v>37</v>
      </c>
      <c r="YV4" s="145" t="s">
        <v>882</v>
      </c>
      <c r="YW4" s="145" t="s">
        <v>883</v>
      </c>
      <c r="YX4" s="145" t="s">
        <v>147</v>
      </c>
      <c r="YY4" s="145" t="s">
        <v>51</v>
      </c>
      <c r="YZ4" s="145" t="s">
        <v>54</v>
      </c>
      <c r="ZA4" s="145" t="s">
        <v>59</v>
      </c>
      <c r="ZB4" s="145" t="s">
        <v>63</v>
      </c>
      <c r="ZC4" s="145" t="s">
        <v>67</v>
      </c>
      <c r="ZD4" s="145" t="s">
        <v>71</v>
      </c>
      <c r="ZE4" s="145" t="s">
        <v>75</v>
      </c>
      <c r="ZF4" s="145" t="s">
        <v>80</v>
      </c>
      <c r="ZG4" s="146" t="s">
        <v>84</v>
      </c>
      <c r="ZI4" s="144" t="s">
        <v>879</v>
      </c>
      <c r="ZJ4" s="145" t="s">
        <v>190</v>
      </c>
      <c r="ZK4" s="145" t="s">
        <v>16</v>
      </c>
      <c r="ZL4" s="145" t="s">
        <v>880</v>
      </c>
      <c r="ZM4" s="145" t="s">
        <v>12</v>
      </c>
      <c r="ZN4" s="145" t="s">
        <v>24</v>
      </c>
      <c r="ZO4" s="145" t="s">
        <v>29</v>
      </c>
      <c r="ZP4" s="145" t="s">
        <v>881</v>
      </c>
      <c r="ZQ4" s="145" t="s">
        <v>37</v>
      </c>
      <c r="ZR4" s="145" t="s">
        <v>882</v>
      </c>
      <c r="ZS4" s="145" t="s">
        <v>883</v>
      </c>
      <c r="ZT4" s="145" t="s">
        <v>147</v>
      </c>
      <c r="ZU4" s="145" t="s">
        <v>51</v>
      </c>
      <c r="ZV4" s="145" t="s">
        <v>54</v>
      </c>
      <c r="ZW4" s="145" t="s">
        <v>59</v>
      </c>
      <c r="ZX4" s="145" t="s">
        <v>63</v>
      </c>
      <c r="ZY4" s="145" t="s">
        <v>67</v>
      </c>
      <c r="ZZ4" s="145" t="s">
        <v>71</v>
      </c>
      <c r="AAA4" s="145" t="s">
        <v>75</v>
      </c>
      <c r="AAB4" s="145" t="s">
        <v>80</v>
      </c>
      <c r="AAC4" s="146" t="s">
        <v>84</v>
      </c>
      <c r="AAE4" s="144" t="s">
        <v>879</v>
      </c>
      <c r="AAF4" s="145" t="s">
        <v>190</v>
      </c>
      <c r="AAG4" s="145" t="s">
        <v>16</v>
      </c>
      <c r="AAH4" s="145" t="s">
        <v>880</v>
      </c>
      <c r="AAI4" s="145" t="s">
        <v>12</v>
      </c>
      <c r="AAJ4" s="145" t="s">
        <v>24</v>
      </c>
      <c r="AAK4" s="145" t="s">
        <v>29</v>
      </c>
      <c r="AAL4" s="145" t="s">
        <v>881</v>
      </c>
      <c r="AAM4" s="145" t="s">
        <v>37</v>
      </c>
      <c r="AAN4" s="145" t="s">
        <v>882</v>
      </c>
      <c r="AAO4" s="145" t="s">
        <v>883</v>
      </c>
      <c r="AAP4" s="145" t="s">
        <v>147</v>
      </c>
      <c r="AAQ4" s="145" t="s">
        <v>51</v>
      </c>
      <c r="AAR4" s="145" t="s">
        <v>54</v>
      </c>
      <c r="AAS4" s="145" t="s">
        <v>59</v>
      </c>
      <c r="AAT4" s="145" t="s">
        <v>63</v>
      </c>
      <c r="AAU4" s="145" t="s">
        <v>67</v>
      </c>
      <c r="AAV4" s="145" t="s">
        <v>71</v>
      </c>
      <c r="AAW4" s="145" t="s">
        <v>75</v>
      </c>
      <c r="AAX4" s="145" t="s">
        <v>80</v>
      </c>
      <c r="AAY4" s="146" t="s">
        <v>84</v>
      </c>
      <c r="ABA4" s="144" t="s">
        <v>879</v>
      </c>
      <c r="ABB4" s="145" t="s">
        <v>190</v>
      </c>
      <c r="ABC4" s="145" t="s">
        <v>16</v>
      </c>
      <c r="ABD4" s="145" t="s">
        <v>880</v>
      </c>
      <c r="ABE4" s="145" t="s">
        <v>12</v>
      </c>
      <c r="ABF4" s="145" t="s">
        <v>24</v>
      </c>
      <c r="ABG4" s="145" t="s">
        <v>29</v>
      </c>
      <c r="ABH4" s="145" t="s">
        <v>881</v>
      </c>
      <c r="ABI4" s="145" t="s">
        <v>37</v>
      </c>
      <c r="ABJ4" s="145" t="s">
        <v>882</v>
      </c>
      <c r="ABK4" s="145" t="s">
        <v>883</v>
      </c>
      <c r="ABL4" s="145" t="s">
        <v>147</v>
      </c>
      <c r="ABM4" s="145" t="s">
        <v>51</v>
      </c>
      <c r="ABN4" s="145" t="s">
        <v>54</v>
      </c>
      <c r="ABO4" s="145" t="s">
        <v>59</v>
      </c>
      <c r="ABP4" s="145" t="s">
        <v>63</v>
      </c>
      <c r="ABQ4" s="145" t="s">
        <v>67</v>
      </c>
      <c r="ABR4" s="145" t="s">
        <v>71</v>
      </c>
      <c r="ABS4" s="145" t="s">
        <v>75</v>
      </c>
      <c r="ABT4" s="145" t="s">
        <v>80</v>
      </c>
      <c r="ABU4" s="146" t="s">
        <v>84</v>
      </c>
      <c r="ABW4" s="144" t="s">
        <v>879</v>
      </c>
      <c r="ABX4" s="145" t="s">
        <v>190</v>
      </c>
      <c r="ABY4" s="145" t="s">
        <v>16</v>
      </c>
      <c r="ABZ4" s="145" t="s">
        <v>880</v>
      </c>
      <c r="ACA4" s="145" t="s">
        <v>12</v>
      </c>
      <c r="ACB4" s="145" t="s">
        <v>24</v>
      </c>
      <c r="ACC4" s="145" t="s">
        <v>29</v>
      </c>
      <c r="ACD4" s="145" t="s">
        <v>881</v>
      </c>
      <c r="ACE4" s="145" t="s">
        <v>37</v>
      </c>
      <c r="ACF4" s="145" t="s">
        <v>882</v>
      </c>
      <c r="ACG4" s="145" t="s">
        <v>883</v>
      </c>
      <c r="ACH4" s="145" t="s">
        <v>147</v>
      </c>
      <c r="ACI4" s="145" t="s">
        <v>51</v>
      </c>
      <c r="ACJ4" s="145" t="s">
        <v>54</v>
      </c>
      <c r="ACK4" s="145" t="s">
        <v>59</v>
      </c>
      <c r="ACL4" s="145" t="s">
        <v>63</v>
      </c>
      <c r="ACM4" s="145" t="s">
        <v>67</v>
      </c>
      <c r="ACN4" s="145" t="s">
        <v>71</v>
      </c>
      <c r="ACO4" s="145" t="s">
        <v>75</v>
      </c>
      <c r="ACP4" s="145" t="s">
        <v>80</v>
      </c>
      <c r="ACQ4" s="146" t="s">
        <v>84</v>
      </c>
      <c r="ACS4" s="144" t="s">
        <v>879</v>
      </c>
      <c r="ACT4" s="145" t="s">
        <v>190</v>
      </c>
      <c r="ACU4" s="145" t="s">
        <v>16</v>
      </c>
      <c r="ACV4" s="145" t="s">
        <v>880</v>
      </c>
      <c r="ACW4" s="145" t="s">
        <v>12</v>
      </c>
      <c r="ACX4" s="145" t="s">
        <v>24</v>
      </c>
      <c r="ACY4" s="145" t="s">
        <v>29</v>
      </c>
      <c r="ACZ4" s="145" t="s">
        <v>881</v>
      </c>
      <c r="ADA4" s="145" t="s">
        <v>37</v>
      </c>
      <c r="ADB4" s="145" t="s">
        <v>882</v>
      </c>
      <c r="ADC4" s="145" t="s">
        <v>883</v>
      </c>
      <c r="ADD4" s="145" t="s">
        <v>147</v>
      </c>
      <c r="ADE4" s="145" t="s">
        <v>51</v>
      </c>
      <c r="ADF4" s="145" t="s">
        <v>54</v>
      </c>
      <c r="ADG4" s="145" t="s">
        <v>59</v>
      </c>
      <c r="ADH4" s="145" t="s">
        <v>63</v>
      </c>
      <c r="ADI4" s="145" t="s">
        <v>67</v>
      </c>
      <c r="ADJ4" s="145" t="s">
        <v>71</v>
      </c>
      <c r="ADK4" s="145" t="s">
        <v>75</v>
      </c>
      <c r="ADL4" s="145" t="s">
        <v>80</v>
      </c>
      <c r="ADM4" s="146" t="s">
        <v>84</v>
      </c>
      <c r="ADO4" s="144" t="s">
        <v>879</v>
      </c>
      <c r="ADP4" s="145" t="s">
        <v>190</v>
      </c>
      <c r="ADQ4" s="145" t="s">
        <v>16</v>
      </c>
      <c r="ADR4" s="145" t="s">
        <v>880</v>
      </c>
      <c r="ADS4" s="145" t="s">
        <v>12</v>
      </c>
      <c r="ADT4" s="145" t="s">
        <v>24</v>
      </c>
      <c r="ADU4" s="145" t="s">
        <v>29</v>
      </c>
      <c r="ADV4" s="145" t="s">
        <v>881</v>
      </c>
      <c r="ADW4" s="145" t="s">
        <v>37</v>
      </c>
      <c r="ADX4" s="145" t="s">
        <v>882</v>
      </c>
      <c r="ADY4" s="145" t="s">
        <v>883</v>
      </c>
      <c r="ADZ4" s="145" t="s">
        <v>147</v>
      </c>
      <c r="AEA4" s="145" t="s">
        <v>51</v>
      </c>
      <c r="AEB4" s="145" t="s">
        <v>54</v>
      </c>
      <c r="AEC4" s="145" t="s">
        <v>59</v>
      </c>
      <c r="AED4" s="145" t="s">
        <v>63</v>
      </c>
      <c r="AEE4" s="145" t="s">
        <v>67</v>
      </c>
      <c r="AEF4" s="145" t="s">
        <v>71</v>
      </c>
      <c r="AEG4" s="145" t="s">
        <v>75</v>
      </c>
      <c r="AEH4" s="145" t="s">
        <v>80</v>
      </c>
      <c r="AEI4" s="146" t="s">
        <v>84</v>
      </c>
      <c r="AEK4" s="144" t="s">
        <v>879</v>
      </c>
      <c r="AEL4" s="145" t="s">
        <v>190</v>
      </c>
      <c r="AEM4" s="145" t="s">
        <v>16</v>
      </c>
      <c r="AEN4" s="145" t="s">
        <v>880</v>
      </c>
      <c r="AEO4" s="145" t="s">
        <v>12</v>
      </c>
      <c r="AEP4" s="145" t="s">
        <v>24</v>
      </c>
      <c r="AEQ4" s="145" t="s">
        <v>29</v>
      </c>
      <c r="AER4" s="145" t="s">
        <v>881</v>
      </c>
      <c r="AES4" s="145" t="s">
        <v>37</v>
      </c>
      <c r="AET4" s="145" t="s">
        <v>882</v>
      </c>
      <c r="AEU4" s="145" t="s">
        <v>883</v>
      </c>
      <c r="AEV4" s="145" t="s">
        <v>147</v>
      </c>
      <c r="AEW4" s="145" t="s">
        <v>51</v>
      </c>
      <c r="AEX4" s="145" t="s">
        <v>54</v>
      </c>
      <c r="AEY4" s="145" t="s">
        <v>59</v>
      </c>
      <c r="AEZ4" s="145" t="s">
        <v>63</v>
      </c>
      <c r="AFA4" s="145" t="s">
        <v>67</v>
      </c>
      <c r="AFB4" s="145" t="s">
        <v>71</v>
      </c>
      <c r="AFC4" s="145" t="s">
        <v>75</v>
      </c>
      <c r="AFD4" s="145" t="s">
        <v>80</v>
      </c>
      <c r="AFE4" s="146" t="s">
        <v>84</v>
      </c>
      <c r="AFG4" s="144" t="s">
        <v>879</v>
      </c>
      <c r="AFH4" s="145" t="s">
        <v>190</v>
      </c>
      <c r="AFI4" s="145" t="s">
        <v>16</v>
      </c>
      <c r="AFJ4" s="145" t="s">
        <v>880</v>
      </c>
      <c r="AFK4" s="145" t="s">
        <v>12</v>
      </c>
      <c r="AFL4" s="145" t="s">
        <v>24</v>
      </c>
      <c r="AFM4" s="145" t="s">
        <v>29</v>
      </c>
      <c r="AFN4" s="145" t="s">
        <v>881</v>
      </c>
      <c r="AFO4" s="145" t="s">
        <v>37</v>
      </c>
      <c r="AFP4" s="145" t="s">
        <v>882</v>
      </c>
      <c r="AFQ4" s="145" t="s">
        <v>883</v>
      </c>
      <c r="AFR4" s="145" t="s">
        <v>147</v>
      </c>
      <c r="AFS4" s="145" t="s">
        <v>51</v>
      </c>
      <c r="AFT4" s="145" t="s">
        <v>54</v>
      </c>
      <c r="AFU4" s="145" t="s">
        <v>59</v>
      </c>
      <c r="AFV4" s="145" t="s">
        <v>63</v>
      </c>
      <c r="AFW4" s="145" t="s">
        <v>67</v>
      </c>
      <c r="AFX4" s="145" t="s">
        <v>71</v>
      </c>
      <c r="AFY4" s="145" t="s">
        <v>75</v>
      </c>
      <c r="AFZ4" s="145" t="s">
        <v>80</v>
      </c>
      <c r="AGA4" s="146" t="s">
        <v>84</v>
      </c>
      <c r="AGC4" s="144" t="s">
        <v>879</v>
      </c>
      <c r="AGD4" s="145" t="s">
        <v>190</v>
      </c>
      <c r="AGE4" s="145" t="s">
        <v>16</v>
      </c>
      <c r="AGF4" s="145" t="s">
        <v>880</v>
      </c>
      <c r="AGG4" s="145" t="s">
        <v>12</v>
      </c>
      <c r="AGH4" s="145" t="s">
        <v>24</v>
      </c>
      <c r="AGI4" s="145" t="s">
        <v>29</v>
      </c>
      <c r="AGJ4" s="145" t="s">
        <v>881</v>
      </c>
      <c r="AGK4" s="145" t="s">
        <v>37</v>
      </c>
      <c r="AGL4" s="145" t="s">
        <v>882</v>
      </c>
      <c r="AGM4" s="145" t="s">
        <v>883</v>
      </c>
      <c r="AGN4" s="145" t="s">
        <v>147</v>
      </c>
      <c r="AGO4" s="145" t="s">
        <v>51</v>
      </c>
      <c r="AGP4" s="145" t="s">
        <v>54</v>
      </c>
      <c r="AGQ4" s="145" t="s">
        <v>59</v>
      </c>
      <c r="AGR4" s="145" t="s">
        <v>63</v>
      </c>
      <c r="AGS4" s="145" t="s">
        <v>67</v>
      </c>
      <c r="AGT4" s="145" t="s">
        <v>71</v>
      </c>
      <c r="AGU4" s="145" t="s">
        <v>75</v>
      </c>
      <c r="AGV4" s="145" t="s">
        <v>80</v>
      </c>
      <c r="AGW4" s="146" t="s">
        <v>84</v>
      </c>
      <c r="AGY4" s="144" t="s">
        <v>879</v>
      </c>
      <c r="AGZ4" s="145" t="s">
        <v>190</v>
      </c>
      <c r="AHA4" s="145" t="s">
        <v>16</v>
      </c>
      <c r="AHB4" s="145" t="s">
        <v>880</v>
      </c>
      <c r="AHC4" s="145" t="s">
        <v>12</v>
      </c>
      <c r="AHD4" s="145" t="s">
        <v>24</v>
      </c>
      <c r="AHE4" s="145" t="s">
        <v>29</v>
      </c>
      <c r="AHF4" s="145" t="s">
        <v>881</v>
      </c>
      <c r="AHG4" s="145" t="s">
        <v>37</v>
      </c>
      <c r="AHH4" s="145" t="s">
        <v>882</v>
      </c>
      <c r="AHI4" s="145" t="s">
        <v>883</v>
      </c>
      <c r="AHJ4" s="145" t="s">
        <v>147</v>
      </c>
      <c r="AHK4" s="145" t="s">
        <v>51</v>
      </c>
      <c r="AHL4" s="145" t="s">
        <v>54</v>
      </c>
      <c r="AHM4" s="145" t="s">
        <v>59</v>
      </c>
      <c r="AHN4" s="145" t="s">
        <v>63</v>
      </c>
      <c r="AHO4" s="145" t="s">
        <v>67</v>
      </c>
      <c r="AHP4" s="145" t="s">
        <v>71</v>
      </c>
      <c r="AHQ4" s="145" t="s">
        <v>75</v>
      </c>
      <c r="AHR4" s="145" t="s">
        <v>80</v>
      </c>
      <c r="AHS4" s="146" t="s">
        <v>84</v>
      </c>
      <c r="AHU4" s="144" t="s">
        <v>879</v>
      </c>
      <c r="AHV4" s="145" t="s">
        <v>190</v>
      </c>
      <c r="AHW4" s="145" t="s">
        <v>16</v>
      </c>
      <c r="AHX4" s="145" t="s">
        <v>880</v>
      </c>
      <c r="AHY4" s="145" t="s">
        <v>12</v>
      </c>
      <c r="AHZ4" s="145" t="s">
        <v>24</v>
      </c>
      <c r="AIA4" s="145" t="s">
        <v>29</v>
      </c>
      <c r="AIB4" s="145" t="s">
        <v>881</v>
      </c>
      <c r="AIC4" s="145" t="s">
        <v>37</v>
      </c>
      <c r="AID4" s="145" t="s">
        <v>882</v>
      </c>
      <c r="AIE4" s="145" t="s">
        <v>883</v>
      </c>
      <c r="AIF4" s="145" t="s">
        <v>147</v>
      </c>
      <c r="AIG4" s="145" t="s">
        <v>51</v>
      </c>
      <c r="AIH4" s="145" t="s">
        <v>54</v>
      </c>
      <c r="AII4" s="145" t="s">
        <v>59</v>
      </c>
      <c r="AIJ4" s="145" t="s">
        <v>63</v>
      </c>
      <c r="AIK4" s="145" t="s">
        <v>67</v>
      </c>
      <c r="AIL4" s="145" t="s">
        <v>71</v>
      </c>
      <c r="AIM4" s="145" t="s">
        <v>75</v>
      </c>
      <c r="AIN4" s="145" t="s">
        <v>80</v>
      </c>
      <c r="AIO4" s="146" t="s">
        <v>84</v>
      </c>
      <c r="AIQ4" s="144" t="s">
        <v>879</v>
      </c>
      <c r="AIR4" s="145" t="s">
        <v>190</v>
      </c>
      <c r="AIS4" s="145" t="s">
        <v>16</v>
      </c>
      <c r="AIT4" s="145" t="s">
        <v>880</v>
      </c>
      <c r="AIU4" s="145" t="s">
        <v>12</v>
      </c>
      <c r="AIV4" s="145" t="s">
        <v>24</v>
      </c>
      <c r="AIW4" s="145" t="s">
        <v>29</v>
      </c>
      <c r="AIX4" s="145" t="s">
        <v>881</v>
      </c>
      <c r="AIY4" s="145" t="s">
        <v>37</v>
      </c>
      <c r="AIZ4" s="145" t="s">
        <v>882</v>
      </c>
      <c r="AJA4" s="145" t="s">
        <v>883</v>
      </c>
      <c r="AJB4" s="145" t="s">
        <v>147</v>
      </c>
      <c r="AJC4" s="145" t="s">
        <v>51</v>
      </c>
      <c r="AJD4" s="145" t="s">
        <v>54</v>
      </c>
      <c r="AJE4" s="145" t="s">
        <v>59</v>
      </c>
      <c r="AJF4" s="145" t="s">
        <v>63</v>
      </c>
      <c r="AJG4" s="145" t="s">
        <v>67</v>
      </c>
      <c r="AJH4" s="145" t="s">
        <v>71</v>
      </c>
      <c r="AJI4" s="145" t="s">
        <v>75</v>
      </c>
      <c r="AJJ4" s="145" t="s">
        <v>80</v>
      </c>
      <c r="AJK4" s="146" t="s">
        <v>84</v>
      </c>
      <c r="AJM4" s="144" t="s">
        <v>879</v>
      </c>
      <c r="AJN4" s="145" t="s">
        <v>190</v>
      </c>
      <c r="AJO4" s="145" t="s">
        <v>16</v>
      </c>
      <c r="AJP4" s="145" t="s">
        <v>880</v>
      </c>
      <c r="AJQ4" s="145" t="s">
        <v>12</v>
      </c>
      <c r="AJR4" s="145" t="s">
        <v>24</v>
      </c>
      <c r="AJS4" s="145" t="s">
        <v>29</v>
      </c>
      <c r="AJT4" s="145" t="s">
        <v>881</v>
      </c>
      <c r="AJU4" s="145" t="s">
        <v>37</v>
      </c>
      <c r="AJV4" s="145" t="s">
        <v>882</v>
      </c>
      <c r="AJW4" s="145" t="s">
        <v>883</v>
      </c>
      <c r="AJX4" s="145" t="s">
        <v>147</v>
      </c>
      <c r="AJY4" s="145" t="s">
        <v>51</v>
      </c>
      <c r="AJZ4" s="145" t="s">
        <v>54</v>
      </c>
      <c r="AKA4" s="145" t="s">
        <v>59</v>
      </c>
      <c r="AKB4" s="145" t="s">
        <v>63</v>
      </c>
      <c r="AKC4" s="145" t="s">
        <v>67</v>
      </c>
      <c r="AKD4" s="145" t="s">
        <v>71</v>
      </c>
      <c r="AKE4" s="145" t="s">
        <v>75</v>
      </c>
      <c r="AKF4" s="145" t="s">
        <v>80</v>
      </c>
      <c r="AKG4" s="146" t="s">
        <v>84</v>
      </c>
      <c r="AKI4" s="144" t="s">
        <v>879</v>
      </c>
      <c r="AKJ4" s="145" t="s">
        <v>190</v>
      </c>
      <c r="AKK4" s="145" t="s">
        <v>16</v>
      </c>
      <c r="AKL4" s="145" t="s">
        <v>880</v>
      </c>
      <c r="AKM4" s="145" t="s">
        <v>12</v>
      </c>
      <c r="AKN4" s="145" t="s">
        <v>24</v>
      </c>
      <c r="AKO4" s="145" t="s">
        <v>29</v>
      </c>
      <c r="AKP4" s="145" t="s">
        <v>881</v>
      </c>
      <c r="AKQ4" s="145" t="s">
        <v>37</v>
      </c>
      <c r="AKR4" s="145" t="s">
        <v>882</v>
      </c>
      <c r="AKS4" s="145" t="s">
        <v>883</v>
      </c>
      <c r="AKT4" s="145" t="s">
        <v>147</v>
      </c>
      <c r="AKU4" s="145" t="s">
        <v>51</v>
      </c>
      <c r="AKV4" s="145" t="s">
        <v>54</v>
      </c>
      <c r="AKW4" s="145" t="s">
        <v>59</v>
      </c>
      <c r="AKX4" s="145" t="s">
        <v>63</v>
      </c>
      <c r="AKY4" s="145" t="s">
        <v>67</v>
      </c>
      <c r="AKZ4" s="145" t="s">
        <v>71</v>
      </c>
      <c r="ALA4" s="145" t="s">
        <v>75</v>
      </c>
      <c r="ALB4" s="145" t="s">
        <v>80</v>
      </c>
      <c r="ALC4" s="146" t="s">
        <v>84</v>
      </c>
      <c r="ALE4" s="144" t="s">
        <v>879</v>
      </c>
      <c r="ALF4" s="145" t="s">
        <v>190</v>
      </c>
      <c r="ALG4" s="145" t="s">
        <v>16</v>
      </c>
      <c r="ALH4" s="145" t="s">
        <v>880</v>
      </c>
      <c r="ALI4" s="145" t="s">
        <v>12</v>
      </c>
      <c r="ALJ4" s="145" t="s">
        <v>24</v>
      </c>
      <c r="ALK4" s="145" t="s">
        <v>29</v>
      </c>
      <c r="ALL4" s="145" t="s">
        <v>881</v>
      </c>
      <c r="ALM4" s="145" t="s">
        <v>37</v>
      </c>
      <c r="ALN4" s="145" t="s">
        <v>882</v>
      </c>
      <c r="ALO4" s="145" t="s">
        <v>883</v>
      </c>
      <c r="ALP4" s="145" t="s">
        <v>147</v>
      </c>
      <c r="ALQ4" s="145" t="s">
        <v>51</v>
      </c>
      <c r="ALR4" s="145" t="s">
        <v>54</v>
      </c>
      <c r="ALS4" s="145" t="s">
        <v>59</v>
      </c>
      <c r="ALT4" s="145" t="s">
        <v>63</v>
      </c>
      <c r="ALU4" s="145" t="s">
        <v>67</v>
      </c>
      <c r="ALV4" s="145" t="s">
        <v>71</v>
      </c>
      <c r="ALW4" s="145" t="s">
        <v>75</v>
      </c>
      <c r="ALX4" s="145" t="s">
        <v>80</v>
      </c>
      <c r="ALY4" s="146" t="s">
        <v>84</v>
      </c>
      <c r="AMA4" s="144" t="s">
        <v>879</v>
      </c>
      <c r="AMB4" s="145" t="s">
        <v>190</v>
      </c>
      <c r="AMC4" s="145" t="s">
        <v>16</v>
      </c>
      <c r="AMD4" s="145" t="s">
        <v>880</v>
      </c>
      <c r="AME4" s="145" t="s">
        <v>12</v>
      </c>
      <c r="AMF4" s="145" t="s">
        <v>24</v>
      </c>
      <c r="AMG4" s="145" t="s">
        <v>29</v>
      </c>
      <c r="AMH4" s="145" t="s">
        <v>881</v>
      </c>
      <c r="AMI4" s="145" t="s">
        <v>37</v>
      </c>
      <c r="AMJ4" s="145" t="s">
        <v>882</v>
      </c>
      <c r="AMK4" s="145" t="s">
        <v>883</v>
      </c>
      <c r="AML4" s="145" t="s">
        <v>147</v>
      </c>
      <c r="AMM4" s="145" t="s">
        <v>51</v>
      </c>
      <c r="AMN4" s="145" t="s">
        <v>54</v>
      </c>
      <c r="AMO4" s="145" t="s">
        <v>59</v>
      </c>
      <c r="AMP4" s="145" t="s">
        <v>63</v>
      </c>
      <c r="AMQ4" s="145" t="s">
        <v>67</v>
      </c>
      <c r="AMR4" s="145" t="s">
        <v>71</v>
      </c>
      <c r="AMS4" s="145" t="s">
        <v>75</v>
      </c>
      <c r="AMT4" s="145" t="s">
        <v>80</v>
      </c>
      <c r="AMU4" s="146" t="s">
        <v>84</v>
      </c>
      <c r="AMW4" s="144" t="s">
        <v>879</v>
      </c>
      <c r="AMX4" s="145" t="s">
        <v>190</v>
      </c>
      <c r="AMY4" s="145" t="s">
        <v>16</v>
      </c>
      <c r="AMZ4" s="145" t="s">
        <v>880</v>
      </c>
      <c r="ANA4" s="145" t="s">
        <v>12</v>
      </c>
      <c r="ANB4" s="145" t="s">
        <v>24</v>
      </c>
      <c r="ANC4" s="145" t="s">
        <v>29</v>
      </c>
      <c r="AND4" s="145" t="s">
        <v>881</v>
      </c>
      <c r="ANE4" s="145" t="s">
        <v>37</v>
      </c>
      <c r="ANF4" s="145" t="s">
        <v>882</v>
      </c>
      <c r="ANG4" s="145" t="s">
        <v>883</v>
      </c>
      <c r="ANH4" s="145" t="s">
        <v>147</v>
      </c>
      <c r="ANI4" s="145" t="s">
        <v>51</v>
      </c>
      <c r="ANJ4" s="145" t="s">
        <v>54</v>
      </c>
      <c r="ANK4" s="145" t="s">
        <v>59</v>
      </c>
      <c r="ANL4" s="145" t="s">
        <v>63</v>
      </c>
      <c r="ANM4" s="145" t="s">
        <v>67</v>
      </c>
      <c r="ANN4" s="145" t="s">
        <v>71</v>
      </c>
      <c r="ANO4" s="145" t="s">
        <v>75</v>
      </c>
      <c r="ANP4" s="145" t="s">
        <v>80</v>
      </c>
      <c r="ANQ4" s="146" t="s">
        <v>84</v>
      </c>
      <c r="ANS4" s="144" t="s">
        <v>879</v>
      </c>
      <c r="ANT4" s="145" t="s">
        <v>190</v>
      </c>
      <c r="ANU4" s="145" t="s">
        <v>16</v>
      </c>
      <c r="ANV4" s="145" t="s">
        <v>880</v>
      </c>
      <c r="ANW4" s="145" t="s">
        <v>12</v>
      </c>
      <c r="ANX4" s="145" t="s">
        <v>24</v>
      </c>
      <c r="ANY4" s="145" t="s">
        <v>29</v>
      </c>
      <c r="ANZ4" s="145" t="s">
        <v>881</v>
      </c>
      <c r="AOA4" s="145" t="s">
        <v>37</v>
      </c>
      <c r="AOB4" s="145" t="s">
        <v>882</v>
      </c>
      <c r="AOC4" s="145" t="s">
        <v>883</v>
      </c>
      <c r="AOD4" s="145" t="s">
        <v>147</v>
      </c>
      <c r="AOE4" s="145" t="s">
        <v>51</v>
      </c>
      <c r="AOF4" s="145" t="s">
        <v>54</v>
      </c>
      <c r="AOG4" s="145" t="s">
        <v>59</v>
      </c>
      <c r="AOH4" s="145" t="s">
        <v>63</v>
      </c>
      <c r="AOI4" s="145" t="s">
        <v>67</v>
      </c>
      <c r="AOJ4" s="145" t="s">
        <v>71</v>
      </c>
      <c r="AOK4" s="145" t="s">
        <v>75</v>
      </c>
      <c r="AOL4" s="145" t="s">
        <v>80</v>
      </c>
      <c r="AOM4" s="146" t="s">
        <v>84</v>
      </c>
      <c r="AOO4" s="144" t="s">
        <v>879</v>
      </c>
      <c r="AOP4" s="145" t="s">
        <v>190</v>
      </c>
      <c r="AOQ4" s="145" t="s">
        <v>16</v>
      </c>
      <c r="AOR4" s="145" t="s">
        <v>880</v>
      </c>
      <c r="AOS4" s="145" t="s">
        <v>12</v>
      </c>
      <c r="AOT4" s="145" t="s">
        <v>24</v>
      </c>
      <c r="AOU4" s="145" t="s">
        <v>29</v>
      </c>
      <c r="AOV4" s="145" t="s">
        <v>881</v>
      </c>
      <c r="AOW4" s="145" t="s">
        <v>37</v>
      </c>
      <c r="AOX4" s="145" t="s">
        <v>882</v>
      </c>
      <c r="AOY4" s="145" t="s">
        <v>883</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884</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885</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886</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1946</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887</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888</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889</v>
      </c>
      <c r="B11" s="175" t="s">
        <v>890</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891</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892</v>
      </c>
      <c r="B14" s="175" t="s">
        <v>893</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894</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895</v>
      </c>
      <c r="B17" s="175" t="s">
        <v>896</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897</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898</v>
      </c>
      <c r="B20" s="189" t="s">
        <v>899</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900</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901</v>
      </c>
      <c r="B23" s="189" t="s">
        <v>902</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903</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904</v>
      </c>
      <c r="B26" s="189" t="s">
        <v>905</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906</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907</v>
      </c>
      <c r="B29" s="158" t="s">
        <v>908</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ANS3:AOM3"/>
    <mergeCell ref="AOO3:API3"/>
    <mergeCell ref="AIQ3:AJK3"/>
    <mergeCell ref="AJM3:AKG3"/>
    <mergeCell ref="AKI3:ALC3"/>
    <mergeCell ref="ALE3:ALY3"/>
    <mergeCell ref="AMA3:AMU3"/>
    <mergeCell ref="AMW3:ANQ3"/>
    <mergeCell ref="AHU3:AIO3"/>
    <mergeCell ref="YM3:ZG3"/>
    <mergeCell ref="ZI3:AAC3"/>
    <mergeCell ref="AAE3:AAY3"/>
    <mergeCell ref="ABA3:ABU3"/>
    <mergeCell ref="ABW3:ACQ3"/>
    <mergeCell ref="ACS3:ADM3"/>
    <mergeCell ref="ADO3:AEI3"/>
    <mergeCell ref="AEK3:AFE3"/>
    <mergeCell ref="AFG3:AGA3"/>
    <mergeCell ref="AGC3:AGW3"/>
    <mergeCell ref="AGY3:AHS3"/>
    <mergeCell ref="XQ3:YK3"/>
    <mergeCell ref="OI3:PC3"/>
    <mergeCell ref="PE3:PY3"/>
    <mergeCell ref="QA3:QU3"/>
    <mergeCell ref="QW3:RQ3"/>
    <mergeCell ref="RS3:SM3"/>
    <mergeCell ref="SO3:TI3"/>
    <mergeCell ref="TK3:UE3"/>
    <mergeCell ref="UG3:VA3"/>
    <mergeCell ref="VC3:VW3"/>
    <mergeCell ref="VY3:WS3"/>
    <mergeCell ref="WU3:XO3"/>
    <mergeCell ref="NM3:OG3"/>
    <mergeCell ref="EE3:EY3"/>
    <mergeCell ref="FA3:FU3"/>
    <mergeCell ref="FW3:GQ3"/>
    <mergeCell ref="GS3:HM3"/>
    <mergeCell ref="HO3:II3"/>
    <mergeCell ref="IK3:JE3"/>
    <mergeCell ref="JG3:KA3"/>
    <mergeCell ref="KC3:KW3"/>
    <mergeCell ref="KY3:LS3"/>
    <mergeCell ref="LU3:MO3"/>
    <mergeCell ref="MQ3:NK3"/>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867</v>
      </c>
      <c r="J1" s="112" t="s">
        <v>25</v>
      </c>
      <c r="K1" s="112" t="s">
        <v>55</v>
      </c>
      <c r="L1" s="112" t="s">
        <v>866</v>
      </c>
      <c r="M1" s="112" t="s">
        <v>76</v>
      </c>
      <c r="N1" s="112" t="s">
        <v>85</v>
      </c>
      <c r="O1" s="112" t="s">
        <v>863</v>
      </c>
      <c r="P1" s="112" t="s">
        <v>864</v>
      </c>
      <c r="Q1" s="112" t="s">
        <v>865</v>
      </c>
      <c r="R1" s="112" t="s">
        <v>141</v>
      </c>
      <c r="S1" s="112" t="s">
        <v>1056</v>
      </c>
    </row>
    <row r="2" spans="1:19">
      <c r="A2" s="1" t="s">
        <v>1</v>
      </c>
      <c r="E2" t="s">
        <v>2</v>
      </c>
      <c r="F2" t="s">
        <v>3</v>
      </c>
      <c r="I2" t="s">
        <v>9</v>
      </c>
      <c r="J2" t="s">
        <v>26</v>
      </c>
      <c r="K2" t="s">
        <v>56</v>
      </c>
      <c r="L2" t="s">
        <v>0</v>
      </c>
      <c r="M2" t="s">
        <v>77</v>
      </c>
      <c r="N2" t="s">
        <v>86</v>
      </c>
      <c r="O2" t="s">
        <v>103</v>
      </c>
      <c r="P2" t="s">
        <v>125</v>
      </c>
      <c r="Q2" t="s">
        <v>133</v>
      </c>
      <c r="R2" t="s">
        <v>142</v>
      </c>
      <c r="S2" t="s">
        <v>1057</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868</v>
      </c>
      <c r="E4" t="s">
        <v>9</v>
      </c>
      <c r="F4" t="s">
        <v>10</v>
      </c>
      <c r="I4" t="s">
        <v>17</v>
      </c>
      <c r="J4" t="s">
        <v>34</v>
      </c>
      <c r="L4" t="s">
        <v>72</v>
      </c>
      <c r="N4" t="s">
        <v>90</v>
      </c>
      <c r="O4" t="s">
        <v>107</v>
      </c>
      <c r="P4" t="s">
        <v>127</v>
      </c>
      <c r="Q4" t="s">
        <v>137</v>
      </c>
    </row>
    <row r="5" spans="1:19">
      <c r="A5" s="4" t="s">
        <v>11</v>
      </c>
      <c r="B5" s="5" t="s">
        <v>12</v>
      </c>
      <c r="D5" t="s">
        <v>868</v>
      </c>
      <c r="E5" t="s">
        <v>13</v>
      </c>
      <c r="F5" t="s">
        <v>14</v>
      </c>
      <c r="I5" t="s">
        <v>21</v>
      </c>
      <c r="J5" t="s">
        <v>38</v>
      </c>
      <c r="N5" t="s">
        <v>92</v>
      </c>
      <c r="O5" t="s">
        <v>109</v>
      </c>
      <c r="P5" t="s">
        <v>128</v>
      </c>
      <c r="Q5" t="s">
        <v>139</v>
      </c>
      <c r="R5"/>
    </row>
    <row r="6" spans="1:19">
      <c r="A6" s="4" t="s">
        <v>15</v>
      </c>
      <c r="B6" s="6" t="s">
        <v>16</v>
      </c>
      <c r="D6" t="s">
        <v>868</v>
      </c>
      <c r="E6" t="s">
        <v>17</v>
      </c>
      <c r="F6" t="s">
        <v>18</v>
      </c>
      <c r="J6" t="s">
        <v>42</v>
      </c>
      <c r="N6" t="s">
        <v>94</v>
      </c>
      <c r="O6" t="s">
        <v>111</v>
      </c>
      <c r="P6" t="s">
        <v>129</v>
      </c>
    </row>
    <row r="7" spans="1:19">
      <c r="A7" s="4" t="s">
        <v>19</v>
      </c>
      <c r="B7" s="6" t="s">
        <v>20</v>
      </c>
      <c r="D7" t="s">
        <v>868</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873</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866</v>
      </c>
      <c r="E18" t="s">
        <v>0</v>
      </c>
      <c r="F18" t="s">
        <v>65</v>
      </c>
    </row>
    <row r="19" spans="1:6">
      <c r="A19" s="4" t="s">
        <v>66</v>
      </c>
      <c r="B19" s="12" t="s">
        <v>67</v>
      </c>
      <c r="D19" t="s">
        <v>866</v>
      </c>
      <c r="E19" t="s">
        <v>68</v>
      </c>
      <c r="F19" t="s">
        <v>69</v>
      </c>
    </row>
    <row r="20" spans="1:6">
      <c r="A20" s="4" t="s">
        <v>70</v>
      </c>
      <c r="B20" s="13" t="s">
        <v>71</v>
      </c>
      <c r="D20" t="s">
        <v>866</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863</v>
      </c>
      <c r="E31" t="s">
        <v>103</v>
      </c>
      <c r="F31" t="s">
        <v>104</v>
      </c>
    </row>
    <row r="32" spans="1:6">
      <c r="D32" t="s">
        <v>863</v>
      </c>
      <c r="E32" t="s">
        <v>105</v>
      </c>
      <c r="F32" t="s">
        <v>106</v>
      </c>
    </row>
    <row r="33" spans="4:7">
      <c r="D33" t="s">
        <v>863</v>
      </c>
      <c r="E33" t="s">
        <v>107</v>
      </c>
      <c r="F33" t="s">
        <v>108</v>
      </c>
    </row>
    <row r="34" spans="4:7">
      <c r="D34" t="s">
        <v>863</v>
      </c>
      <c r="E34" t="s">
        <v>109</v>
      </c>
      <c r="F34" t="s">
        <v>110</v>
      </c>
    </row>
    <row r="35" spans="4:7">
      <c r="D35" t="s">
        <v>863</v>
      </c>
      <c r="E35" t="s">
        <v>111</v>
      </c>
      <c r="F35" t="s">
        <v>112</v>
      </c>
    </row>
    <row r="36" spans="4:7">
      <c r="D36" t="s">
        <v>863</v>
      </c>
      <c r="E36" t="s">
        <v>113</v>
      </c>
      <c r="F36" t="s">
        <v>114</v>
      </c>
    </row>
    <row r="37" spans="4:7">
      <c r="D37" t="s">
        <v>863</v>
      </c>
      <c r="E37" t="s">
        <v>115</v>
      </c>
      <c r="F37" t="s">
        <v>116</v>
      </c>
      <c r="G37" t="s">
        <v>117</v>
      </c>
    </row>
    <row r="38" spans="4:7">
      <c r="D38" t="s">
        <v>863</v>
      </c>
      <c r="E38" t="s">
        <v>118</v>
      </c>
      <c r="F38" t="s">
        <v>119</v>
      </c>
    </row>
    <row r="39" spans="4:7">
      <c r="D39" t="s">
        <v>863</v>
      </c>
      <c r="E39" t="s">
        <v>120</v>
      </c>
      <c r="F39" t="s">
        <v>121</v>
      </c>
    </row>
    <row r="40" spans="4:7">
      <c r="D40" t="s">
        <v>863</v>
      </c>
      <c r="E40" t="s">
        <v>122</v>
      </c>
      <c r="F40" t="s">
        <v>123</v>
      </c>
    </row>
    <row r="41" spans="4:7">
      <c r="D41" t="s">
        <v>864</v>
      </c>
      <c r="E41" t="s">
        <v>125</v>
      </c>
      <c r="F41" t="s">
        <v>125</v>
      </c>
    </row>
    <row r="42" spans="4:7">
      <c r="D42" t="s">
        <v>864</v>
      </c>
      <c r="E42" t="s">
        <v>126</v>
      </c>
      <c r="F42" t="s">
        <v>126</v>
      </c>
    </row>
    <row r="43" spans="4:7">
      <c r="D43" t="s">
        <v>864</v>
      </c>
      <c r="E43" t="s">
        <v>127</v>
      </c>
      <c r="F43" t="s">
        <v>127</v>
      </c>
    </row>
    <row r="44" spans="4:7">
      <c r="D44" t="s">
        <v>864</v>
      </c>
      <c r="E44" t="s">
        <v>128</v>
      </c>
      <c r="F44" t="s">
        <v>128</v>
      </c>
    </row>
    <row r="45" spans="4:7">
      <c r="D45" t="s">
        <v>864</v>
      </c>
      <c r="E45" t="s">
        <v>129</v>
      </c>
      <c r="F45" t="s">
        <v>129</v>
      </c>
    </row>
    <row r="46" spans="4:7">
      <c r="D46" t="s">
        <v>864</v>
      </c>
      <c r="E46" t="s">
        <v>130</v>
      </c>
      <c r="F46" t="s">
        <v>131</v>
      </c>
    </row>
    <row r="47" spans="4:7">
      <c r="D47" t="s">
        <v>865</v>
      </c>
      <c r="E47" t="s">
        <v>133</v>
      </c>
      <c r="F47" t="s">
        <v>134</v>
      </c>
    </row>
    <row r="48" spans="4:7">
      <c r="D48" t="s">
        <v>865</v>
      </c>
      <c r="E48" t="s">
        <v>135</v>
      </c>
      <c r="F48" t="s">
        <v>136</v>
      </c>
    </row>
    <row r="49" spans="4:6">
      <c r="D49" t="s">
        <v>865</v>
      </c>
      <c r="E49" t="s">
        <v>137</v>
      </c>
      <c r="F49" t="s">
        <v>138</v>
      </c>
    </row>
    <row r="50" spans="4:6">
      <c r="D50" t="s">
        <v>865</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2022-11-30T17:54:32Z</dcterms:modified>
</cp:coreProperties>
</file>