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xr:revisionPtr revIDLastSave="0" documentId="13_ncr:1_{CD0167BA-5234-4D27-B080-2BA66CC608DD}" xr6:coauthVersionLast="47" xr6:coauthVersionMax="47" xr10:uidLastSave="{00000000-0000-0000-0000-000000000000}"/>
  <bookViews>
    <workbookView xWindow="-110" yWindow="-110" windowWidth="19420" windowHeight="10420" xr2:uid="{00000000-000D-0000-FFFF-FFFF0000000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80" i="1" l="1"/>
  <c r="T280" i="1"/>
  <c r="U280" i="1"/>
  <c r="V280" i="1"/>
  <c r="W280" i="1"/>
  <c r="X280" i="1"/>
  <c r="Z280" i="1"/>
  <c r="AA280" i="1"/>
  <c r="AB280" i="1"/>
  <c r="AD280" i="1"/>
  <c r="AE280" i="1"/>
  <c r="AF280" i="1"/>
  <c r="AG280" i="1"/>
  <c r="AH280" i="1"/>
  <c r="AI280" i="1"/>
  <c r="AJ280" i="1"/>
  <c r="AK280" i="1"/>
  <c r="AL280" i="1"/>
  <c r="R280" i="1"/>
  <c r="G279" i="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T148" i="1"/>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48"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X148" i="1" l="1"/>
  <c r="X167" i="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J148" i="1"/>
  <c r="AE148" i="1"/>
  <c r="Y148" i="1"/>
  <c r="AF148" i="1"/>
  <c r="AG148" i="1"/>
  <c r="AK148" i="1"/>
  <c r="AB148" i="1"/>
  <c r="AD148" i="1"/>
  <c r="Z148" i="1"/>
  <c r="AI148" i="1"/>
  <c r="AA148" i="1"/>
  <c r="AL148" i="1"/>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IK9" i="4" l="1"/>
  <c r="AIK8" i="4"/>
  <c r="X24" i="1"/>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H24" i="1"/>
  <c r="AK196" i="1"/>
  <c r="AA229" i="1"/>
  <c r="AK209" i="1"/>
  <c r="T77" i="1"/>
  <c r="W285" i="1"/>
  <c r="AF149" i="1"/>
  <c r="T66" i="1"/>
  <c r="AF185" i="1"/>
  <c r="V153" i="1"/>
  <c r="W312" i="1"/>
  <c r="W78" i="1" s="1"/>
  <c r="AB314" i="1"/>
  <c r="Z224" i="1"/>
  <c r="Z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Y81" i="1"/>
  <c r="AD314" i="1"/>
  <c r="AH291" i="1"/>
  <c r="T224" i="1"/>
  <c r="AK5" i="1"/>
  <c r="AI183" i="1"/>
  <c r="T11" i="1"/>
  <c r="S231" i="1"/>
  <c r="AF15" i="1"/>
  <c r="AG24" i="1"/>
  <c r="U11" i="1"/>
  <c r="AD24" i="1"/>
  <c r="AK15" i="1"/>
  <c r="AE312" i="1"/>
  <c r="AE78" i="1" s="1"/>
  <c r="X9" i="1"/>
  <c r="R313" i="1"/>
  <c r="AH193" i="1"/>
  <c r="W210" i="1"/>
  <c r="AE215" i="1"/>
  <c r="AL141" i="1"/>
  <c r="S215" i="1"/>
  <c r="AB230" i="1"/>
  <c r="W310" i="1"/>
  <c r="AI168" i="1"/>
  <c r="U15" i="1"/>
  <c r="X196" i="1"/>
  <c r="Y14" i="1"/>
  <c r="X181" i="1"/>
  <c r="X190" i="1"/>
  <c r="S187" i="1"/>
  <c r="AD242" i="1"/>
  <c r="AF183" i="1"/>
  <c r="AG166" i="1"/>
  <c r="Y193" i="1"/>
  <c r="U8" i="1"/>
  <c r="Z16" i="1"/>
  <c r="AJ191" i="1"/>
  <c r="X141" i="1"/>
  <c r="U164" i="1"/>
  <c r="AG72" i="1"/>
  <c r="AJ181" i="1"/>
  <c r="AE72" i="1"/>
  <c r="W24"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R81"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S81" i="1"/>
  <c r="AJ292" i="1"/>
  <c r="T25" i="1"/>
  <c r="R149" i="1"/>
  <c r="AF190" i="1"/>
  <c r="AE83" i="1"/>
  <c r="AB81" i="1"/>
  <c r="V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24" i="1"/>
  <c r="AF187" i="1"/>
  <c r="W79" i="1"/>
  <c r="AG69" i="1"/>
  <c r="AJ288" i="1"/>
  <c r="AD189" i="1"/>
  <c r="AD232" i="1"/>
  <c r="AF237" i="1"/>
  <c r="T181" i="1"/>
  <c r="R16" i="1"/>
  <c r="Z151" i="1"/>
  <c r="Y285" i="1"/>
  <c r="AE164" i="1"/>
  <c r="S288" i="1"/>
  <c r="S141" i="1"/>
  <c r="Y83" i="1"/>
  <c r="AD68" i="1"/>
  <c r="T9" i="1"/>
  <c r="AB24"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S57"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A24"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Y24"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R24"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R57" i="1"/>
  <c r="T278" i="1"/>
  <c r="X67" i="1"/>
  <c r="AK278" i="1"/>
  <c r="Y292" i="1"/>
  <c r="AG82" i="1"/>
  <c r="AE141" i="1"/>
  <c r="Y72" i="1"/>
  <c r="AH310" i="1"/>
  <c r="AE187" i="1"/>
  <c r="T24"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U81"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Y16"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V24"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AK24" i="1"/>
  <c r="Z72" i="1"/>
  <c r="AJ69" i="1"/>
  <c r="AH83" i="1"/>
  <c r="X285" i="1"/>
  <c r="AG8" i="1"/>
  <c r="X182" i="1"/>
  <c r="AF20" i="1"/>
  <c r="Y71" i="1"/>
  <c r="AA200" i="1"/>
  <c r="V80" i="1"/>
  <c r="AL71" i="1"/>
  <c r="AB80" i="1"/>
  <c r="Z278" i="1"/>
  <c r="AE9" i="1"/>
  <c r="V292" i="1"/>
  <c r="AE166" i="1"/>
  <c r="X191" i="1"/>
  <c r="AG191" i="1"/>
  <c r="AD278" i="1"/>
  <c r="R69" i="1"/>
  <c r="AK194" i="1"/>
  <c r="AE183" i="1"/>
  <c r="AD181" i="1"/>
  <c r="AL24"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U57"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U24"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E24"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AJ24"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S24"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V194" i="1"/>
  <c r="AI60" i="1"/>
  <c r="AB67" i="1"/>
  <c r="Y242" i="1"/>
  <c r="T20" i="1"/>
  <c r="Z181" i="1"/>
  <c r="Z168" i="1"/>
  <c r="S289" i="1"/>
  <c r="T180" i="1"/>
  <c r="AK183" i="1"/>
  <c r="AK149" i="1"/>
  <c r="AG288" i="1"/>
  <c r="U5" i="1"/>
  <c r="AJ4" i="1"/>
  <c r="X314" i="1"/>
  <c r="AH209" i="1"/>
  <c r="AL197" i="1"/>
  <c r="W209" i="1"/>
  <c r="AF189" i="1"/>
  <c r="X81"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V57" i="1"/>
  <c r="Y188" i="1"/>
  <c r="AG278" i="1"/>
  <c r="AG12" i="1"/>
  <c r="Z194" i="1"/>
  <c r="Z113" i="1"/>
  <c r="AI177" i="1"/>
  <c r="AA140" i="1"/>
  <c r="R134" i="1"/>
  <c r="AH57" i="1"/>
  <c r="AI253" i="1"/>
  <c r="AI24" i="1"/>
  <c r="V274" i="1"/>
  <c r="V11" i="1"/>
  <c r="AG290" i="1"/>
  <c r="R312" i="1"/>
  <c r="R78" i="1" s="1"/>
  <c r="AH290" i="1"/>
  <c r="AG186" i="1"/>
  <c r="AH188" i="1"/>
  <c r="AH244" i="1"/>
  <c r="R237" i="1"/>
  <c r="AE191"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S272"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AH7" i="1" l="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AH116"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AK116" i="1"/>
  <c r="Y49" i="1"/>
  <c r="AC128" i="1"/>
  <c r="T199" i="1"/>
  <c r="AI108" i="1"/>
  <c r="U286" i="1"/>
  <c r="AA59" i="1"/>
  <c r="R58" i="1"/>
  <c r="S205" i="1"/>
  <c r="S207" i="1"/>
  <c r="AH26" i="1"/>
  <c r="V21" i="1"/>
  <c r="AA55" i="1"/>
  <c r="W273" i="1"/>
  <c r="V47" i="1"/>
  <c r="Y266" i="1"/>
  <c r="AJ122" i="1"/>
  <c r="Z276" i="1"/>
  <c r="AC236" i="1"/>
  <c r="AF283" i="1"/>
  <c r="X32" i="1"/>
  <c r="R105" i="1"/>
  <c r="T13" i="1"/>
  <c r="AE142" i="1"/>
  <c r="AC88" i="1"/>
  <c r="AK51" i="1"/>
  <c r="W117" i="1"/>
  <c r="AC198" i="1"/>
  <c r="T116"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D116" i="1"/>
  <c r="AF297" i="1"/>
  <c r="AB26" i="1"/>
  <c r="AG40" i="1"/>
  <c r="AC282" i="1"/>
  <c r="T135" i="1"/>
  <c r="AB18" i="1"/>
  <c r="AG222" i="1"/>
  <c r="AI199" i="1"/>
  <c r="X300" i="1"/>
  <c r="Z240" i="1"/>
  <c r="T108" i="1"/>
  <c r="AK17" i="1"/>
  <c r="AJ43" i="1"/>
  <c r="R41" i="1"/>
  <c r="AK321" i="1"/>
  <c r="AD161" i="1"/>
  <c r="U214" i="1"/>
  <c r="AF269" i="1"/>
  <c r="AD13" i="1"/>
  <c r="U296" i="1"/>
  <c r="V38" i="1"/>
  <c r="AG123" i="1"/>
  <c r="AA116" i="1"/>
  <c r="V130" i="1"/>
  <c r="V107" i="1"/>
  <c r="AH122" i="1"/>
  <c r="AI9" i="1"/>
  <c r="AD76" i="1"/>
  <c r="AE272" i="1"/>
  <c r="T299" i="1"/>
  <c r="W123" i="1"/>
  <c r="Z84" i="1"/>
  <c r="AH236" i="1"/>
  <c r="AF316" i="1"/>
  <c r="AJ252" i="1"/>
  <c r="W250" i="1"/>
  <c r="AE309" i="1"/>
  <c r="AE236" i="1"/>
  <c r="Y234" i="1"/>
  <c r="W309" i="1"/>
  <c r="AE279" i="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116"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AI273"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V116"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AA273" i="1"/>
  <c r="Z268" i="1"/>
  <c r="AD175" i="1"/>
  <c r="AD50" i="1"/>
  <c r="R225" i="1"/>
  <c r="AL283" i="1"/>
  <c r="AH145" i="1"/>
  <c r="X154" i="1"/>
  <c r="AK19" i="1"/>
  <c r="AA322" i="1"/>
  <c r="AI125" i="1"/>
  <c r="T273" i="1"/>
  <c r="AE301" i="1"/>
  <c r="Y105" i="1"/>
  <c r="AJ41" i="1"/>
  <c r="AJ104" i="1"/>
  <c r="AG269" i="1"/>
  <c r="AC116" i="1"/>
  <c r="AH321" i="1"/>
  <c r="AD51" i="1"/>
  <c r="AB277" i="1"/>
  <c r="AH266" i="1"/>
  <c r="AB272" i="1"/>
  <c r="W144" i="1"/>
  <c r="AI163" i="1"/>
  <c r="AB321" i="1"/>
  <c r="S198" i="1"/>
  <c r="AB159" i="1"/>
  <c r="W272"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J272" i="1"/>
  <c r="AD39" i="1"/>
  <c r="AG107" i="1"/>
  <c r="AG45" i="1"/>
  <c r="X297" i="1"/>
  <c r="U106" i="1"/>
  <c r="W126" i="1"/>
  <c r="T297" i="1"/>
  <c r="AH32" i="1"/>
  <c r="U113" i="1"/>
  <c r="AH120" i="1"/>
  <c r="AK96" i="1"/>
  <c r="Y27" i="1"/>
  <c r="AC154" i="1"/>
  <c r="AJ42" i="1"/>
  <c r="AD60" i="1"/>
  <c r="AH305" i="1"/>
  <c r="Y31" i="1"/>
  <c r="AA49" i="1"/>
  <c r="AG10" i="1"/>
  <c r="AF118" i="1"/>
  <c r="AB98" i="1"/>
  <c r="W271" i="1"/>
  <c r="AC39" i="1"/>
  <c r="S270" i="1"/>
  <c r="AB107" i="1"/>
  <c r="Y97" i="1"/>
  <c r="V275" i="1"/>
  <c r="AG249" i="1"/>
  <c r="U250" i="1"/>
  <c r="AI276" i="1"/>
  <c r="AE119" i="1"/>
  <c r="AL248" i="1"/>
  <c r="AG179" i="1"/>
  <c r="AL279" i="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F272"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Z116" i="1"/>
  <c r="V234" i="1"/>
  <c r="AK76" i="1"/>
  <c r="AG243" i="1"/>
  <c r="AE204" i="1"/>
  <c r="AC273" i="1"/>
  <c r="AE271" i="1"/>
  <c r="AE87" i="1"/>
  <c r="AD244" i="1"/>
  <c r="AE174" i="1"/>
  <c r="U98" i="1"/>
  <c r="AJ308" i="1"/>
  <c r="AI155" i="1"/>
  <c r="Y257" i="1"/>
  <c r="Z243" i="1"/>
  <c r="AA179" i="1"/>
  <c r="AG251" i="1"/>
  <c r="AA218" i="1"/>
  <c r="X316" i="1"/>
  <c r="AB217" i="1"/>
  <c r="X254" i="1"/>
  <c r="AG236" i="1"/>
  <c r="W279" i="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W116"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AK27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AL273"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Z272" i="1"/>
  <c r="X95" i="1"/>
  <c r="W174" i="1"/>
  <c r="AH175" i="1"/>
  <c r="R86" i="1"/>
  <c r="AD228" i="1"/>
  <c r="V227" i="1"/>
  <c r="Z106" i="1"/>
  <c r="X233" i="1"/>
  <c r="AD33" i="1"/>
  <c r="AE235" i="1"/>
  <c r="S245" i="1"/>
  <c r="AH323" i="1"/>
  <c r="AL325" i="1"/>
  <c r="T222" i="1"/>
  <c r="AI311" i="1"/>
  <c r="V246" i="1"/>
  <c r="AJ325" i="1"/>
  <c r="AB212" i="1"/>
  <c r="U326" i="1"/>
  <c r="AE44" i="1"/>
  <c r="AB116"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Y116" i="1"/>
  <c r="T136" i="1"/>
  <c r="Y29" i="1"/>
  <c r="AF116" i="1"/>
  <c r="V155" i="1"/>
  <c r="R96" i="1"/>
  <c r="T216" i="1"/>
  <c r="R202" i="1"/>
  <c r="AI235" i="1"/>
  <c r="X251" i="1"/>
  <c r="AF216" i="1"/>
  <c r="AA235" i="1"/>
  <c r="AE117" i="1"/>
  <c r="Y61" i="1"/>
  <c r="AA325" i="1"/>
  <c r="U282" i="1"/>
  <c r="Z55" i="1"/>
  <c r="U299" i="1"/>
  <c r="AK106" i="1"/>
  <c r="Z35" i="1"/>
  <c r="X138" i="1"/>
  <c r="U273"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272"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F92" i="1"/>
  <c r="R327" i="1"/>
  <c r="AD90" i="1"/>
  <c r="AI37" i="1"/>
  <c r="S294" i="1"/>
  <c r="AB322" i="1"/>
  <c r="AI54" i="1"/>
  <c r="AG240" i="1"/>
  <c r="AF132" i="1"/>
  <c r="AF321" i="1"/>
  <c r="Y259" i="1"/>
  <c r="V65" i="1"/>
  <c r="AD297" i="1"/>
  <c r="V60" i="1"/>
  <c r="AC118" i="1"/>
  <c r="AJ48" i="1"/>
  <c r="AD262" i="1"/>
  <c r="AH93" i="1"/>
  <c r="AB56" i="1"/>
  <c r="X273"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AG272"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AJ116" i="1"/>
  <c r="X269" i="1"/>
  <c r="T228" i="1"/>
  <c r="AG171" i="1"/>
  <c r="Y143" i="1"/>
  <c r="S273" i="1"/>
  <c r="R174" i="1"/>
  <c r="W98" i="1"/>
  <c r="U36" i="1"/>
  <c r="U138" i="1"/>
  <c r="S320" i="1"/>
  <c r="AE48" i="1"/>
  <c r="AG116"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U272"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AC24"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H272"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Z273"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E116"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B27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A272"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I272" i="1"/>
  <c r="AK152" i="1"/>
  <c r="AC59" i="1"/>
  <c r="AD199" i="1"/>
  <c r="AF317" i="1"/>
  <c r="X322" i="1"/>
  <c r="AH320" i="1"/>
  <c r="AB112" i="1"/>
  <c r="Z262" i="1"/>
  <c r="AI129" i="1"/>
  <c r="AE322" i="1"/>
  <c r="T105" i="1"/>
  <c r="AC53" i="1"/>
  <c r="W202" i="1"/>
  <c r="Y179" i="1"/>
  <c r="U279" i="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R116" i="1"/>
  <c r="X321" i="1"/>
  <c r="S227" i="1"/>
  <c r="T129" i="1"/>
  <c r="AG118" i="1"/>
  <c r="AF203" i="1"/>
  <c r="AJ27" i="1"/>
  <c r="AE50" i="1"/>
  <c r="AJ273"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H273"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AK272"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V273"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X272"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AI116"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S279" i="1"/>
  <c r="W176" i="1"/>
  <c r="AD327" i="1"/>
  <c r="AI92" i="1"/>
  <c r="W44" i="1"/>
  <c r="AI123" i="1"/>
  <c r="AB65" i="1"/>
  <c r="S42" i="1"/>
  <c r="AC72" i="1"/>
  <c r="T46" i="1"/>
  <c r="AL74" i="1"/>
  <c r="AD41" i="1"/>
  <c r="AF39" i="1"/>
  <c r="AH51" i="1"/>
  <c r="X286" i="1"/>
  <c r="AA301" i="1"/>
  <c r="T49" i="1"/>
  <c r="AD105" i="1"/>
  <c r="V228" i="1"/>
  <c r="T132" i="1"/>
  <c r="AL297" i="1"/>
  <c r="AI39" i="1"/>
  <c r="AE274" i="1"/>
  <c r="AD104" i="1"/>
  <c r="AE273" i="1"/>
  <c r="Y304" i="1"/>
  <c r="AH297" i="1"/>
  <c r="AI56" i="1"/>
  <c r="U75" i="1"/>
  <c r="X261" i="1"/>
  <c r="AE305" i="1"/>
  <c r="V138" i="1"/>
  <c r="X175" i="1"/>
  <c r="S95" i="1"/>
  <c r="AA88" i="1"/>
  <c r="S253" i="1"/>
  <c r="U266" i="1"/>
  <c r="T301" i="1"/>
  <c r="AB305" i="1"/>
  <c r="R106" i="1"/>
  <c r="Z145" i="1"/>
  <c r="AB320" i="1"/>
  <c r="V109" i="1"/>
  <c r="AI318" i="1"/>
  <c r="AC244" i="1"/>
  <c r="AL159" i="1"/>
  <c r="AI271" i="1"/>
  <c r="W269" i="1"/>
  <c r="AL116"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R273"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AI284" i="1"/>
  <c r="AD91" i="1"/>
  <c r="AH298" i="1"/>
  <c r="AE306" i="1"/>
  <c r="AK286" i="1"/>
  <c r="AD106" i="1"/>
  <c r="X11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T272"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G273"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AF273" i="1"/>
  <c r="R21" i="1"/>
  <c r="V256" i="1"/>
  <c r="V128" i="1"/>
  <c r="AD219" i="1"/>
  <c r="AG265" i="1"/>
  <c r="W203" i="1"/>
  <c r="AG102" i="1"/>
  <c r="AB271" i="1"/>
  <c r="AD126" i="1"/>
  <c r="AI88" i="1"/>
  <c r="U34" i="1"/>
  <c r="T38" i="1"/>
  <c r="AE152" i="1"/>
  <c r="AF301" i="1"/>
  <c r="Y274" i="1"/>
  <c r="X17" i="1"/>
  <c r="R73" i="1"/>
  <c r="V214" i="1"/>
  <c r="AD261" i="1"/>
  <c r="AG275" i="1"/>
  <c r="AD240" i="1"/>
  <c r="Z266" i="1"/>
  <c r="AL133" i="1"/>
  <c r="AG152" i="1"/>
  <c r="R27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U116"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AL272" i="1"/>
  <c r="V129" i="1"/>
  <c r="T271" i="1"/>
  <c r="AK26" i="1"/>
  <c r="Z245" i="1"/>
  <c r="AJ236" i="1"/>
  <c r="AJ276" i="1"/>
  <c r="AD276" i="1"/>
  <c r="AD316" i="1"/>
  <c r="Z248" i="1"/>
  <c r="Y276" i="1"/>
  <c r="AG279" i="1"/>
  <c r="AC148" i="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Margaret Prust</author>
  </authors>
  <commentList>
    <comment ref="A5" authorId="0" shapeId="0" xr:uid="{00000000-0006-0000-0600-00000100000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xr:uid="{00000000-0006-0000-0600-00000200000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xr:uid="{00000000-0006-0000-0600-00000300000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<sst xmlns="http://schemas.openxmlformats.org/spreadsheetml/2006/main" count="9048" uniqueCount="2076">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</sst>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6">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cellXfs>
  <cellStyles count="9">
    <cellStyle name="Comma" xfId="6" builtinId="3"/>
    <cellStyle name="Comma [0]" xfId="7" builtinId="6"/>
    <cellStyle name="Normal" xfId="0" builtinId="0"/>
    <cellStyle name="Normal 2" xfId="2" xr:uid="{00000000-0005-0000-0000-000003000000}"/>
    <cellStyle name="Normal 2 3" xfId="3" xr:uid="{00000000-0005-0000-0000-000004000000}"/>
    <cellStyle name="Normal 3" xfId="8" xr:uid="{00000000-0005-0000-0000-000005000000}"/>
    <cellStyle name="Normal 3 2 2" xfId="5" xr:uid="{00000000-0005-0000-0000-000006000000}"/>
    <cellStyle name="Per cent 2" xfId="4" xr:uid="{00000000-0005-0000-0000-000007000000}"/>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A3"/>
          <cell r="B3"/>
          <cell r="C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A4"/>
          <cell r="B4"/>
          <cell r="C4"/>
          <cell r="D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D6"/>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D8"/>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D10"/>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D12"/>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D14"/>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D16"/>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D18"/>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D20"/>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D22"/>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D24"/>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D26"/>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D28"/>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D30"/>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D32"/>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D34"/>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D36"/>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D38"/>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D40"/>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D42"/>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D44"/>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row>
        <row r="46">
          <cell r="B46" t="str">
            <v>New1</v>
          </cell>
          <cell r="C46" t="str">
            <v>New1% of cases expected to be serviced by cadre</v>
          </cell>
          <cell r="D46"/>
          <cell r="E46" t="str">
            <v>% of cases expected to be serviced by cadre</v>
          </cell>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row>
        <row r="47">
          <cell r="B47" t="str">
            <v>New2</v>
          </cell>
          <cell r="C47" t="str">
            <v>New2Number of minutes per case</v>
          </cell>
          <cell r="D47" t="str">
            <v>New Cadre 2</v>
          </cell>
          <cell r="E47" t="str">
            <v>Number of minutes per case</v>
          </cell>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row>
        <row r="48">
          <cell r="B48" t="str">
            <v>New2</v>
          </cell>
          <cell r="C48" t="str">
            <v>New2% of cases expected to be serviced by cadre</v>
          </cell>
          <cell r="D48"/>
          <cell r="E48" t="str">
            <v>% of cases expected to be serviced by cadre</v>
          </cell>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row>
        <row r="49">
          <cell r="B49" t="str">
            <v>New3</v>
          </cell>
          <cell r="C49" t="str">
            <v>New3Number of minutes per case</v>
          </cell>
          <cell r="D49" t="str">
            <v>New Cadre 3</v>
          </cell>
          <cell r="E49" t="str">
            <v>Number of minutes per case</v>
          </cell>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row>
        <row r="50">
          <cell r="B50" t="str">
            <v>New3</v>
          </cell>
          <cell r="C50" t="str">
            <v>New3% of cases expected to be serviced by cadre</v>
          </cell>
          <cell r="D50"/>
          <cell r="E50" t="str">
            <v>% of cases expected to be serviced by cadre</v>
          </cell>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row>
        <row r="51">
          <cell r="B51" t="str">
            <v>New4</v>
          </cell>
          <cell r="C51" t="str">
            <v>New4Number of minutes per case</v>
          </cell>
          <cell r="D51" t="str">
            <v>New Cadre 4</v>
          </cell>
          <cell r="E51" t="str">
            <v>Number of minutes per case</v>
          </cell>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row>
        <row r="52">
          <cell r="B52" t="str">
            <v>New4</v>
          </cell>
          <cell r="C52" t="str">
            <v>New4% of cases expected to be serviced by cadre</v>
          </cell>
          <cell r="D52"/>
          <cell r="E52" t="str">
            <v>% of cases expected to be serviced by cadre</v>
          </cell>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row>
        <row r="53">
          <cell r="B53" t="str">
            <v>New5</v>
          </cell>
          <cell r="C53" t="str">
            <v>New5Number of minutes per case</v>
          </cell>
          <cell r="D53" t="str">
            <v>New Cadre 5</v>
          </cell>
          <cell r="E53" t="str">
            <v>Number of minutes per case</v>
          </cell>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row>
        <row r="54">
          <cell r="B54" t="str">
            <v>New5</v>
          </cell>
          <cell r="C54" t="str">
            <v>New5% of cases expected to be serviced by cadre</v>
          </cell>
          <cell r="D54"/>
          <cell r="E54" t="str">
            <v>% of cases expected to be serviced by cadre</v>
          </cell>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4" tint="-0.499984740745262"/>
  </sheetPr>
  <dimension ref="A1:AQ330"/>
  <sheetViews>
    <sheetView tabSelected="1" zoomScale="70" zoomScaleNormal="70" workbookViewId="0">
      <pane xSplit="4" ySplit="3" topLeftCell="H34" activePane="bottomRight" state="frozen"/>
      <selection pane="topRight" activeCell="E1" sqref="E1"/>
      <selection pane="bottomLeft" activeCell="A4" sqref="A4"/>
      <selection pane="bottomRight" activeCell="AL280" sqref="R280:AL280"/>
    </sheetView>
  </sheetViews>
  <sheetFormatPr defaultColWidth="11" defaultRowHeight="15.5"/>
  <cols>
    <col min="1" max="1" width="26.58203125" customWidth="1"/>
    <col min="2" max="2" width="20.33203125" customWidth="1"/>
    <col min="4" max="4" width="46" customWidth="1"/>
    <col min="5" max="5" width="20.5" customWidth="1"/>
    <col min="6" max="6" width="24.58203125" customWidth="1"/>
    <col min="7" max="7" width="20.58203125" customWidth="1"/>
    <col min="8" max="8" width="24.08203125" customWidth="1"/>
    <col min="9" max="16" width="6.5" hidden="1" customWidth="1"/>
    <col min="17" max="17" width="29.83203125" customWidth="1"/>
    <col min="18" max="18" width="15.58203125" customWidth="1"/>
    <col min="42" max="42" width="31.33203125" customWidth="1"/>
  </cols>
  <sheetData>
    <row r="1" spans="1:43">
      <c r="R1" s="301" t="s">
        <v>1062</v>
      </c>
      <c r="S1" s="302"/>
      <c r="T1" s="302"/>
      <c r="U1" s="302"/>
      <c r="V1" s="302"/>
      <c r="W1" s="302"/>
      <c r="X1" s="302"/>
      <c r="Y1" s="302"/>
      <c r="Z1" s="302"/>
      <c r="AA1" s="302"/>
      <c r="AB1" s="302"/>
      <c r="AC1" s="302"/>
      <c r="AD1" s="302"/>
      <c r="AE1" s="302"/>
      <c r="AF1" s="302"/>
      <c r="AG1" s="302"/>
      <c r="AH1" s="302"/>
      <c r="AI1" s="302"/>
      <c r="AJ1" s="302"/>
      <c r="AK1" s="302"/>
      <c r="AL1" s="303"/>
    </row>
    <row r="2" spans="1:43">
      <c r="I2" s="304" t="s">
        <v>1070</v>
      </c>
      <c r="J2" s="305"/>
      <c r="K2" s="305"/>
      <c r="L2" s="305"/>
      <c r="M2" s="305"/>
      <c r="N2" s="305"/>
      <c r="O2" s="305"/>
      <c r="P2" s="305"/>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46.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12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12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12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12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12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12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12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122">
        <f>IFERROR(
$AN14 * INDEX('WFOM - Time_Base'!$A$4:$API$29, MATCH("CenHos", 'WFOM - Time_Base'!$B$4:$B$29,0), MATCH(CONCATENATE($G14,Y$2),'WFOM - Time_Base'!$A$8:$API$8,0)) *
INDEX('WFOM - Time_Base'!$A$4:$API$29, MATCH("CenHos_Per", 'WFOM - Time_Base'!$B$4:$B$29,0), MATCH(CONCATENATE($G14,Y$2),'WFOM - Time_Base'!$A$8:$API$8,0)),
IFERROR($AN14 * INDEX('Inputs from Uganda staff'!$E$61:$BM$80,MATCH('HRH Need estimation'!Y$2,'Inputs from Uganda staff'!$E$61:$E$80,0),MATCH('HRH Need estimation'!$D14,'Inputs from Uganda staff'!$E$6:$BM$6,0)),
""))</f>
        <v>0</v>
      </c>
      <c r="Z14" s="12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12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12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12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12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12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12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12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12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12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12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12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12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12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12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12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12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12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12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12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122">
        <f>IFERROR(
$AN16 * INDEX('WFOM - Time_Base'!$A$4:$API$29, MATCH("CenHos", 'WFOM - Time_Base'!$B$4:$B$29,0), MATCH(CONCATENATE($G16,Y$2),'WFOM - Time_Base'!$A$8:$API$8,0)) *
INDEX('WFOM - Time_Base'!$A$4:$API$29, MATCH("CenHos_Per", 'WFOM - Time_Base'!$B$4:$B$29,0), MATCH(CONCATENATE($G16,Y$2),'WFOM - Time_Base'!$A$8:$API$8,0)),
IFERROR($AN16 * INDEX('Inputs from Uganda staff'!$E$61:$BM$80,MATCH('HRH Need estimation'!Y$2,'Inputs from Uganda staff'!$E$61:$E$80,0),MATCH('HRH Need estimation'!$D16,'Inputs from Uganda staff'!$E$6:$BM$6,0)),
""))</f>
        <v>0</v>
      </c>
      <c r="Z16" s="12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12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12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12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12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12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12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12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12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12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12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12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12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122">
        <f>IFERROR(
$AN24 * INDEX('WFOM - Time_Base'!$A$4:$API$29, MATCH("CenHos", 'WFOM - Time_Base'!$B$4:$B$29,0), MATCH(CONCATENATE($G24,R$2),'WFOM - Time_Base'!$A$8:$API$8,0)) *
INDEX('WFOM - Time_Base'!$A$4:$API$29, MATCH("CenHos_Per", 'WFOM - Time_Base'!$B$4:$B$29,0), MATCH(CONCATENATE($G24,R$2),'WFOM - Time_Base'!$A$8:$API$8,0)),
IFERROR($AN24 * INDEX('Inputs from Uganda staff'!$E$61:$BM$80,MATCH('HRH Need estimation'!R$2,'Inputs from Uganda staff'!$E$61:$E$80,0),MATCH('HRH Need estimation'!$D24,'Inputs from Uganda staff'!$E$6:$BM$6,0)),
""))</f>
        <v>0</v>
      </c>
      <c r="S24" s="122">
        <f>IFERROR(
$AN24 * INDEX('WFOM - Time_Base'!$A$4:$API$29, MATCH("CenHos", 'WFOM - Time_Base'!$B$4:$B$29,0), MATCH(CONCATENATE($G24,S$2),'WFOM - Time_Base'!$A$8:$API$8,0)) *
INDEX('WFOM - Time_Base'!$A$4:$API$29, MATCH("CenHos_Per", 'WFOM - Time_Base'!$B$4:$B$29,0), MATCH(CONCATENATE($G24,S$2),'WFOM - Time_Base'!$A$8:$API$8,0)),
IFERROR($AN24 * INDEX('Inputs from Uganda staff'!$E$61:$BM$80,MATCH('HRH Need estimation'!S$2,'Inputs from Uganda staff'!$E$61:$E$80,0),MATCH('HRH Need estimation'!$D24,'Inputs from Uganda staff'!$E$6:$BM$6,0)),
""))</f>
        <v>0</v>
      </c>
      <c r="T24" s="122">
        <f>IFERROR(
$AN24 * INDEX('WFOM - Time_Base'!$A$4:$API$29, MATCH("CenHos", 'WFOM - Time_Base'!$B$4:$B$29,0), MATCH(CONCATENATE($G24,T$2),'WFOM - Time_Base'!$A$8:$API$8,0)) *
INDEX('WFOM - Time_Base'!$A$4:$API$29, MATCH("CenHos_Per", 'WFOM - Time_Base'!$B$4:$B$29,0), MATCH(CONCATENATE($G24,T$2),'WFOM - Time_Base'!$A$8:$API$8,0)),
IFERROR($AN24 * INDEX('Inputs from Uganda staff'!$E$61:$BM$80,MATCH('HRH Need estimation'!T$2,'Inputs from Uganda staff'!$E$61:$E$80,0),MATCH('HRH Need estimation'!$D24,'Inputs from Uganda staff'!$E$6:$BM$6,0)),
""))</f>
        <v>0</v>
      </c>
      <c r="U24" s="122">
        <f>IFERROR(
$AN24 * INDEX('WFOM - Time_Base'!$A$4:$API$29, MATCH("CenHos", 'WFOM - Time_Base'!$B$4:$B$29,0), MATCH(CONCATENATE($G24,U$2),'WFOM - Time_Base'!$A$8:$API$8,0)) *
INDEX('WFOM - Time_Base'!$A$4:$API$29, MATCH("CenHos_Per", 'WFOM - Time_Base'!$B$4:$B$29,0), MATCH(CONCATENATE($G24,U$2),'WFOM - Time_Base'!$A$8:$API$8,0)),
IFERROR($AN24 * INDEX('Inputs from Uganda staff'!$E$61:$BM$80,MATCH('HRH Need estimation'!U$2,'Inputs from Uganda staff'!$E$61:$E$80,0),MATCH('HRH Need estimation'!$D24,'Inputs from Uganda staff'!$E$6:$BM$6,0)),
""))</f>
        <v>53.1</v>
      </c>
      <c r="V24" s="122">
        <f>IFERROR(
$AN24 * INDEX('WFOM - Time_Base'!$A$4:$API$29, MATCH("CenHos", 'WFOM - Time_Base'!$B$4:$B$29,0), MATCH(CONCATENATE($G24,V$2),'WFOM - Time_Base'!$A$8:$API$8,0)) *
INDEX('WFOM - Time_Base'!$A$4:$API$29, MATCH("CenHos_Per", 'WFOM - Time_Base'!$B$4:$B$29,0), MATCH(CONCATENATE($G24,V$2),'WFOM - Time_Base'!$A$8:$API$8,0)),
IFERROR($AN24 * INDEX('Inputs from Uganda staff'!$E$61:$BM$80,MATCH('HRH Need estimation'!V$2,'Inputs from Uganda staff'!$E$61:$E$80,0),MATCH('HRH Need estimation'!$D24,'Inputs from Uganda staff'!$E$6:$BM$6,0)),
""))</f>
        <v>82.6</v>
      </c>
      <c r="W24" s="122">
        <f>IFERROR(
$AN24 * INDEX('WFOM - Time_Base'!$A$4:$API$29, MATCH("CenHos", 'WFOM - Time_Base'!$B$4:$B$29,0), MATCH(CONCATENATE($G24,W$2),'WFOM - Time_Base'!$A$8:$API$8,0)) *
INDEX('WFOM - Time_Base'!$A$4:$API$29, MATCH("CenHos_Per", 'WFOM - Time_Base'!$B$4:$B$29,0), MATCH(CONCATENATE($G24,W$2),'WFOM - Time_Base'!$A$8:$API$8,0)),
IFERROR($AN24 * INDEX('Inputs from Uganda staff'!$E$61:$BM$80,MATCH('HRH Need estimation'!W$2,'Inputs from Uganda staff'!$E$61:$E$80,0),MATCH('HRH Need estimation'!$D24,'Inputs from Uganda staff'!$E$6:$BM$6,0)),
""))</f>
        <v>0</v>
      </c>
      <c r="X24" s="122">
        <f>IFERROR(
$AN24 * INDEX('WFOM - Time_Base'!$A$4:$API$29, MATCH("CenHos", 'WFOM - Time_Base'!$B$4:$B$29,0), MATCH(CONCATENATE($G24,X$2),'WFOM - Time_Base'!$A$8:$API$8,0)) *
INDEX('WFOM - Time_Base'!$A$4:$API$29, MATCH("CenHos_Per", 'WFOM - Time_Base'!$B$4:$B$29,0), MATCH(CONCATENATE($G24,X$2),'WFOM - Time_Base'!$A$8:$API$8,0)),
IFERROR($AN24 * INDEX('Inputs from Uganda staff'!$E$61:$BM$80,MATCH('HRH Need estimation'!X$2,'Inputs from Uganda staff'!$E$61:$E$80,0),MATCH('HRH Need estimation'!$D24,'Inputs from Uganda staff'!$E$6:$BM$6,0)),
""))</f>
        <v>2</v>
      </c>
      <c r="Y24" s="122">
        <f>IFERROR(
$AN24 * INDEX('WFOM - Time_Base'!$A$4:$API$29, MATCH("CenHos", 'WFOM - Time_Base'!$B$4:$B$29,0), MATCH(CONCATENATE($G24,Y$2),'WFOM - Time_Base'!$A$8:$API$8,0)) *
INDEX('WFOM - Time_Base'!$A$4:$API$29, MATCH("CenHos_Per", 'WFOM - Time_Base'!$B$4:$B$29,0), MATCH(CONCATENATE($G24,Y$2),'WFOM - Time_Base'!$A$8:$API$8,0)),
IFERROR($AN24 * INDEX('Inputs from Uganda staff'!$E$61:$BM$80,MATCH('HRH Need estimation'!Y$2,'Inputs from Uganda staff'!$E$61:$E$80,0),MATCH('HRH Need estimation'!$D24,'Inputs from Uganda staff'!$E$6:$BM$6,0)),
""))</f>
        <v>0</v>
      </c>
      <c r="Z24" s="122">
        <f>IFERROR(
$AN24 * INDEX('WFOM - Time_Base'!$A$4:$API$29, MATCH("CenHos", 'WFOM - Time_Base'!$B$4:$B$29,0), MATCH(CONCATENATE($G24,Z$2),'WFOM - Time_Base'!$A$8:$API$8,0)) *
INDEX('WFOM - Time_Base'!$A$4:$API$29, MATCH("CenHos_Per", 'WFOM - Time_Base'!$B$4:$B$29,0), MATCH(CONCATENATE($G24,Z$2),'WFOM - Time_Base'!$A$8:$API$8,0)),
IFERROR($AN24 * INDEX('Inputs from Uganda staff'!$E$61:$BM$80,MATCH('HRH Need estimation'!Z$2,'Inputs from Uganda staff'!$E$61:$E$80,0),MATCH('HRH Need estimation'!$D24,'Inputs from Uganda staff'!$E$6:$BM$6,0)),
""))</f>
        <v>0</v>
      </c>
      <c r="AA24" s="122">
        <f>IFERROR(
$AN24 * INDEX('WFOM - Time_Base'!$A$4:$API$29, MATCH("CenHos", 'WFOM - Time_Base'!$B$4:$B$29,0), MATCH(CONCATENATE($G24,AA$2),'WFOM - Time_Base'!$A$8:$API$8,0)) *
INDEX('WFOM - Time_Base'!$A$4:$API$29, MATCH("CenHos_Per", 'WFOM - Time_Base'!$B$4:$B$29,0), MATCH(CONCATENATE($G24,AA$2),'WFOM - Time_Base'!$A$8:$API$8,0)),
IFERROR($AN24 * INDEX('Inputs from Uganda staff'!$E$61:$BM$80,MATCH('HRH Need estimation'!AA$2,'Inputs from Uganda staff'!$E$61:$E$80,0),MATCH('HRH Need estimation'!$D24,'Inputs from Uganda staff'!$E$6:$BM$6,0)),
""))</f>
        <v>0</v>
      </c>
      <c r="AB24" s="122">
        <f>IFERROR(
$AN24 * INDEX('WFOM - Time_Base'!$A$4:$API$29, MATCH("CenHos", 'WFOM - Time_Base'!$B$4:$B$29,0), MATCH(CONCATENATE($G24,AB$2),'WFOM - Time_Base'!$A$8:$API$8,0)) *
INDEX('WFOM - Time_Base'!$A$4:$API$29, MATCH("CenHos_Per", 'WFOM - Time_Base'!$B$4:$B$29,0), MATCH(CONCATENATE($G24,AB$2),'WFOM - Time_Base'!$A$8:$API$8,0)),
IFERROR($AN24 * INDEX('Inputs from Uganda staff'!$E$61:$BM$80,MATCH('HRH Need estimation'!AB$2,'Inputs from Uganda staff'!$E$61:$E$80,0),MATCH('HRH Need estimation'!$D24,'Inputs from Uganda staff'!$E$6:$BM$6,0)),
""))</f>
        <v>0</v>
      </c>
      <c r="AC24" s="122" t="str">
        <f>IFERROR(
$AN24 * INDEX('WFOM - Time_Base'!$A$4:$API$29, MATCH("CenHos", 'WFOM - Time_Base'!$B$4:$B$29,0), MATCH(CONCATENATE($G24,AC$2),'WFOM - Time_Base'!$A$8:$API$8,0)) *
INDEX('WFOM - Time_Base'!$A$4:$API$29, MATCH("CenHos_Per", 'WFOM - Time_Base'!$B$4:$B$29,0), MATCH(CONCATENATE($G24,AC$2),'WFOM - Time_Base'!$A$8:$API$8,0)),
IFERROR($AN24 * INDEX('Inputs from Uganda staff'!$E$61:$BM$80,MATCH('HRH Need estimation'!AC$2,'Inputs from Uganda staff'!$E$61:$E$80,0),MATCH('HRH Need estimation'!$D24,'Inputs from Uganda staff'!$E$6:$BM$6,0)),
""))</f>
        <v/>
      </c>
      <c r="AD24" s="122">
        <f>IFERROR(
$AN24 * INDEX('WFOM - Time_Base'!$A$4:$API$29, MATCH("CenHos", 'WFOM - Time_Base'!$B$4:$B$29,0), MATCH(CONCATENATE($G24,AD$2),'WFOM - Time_Base'!$A$8:$API$8,0)) *
INDEX('WFOM - Time_Base'!$A$4:$API$29, MATCH("CenHos_Per", 'WFOM - Time_Base'!$B$4:$B$29,0), MATCH(CONCATENATE($G24,AD$2),'WFOM - Time_Base'!$A$8:$API$8,0)),
IFERROR($AN24 * INDEX('Inputs from Uganda staff'!$E$61:$BM$80,MATCH('HRH Need estimation'!AD$2,'Inputs from Uganda staff'!$E$61:$E$80,0),MATCH('HRH Need estimation'!$D24,'Inputs from Uganda staff'!$E$6:$BM$6,0)),
""))</f>
        <v>0</v>
      </c>
      <c r="AE24" s="122">
        <f>IFERROR(
$AN24 * INDEX('WFOM - Time_Base'!$A$4:$API$29, MATCH("CenHos", 'WFOM - Time_Base'!$B$4:$B$29,0), MATCH(CONCATENATE($G24,AE$2),'WFOM - Time_Base'!$A$8:$API$8,0)) *
INDEX('WFOM - Time_Base'!$A$4:$API$29, MATCH("CenHos_Per", 'WFOM - Time_Base'!$B$4:$B$29,0), MATCH(CONCATENATE($G24,AE$2),'WFOM - Time_Base'!$A$8:$API$8,0)),
IFERROR($AN24 * INDEX('Inputs from Uganda staff'!$E$61:$BM$80,MATCH('HRH Need estimation'!AE$2,'Inputs from Uganda staff'!$E$61:$E$80,0),MATCH('HRH Need estimation'!$D24,'Inputs from Uganda staff'!$E$6:$BM$6,0)),
""))</f>
        <v>0</v>
      </c>
      <c r="AF24" s="122">
        <f>IFERROR(
$AN24 * INDEX('WFOM - Time_Base'!$A$4:$API$29, MATCH("CenHos", 'WFOM - Time_Base'!$B$4:$B$29,0), MATCH(CONCATENATE($G24,AF$2),'WFOM - Time_Base'!$A$8:$API$8,0)) *
INDEX('WFOM - Time_Base'!$A$4:$API$29, MATCH("CenHos_Per", 'WFOM - Time_Base'!$B$4:$B$29,0), MATCH(CONCATENATE($G24,AF$2),'WFOM - Time_Base'!$A$8:$API$8,0)),
IFERROR($AN24 * INDEX('Inputs from Uganda staff'!$E$61:$BM$80,MATCH('HRH Need estimation'!AF$2,'Inputs from Uganda staff'!$E$61:$E$80,0),MATCH('HRH Need estimation'!$D24,'Inputs from Uganda staff'!$E$6:$BM$6,0)),
""))</f>
        <v>0</v>
      </c>
      <c r="AG24" s="122">
        <f>IFERROR(
$AN24 * INDEX('WFOM - Time_Base'!$A$4:$API$29, MATCH("CenHos", 'WFOM - Time_Base'!$B$4:$B$29,0), MATCH(CONCATENATE($G24,AG$2),'WFOM - Time_Base'!$A$8:$API$8,0)) *
INDEX('WFOM - Time_Base'!$A$4:$API$29, MATCH("CenHos_Per", 'WFOM - Time_Base'!$B$4:$B$29,0), MATCH(CONCATENATE($G24,AG$2),'WFOM - Time_Base'!$A$8:$API$8,0)),
IFERROR($AN24 * INDEX('Inputs from Uganda staff'!$E$61:$BM$80,MATCH('HRH Need estimation'!AG$2,'Inputs from Uganda staff'!$E$61:$E$80,0),MATCH('HRH Need estimation'!$D24,'Inputs from Uganda staff'!$E$6:$BM$6,0)),
""))</f>
        <v>0</v>
      </c>
      <c r="AH24" s="122">
        <f>IFERROR(
$AN24 * INDEX('WFOM - Time_Base'!$A$4:$API$29, MATCH("CenHos", 'WFOM - Time_Base'!$B$4:$B$29,0), MATCH(CONCATENATE($G24,AH$2),'WFOM - Time_Base'!$A$8:$API$8,0)) *
INDEX('WFOM - Time_Base'!$A$4:$API$29, MATCH("CenHos_Per", 'WFOM - Time_Base'!$B$4:$B$29,0), MATCH(CONCATENATE($G24,AH$2),'WFOM - Time_Base'!$A$8:$API$8,0)),
IFERROR($AN24 * INDEX('Inputs from Uganda staff'!$E$61:$BM$80,MATCH('HRH Need estimation'!AH$2,'Inputs from Uganda staff'!$E$61:$E$80,0),MATCH('HRH Need estimation'!$D24,'Inputs from Uganda staff'!$E$6:$BM$6,0)),
""))</f>
        <v>0</v>
      </c>
      <c r="AI24" s="122">
        <f>IFERROR(
$AN24 * INDEX('WFOM - Time_Base'!$A$4:$API$29, MATCH("CenHos", 'WFOM - Time_Base'!$B$4:$B$29,0), MATCH(CONCATENATE($G24,AI$2),'WFOM - Time_Base'!$A$8:$API$8,0)) *
INDEX('WFOM - Time_Base'!$A$4:$API$29, MATCH("CenHos_Per", 'WFOM - Time_Base'!$B$4:$B$29,0), MATCH(CONCATENATE($G24,AI$2),'WFOM - Time_Base'!$A$8:$API$8,0)),
IFERROR($AN24 * INDEX('Inputs from Uganda staff'!$E$61:$BM$80,MATCH('HRH Need estimation'!AI$2,'Inputs from Uganda staff'!$E$61:$E$80,0),MATCH('HRH Need estimation'!$D24,'Inputs from Uganda staff'!$E$6:$BM$6,0)),
""))</f>
        <v>0</v>
      </c>
      <c r="AJ24" s="122">
        <f>IFERROR(
$AN24 * INDEX('WFOM - Time_Base'!$A$4:$API$29, MATCH("CenHos", 'WFOM - Time_Base'!$B$4:$B$29,0), MATCH(CONCATENATE($G24,AJ$2),'WFOM - Time_Base'!$A$8:$API$8,0)) *
INDEX('WFOM - Time_Base'!$A$4:$API$29, MATCH("CenHos_Per", 'WFOM - Time_Base'!$B$4:$B$29,0), MATCH(CONCATENATE($G24,AJ$2),'WFOM - Time_Base'!$A$8:$API$8,0)),
IFERROR($AN24 * INDEX('Inputs from Uganda staff'!$E$61:$BM$80,MATCH('HRH Need estimation'!AJ$2,'Inputs from Uganda staff'!$E$61:$E$80,0),MATCH('HRH Need estimation'!$D24,'Inputs from Uganda staff'!$E$6:$BM$6,0)),
""))</f>
        <v>0</v>
      </c>
      <c r="AK24" s="122">
        <f>IFERROR(
$AN24 * INDEX('WFOM - Time_Base'!$A$4:$API$29, MATCH("CenHos", 'WFOM - Time_Base'!$B$4:$B$29,0), MATCH(CONCATENATE($G24,AK$2),'WFOM - Time_Base'!$A$8:$API$8,0)) *
INDEX('WFOM - Time_Base'!$A$4:$API$29, MATCH("CenHos_Per", 'WFOM - Time_Base'!$B$4:$B$29,0), MATCH(CONCATENATE($G24,AK$2),'WFOM - Time_Base'!$A$8:$API$8,0)),
IFERROR($AN24 * INDEX('Inputs from Uganda staff'!$E$61:$BM$80,MATCH('HRH Need estimation'!AK$2,'Inputs from Uganda staff'!$E$61:$E$80,0),MATCH('HRH Need estimation'!$D24,'Inputs from Uganda staff'!$E$6:$BM$6,0)),
""))</f>
        <v>0</v>
      </c>
      <c r="AL24" s="122">
        <f>IFERROR(
$AN24 * INDEX('WFOM - Time_Base'!$A$4:$API$29, MATCH("CenHos", 'WFOM - Time_Base'!$B$4:$B$29,0), MATCH(CONCATENATE($G24,AL$2),'WFOM - Time_Base'!$A$8:$API$8,0)) *
INDEX('WFOM - Time_Base'!$A$4:$API$29, MATCH("CenHos_Per", 'WFOM - Time_Base'!$B$4:$B$29,0), MATCH(CONCATENATE($G24,AL$2),'WFOM - Time_Base'!$A$8:$API$8,0)),
IFERROR($AN24 * INDEX('Inputs from Uganda staff'!$E$61:$BM$80,MATCH('HRH Need estimation'!AL$2,'Inputs from Uganda staff'!$E$61:$E$80,0),MATCH('HRH Need estimation'!$D24,'Inputs from Uganda staff'!$E$6:$BM$6,0)),
""))</f>
        <v>0</v>
      </c>
      <c r="AN24">
        <v>1</v>
      </c>
      <c r="AO24" t="e">
        <f t="shared" si="1"/>
        <v>#N/A</v>
      </c>
      <c r="AQ24" t="s">
        <v>272</v>
      </c>
    </row>
    <row r="25" spans="1:43">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12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12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12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12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12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12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12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122">
        <f>IFERROR(
$AN27 * INDEX('WFOM - Time_Base'!$A$4:$API$29, MATCH("CenHos", 'WFOM - Time_Base'!$B$4:$B$29,0), MATCH(CONCATENATE($G27,Y$2),'WFOM - Time_Base'!$A$8:$API$8,0)) *
INDEX('WFOM - Time_Base'!$A$4:$API$29, MATCH("CenHos_Per", 'WFOM - Time_Base'!$B$4:$B$29,0), MATCH(CONCATENATE($G27,Y$2),'WFOM - Time_Base'!$A$8:$API$8,0)),
IFERROR($AN27 * INDEX('Inputs from Uganda staff'!$E$61:$BM$80,MATCH('HRH Need estimation'!Y$2,'Inputs from Uganda staff'!$E$61:$E$80,0),MATCH('HRH Need estimation'!$D27,'Inputs from Uganda staff'!$E$6:$BM$6,0)),
""))</f>
        <v>0</v>
      </c>
      <c r="Z27" s="12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12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12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12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12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12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12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12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12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12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12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12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12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0.06</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122">
        <f>IFERROR(
$AN57 * INDEX('WFOM - Time_Base'!$A$4:$API$29, MATCH("CenHos", 'WFOM - Time_Base'!$B$4:$B$29,0), MATCH(CONCATENATE($G57,R$2),'WFOM - Time_Base'!$A$8:$API$8,0)) *
INDEX('WFOM - Time_Base'!$A$4:$API$29, MATCH("CenHos_Per", 'WFOM - Time_Base'!$B$4:$B$29,0), MATCH(CONCATENATE($G57,R$2),'WFOM - Time_Base'!$A$8:$API$8,0)),
IFERROR($AN57 * INDEX('Inputs from Uganda staff'!$E$61:$BM$80,MATCH('HRH Need estimation'!R$2,'Inputs from Uganda staff'!$E$61:$E$80,0),MATCH('HRH Need estimation'!$D57,'Inputs from Uganda staff'!$E$6:$BM$6,0)),
""))</f>
        <v>3.5</v>
      </c>
      <c r="S57" s="122">
        <f>IFERROR(
$AN57 * INDEX('WFOM - Time_Base'!$A$4:$API$29, MATCH("CenHos", 'WFOM - Time_Base'!$B$4:$B$29,0), MATCH(CONCATENATE($G57,S$2),'WFOM - Time_Base'!$A$8:$API$8,0)) *
INDEX('WFOM - Time_Base'!$A$4:$API$29, MATCH("CenHos_Per", 'WFOM - Time_Base'!$B$4:$B$29,0), MATCH(CONCATENATE($G57,S$2),'WFOM - Time_Base'!$A$8:$API$8,0)),
IFERROR($AN57 * INDEX('Inputs from Uganda staff'!$E$61:$BM$80,MATCH('HRH Need estimation'!S$2,'Inputs from Uganda staff'!$E$61:$E$80,0),MATCH('HRH Need estimation'!$D57,'Inputs from Uganda staff'!$E$6:$BM$6,0)),
""))</f>
        <v>6</v>
      </c>
      <c r="T57" s="12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122">
        <f>IFERROR(
$AN57 * INDEX('WFOM - Time_Base'!$A$4:$API$29, MATCH("CenHos", 'WFOM - Time_Base'!$B$4:$B$29,0), MATCH(CONCATENATE($G57,U$2),'WFOM - Time_Base'!$A$8:$API$8,0)) *
INDEX('WFOM - Time_Base'!$A$4:$API$29, MATCH("CenHos_Per", 'WFOM - Time_Base'!$B$4:$B$29,0), MATCH(CONCATENATE($G57,U$2),'WFOM - Time_Base'!$A$8:$API$8,0)),
IFERROR($AN57 * INDEX('Inputs from Uganda staff'!$E$61:$BM$80,MATCH('HRH Need estimation'!U$2,'Inputs from Uganda staff'!$E$61:$E$80,0),MATCH('HRH Need estimation'!$D57,'Inputs from Uganda staff'!$E$6:$BM$6,0)),
""))</f>
        <v>1</v>
      </c>
      <c r="V57" s="122">
        <f>IFERROR(
$AN57 * INDEX('WFOM - Time_Base'!$A$4:$API$29, MATCH("CenHos", 'WFOM - Time_Base'!$B$4:$B$29,0), MATCH(CONCATENATE($G57,V$2),'WFOM - Time_Base'!$A$8:$API$8,0)) *
INDEX('WFOM - Time_Base'!$A$4:$API$29, MATCH("CenHos_Per", 'WFOM - Time_Base'!$B$4:$B$29,0), MATCH(CONCATENATE($G57,V$2),'WFOM - Time_Base'!$A$8:$API$8,0)),
IFERROR($AN57 * INDEX('Inputs from Uganda staff'!$E$61:$BM$80,MATCH('HRH Need estimation'!V$2,'Inputs from Uganda staff'!$E$61:$E$80,0),MATCH('HRH Need estimation'!$D57,'Inputs from Uganda staff'!$E$6:$BM$6,0)),
""))</f>
        <v>4</v>
      </c>
      <c r="W57" s="12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12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12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12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12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12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12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12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12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12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12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12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12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12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12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12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hidden="1">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hidden="1">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122">
        <f>IFERROR(
$AN81 * INDEX('WFOM - Time_Base'!$A$4:$API$29, MATCH("CenHos", 'WFOM - Time_Base'!$B$4:$B$29,0), MATCH(CONCATENATE($G81,R$2),'WFOM - Time_Base'!$A$8:$API$8,0)) *
INDEX('WFOM - Time_Base'!$A$4:$API$29, MATCH("CenHos_Per", 'WFOM - Time_Base'!$B$4:$B$29,0), MATCH(CONCATENATE($G81,R$2),'WFOM - Time_Base'!$A$8:$API$8,0)),
IFERROR($AN81 * INDEX('Inputs from Uganda staff'!$E$61:$BM$80,MATCH('HRH Need estimation'!R$2,'Inputs from Uganda staff'!$E$61:$E$80,0),MATCH('HRH Need estimation'!$D81,'Inputs from Uganda staff'!$E$6:$BM$6,0)),
""))</f>
        <v>5</v>
      </c>
      <c r="S81" s="122">
        <f>IFERROR(
$AN81 * INDEX('WFOM - Time_Base'!$A$4:$API$29, MATCH("CenHos", 'WFOM - Time_Base'!$B$4:$B$29,0), MATCH(CONCATENATE($G81,S$2),'WFOM - Time_Base'!$A$8:$API$8,0)) *
INDEX('WFOM - Time_Base'!$A$4:$API$29, MATCH("CenHos_Per", 'WFOM - Time_Base'!$B$4:$B$29,0), MATCH(CONCATENATE($G81,S$2),'WFOM - Time_Base'!$A$8:$API$8,0)),
IFERROR($AN81 * INDEX('Inputs from Uganda staff'!$E$61:$BM$80,MATCH('HRH Need estimation'!S$2,'Inputs from Uganda staff'!$E$61:$E$80,0),MATCH('HRH Need estimation'!$D81,'Inputs from Uganda staff'!$E$6:$BM$6,0)),
""))</f>
        <v>6</v>
      </c>
      <c r="T81" s="12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122">
        <f>IFERROR(
$AN81 * INDEX('WFOM - Time_Base'!$A$4:$API$29, MATCH("CenHos", 'WFOM - Time_Base'!$B$4:$B$29,0), MATCH(CONCATENATE($G81,U$2),'WFOM - Time_Base'!$A$8:$API$8,0)) *
INDEX('WFOM - Time_Base'!$A$4:$API$29, MATCH("CenHos_Per", 'WFOM - Time_Base'!$B$4:$B$29,0), MATCH(CONCATENATE($G81,U$2),'WFOM - Time_Base'!$A$8:$API$8,0)),
IFERROR($AN81 * INDEX('Inputs from Uganda staff'!$E$61:$BM$80,MATCH('HRH Need estimation'!U$2,'Inputs from Uganda staff'!$E$61:$E$80,0),MATCH('HRH Need estimation'!$D81,'Inputs from Uganda staff'!$E$6:$BM$6,0)),
""))</f>
        <v>3.5</v>
      </c>
      <c r="V81" s="122">
        <f>IFERROR(
$AN81 * INDEX('WFOM - Time_Base'!$A$4:$API$29, MATCH("CenHos", 'WFOM - Time_Base'!$B$4:$B$29,0), MATCH(CONCATENATE($G81,V$2),'WFOM - Time_Base'!$A$8:$API$8,0)) *
INDEX('WFOM - Time_Base'!$A$4:$API$29, MATCH("CenHos_Per", 'WFOM - Time_Base'!$B$4:$B$29,0), MATCH(CONCATENATE($G81,V$2),'WFOM - Time_Base'!$A$8:$API$8,0)),
IFERROR($AN81 * INDEX('Inputs from Uganda staff'!$E$61:$BM$80,MATCH('HRH Need estimation'!V$2,'Inputs from Uganda staff'!$E$61:$E$80,0),MATCH('HRH Need estimation'!$D81,'Inputs from Uganda staff'!$E$6:$BM$6,0)),
""))</f>
        <v>3.5</v>
      </c>
      <c r="W81" s="12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122">
        <f>IFERROR(
$AN81 * INDEX('WFOM - Time_Base'!$A$4:$API$29, MATCH("CenHos", 'WFOM - Time_Base'!$B$4:$B$29,0), MATCH(CONCATENATE($G81,X$2),'WFOM - Time_Base'!$A$8:$API$8,0)) *
INDEX('WFOM - Time_Base'!$A$4:$API$29, MATCH("CenHos_Per", 'WFOM - Time_Base'!$B$4:$B$29,0), MATCH(CONCATENATE($G81,X$2),'WFOM - Time_Base'!$A$8:$API$8,0)),
IFERROR($AN81 * INDEX('Inputs from Uganda staff'!$E$61:$BM$80,MATCH('HRH Need estimation'!X$2,'Inputs from Uganda staff'!$E$61:$E$80,0),MATCH('HRH Need estimation'!$D81,'Inputs from Uganda staff'!$E$6:$BM$6,0)),
""))</f>
        <v>0.8</v>
      </c>
      <c r="Y81" s="122">
        <f>IFERROR(
$AN81 * INDEX('WFOM - Time_Base'!$A$4:$API$29, MATCH("CenHos", 'WFOM - Time_Base'!$B$4:$B$29,0), MATCH(CONCATENATE($G81,Y$2),'WFOM - Time_Base'!$A$8:$API$8,0)) *
INDEX('WFOM - Time_Base'!$A$4:$API$29, MATCH("CenHos_Per", 'WFOM - Time_Base'!$B$4:$B$29,0), MATCH(CONCATENATE($G81,Y$2),'WFOM - Time_Base'!$A$8:$API$8,0)),
IFERROR($AN81 * INDEX('Inputs from Uganda staff'!$E$61:$BM$80,MATCH('HRH Need estimation'!Y$2,'Inputs from Uganda staff'!$E$61:$E$80,0),MATCH('HRH Need estimation'!$D81,'Inputs from Uganda staff'!$E$6:$BM$6,0)),
""))</f>
        <v>0.8</v>
      </c>
      <c r="Z81" s="12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12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12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12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12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12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12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12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12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12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12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12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12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hidden="1">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6</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3.5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0.8</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0.8</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1</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hidden="1">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hidden="1">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hidden="1">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v>1</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122" t="str">
        <f>IFERROR(
$AN116 * INDEX('WFOM - Time_Base'!$A$4:$API$29, MATCH("CenHos", 'WFOM - Time_Base'!$B$4:$B$29,0), MATCH(CONCATENATE($G116,R$2),'WFOM - Time_Base'!$A$8:$API$8,0)) *
INDEX('WFOM - Time_Base'!$A$4:$API$29, MATCH("CenHos_Per", 'WFOM - Time_Base'!$B$4:$B$29,0), MATCH(CONCATENATE($G116,R$2),'WFOM - Time_Base'!$A$8:$API$8,0)),
IFERROR($AN116 * INDEX('Inputs from Uganda staff'!$E$61:$BM$80,MATCH('HRH Need estimation'!R$2,'Inputs from Uganda staff'!$E$61:$E$80,0),MATCH('HRH Need estimation'!$D116,'Inputs from Uganda staff'!$E$6:$BM$6,0)),
""))</f>
        <v/>
      </c>
      <c r="S116" s="122" t="str">
        <f>IFERROR(
$AN116 * INDEX('WFOM - Time_Base'!$A$4:$API$29, MATCH("CenHos", 'WFOM - Time_Base'!$B$4:$B$29,0), MATCH(CONCATENATE($G116,S$2),'WFOM - Time_Base'!$A$8:$API$8,0)) *
INDEX('WFOM - Time_Base'!$A$4:$API$29, MATCH("CenHos_Per", 'WFOM - Time_Base'!$B$4:$B$29,0), MATCH(CONCATENATE($G116,S$2),'WFOM - Time_Base'!$A$8:$API$8,0)),
IFERROR($AN116 * INDEX('Inputs from Uganda staff'!$E$61:$BM$80,MATCH('HRH Need estimation'!S$2,'Inputs from Uganda staff'!$E$61:$E$80,0),MATCH('HRH Need estimation'!$D116,'Inputs from Uganda staff'!$E$6:$BM$6,0)),
""))</f>
        <v/>
      </c>
      <c r="T116" s="122" t="str">
        <f>IFERROR(
$AN116 * INDEX('WFOM - Time_Base'!$A$4:$API$29, MATCH("CenHos", 'WFOM - Time_Base'!$B$4:$B$29,0), MATCH(CONCATENATE($G116,T$2),'WFOM - Time_Base'!$A$8:$API$8,0)) *
INDEX('WFOM - Time_Base'!$A$4:$API$29, MATCH("CenHos_Per", 'WFOM - Time_Base'!$B$4:$B$29,0), MATCH(CONCATENATE($G116,T$2),'WFOM - Time_Base'!$A$8:$API$8,0)),
IFERROR($AN116 * INDEX('Inputs from Uganda staff'!$E$61:$BM$80,MATCH('HRH Need estimation'!T$2,'Inputs from Uganda staff'!$E$61:$E$80,0),MATCH('HRH Need estimation'!$D116,'Inputs from Uganda staff'!$E$6:$BM$6,0)),
""))</f>
        <v/>
      </c>
      <c r="U116" s="122" t="str">
        <f>IFERROR(
$AN116 * INDEX('WFOM - Time_Base'!$A$4:$API$29, MATCH("CenHos", 'WFOM - Time_Base'!$B$4:$B$29,0), MATCH(CONCATENATE($G116,U$2),'WFOM - Time_Base'!$A$8:$API$8,0)) *
INDEX('WFOM - Time_Base'!$A$4:$API$29, MATCH("CenHos_Per", 'WFOM - Time_Base'!$B$4:$B$29,0), MATCH(CONCATENATE($G116,U$2),'WFOM - Time_Base'!$A$8:$API$8,0)),
IFERROR($AN116 * INDEX('Inputs from Uganda staff'!$E$61:$BM$80,MATCH('HRH Need estimation'!U$2,'Inputs from Uganda staff'!$E$61:$E$80,0),MATCH('HRH Need estimation'!$D116,'Inputs from Uganda staff'!$E$6:$BM$6,0)),
""))</f>
        <v/>
      </c>
      <c r="V116" s="122" t="str">
        <f>IFERROR(
$AN116 * INDEX('WFOM - Time_Base'!$A$4:$API$29, MATCH("CenHos", 'WFOM - Time_Base'!$B$4:$B$29,0), MATCH(CONCATENATE($G116,V$2),'WFOM - Time_Base'!$A$8:$API$8,0)) *
INDEX('WFOM - Time_Base'!$A$4:$API$29, MATCH("CenHos_Per", 'WFOM - Time_Base'!$B$4:$B$29,0), MATCH(CONCATENATE($G116,V$2),'WFOM - Time_Base'!$A$8:$API$8,0)),
IFERROR($AN116 * INDEX('Inputs from Uganda staff'!$E$61:$BM$80,MATCH('HRH Need estimation'!V$2,'Inputs from Uganda staff'!$E$61:$E$80,0),MATCH('HRH Need estimation'!$D116,'Inputs from Uganda staff'!$E$6:$BM$6,0)),
""))</f>
        <v/>
      </c>
      <c r="W116" s="122" t="str">
        <f>IFERROR(
$AN116 * INDEX('WFOM - Time_Base'!$A$4:$API$29, MATCH("CenHos", 'WFOM - Time_Base'!$B$4:$B$29,0), MATCH(CONCATENATE($G116,W$2),'WFOM - Time_Base'!$A$8:$API$8,0)) *
INDEX('WFOM - Time_Base'!$A$4:$API$29, MATCH("CenHos_Per", 'WFOM - Time_Base'!$B$4:$B$29,0), MATCH(CONCATENATE($G116,W$2),'WFOM - Time_Base'!$A$8:$API$8,0)),
IFERROR($AN116 * INDEX('Inputs from Uganda staff'!$E$61:$BM$80,MATCH('HRH Need estimation'!W$2,'Inputs from Uganda staff'!$E$61:$E$80,0),MATCH('HRH Need estimation'!$D116,'Inputs from Uganda staff'!$E$6:$BM$6,0)),
""))</f>
        <v/>
      </c>
      <c r="X116" s="122" t="str">
        <f>IFERROR(
$AN116 * INDEX('WFOM - Time_Base'!$A$4:$API$29, MATCH("CenHos", 'WFOM - Time_Base'!$B$4:$B$29,0), MATCH(CONCATENATE($G116,X$2),'WFOM - Time_Base'!$A$8:$API$8,0)) *
INDEX('WFOM - Time_Base'!$A$4:$API$29, MATCH("CenHos_Per", 'WFOM - Time_Base'!$B$4:$B$29,0), MATCH(CONCATENATE($G116,X$2),'WFOM - Time_Base'!$A$8:$API$8,0)),
IFERROR($AN116 * INDEX('Inputs from Uganda staff'!$E$61:$BM$80,MATCH('HRH Need estimation'!X$2,'Inputs from Uganda staff'!$E$61:$E$80,0),MATCH('HRH Need estimation'!$D116,'Inputs from Uganda staff'!$E$6:$BM$6,0)),
""))</f>
        <v/>
      </c>
      <c r="Y116" s="122" t="str">
        <f>IFERROR(
$AN116 * INDEX('WFOM - Time_Base'!$A$4:$API$29, MATCH("CenHos", 'WFOM - Time_Base'!$B$4:$B$29,0), MATCH(CONCATENATE($G116,Y$2),'WFOM - Time_Base'!$A$8:$API$8,0)) *
INDEX('WFOM - Time_Base'!$A$4:$API$29, MATCH("CenHos_Per", 'WFOM - Time_Base'!$B$4:$B$29,0), MATCH(CONCATENATE($G116,Y$2),'WFOM - Time_Base'!$A$8:$API$8,0)),
IFERROR($AN116 * INDEX('Inputs from Uganda staff'!$E$61:$BM$80,MATCH('HRH Need estimation'!Y$2,'Inputs from Uganda staff'!$E$61:$E$80,0),MATCH('HRH Need estimation'!$D116,'Inputs from Uganda staff'!$E$6:$BM$6,0)),
""))</f>
        <v/>
      </c>
      <c r="Z116" s="122" t="str">
        <f>IFERROR(
$AN116 * INDEX('WFOM - Time_Base'!$A$4:$API$29, MATCH("CenHos", 'WFOM - Time_Base'!$B$4:$B$29,0), MATCH(CONCATENATE($G116,Z$2),'WFOM - Time_Base'!$A$8:$API$8,0)) *
INDEX('WFOM - Time_Base'!$A$4:$API$29, MATCH("CenHos_Per", 'WFOM - Time_Base'!$B$4:$B$29,0), MATCH(CONCATENATE($G116,Z$2),'WFOM - Time_Base'!$A$8:$API$8,0)),
IFERROR($AN116 * INDEX('Inputs from Uganda staff'!$E$61:$BM$80,MATCH('HRH Need estimation'!Z$2,'Inputs from Uganda staff'!$E$61:$E$80,0),MATCH('HRH Need estimation'!$D116,'Inputs from Uganda staff'!$E$6:$BM$6,0)),
""))</f>
        <v/>
      </c>
      <c r="AA116" s="122" t="str">
        <f>IFERROR(
$AN116 * INDEX('WFOM - Time_Base'!$A$4:$API$29, MATCH("CenHos", 'WFOM - Time_Base'!$B$4:$B$29,0), MATCH(CONCATENATE($G116,AA$2),'WFOM - Time_Base'!$A$8:$API$8,0)) *
INDEX('WFOM - Time_Base'!$A$4:$API$29, MATCH("CenHos_Per", 'WFOM - Time_Base'!$B$4:$B$29,0), MATCH(CONCATENATE($G116,AA$2),'WFOM - Time_Base'!$A$8:$API$8,0)),
IFERROR($AN116 * INDEX('Inputs from Uganda staff'!$E$61:$BM$80,MATCH('HRH Need estimation'!AA$2,'Inputs from Uganda staff'!$E$61:$E$80,0),MATCH('HRH Need estimation'!$D116,'Inputs from Uganda staff'!$E$6:$BM$6,0)),
""))</f>
        <v/>
      </c>
      <c r="AB116" s="122" t="str">
        <f>IFERROR(
$AN116 * INDEX('WFOM - Time_Base'!$A$4:$API$29, MATCH("CenHos", 'WFOM - Time_Base'!$B$4:$B$29,0), MATCH(CONCATENATE($G116,AB$2),'WFOM - Time_Base'!$A$8:$API$8,0)) *
INDEX('WFOM - Time_Base'!$A$4:$API$29, MATCH("CenHos_Per", 'WFOM - Time_Base'!$B$4:$B$29,0), MATCH(CONCATENATE($G116,AB$2),'WFOM - Time_Base'!$A$8:$API$8,0)),
IFERROR($AN116 * INDEX('Inputs from Uganda staff'!$E$61:$BM$80,MATCH('HRH Need estimation'!AB$2,'Inputs from Uganda staff'!$E$61:$E$80,0),MATCH('HRH Need estimation'!$D116,'Inputs from Uganda staff'!$E$6:$BM$6,0)),
""))</f>
        <v/>
      </c>
      <c r="AC116" s="122" t="str">
        <f>IFERROR(
$AN116 * INDEX('WFOM - Time_Base'!$A$4:$API$29, MATCH("CenHos", 'WFOM - Time_Base'!$B$4:$B$29,0), MATCH(CONCATENATE($G116,AC$2),'WFOM - Time_Base'!$A$8:$API$8,0)) *
INDEX('WFOM - Time_Base'!$A$4:$API$29, MATCH("CenHos_Per", 'WFOM - Time_Base'!$B$4:$B$29,0), MATCH(CONCATENATE($G116,AC$2),'WFOM - Time_Base'!$A$8:$API$8,0)),
IFERROR($AN116 * INDEX('Inputs from Uganda staff'!$E$61:$BM$80,MATCH('HRH Need estimation'!AC$2,'Inputs from Uganda staff'!$E$61:$E$80,0),MATCH('HRH Need estimation'!$D116,'Inputs from Uganda staff'!$E$6:$BM$6,0)),
""))</f>
        <v/>
      </c>
      <c r="AD116" s="122" t="str">
        <f>IFERROR(
$AN116 * INDEX('WFOM - Time_Base'!$A$4:$API$29, MATCH("CenHos", 'WFOM - Time_Base'!$B$4:$B$29,0), MATCH(CONCATENATE($G116,AD$2),'WFOM - Time_Base'!$A$8:$API$8,0)) *
INDEX('WFOM - Time_Base'!$A$4:$API$29, MATCH("CenHos_Per", 'WFOM - Time_Base'!$B$4:$B$29,0), MATCH(CONCATENATE($G116,AD$2),'WFOM - Time_Base'!$A$8:$API$8,0)),
IFERROR($AN116 * INDEX('Inputs from Uganda staff'!$E$61:$BM$80,MATCH('HRH Need estimation'!AD$2,'Inputs from Uganda staff'!$E$61:$E$80,0),MATCH('HRH Need estimation'!$D116,'Inputs from Uganda staff'!$E$6:$BM$6,0)),
""))</f>
        <v/>
      </c>
      <c r="AE116" s="122" t="str">
        <f>IFERROR(
$AN116 * INDEX('WFOM - Time_Base'!$A$4:$API$29, MATCH("CenHos", 'WFOM - Time_Base'!$B$4:$B$29,0), MATCH(CONCATENATE($G116,AE$2),'WFOM - Time_Base'!$A$8:$API$8,0)) *
INDEX('WFOM - Time_Base'!$A$4:$API$29, MATCH("CenHos_Per", 'WFOM - Time_Base'!$B$4:$B$29,0), MATCH(CONCATENATE($G116,AE$2),'WFOM - Time_Base'!$A$8:$API$8,0)),
IFERROR($AN116 * INDEX('Inputs from Uganda staff'!$E$61:$BM$80,MATCH('HRH Need estimation'!AE$2,'Inputs from Uganda staff'!$E$61:$E$80,0),MATCH('HRH Need estimation'!$D116,'Inputs from Uganda staff'!$E$6:$BM$6,0)),
""))</f>
        <v/>
      </c>
      <c r="AF116" s="122" t="str">
        <f>IFERROR(
$AN116 * INDEX('WFOM - Time_Base'!$A$4:$API$29, MATCH("CenHos", 'WFOM - Time_Base'!$B$4:$B$29,0), MATCH(CONCATENATE($G116,AF$2),'WFOM - Time_Base'!$A$8:$API$8,0)) *
INDEX('WFOM - Time_Base'!$A$4:$API$29, MATCH("CenHos_Per", 'WFOM - Time_Base'!$B$4:$B$29,0), MATCH(CONCATENATE($G116,AF$2),'WFOM - Time_Base'!$A$8:$API$8,0)),
IFERROR($AN116 * INDEX('Inputs from Uganda staff'!$E$61:$BM$80,MATCH('HRH Need estimation'!AF$2,'Inputs from Uganda staff'!$E$61:$E$80,0),MATCH('HRH Need estimation'!$D116,'Inputs from Uganda staff'!$E$6:$BM$6,0)),
""))</f>
        <v/>
      </c>
      <c r="AG116" s="122" t="str">
        <f>IFERROR(
$AN116 * INDEX('WFOM - Time_Base'!$A$4:$API$29, MATCH("CenHos", 'WFOM - Time_Base'!$B$4:$B$29,0), MATCH(CONCATENATE($G116,AG$2),'WFOM - Time_Base'!$A$8:$API$8,0)) *
INDEX('WFOM - Time_Base'!$A$4:$API$29, MATCH("CenHos_Per", 'WFOM - Time_Base'!$B$4:$B$29,0), MATCH(CONCATENATE($G116,AG$2),'WFOM - Time_Base'!$A$8:$API$8,0)),
IFERROR($AN116 * INDEX('Inputs from Uganda staff'!$E$61:$BM$80,MATCH('HRH Need estimation'!AG$2,'Inputs from Uganda staff'!$E$61:$E$80,0),MATCH('HRH Need estimation'!$D116,'Inputs from Uganda staff'!$E$6:$BM$6,0)),
""))</f>
        <v/>
      </c>
      <c r="AH116" s="122" t="str">
        <f>IFERROR(
$AN116 * INDEX('WFOM - Time_Base'!$A$4:$API$29, MATCH("CenHos", 'WFOM - Time_Base'!$B$4:$B$29,0), MATCH(CONCATENATE($G116,AH$2),'WFOM - Time_Base'!$A$8:$API$8,0)) *
INDEX('WFOM - Time_Base'!$A$4:$API$29, MATCH("CenHos_Per", 'WFOM - Time_Base'!$B$4:$B$29,0), MATCH(CONCATENATE($G116,AH$2),'WFOM - Time_Base'!$A$8:$API$8,0)),
IFERROR($AN116 * INDEX('Inputs from Uganda staff'!$E$61:$BM$80,MATCH('HRH Need estimation'!AH$2,'Inputs from Uganda staff'!$E$61:$E$80,0),MATCH('HRH Need estimation'!$D116,'Inputs from Uganda staff'!$E$6:$BM$6,0)),
""))</f>
        <v/>
      </c>
      <c r="AI116" s="122" t="str">
        <f>IFERROR(
$AN116 * INDEX('WFOM - Time_Base'!$A$4:$API$29, MATCH("CenHos", 'WFOM - Time_Base'!$B$4:$B$29,0), MATCH(CONCATENATE($G116,AI$2),'WFOM - Time_Base'!$A$8:$API$8,0)) *
INDEX('WFOM - Time_Base'!$A$4:$API$29, MATCH("CenHos_Per", 'WFOM - Time_Base'!$B$4:$B$29,0), MATCH(CONCATENATE($G116,AI$2),'WFOM - Time_Base'!$A$8:$API$8,0)),
IFERROR($AN116 * INDEX('Inputs from Uganda staff'!$E$61:$BM$80,MATCH('HRH Need estimation'!AI$2,'Inputs from Uganda staff'!$E$61:$E$80,0),MATCH('HRH Need estimation'!$D116,'Inputs from Uganda staff'!$E$6:$BM$6,0)),
""))</f>
        <v/>
      </c>
      <c r="AJ116" s="122" t="str">
        <f>IFERROR(
$AN116 * INDEX('WFOM - Time_Base'!$A$4:$API$29, MATCH("CenHos", 'WFOM - Time_Base'!$B$4:$B$29,0), MATCH(CONCATENATE($G116,AJ$2),'WFOM - Time_Base'!$A$8:$API$8,0)) *
INDEX('WFOM - Time_Base'!$A$4:$API$29, MATCH("CenHos_Per", 'WFOM - Time_Base'!$B$4:$B$29,0), MATCH(CONCATENATE($G116,AJ$2),'WFOM - Time_Base'!$A$8:$API$8,0)),
IFERROR($AN116 * INDEX('Inputs from Uganda staff'!$E$61:$BM$80,MATCH('HRH Need estimation'!AJ$2,'Inputs from Uganda staff'!$E$61:$E$80,0),MATCH('HRH Need estimation'!$D116,'Inputs from Uganda staff'!$E$6:$BM$6,0)),
""))</f>
        <v/>
      </c>
      <c r="AK116" s="122" t="str">
        <f>IFERROR(
$AN116 * INDEX('WFOM - Time_Base'!$A$4:$API$29, MATCH("CenHos", 'WFOM - Time_Base'!$B$4:$B$29,0), MATCH(CONCATENATE($G116,AK$2),'WFOM - Time_Base'!$A$8:$API$8,0)) *
INDEX('WFOM - Time_Base'!$A$4:$API$29, MATCH("CenHos_Per", 'WFOM - Time_Base'!$B$4:$B$29,0), MATCH(CONCATENATE($G116,AK$2),'WFOM - Time_Base'!$A$8:$API$8,0)),
IFERROR($AN116 * INDEX('Inputs from Uganda staff'!$E$61:$BM$80,MATCH('HRH Need estimation'!AK$2,'Inputs from Uganda staff'!$E$61:$E$80,0),MATCH('HRH Need estimation'!$D116,'Inputs from Uganda staff'!$E$6:$BM$6,0)),
""))</f>
        <v/>
      </c>
      <c r="AL116" s="122" t="str">
        <f>IFERROR(
$AN116 * INDEX('WFOM - Time_Base'!$A$4:$API$29, MATCH("CenHos", 'WFOM - Time_Base'!$B$4:$B$29,0), MATCH(CONCATENATE($G116,AL$2),'WFOM - Time_Base'!$A$8:$API$8,0)) *
INDEX('WFOM - Time_Base'!$A$4:$API$29, MATCH("CenHos_Per", 'WFOM - Time_Base'!$B$4:$B$29,0), MATCH(CONCATENATE($G116,AL$2),'WFOM - Time_Base'!$A$8:$API$8,0)),
IFERROR($AN116 * INDEX('Inputs from Uganda staff'!$E$61:$BM$80,MATCH('HRH Need estimation'!AL$2,'Inputs from Uganda staff'!$E$61:$E$80,0),MATCH('HRH Need estimation'!$D116,'Inputs from Uganda staff'!$E$6:$BM$6,0)),
""))</f>
        <v/>
      </c>
      <c r="AN116">
        <v>1</v>
      </c>
      <c r="AO116" t="str">
        <f t="shared" si="3"/>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hidden="1">
      <c r="A122" s="106" t="s">
        <v>974</v>
      </c>
      <c r="B122" s="106" t="s">
        <v>292</v>
      </c>
      <c r="C122" s="107" t="s">
        <v>455</v>
      </c>
      <c r="D122" s="123" t="s">
        <v>456</v>
      </c>
      <c r="E122" s="122" t="s">
        <v>85</v>
      </c>
      <c r="F122" s="200" t="s">
        <v>88</v>
      </c>
      <c r="G122" s="122" t="str">
        <f>IF(F122&lt;&gt;"", VLOOKUP(F122,'WFOM - Cadre and Service List'!$E$4:$F$52,2,FALSE), "")</f>
        <v>VCTPositive</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35</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0</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0</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N122">
        <v>1</v>
      </c>
      <c r="AO122" t="str">
        <f t="shared" si="3"/>
        <v>137</v>
      </c>
      <c r="AQ122" t="s">
        <v>789</v>
      </c>
    </row>
    <row r="123" spans="1:43" hidden="1">
      <c r="A123" s="106" t="s">
        <v>975</v>
      </c>
      <c r="B123" s="106" t="s">
        <v>292</v>
      </c>
      <c r="C123" s="107" t="s">
        <v>457</v>
      </c>
      <c r="D123" s="123" t="s">
        <v>458</v>
      </c>
      <c r="E123" s="122" t="s">
        <v>85</v>
      </c>
      <c r="F123" s="122" t="s">
        <v>98</v>
      </c>
      <c r="G123" s="122" t="str">
        <f>IF(F123&lt;&gt;"", VLOOKUP(F123,'WFOM - Cadre and Service List'!$E$4:$F$52,2,FALSE), "")</f>
        <v>PMTCT</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3</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3</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10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10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0.44999999999999996</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1</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1</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N123">
        <v>1</v>
      </c>
      <c r="AO123" t="str">
        <f t="shared" si="3"/>
        <v>138</v>
      </c>
      <c r="AQ123" t="s">
        <v>809</v>
      </c>
    </row>
    <row r="124" spans="1:43" hidden="1">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hidden="1">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hidden="1">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hidden="1">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0.75</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c r="AP141" t="s">
        <v>2072</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f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0</v>
      </c>
      <c r="U148" s="252">
        <v>137.6</v>
      </c>
      <c r="V148" s="252">
        <v>34.4</v>
      </c>
      <c r="W148" s="252">
        <f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0</v>
      </c>
      <c r="AH148" s="252">
        <f>30*7</f>
        <v>210</v>
      </c>
      <c r="AI148" s="252">
        <f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0</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hidden="1">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hidden="1">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hidden="1">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hidden="1">
      <c r="A172" s="106" t="s">
        <v>997</v>
      </c>
      <c r="B172" s="106" t="s">
        <v>525</v>
      </c>
      <c r="C172" s="107" t="s">
        <v>556</v>
      </c>
      <c r="D172" s="113" t="s">
        <v>557</v>
      </c>
      <c r="E172" s="122" t="s">
        <v>866</v>
      </c>
      <c r="F172" s="205" t="s">
        <v>0</v>
      </c>
      <c r="G172" s="122" t="str">
        <f>IF(F172&lt;&gt;"", VLOOKUP(F172,'WFOM - Cadre and Service List'!$E$4:$F$52,2,FALSE), "")</f>
        <v>AccidentsandEmerg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12</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24</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20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12.5</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12.5</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0</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0</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N172">
        <v>1</v>
      </c>
      <c r="AO172" t="str">
        <f t="shared" si="6"/>
        <v>187</v>
      </c>
    </row>
    <row r="173" spans="1:41" hidden="1">
      <c r="A173" s="106" t="s">
        <v>998</v>
      </c>
      <c r="B173" s="106" t="s">
        <v>525</v>
      </c>
      <c r="C173" s="107" t="s">
        <v>558</v>
      </c>
      <c r="D173" s="113" t="s">
        <v>559</v>
      </c>
      <c r="E173" s="122" t="s">
        <v>866</v>
      </c>
      <c r="F173" s="205" t="s">
        <v>0</v>
      </c>
      <c r="G173" s="122" t="str">
        <f>IF(F173&lt;&gt;"", VLOOKUP(F173,'WFOM - Cadre and Service List'!$E$4:$F$52,2,FALSE), "")</f>
        <v>AccidentsandEmerg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24</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20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12.5</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12.5</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0</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0</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5</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7</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12</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28</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2</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N184">
        <v>1</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2"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2"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2" hidden="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c r="AP195" t="s">
        <v>2072</v>
      </c>
    </row>
    <row r="196" spans="1:42"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2"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2"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2"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2"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2"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2"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2"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2"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2"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2"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2"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2"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hidden="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hidden="1">
      <c r="A232" s="106" t="s">
        <v>1034</v>
      </c>
      <c r="B232" s="106" t="s">
        <v>675</v>
      </c>
      <c r="C232" s="107" t="s">
        <v>678</v>
      </c>
      <c r="D232" s="115" t="s">
        <v>679</v>
      </c>
      <c r="E232" s="122" t="s">
        <v>867</v>
      </c>
      <c r="F232" s="200" t="s">
        <v>17</v>
      </c>
      <c r="G232" s="122" t="str">
        <f>IF(F232&lt;&gt;"", VLOOKUP(F232,'WFOM - Cadre and Service List'!$E$4:$F$52,2,FALSE), "")</f>
        <v>Under5OPD</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5</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6</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3.5</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3.5</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0</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0.8</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0.8</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N232">
        <v>1</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MATCH("CenHos", 'WFOM - Time_Base'!$B$4:$B$29,0), MATCH(CONCATENATE($G272,R$2),'WFOM - Time_Base'!$A$8:$API$8,0)) *
INDEX('WFOM - Time_Base'!$A$4:$API$29, MATCH("CenHos_Per",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MATCH("CenHos", 'WFOM - Time_Base'!$B$4:$B$29,0), MATCH(CONCATENATE($G272,S$2),'WFOM - Time_Base'!$A$8:$API$8,0)) *
INDEX('WFOM - Time_Base'!$A$4:$API$29, MATCH("CenHos_Per",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MATCH("CenHos", 'WFOM - Time_Base'!$B$4:$B$29,0), MATCH(CONCATENATE($G272,T$2),'WFOM - Time_Base'!$A$8:$API$8,0)) *
INDEX('WFOM - Time_Base'!$A$4:$API$29, MATCH("CenHos_Per",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MATCH("CenHos", 'WFOM - Time_Base'!$B$4:$B$29,0), MATCH(CONCATENATE($G272,U$2),'WFOM - Time_Base'!$A$8:$API$8,0)) *
INDEX('WFOM - Time_Base'!$A$4:$API$29, MATCH("CenHos_Per", 'WFOM - Time_Base'!$B$4:$B$29,0), MATCH(CONCATENATE($G272,U$2),'WFOM - Time_Base'!$A$8:$API$8,0)),
IFERROR($AN272 * INDEX('Inputs from Uganda staff'!$E$61:$BM$80,MATCH('HRH Need estimation'!U$2,'Inputs from Uganda staff'!$E$61:$E$80,0),MATCH('HRH Need estimation'!$D272,'Inputs from Uganda staff'!$E$6:$BM$6,0)),
""))</f>
        <v>10</v>
      </c>
      <c r="V272" s="252">
        <f>IFERROR(
$AN272 * INDEX('WFOM - Time_Base'!$A$4:$API$29, MATCH("CenHos", 'WFOM - Time_Base'!$B$4:$B$29,0), MATCH(CONCATENATE($G272,V$2),'WFOM - Time_Base'!$A$8:$API$8,0)) *
INDEX('WFOM - Time_Base'!$A$4:$API$29, MATCH("CenHos_Per", 'WFOM - Time_Base'!$B$4:$B$29,0), MATCH(CONCATENATE($G272,V$2),'WFOM - Time_Base'!$A$8:$API$8,0)),
IFERROR($AN272 * INDEX('Inputs from Uganda staff'!$E$61:$BM$80,MATCH('HRH Need estimation'!V$2,'Inputs from Uganda staff'!$E$61:$E$80,0),MATCH('HRH Need estimation'!$D272,'Inputs from Uganda staff'!$E$6:$BM$6,0)),
""))</f>
        <v>10</v>
      </c>
      <c r="W272" s="252">
        <f>IFERROR(
$AN272 * INDEX('WFOM - Time_Base'!$A$4:$API$29, MATCH("CenHos", 'WFOM - Time_Base'!$B$4:$B$29,0), MATCH(CONCATENATE($G272,W$2),'WFOM - Time_Base'!$A$8:$API$8,0)) *
INDEX('WFOM - Time_Base'!$A$4:$API$29, MATCH("CenHos_Per",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MATCH("CenHos", 'WFOM - Time_Base'!$B$4:$B$29,0), MATCH(CONCATENATE($G272,X$2),'WFOM - Time_Base'!$A$8:$API$8,0)) *
INDEX('WFOM - Time_Base'!$A$4:$API$29, MATCH("CenHos_Per", 'WFOM - Time_Base'!$B$4:$B$29,0), MATCH(CONCATENATE($G272,X$2),'WFOM - Time_Base'!$A$8:$API$8,0)),
IFERROR($AN272 * INDEX('Inputs from Uganda staff'!$E$61:$BM$80,MATCH('HRH Need estimation'!X$2,'Inputs from Uganda staff'!$E$61:$E$80,0),MATCH('HRH Need estimation'!$D272,'Inputs from Uganda staff'!$E$6:$BM$6,0)),
""))</f>
        <v>0</v>
      </c>
      <c r="Y272" s="252">
        <v>1</v>
      </c>
      <c r="Z272" s="252">
        <f>IFERROR(
$AN272 * INDEX('WFOM - Time_Base'!$A$4:$API$29, MATCH("CenHos", 'WFOM - Time_Base'!$B$4:$B$29,0), MATCH(CONCATENATE($G272,Z$2),'WFOM - Time_Base'!$A$8:$API$8,0)) *
INDEX('WFOM - Time_Base'!$A$4:$API$29, MATCH("CenHos_Per",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MATCH("CenHos", 'WFOM - Time_Base'!$B$4:$B$29,0), MATCH(CONCATENATE($G272,AA$2),'WFOM - Time_Base'!$A$8:$API$8,0)) *
INDEX('WFOM - Time_Base'!$A$4:$API$29, MATCH("CenHos_Per",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MATCH("CenHos", 'WFOM - Time_Base'!$B$4:$B$29,0), MATCH(CONCATENATE($G272,AB$2),'WFOM - Time_Base'!$A$8:$API$8,0)) *
INDEX('WFOM - Time_Base'!$A$4:$API$29, MATCH("CenHos_Per",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MATCH("CenHos", 'WFOM - Time_Base'!$B$4:$B$29,0), MATCH(CONCATENATE($G273,R$2),'WFOM - Time_Base'!$A$8:$API$8,0)) *
INDEX('WFOM - Time_Base'!$A$4:$API$29, MATCH("CenHos_Per",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MATCH("CenHos", 'WFOM - Time_Base'!$B$4:$B$29,0), MATCH(CONCATENATE($G273,S$2),'WFOM - Time_Base'!$A$8:$API$8,0)) *
INDEX('WFOM - Time_Base'!$A$4:$API$29, MATCH("CenHos_Per",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MATCH("CenHos", 'WFOM - Time_Base'!$B$4:$B$29,0), MATCH(CONCATENATE($G273,T$2),'WFOM - Time_Base'!$A$8:$API$8,0)) *
INDEX('WFOM - Time_Base'!$A$4:$API$29, MATCH("CenHos_Per",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MATCH("CenHos", 'WFOM - Time_Base'!$B$4:$B$29,0), MATCH(CONCATENATE($G273,U$2),'WFOM - Time_Base'!$A$8:$API$8,0)) *
INDEX('WFOM - Time_Base'!$A$4:$API$29, MATCH("CenHos_Per", 'WFOM - Time_Base'!$B$4:$B$29,0), MATCH(CONCATENATE($G273,U$2),'WFOM - Time_Base'!$A$8:$API$8,0)),
IFERROR($AN273 * INDEX('Inputs from Uganda staff'!$E$61:$BM$80,MATCH('HRH Need estimation'!U$2,'Inputs from Uganda staff'!$E$61:$E$80,0),MATCH('HRH Need estimation'!$D273,'Inputs from Uganda staff'!$E$6:$BM$6,0)),
""))</f>
        <v>10</v>
      </c>
      <c r="V273" s="252">
        <f>IFERROR(
$AN273 * INDEX('WFOM - Time_Base'!$A$4:$API$29, MATCH("CenHos", 'WFOM - Time_Base'!$B$4:$B$29,0), MATCH(CONCATENATE($G273,V$2),'WFOM - Time_Base'!$A$8:$API$8,0)) *
INDEX('WFOM - Time_Base'!$A$4:$API$29, MATCH("CenHos_Per", 'WFOM - Time_Base'!$B$4:$B$29,0), MATCH(CONCATENATE($G273,V$2),'WFOM - Time_Base'!$A$8:$API$8,0)),
IFERROR($AN273 * INDEX('Inputs from Uganda staff'!$E$61:$BM$80,MATCH('HRH Need estimation'!V$2,'Inputs from Uganda staff'!$E$61:$E$80,0),MATCH('HRH Need estimation'!$D273,'Inputs from Uganda staff'!$E$6:$BM$6,0)),
""))</f>
        <v>10</v>
      </c>
      <c r="W273" s="252">
        <f>IFERROR(
$AN273 * INDEX('WFOM - Time_Base'!$A$4:$API$29, MATCH("CenHos", 'WFOM - Time_Base'!$B$4:$B$29,0), MATCH(CONCATENATE($G273,W$2),'WFOM - Time_Base'!$A$8:$API$8,0)) *
INDEX('WFOM - Time_Base'!$A$4:$API$29, MATCH("CenHos_Per",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MATCH("CenHos", 'WFOM - Time_Base'!$B$4:$B$29,0), MATCH(CONCATENATE($G273,X$2),'WFOM - Time_Base'!$A$8:$API$8,0)) *
INDEX('WFOM - Time_Base'!$A$4:$API$29, MATCH("CenHos_Per", 'WFOM - Time_Base'!$B$4:$B$29,0), MATCH(CONCATENATE($G273,X$2),'WFOM - Time_Base'!$A$8:$API$8,0)),
IFERROR($AN273 * INDEX('Inputs from Uganda staff'!$E$61:$BM$80,MATCH('HRH Need estimation'!X$2,'Inputs from Uganda staff'!$E$61:$E$80,0),MATCH('HRH Need estimation'!$D273,'Inputs from Uganda staff'!$E$6:$BM$6,0)),
""))</f>
        <v>0</v>
      </c>
      <c r="Y273" s="252">
        <v>1</v>
      </c>
      <c r="Z273" s="252">
        <f>IFERROR(
$AN273 * INDEX('WFOM - Time_Base'!$A$4:$API$29, MATCH("CenHos", 'WFOM - Time_Base'!$B$4:$B$29,0), MATCH(CONCATENATE($G273,Z$2),'WFOM - Time_Base'!$A$8:$API$8,0)) *
INDEX('WFOM - Time_Base'!$A$4:$API$29, MATCH("CenHos_Per",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MATCH("CenHos", 'WFOM - Time_Base'!$B$4:$B$29,0), MATCH(CONCATENATE($G273,AA$2),'WFOM - Time_Base'!$A$8:$API$8,0)) *
INDEX('WFOM - Time_Base'!$A$4:$API$29, MATCH("CenHos_Per",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MATCH("CenHos", 'WFOM - Time_Base'!$B$4:$B$29,0), MATCH(CONCATENATE($G273,AB$2),'WFOM - Time_Base'!$A$8:$API$8,0)) *
INDEX('WFOM - Time_Base'!$A$4:$API$29, MATCH("CenHos_Per",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N273">
        <v>1</v>
      </c>
      <c r="AO273" t="str">
        <f t="shared" si="12"/>
        <v>292</v>
      </c>
    </row>
    <row r="274" spans="1:4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252">
        <v>2</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v>2</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hidden="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0.3</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0.3</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hidden="1">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0</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0.3</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hidden="1">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0</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0.3</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0.3</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0.3</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hidden="1">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hidden="1">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2"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2"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2"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2">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2"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2" hidden="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c r="AP310" t="s">
        <v>2072</v>
      </c>
    </row>
    <row r="311" spans="1:42"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2"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2"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2"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2"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2"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2"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2"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2"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2"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c r="F324" s="199"/>
      <c r="G324" s="199"/>
      <c r="H324" s="199" t="s">
        <v>910</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2044</v>
      </c>
      <c r="AN324">
        <v>1</v>
      </c>
      <c r="AO324" t="str">
        <f t="shared" si="12"/>
        <v>346</v>
      </c>
    </row>
    <row r="325" spans="1:41">
      <c r="A325" s="295"/>
      <c r="B325" s="106" t="s">
        <v>25</v>
      </c>
      <c r="C325" s="107" t="s">
        <v>2042</v>
      </c>
      <c r="D325" s="115" t="s">
        <v>2043</v>
      </c>
      <c r="E325" s="199"/>
      <c r="F325" s="199"/>
      <c r="G325" s="199"/>
      <c r="H325" s="199" t="s">
        <v>910</v>
      </c>
      <c r="I325" s="208"/>
      <c r="J325" s="208"/>
      <c r="K325" s="208"/>
      <c r="L325" s="208"/>
      <c r="M325" s="208"/>
      <c r="N325" s="208"/>
      <c r="O325" s="208"/>
      <c r="P325" s="207"/>
      <c r="Q325" s="122"/>
      <c r="R325" s="122" t="str">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
      </c>
      <c r="S325" s="122" t="str">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
      </c>
      <c r="T325" s="122" t="str">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
      </c>
      <c r="U325" s="122" t="str">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
      </c>
      <c r="V325" s="122" t="str">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
      </c>
      <c r="W325" s="122" t="str">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
      </c>
      <c r="X325" s="122" t="str">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
      </c>
      <c r="Y325" s="122" t="str">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
      </c>
      <c r="Z325" s="122" t="str">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
      </c>
      <c r="AA325" s="122" t="str">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
      </c>
      <c r="AB325" s="122" t="str">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t="str">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
      </c>
      <c r="AE325" s="122" t="str">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
      </c>
      <c r="AF325" s="122" t="str">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
      </c>
      <c r="AG325" s="122" t="str">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
      </c>
      <c r="AH325" s="122" t="str">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
      </c>
      <c r="AI325" s="122" t="str">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
      </c>
      <c r="AJ325" s="122" t="str">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
      </c>
      <c r="AK325" s="122" t="str">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
      </c>
      <c r="AL325" s="122" t="str">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
      </c>
      <c r="AN325">
        <v>1</v>
      </c>
      <c r="AO325" t="str">
        <f t="shared" ref="AO325:AO327" si="14">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xr:uid="{00000000-0001-0000-0000-000000000000}">
    <filterColumn colId="1">
      <filters>
        <filter val="RMNCH"/>
      </filters>
    </filterColumn>
  </autoFilter>
  <mergeCells count="2">
    <mergeCell ref="R1:AL1"/>
    <mergeCell ref="I2:P2"/>
  </mergeCells>
  <dataValidations count="1">
    <dataValidation type="list" allowBlank="1" showInputMessage="1" showErrorMessage="1" sqref="F4:F327" xr:uid="{00000000-0002-0000-0000-000000000000}">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H3" sqref="H3"/>
    </sheetView>
  </sheetViews>
  <sheetFormatPr defaultRowHeight="15.5"/>
  <cols>
    <col min="1" max="1" width="13.83203125" customWidth="1"/>
    <col min="2" max="2" width="12.75" customWidth="1"/>
    <col min="5" max="5" width="14.5" customWidth="1"/>
    <col min="6" max="6" width="17.58203125" customWidth="1"/>
  </cols>
  <sheetData>
    <row r="1" spans="1:6" s="220" customFormat="1" ht="44" thickBot="1">
      <c r="A1" s="300"/>
      <c r="B1" s="298" t="s">
        <v>2052</v>
      </c>
      <c r="C1" s="298" t="s">
        <v>2053</v>
      </c>
      <c r="D1" s="298" t="s">
        <v>2054</v>
      </c>
      <c r="E1" s="298" t="s">
        <v>2055</v>
      </c>
      <c r="F1" s="298" t="s">
        <v>185</v>
      </c>
    </row>
    <row r="2" spans="1:6" ht="44" thickBot="1">
      <c r="A2" s="296" t="s">
        <v>2048</v>
      </c>
      <c r="B2" s="297">
        <v>4</v>
      </c>
      <c r="C2" s="297">
        <v>0.33</v>
      </c>
      <c r="D2" s="297">
        <v>0.25</v>
      </c>
      <c r="E2" s="297" t="s">
        <v>2058</v>
      </c>
      <c r="F2" s="299" t="s">
        <v>2059</v>
      </c>
    </row>
    <row r="3" spans="1:6" ht="44" thickBot="1">
      <c r="A3" s="296" t="s">
        <v>2049</v>
      </c>
      <c r="B3" s="297">
        <v>4</v>
      </c>
      <c r="C3" s="297">
        <v>2</v>
      </c>
      <c r="D3" s="297">
        <v>0.35</v>
      </c>
      <c r="E3" s="297" t="s">
        <v>2058</v>
      </c>
      <c r="F3" s="299" t="s">
        <v>2059</v>
      </c>
    </row>
    <row r="4" spans="1:6" ht="44" thickBot="1">
      <c r="A4" s="296" t="s">
        <v>2050</v>
      </c>
      <c r="B4" s="297">
        <v>6</v>
      </c>
      <c r="C4" s="297">
        <v>2.4</v>
      </c>
      <c r="D4" s="297">
        <v>5.25</v>
      </c>
      <c r="E4" s="297" t="s">
        <v>2058</v>
      </c>
      <c r="F4" s="299" t="s">
        <v>2059</v>
      </c>
    </row>
    <row r="5" spans="1:6" ht="44" thickBot="1">
      <c r="A5" s="296" t="s">
        <v>2051</v>
      </c>
      <c r="B5" s="297">
        <v>8</v>
      </c>
      <c r="C5" s="297">
        <v>1.2</v>
      </c>
      <c r="D5" s="297">
        <v>8.4</v>
      </c>
      <c r="E5" s="297">
        <v>8</v>
      </c>
      <c r="F5" s="299" t="s">
        <v>2059</v>
      </c>
    </row>
    <row r="6" spans="1:6" ht="58.5" thickBot="1">
      <c r="A6" s="296" t="s">
        <v>640</v>
      </c>
      <c r="B6" s="297">
        <v>4</v>
      </c>
      <c r="C6" s="297" t="s">
        <v>2058</v>
      </c>
      <c r="D6" s="297" t="s">
        <v>2058</v>
      </c>
      <c r="E6" s="297" t="s">
        <v>2058</v>
      </c>
      <c r="F6" s="299" t="s">
        <v>2060</v>
      </c>
    </row>
    <row r="7" spans="1:6" ht="29.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zoomScale="120" zoomScaleNormal="120" workbookViewId="0">
      <selection activeCell="D3" sqref="D3"/>
    </sheetView>
  </sheetViews>
  <sheetFormatPr defaultColWidth="11" defaultRowHeight="15.5"/>
  <cols>
    <col min="1" max="1" width="21.08203125" customWidth="1"/>
    <col min="2" max="2" width="30.83203125" customWidth="1"/>
    <col min="4" max="10" width="14.5" customWidth="1"/>
  </cols>
  <sheetData>
    <row r="1" spans="1:11">
      <c r="D1" s="304" t="s">
        <v>1070</v>
      </c>
      <c r="E1" s="305"/>
      <c r="F1" s="305"/>
      <c r="G1" s="305"/>
      <c r="H1" s="305"/>
      <c r="I1" s="305"/>
      <c r="J1" s="305"/>
      <c r="K1" s="305"/>
    </row>
    <row r="2" spans="1:11" ht="53.15"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499984740745262"/>
  </sheetPr>
  <dimension ref="A1:F26"/>
  <sheetViews>
    <sheetView topLeftCell="A14" workbookViewId="0">
      <selection activeCell="L9" sqref="L9"/>
    </sheetView>
  </sheetViews>
  <sheetFormatPr defaultColWidth="11" defaultRowHeight="15.5"/>
  <cols>
    <col min="5" max="5" width="11.5" customWidth="1"/>
    <col min="6" max="6" width="18" customWidth="1"/>
  </cols>
  <sheetData>
    <row r="1" spans="1:6" ht="31">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29">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3.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3.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29">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3.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29">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29">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29">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3.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29">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29">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29">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29">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29">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29">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29">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29">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00"/>
  <sheetViews>
    <sheetView zoomScale="78" zoomScaleNormal="78" workbookViewId="0">
      <pane xSplit="6" ySplit="9" topLeftCell="G34" activePane="bottomRight" state="frozen"/>
      <selection activeCell="L9" sqref="L9"/>
      <selection pane="topRight" activeCell="L9" sqref="L9"/>
      <selection pane="bottomLeft" activeCell="L9" sqref="L9"/>
      <selection pane="bottomRight" activeCell="H16" sqref="H16"/>
    </sheetView>
  </sheetViews>
  <sheetFormatPr defaultColWidth="8.83203125" defaultRowHeight="14.5"/>
  <cols>
    <col min="1" max="1" width="8.83203125" style="254"/>
    <col min="2" max="3" width="0" style="254" hidden="1" customWidth="1"/>
    <col min="4" max="5" width="15.33203125" style="254" customWidth="1"/>
    <col min="6" max="6" width="27.83203125" style="254" customWidth="1"/>
    <col min="7" max="7" width="6.5" style="254" customWidth="1"/>
    <col min="8" max="26" width="30.58203125" style="254" customWidth="1"/>
    <col min="27" max="27" width="30.58203125" style="256" customWidth="1"/>
    <col min="28" max="37" width="30.58203125" style="254" customWidth="1"/>
    <col min="38" max="43" width="30.58203125" style="256" customWidth="1"/>
    <col min="44" max="65" width="30.58203125" style="254" customWidth="1"/>
    <col min="66" max="16384" width="8.83203125" style="254"/>
  </cols>
  <sheetData>
    <row r="1" spans="1:66" ht="104.25" customHeight="1">
      <c r="A1" s="306" t="s">
        <v>1948</v>
      </c>
      <c r="B1" s="307"/>
      <c r="C1" s="307"/>
      <c r="D1" s="307"/>
      <c r="E1" s="307"/>
      <c r="F1" s="307"/>
      <c r="G1" s="307"/>
      <c r="H1" s="307"/>
      <c r="I1" s="307"/>
      <c r="J1" s="308"/>
      <c r="AA1" s="255" t="s">
        <v>1949</v>
      </c>
      <c r="AL1" s="256" t="s">
        <v>1950</v>
      </c>
    </row>
    <row r="2" spans="1:66" ht="15.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6.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9"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9"/>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9"/>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9"/>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9"/>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9"/>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9"/>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9"/>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9"/>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9"/>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9"/>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9"/>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9"/>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9"/>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9"/>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9"/>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9"/>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9"/>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9"/>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9"/>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9"/>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9"/>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9"/>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9"/>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9"/>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9"/>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9"/>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9"/>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9"/>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9"/>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9"/>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9"/>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9"/>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9"/>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9"/>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9"/>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9"/>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9"/>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9"/>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9"/>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9"/>
      <c r="B50" s="276" t="s">
        <v>2014</v>
      </c>
      <c r="C50" s="271" t="str">
        <f t="shared" si="0"/>
        <v>New1Number of minutes per case</v>
      </c>
      <c r="D50" s="310"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9"/>
      <c r="B51" s="276" t="s">
        <v>2014</v>
      </c>
      <c r="C51" s="271" t="str">
        <f t="shared" si="0"/>
        <v>New1% of cases expected to be serviced by cadre</v>
      </c>
      <c r="D51" s="311"/>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9"/>
      <c r="B52" s="276" t="s">
        <v>2016</v>
      </c>
      <c r="C52" s="271" t="str">
        <f t="shared" si="0"/>
        <v>New2Number of minutes per case</v>
      </c>
      <c r="D52" s="310"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9"/>
      <c r="B53" s="276" t="s">
        <v>2016</v>
      </c>
      <c r="C53" s="271" t="str">
        <f t="shared" si="0"/>
        <v>New2% of cases expected to be serviced by cadre</v>
      </c>
      <c r="D53" s="311"/>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9"/>
      <c r="B54" s="276" t="s">
        <v>2018</v>
      </c>
      <c r="C54" s="271" t="str">
        <f t="shared" si="0"/>
        <v>New3Number of minutes per case</v>
      </c>
      <c r="D54" s="310"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9"/>
      <c r="B55" s="276" t="s">
        <v>2018</v>
      </c>
      <c r="C55" s="271" t="str">
        <f t="shared" si="0"/>
        <v>New3% of cases expected to be serviced by cadre</v>
      </c>
      <c r="D55" s="311"/>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9"/>
      <c r="B56" s="276" t="s">
        <v>2020</v>
      </c>
      <c r="C56" s="271" t="str">
        <f t="shared" si="0"/>
        <v>New4Number of minutes per case</v>
      </c>
      <c r="D56" s="310"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9"/>
      <c r="B57" s="276" t="s">
        <v>2020</v>
      </c>
      <c r="C57" s="271" t="str">
        <f t="shared" si="0"/>
        <v>New4% of cases expected to be serviced by cadre</v>
      </c>
      <c r="D57" s="311"/>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9"/>
      <c r="B58" s="276" t="s">
        <v>2022</v>
      </c>
      <c r="C58" s="271" t="str">
        <f t="shared" si="0"/>
        <v>New5Number of minutes per case</v>
      </c>
      <c r="D58" s="310"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9"/>
      <c r="B59" s="276" t="s">
        <v>2022</v>
      </c>
      <c r="C59" s="271" t="str">
        <f t="shared" si="0"/>
        <v>New5% of cases expected to be serviced by cadre</v>
      </c>
      <c r="D59" s="311"/>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5">
      <c r="E81"/>
    </row>
    <row r="82" spans="5:5" ht="15.5">
      <c r="E82"/>
    </row>
    <row r="83" spans="5:5" ht="15.5">
      <c r="E83"/>
    </row>
    <row r="84" spans="5:5" ht="15.5">
      <c r="E84"/>
    </row>
    <row r="85" spans="5:5" ht="15.5">
      <c r="E85"/>
    </row>
    <row r="86" spans="5:5" ht="15.5">
      <c r="E86"/>
    </row>
    <row r="87" spans="5:5" ht="15.5">
      <c r="E87"/>
    </row>
    <row r="88" spans="5:5" ht="15.5">
      <c r="E88"/>
    </row>
    <row r="89" spans="5:5" ht="15.5">
      <c r="E89"/>
    </row>
    <row r="90" spans="5:5" ht="15.5">
      <c r="E90"/>
    </row>
    <row r="91" spans="5:5" ht="15.5">
      <c r="E91"/>
    </row>
    <row r="92" spans="5:5" ht="15.5">
      <c r="E92"/>
    </row>
    <row r="93" spans="5:5" ht="15.5">
      <c r="E93"/>
    </row>
    <row r="94" spans="5:5" ht="15.5">
      <c r="E94"/>
    </row>
    <row r="95" spans="5:5" ht="15.5">
      <c r="E95"/>
    </row>
    <row r="96" spans="5:5" ht="15.5">
      <c r="E96"/>
    </row>
    <row r="97" spans="5:5" ht="15.5">
      <c r="E97"/>
    </row>
    <row r="98" spans="5:5" ht="15.5">
      <c r="E98"/>
    </row>
    <row r="99" spans="5:5" ht="15.5">
      <c r="E99"/>
    </row>
    <row r="100" spans="5:5" ht="15.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xr:uid="{00000000-0002-0000-0400-000000000000}">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
  <sheetViews>
    <sheetView workbookViewId="0">
      <selection activeCell="L9" sqref="L9"/>
    </sheetView>
  </sheetViews>
  <sheetFormatPr defaultColWidth="11" defaultRowHeight="15.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4.5"/>
  <cols>
    <col min="1" max="1" width="56.33203125" style="3" customWidth="1"/>
    <col min="2" max="2" width="12.33203125" style="3" customWidth="1"/>
    <col min="3" max="3" width="15.5" style="3" customWidth="1"/>
    <col min="4" max="7" width="12.83203125" style="3" customWidth="1"/>
    <col min="8" max="8" width="9.83203125" style="3" customWidth="1"/>
    <col min="9" max="10" width="12.83203125" style="3" customWidth="1"/>
    <col min="11" max="11" width="9.83203125" style="3" customWidth="1"/>
    <col min="12" max="19" width="12.83203125" style="3" customWidth="1"/>
    <col min="20" max="20" width="9" style="3" customWidth="1"/>
    <col min="21" max="21" width="12.83203125" style="3" customWidth="1"/>
    <col min="22" max="22" width="9" style="3" customWidth="1"/>
    <col min="23" max="23" width="12.83203125" style="3" customWidth="1"/>
    <col min="24" max="24" width="8.83203125" style="3"/>
    <col min="25" max="25" width="17" style="3" customWidth="1"/>
    <col min="26" max="26" width="18.83203125" style="3" customWidth="1"/>
    <col min="27" max="27" width="11.83203125" style="3" customWidth="1"/>
    <col min="28" max="28" width="14.5" style="3" customWidth="1"/>
    <col min="29" max="29" width="23.5" style="3" customWidth="1"/>
    <col min="30" max="30" width="2.58203125" style="3" customWidth="1"/>
    <col min="31" max="16384" width="8.83203125" style="3"/>
  </cols>
  <sheetData>
    <row r="1" spans="1:28" ht="37"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19" t="s">
        <v>148</v>
      </c>
      <c r="B3" s="319"/>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0" t="s">
        <v>166</v>
      </c>
      <c r="B21" s="321"/>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0" t="s">
        <v>171</v>
      </c>
      <c r="B25" s="321"/>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2" t="s">
        <v>172</v>
      </c>
      <c r="B30" s="323"/>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2" t="s">
        <v>175</v>
      </c>
      <c r="B34" s="313"/>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 thickBot="1">
      <c r="A41" s="322" t="s">
        <v>179</v>
      </c>
      <c r="B41" s="323"/>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2" t="s">
        <v>180</v>
      </c>
      <c r="B42" s="313"/>
      <c r="C42" s="54"/>
      <c r="D42" s="54"/>
      <c r="E42" s="54"/>
      <c r="F42" s="54"/>
      <c r="G42" s="54"/>
      <c r="H42" s="54"/>
      <c r="I42" s="54"/>
      <c r="J42" s="54"/>
      <c r="K42" s="54"/>
      <c r="L42" s="54"/>
      <c r="M42" s="54"/>
      <c r="N42" s="54"/>
      <c r="O42" s="54"/>
      <c r="P42" s="54"/>
      <c r="Q42" s="54"/>
      <c r="R42" s="54"/>
      <c r="S42" s="54"/>
      <c r="T42" s="54"/>
      <c r="U42" s="54"/>
      <c r="V42" s="54"/>
      <c r="W42" s="54"/>
      <c r="Y42" s="314"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5"/>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5"/>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5"/>
      <c r="Z45" s="61" t="s">
        <v>191</v>
      </c>
      <c r="AA45" s="70">
        <f>F54</f>
        <v>0.30611327539706323</v>
      </c>
      <c r="AB45" s="70">
        <f>F56</f>
        <v>0.69388672460293677</v>
      </c>
      <c r="AC45" s="71" t="e">
        <f>#REF!/#REF!</f>
        <v>#REF!</v>
      </c>
      <c r="AD45" s="62"/>
      <c r="AE45" s="74"/>
    </row>
    <row r="46" spans="1:31">
      <c r="A46" s="317" t="s">
        <v>192</v>
      </c>
      <c r="B46" s="318"/>
      <c r="C46" s="54"/>
      <c r="D46" s="54"/>
      <c r="E46" s="54"/>
      <c r="F46" s="54"/>
      <c r="G46" s="54"/>
      <c r="H46" s="54"/>
      <c r="I46" s="54"/>
      <c r="J46" s="54"/>
      <c r="K46" s="54"/>
      <c r="L46" s="54"/>
      <c r="M46" s="54"/>
      <c r="N46" s="54"/>
      <c r="O46" s="54"/>
      <c r="P46" s="54"/>
      <c r="Q46" s="54"/>
      <c r="R46" s="54"/>
      <c r="S46" s="54"/>
      <c r="T46" s="54"/>
      <c r="U46" s="54"/>
      <c r="V46" s="54"/>
      <c r="W46" s="54"/>
      <c r="Y46" s="315"/>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5"/>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5"/>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5"/>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5"/>
      <c r="Z50" s="61" t="s">
        <v>195</v>
      </c>
      <c r="AA50" s="70">
        <f>N54</f>
        <v>0.66666666666666663</v>
      </c>
      <c r="AB50" s="70">
        <f>N56</f>
        <v>0.33333333333333337</v>
      </c>
      <c r="AC50" s="71" t="e">
        <f>#REF!/#REF!</f>
        <v>#REF!</v>
      </c>
      <c r="AD50" s="62"/>
      <c r="AE50" s="74"/>
    </row>
    <row r="51" spans="1:31" ht="1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6"/>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6">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14999847407452621"/>
  </sheetPr>
  <dimension ref="A1:O102"/>
  <sheetViews>
    <sheetView workbookViewId="0">
      <selection activeCell="L9" sqref="L9"/>
    </sheetView>
  </sheetViews>
  <sheetFormatPr defaultColWidth="11" defaultRowHeight="15.5"/>
  <cols>
    <col min="1" max="1" width="43.33203125" customWidth="1"/>
    <col min="3" max="3" width="18.83203125" customWidth="1"/>
    <col min="4" max="4" width="33" customWidth="1"/>
    <col min="5" max="5" width="65.5" customWidth="1"/>
    <col min="6" max="6" width="13" bestFit="1" customWidth="1"/>
    <col min="7" max="7" width="18.58203125" bestFit="1" customWidth="1"/>
    <col min="8" max="8" width="17.582031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29" t="s">
        <v>1278</v>
      </c>
      <c r="B82" s="329" t="s">
        <v>1279</v>
      </c>
      <c r="C82" s="329" t="s">
        <v>1280</v>
      </c>
      <c r="D82" s="325" t="s">
        <v>1281</v>
      </c>
      <c r="E82" s="325" t="s">
        <v>1282</v>
      </c>
      <c r="F82" s="330" t="s">
        <v>1283</v>
      </c>
      <c r="G82" s="324" t="s">
        <v>1284</v>
      </c>
      <c r="H82" s="325" t="s">
        <v>1285</v>
      </c>
    </row>
    <row r="83" spans="1:9">
      <c r="A83" s="329"/>
      <c r="B83" s="329"/>
      <c r="C83" s="329"/>
      <c r="D83" s="325"/>
      <c r="E83" s="325"/>
      <c r="F83" s="330"/>
      <c r="G83" s="324"/>
      <c r="H83" s="325"/>
    </row>
    <row r="84" spans="1:9" ht="18.5">
      <c r="A84" s="326" t="s">
        <v>1286</v>
      </c>
      <c r="B84" s="327"/>
      <c r="C84" s="327"/>
      <c r="D84" s="328"/>
      <c r="E84" s="326"/>
      <c r="F84" s="327"/>
      <c r="G84" s="327"/>
      <c r="H84" s="328"/>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1">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4:BV648"/>
  <sheetViews>
    <sheetView workbookViewId="0">
      <selection activeCell="L9" sqref="L9"/>
    </sheetView>
  </sheetViews>
  <sheetFormatPr defaultColWidth="8.83203125" defaultRowHeight="15.5"/>
  <cols>
    <col min="2" max="2" width="37.08203125" customWidth="1"/>
    <col min="3" max="3" width="10.08203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1" t="s">
        <v>1941</v>
      </c>
      <c r="D31" s="331"/>
      <c r="E31" s="331"/>
      <c r="F31" s="331"/>
      <c r="G31" s="331"/>
      <c r="H31" s="331"/>
      <c r="I31" s="331"/>
      <c r="J31" s="331"/>
      <c r="K31" s="331"/>
      <c r="L31" s="331"/>
      <c r="M31" s="331"/>
      <c r="N31" s="331"/>
      <c r="O31" s="331"/>
      <c r="P31" s="331"/>
      <c r="Q31" s="331"/>
      <c r="R31" s="331"/>
      <c r="S31" s="331"/>
      <c r="T31" s="331"/>
      <c r="U31" s="331"/>
      <c r="V31" s="331"/>
      <c r="W31" s="331"/>
      <c r="X31" s="331"/>
      <c r="Y31" s="331"/>
      <c r="Z31" s="331"/>
      <c r="AA31" s="331" t="s">
        <v>1942</v>
      </c>
      <c r="AB31" s="331"/>
      <c r="AC31" s="331"/>
      <c r="AD31" s="331"/>
      <c r="AE31" s="331"/>
      <c r="AF31" s="331"/>
      <c r="AG31" s="331"/>
      <c r="AH31" s="331"/>
      <c r="AI31" s="331"/>
      <c r="AJ31" s="331"/>
      <c r="AK31" s="331"/>
      <c r="AL31" s="331"/>
      <c r="AM31" s="331"/>
      <c r="AN31" s="331"/>
      <c r="AO31" s="331"/>
      <c r="AP31" s="331"/>
      <c r="AQ31" s="331"/>
      <c r="AR31" s="331"/>
      <c r="AS31" s="331"/>
      <c r="AT31" s="331"/>
      <c r="AU31" s="331"/>
      <c r="AV31" s="331"/>
      <c r="AW31" s="331"/>
      <c r="AX31" s="331"/>
      <c r="AY31" s="331" t="s">
        <v>198</v>
      </c>
      <c r="AZ31" s="331"/>
      <c r="BA31" s="331"/>
      <c r="BB31" s="331"/>
      <c r="BC31" s="331"/>
      <c r="BD31" s="331"/>
      <c r="BE31" s="331"/>
      <c r="BF31" s="331"/>
      <c r="BG31" s="331"/>
      <c r="BH31" s="331"/>
      <c r="BI31" s="331"/>
      <c r="BJ31" s="331"/>
      <c r="BK31" s="331"/>
      <c r="BL31" s="331"/>
      <c r="BM31" s="331"/>
      <c r="BN31" s="331"/>
      <c r="BO31" s="331"/>
      <c r="BP31" s="331"/>
      <c r="BQ31" s="331"/>
      <c r="BR31" s="331"/>
      <c r="BS31" s="331"/>
      <c r="BT31" s="331"/>
      <c r="BU31" s="331"/>
      <c r="BV31" s="331"/>
    </row>
    <row r="32" spans="1:74" ht="43.5">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5.5"/>
  <cols>
    <col min="2" max="2" width="32.58203125" customWidth="1"/>
    <col min="6" max="26" width="4.33203125" customWidth="1"/>
  </cols>
  <sheetData>
    <row r="1" spans="1:26" ht="91">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A2:F619"/>
  <sheetViews>
    <sheetView topLeftCell="A127" workbookViewId="0">
      <selection activeCell="L9" sqref="L9"/>
    </sheetView>
  </sheetViews>
  <sheetFormatPr defaultColWidth="8.58203125" defaultRowHeight="13"/>
  <cols>
    <col min="1" max="1" width="6" style="221" customWidth="1"/>
    <col min="2" max="2" width="47.08203125" style="221" customWidth="1"/>
    <col min="3" max="3" width="7" style="221" customWidth="1"/>
    <col min="4" max="6" width="13.08203125" style="221" customWidth="1"/>
    <col min="7" max="16384" width="8.582031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
  <sheetViews>
    <sheetView workbookViewId="0">
      <selection activeCell="L9" sqref="L9"/>
    </sheetView>
  </sheetViews>
  <sheetFormatPr defaultColWidth="11" defaultRowHeight="15.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4.5"/>
  <cols>
    <col min="1" max="1" width="27.08203125" style="39" customWidth="1"/>
    <col min="2" max="2" width="15.5" style="34" customWidth="1"/>
    <col min="3" max="23" width="7.5" style="3" customWidth="1"/>
    <col min="24" max="24" width="4.58203125" style="34" customWidth="1"/>
    <col min="25" max="45" width="7.5" style="3" customWidth="1"/>
    <col min="46" max="46" width="4.58203125" style="34" customWidth="1"/>
    <col min="47" max="67" width="7.5" style="3" customWidth="1"/>
    <col min="68" max="68" width="4.58203125" style="34" customWidth="1"/>
    <col min="69" max="89" width="7.5" style="3" customWidth="1"/>
    <col min="90" max="90" width="4.58203125" style="34" customWidth="1"/>
    <col min="91" max="111" width="7.5" style="3" customWidth="1"/>
    <col min="112" max="112" width="4.58203125" style="34" customWidth="1"/>
    <col min="113" max="119" width="6.58203125" style="34" customWidth="1"/>
    <col min="120" max="130" width="6.58203125" style="3" customWidth="1"/>
    <col min="131" max="133" width="6.58203125" style="34" customWidth="1"/>
    <col min="134" max="134" width="3.58203125" style="34" customWidth="1"/>
    <col min="135" max="155" width="7.5" style="3" customWidth="1"/>
    <col min="156" max="156" width="4.58203125" style="34" customWidth="1"/>
    <col min="157" max="177" width="7.5" style="3" customWidth="1"/>
    <col min="178" max="178" width="4.58203125" style="3" customWidth="1"/>
    <col min="179" max="199" width="7.5" style="3" customWidth="1"/>
    <col min="200" max="200" width="4.58203125" style="34" customWidth="1"/>
    <col min="201" max="217" width="7.5" style="3" customWidth="1"/>
    <col min="218" max="218" width="7.08203125" style="3" customWidth="1"/>
    <col min="219" max="221" width="7.5" style="3" customWidth="1"/>
    <col min="222" max="222" width="4.58203125" style="34" customWidth="1"/>
    <col min="223" max="243" width="7.5" style="3" customWidth="1"/>
    <col min="244" max="244" width="4.58203125" style="34" customWidth="1"/>
    <col min="245" max="251" width="6.58203125" style="34" customWidth="1"/>
    <col min="252" max="262" width="6.58203125" style="3" customWidth="1"/>
    <col min="263" max="265" width="6.58203125" style="34" customWidth="1"/>
    <col min="266" max="266" width="3.58203125" style="34" customWidth="1"/>
    <col min="267" max="287" width="7.5" style="3" customWidth="1"/>
    <col min="288" max="288" width="4.58203125" style="34" customWidth="1"/>
    <col min="289" max="309" width="7.5" style="3" customWidth="1"/>
    <col min="310" max="310" width="4.58203125" style="34" customWidth="1"/>
    <col min="311" max="331" width="7.5" style="3" customWidth="1"/>
    <col min="332" max="332" width="4.58203125" style="34" customWidth="1"/>
    <col min="333" max="353" width="7.5" style="3" customWidth="1"/>
    <col min="354" max="354" width="4.58203125" style="34" customWidth="1"/>
    <col min="355" max="355" width="6.58203125" style="34" customWidth="1"/>
    <col min="356" max="356" width="7.83203125" style="34" customWidth="1"/>
    <col min="357" max="357" width="7.33203125" style="34" customWidth="1"/>
    <col min="358" max="361" width="6.58203125" style="34" customWidth="1"/>
    <col min="362" max="372" width="6.58203125" style="3" customWidth="1"/>
    <col min="373" max="375" width="6.58203125" style="34" customWidth="1"/>
    <col min="376" max="376" width="4.58203125" style="34" customWidth="1"/>
    <col min="377" max="383" width="6.58203125" style="34" customWidth="1"/>
    <col min="384" max="394" width="6.58203125" style="3" customWidth="1"/>
    <col min="395" max="397" width="6.58203125" style="34" customWidth="1"/>
    <col min="398" max="398" width="3.58203125" style="34" customWidth="1"/>
    <col min="399" max="419" width="7.5" style="3" customWidth="1"/>
    <col min="420" max="420" width="4.58203125" style="34" customWidth="1"/>
    <col min="421" max="424" width="6.33203125" style="34" customWidth="1"/>
    <col min="425" max="425" width="6.83203125" style="34" customWidth="1"/>
    <col min="426" max="431" width="6.33203125" style="34" customWidth="1"/>
    <col min="432" max="437" width="7.33203125" style="34" customWidth="1"/>
    <col min="438" max="441" width="6.33203125" style="34" customWidth="1"/>
    <col min="442" max="442" width="4.58203125" style="34" customWidth="1"/>
    <col min="443" max="463" width="6.33203125" style="34" customWidth="1"/>
    <col min="464" max="464" width="4.58203125" style="34" customWidth="1"/>
    <col min="465" max="471" width="6.58203125" style="34" customWidth="1"/>
    <col min="472" max="482" width="6.58203125" style="3" customWidth="1"/>
    <col min="483" max="485" width="6.58203125" style="34" customWidth="1"/>
    <col min="486" max="486" width="3.58203125" style="34" customWidth="1"/>
    <col min="487" max="493" width="6.58203125" style="34" customWidth="1"/>
    <col min="494" max="495" width="6.58203125" style="3" customWidth="1"/>
    <col min="496" max="507" width="6.58203125" style="34" customWidth="1"/>
    <col min="508" max="508" width="3.58203125" style="34" customWidth="1"/>
    <col min="509" max="529" width="7.5" style="3" customWidth="1"/>
    <col min="530" max="530" width="4.58203125" style="34" customWidth="1"/>
    <col min="531" max="537" width="6.58203125" style="34" customWidth="1"/>
    <col min="538" max="548" width="6.58203125" style="3" customWidth="1"/>
    <col min="549" max="551" width="6.58203125" style="34" customWidth="1"/>
    <col min="552" max="552" width="3.58203125" style="34" customWidth="1"/>
    <col min="553" max="573" width="7.5" style="3" customWidth="1"/>
    <col min="574" max="574" width="4.58203125" style="34" customWidth="1"/>
    <col min="575" max="581" width="6.58203125" style="34" customWidth="1"/>
    <col min="582" max="592" width="6.58203125" style="3" customWidth="1"/>
    <col min="593" max="595" width="6.58203125" style="34" customWidth="1"/>
    <col min="596" max="596" width="3.58203125" style="34" customWidth="1"/>
    <col min="597" max="603" width="6.58203125" style="34" customWidth="1"/>
    <col min="604" max="614" width="6.58203125" style="3" customWidth="1"/>
    <col min="615" max="617" width="6.58203125" style="34" customWidth="1"/>
    <col min="618" max="618" width="4.58203125" style="34" customWidth="1"/>
    <col min="619" max="625" width="6.58203125" style="34" customWidth="1"/>
    <col min="626" max="636" width="6.58203125" style="3" customWidth="1"/>
    <col min="637" max="639" width="6.58203125" style="34" customWidth="1"/>
    <col min="640" max="640" width="4.58203125" style="34" customWidth="1"/>
    <col min="641" max="647" width="6.58203125" style="34" customWidth="1"/>
    <col min="648" max="658" width="6.58203125" style="3" customWidth="1"/>
    <col min="659" max="661" width="6.58203125" style="34" customWidth="1"/>
    <col min="662" max="662" width="3.58203125" style="34" customWidth="1"/>
    <col min="663" max="669" width="6.58203125" style="34" customWidth="1"/>
    <col min="670" max="680" width="6.58203125" style="3" customWidth="1"/>
    <col min="681" max="683" width="6.58203125" style="34" customWidth="1"/>
    <col min="684" max="684" width="3.58203125" style="34" customWidth="1"/>
    <col min="685" max="691" width="6.58203125" style="34" customWidth="1"/>
    <col min="692" max="705" width="6.58203125" style="3" customWidth="1"/>
    <col min="706" max="706" width="3.08203125" style="3" customWidth="1"/>
    <col min="707" max="713" width="6.58203125" style="34" customWidth="1"/>
    <col min="714" max="727" width="6.58203125" style="3" customWidth="1"/>
    <col min="728" max="728" width="2.83203125" style="3" customWidth="1"/>
    <col min="729" max="749" width="6.58203125" style="34" customWidth="1"/>
    <col min="750" max="750" width="2.83203125" style="3" customWidth="1"/>
    <col min="751" max="771" width="6.58203125" style="34" customWidth="1"/>
    <col min="772" max="772" width="2.83203125" style="3" customWidth="1"/>
    <col min="773" max="793" width="6.58203125" style="34" customWidth="1"/>
    <col min="794" max="794" width="2.83203125" style="34" customWidth="1"/>
    <col min="795" max="801" width="6.58203125" style="34" customWidth="1"/>
    <col min="802" max="812" width="6.58203125" style="3" customWidth="1"/>
    <col min="813" max="815" width="6.58203125" style="34" customWidth="1"/>
    <col min="816" max="816" width="3.58203125" style="34" customWidth="1"/>
    <col min="817" max="823" width="6.58203125" style="34" customWidth="1"/>
    <col min="824" max="825" width="6.58203125" style="3" customWidth="1"/>
    <col min="826" max="837" width="6.58203125" style="34" customWidth="1"/>
    <col min="838" max="838" width="3.58203125" style="34" customWidth="1"/>
    <col min="839" max="859" width="7.33203125" style="34" customWidth="1"/>
    <col min="860" max="860" width="2.5" style="34" customWidth="1"/>
    <col min="861" max="881" width="7.33203125" style="34" customWidth="1"/>
    <col min="882" max="882" width="5.08203125" style="34" customWidth="1"/>
    <col min="883" max="903" width="7.33203125" style="34" customWidth="1"/>
    <col min="904" max="904" width="5.08203125" style="34" customWidth="1"/>
    <col min="905" max="925" width="7.33203125" style="34" customWidth="1"/>
    <col min="926" max="926" width="2.5" style="34" customWidth="1"/>
    <col min="927" max="947" width="7.5" style="34" customWidth="1"/>
    <col min="948" max="948" width="2.5" style="34" customWidth="1"/>
    <col min="949" max="969" width="7.5" style="34" customWidth="1"/>
    <col min="970" max="970" width="2.83203125" style="34" customWidth="1"/>
    <col min="971" max="991" width="7" style="34" customWidth="1"/>
    <col min="992" max="992" width="4.5" style="34" customWidth="1"/>
    <col min="993" max="1013" width="7" style="34" customWidth="1"/>
    <col min="1014" max="1014" width="3.08203125" style="34" customWidth="1"/>
    <col min="1015" max="1035" width="7" style="34" customWidth="1"/>
    <col min="1036" max="1036" width="3.5" style="34" customWidth="1"/>
    <col min="1037" max="1057" width="7" style="34" customWidth="1"/>
    <col min="1058" max="1058" width="3.33203125" style="34" customWidth="1"/>
    <col min="1059" max="1079" width="8.5" style="34" customWidth="1"/>
    <col min="1080" max="1080" width="2.582031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78" t="s">
        <v>8</v>
      </c>
      <c r="D2" s="379"/>
      <c r="E2" s="379"/>
      <c r="F2" s="379"/>
      <c r="G2" s="379"/>
      <c r="H2" s="379"/>
      <c r="I2" s="379"/>
      <c r="J2" s="379"/>
      <c r="K2" s="379"/>
      <c r="L2" s="379"/>
      <c r="M2" s="379"/>
      <c r="N2" s="379"/>
      <c r="O2" s="379"/>
      <c r="P2" s="379"/>
      <c r="Q2" s="379"/>
      <c r="R2" s="379"/>
      <c r="S2" s="379"/>
      <c r="T2" s="379"/>
      <c r="U2" s="379"/>
      <c r="V2" s="379"/>
      <c r="W2" s="379"/>
      <c r="X2" s="379"/>
      <c r="Y2" s="379"/>
      <c r="Z2" s="379"/>
      <c r="AA2" s="379"/>
      <c r="AB2" s="379"/>
      <c r="AC2" s="379"/>
      <c r="AD2" s="379"/>
      <c r="AE2" s="379"/>
      <c r="AF2" s="379"/>
      <c r="AG2" s="379"/>
      <c r="AH2" s="379"/>
      <c r="AI2" s="379"/>
      <c r="AJ2" s="379"/>
      <c r="AK2" s="379"/>
      <c r="AL2" s="379"/>
      <c r="AM2" s="379"/>
      <c r="AN2" s="379"/>
      <c r="AO2" s="379"/>
      <c r="AP2" s="379"/>
      <c r="AQ2" s="379"/>
      <c r="AR2" s="379"/>
      <c r="AS2" s="379"/>
      <c r="AT2" s="379"/>
      <c r="AU2" s="379"/>
      <c r="AV2" s="379"/>
      <c r="AW2" s="379"/>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80"/>
      <c r="CL2" s="16"/>
      <c r="CM2" s="381" t="s">
        <v>25</v>
      </c>
      <c r="CN2" s="382"/>
      <c r="CO2" s="382"/>
      <c r="CP2" s="382"/>
      <c r="CQ2" s="382"/>
      <c r="CR2" s="382"/>
      <c r="CS2" s="382"/>
      <c r="CT2" s="382"/>
      <c r="CU2" s="382"/>
      <c r="CV2" s="382"/>
      <c r="CW2" s="382"/>
      <c r="CX2" s="382"/>
      <c r="CY2" s="382"/>
      <c r="CZ2" s="382"/>
      <c r="DA2" s="382"/>
      <c r="DB2" s="382"/>
      <c r="DC2" s="382"/>
      <c r="DD2" s="382"/>
      <c r="DE2" s="382"/>
      <c r="DF2" s="382"/>
      <c r="DG2" s="382"/>
      <c r="DH2" s="382"/>
      <c r="DI2" s="382"/>
      <c r="DJ2" s="382"/>
      <c r="DK2" s="382"/>
      <c r="DL2" s="382"/>
      <c r="DM2" s="382"/>
      <c r="DN2" s="382"/>
      <c r="DO2" s="382"/>
      <c r="DP2" s="382"/>
      <c r="DQ2" s="382"/>
      <c r="DR2" s="382"/>
      <c r="DS2" s="382"/>
      <c r="DT2" s="382"/>
      <c r="DU2" s="382"/>
      <c r="DV2" s="382"/>
      <c r="DW2" s="382"/>
      <c r="DX2" s="382"/>
      <c r="DY2" s="382"/>
      <c r="DZ2" s="382"/>
      <c r="EA2" s="382"/>
      <c r="EB2" s="382"/>
      <c r="EC2" s="382"/>
      <c r="ED2" s="382"/>
      <c r="EE2" s="382"/>
      <c r="EF2" s="382"/>
      <c r="EG2" s="382"/>
      <c r="EH2" s="382"/>
      <c r="EI2" s="382"/>
      <c r="EJ2" s="382"/>
      <c r="EK2" s="382"/>
      <c r="EL2" s="382"/>
      <c r="EM2" s="382"/>
      <c r="EN2" s="382"/>
      <c r="EO2" s="382"/>
      <c r="EP2" s="382"/>
      <c r="EQ2" s="382"/>
      <c r="ER2" s="382"/>
      <c r="ES2" s="382"/>
      <c r="ET2" s="382"/>
      <c r="EU2" s="382"/>
      <c r="EV2" s="382"/>
      <c r="EW2" s="382"/>
      <c r="EX2" s="382"/>
      <c r="EY2" s="382"/>
      <c r="EZ2" s="382"/>
      <c r="FA2" s="382"/>
      <c r="FB2" s="382"/>
      <c r="FC2" s="382"/>
      <c r="FD2" s="382"/>
      <c r="FE2" s="382"/>
      <c r="FF2" s="382"/>
      <c r="FG2" s="382"/>
      <c r="FH2" s="382"/>
      <c r="FI2" s="382"/>
      <c r="FJ2" s="382"/>
      <c r="FK2" s="382"/>
      <c r="FL2" s="382"/>
      <c r="FM2" s="382"/>
      <c r="FN2" s="382"/>
      <c r="FO2" s="382"/>
      <c r="FP2" s="382"/>
      <c r="FQ2" s="382"/>
      <c r="FR2" s="382"/>
      <c r="FS2" s="382"/>
      <c r="FT2" s="382"/>
      <c r="FU2" s="382"/>
      <c r="FV2" s="382"/>
      <c r="FW2" s="382"/>
      <c r="FX2" s="382"/>
      <c r="FY2" s="382"/>
      <c r="FZ2" s="382"/>
      <c r="GA2" s="382"/>
      <c r="GB2" s="382"/>
      <c r="GC2" s="382"/>
      <c r="GD2" s="382"/>
      <c r="GE2" s="382"/>
      <c r="GF2" s="382"/>
      <c r="GG2" s="382"/>
      <c r="GH2" s="382"/>
      <c r="GI2" s="382"/>
      <c r="GJ2" s="382"/>
      <c r="GK2" s="382"/>
      <c r="GL2" s="382"/>
      <c r="GM2" s="382"/>
      <c r="GN2" s="382"/>
      <c r="GO2" s="382"/>
      <c r="GP2" s="382"/>
      <c r="GQ2" s="382"/>
      <c r="GR2" s="382"/>
      <c r="GS2" s="382"/>
      <c r="GT2" s="382"/>
      <c r="GU2" s="382"/>
      <c r="GV2" s="382"/>
      <c r="GW2" s="382"/>
      <c r="GX2" s="382"/>
      <c r="GY2" s="382"/>
      <c r="GZ2" s="382"/>
      <c r="HA2" s="382"/>
      <c r="HB2" s="382"/>
      <c r="HC2" s="382"/>
      <c r="HD2" s="382"/>
      <c r="HE2" s="382"/>
      <c r="HF2" s="382"/>
      <c r="HG2" s="382"/>
      <c r="HH2" s="382"/>
      <c r="HI2" s="382"/>
      <c r="HJ2" s="382"/>
      <c r="HK2" s="382"/>
      <c r="HL2" s="382"/>
      <c r="HM2" s="382"/>
      <c r="HN2" s="382"/>
      <c r="HO2" s="382"/>
      <c r="HP2" s="382"/>
      <c r="HQ2" s="382"/>
      <c r="HR2" s="382"/>
      <c r="HS2" s="382"/>
      <c r="HT2" s="382"/>
      <c r="HU2" s="382"/>
      <c r="HV2" s="382"/>
      <c r="HW2" s="382"/>
      <c r="HX2" s="382"/>
      <c r="HY2" s="382"/>
      <c r="HZ2" s="382"/>
      <c r="IA2" s="382"/>
      <c r="IB2" s="382"/>
      <c r="IC2" s="382"/>
      <c r="ID2" s="382"/>
      <c r="IE2" s="382"/>
      <c r="IF2" s="382"/>
      <c r="IG2" s="382"/>
      <c r="IH2" s="382"/>
      <c r="II2" s="382"/>
      <c r="IJ2" s="382"/>
      <c r="IK2" s="382"/>
      <c r="IL2" s="382"/>
      <c r="IM2" s="382"/>
      <c r="IN2" s="382"/>
      <c r="IO2" s="382"/>
      <c r="IP2" s="382"/>
      <c r="IQ2" s="382"/>
      <c r="IR2" s="382"/>
      <c r="IS2" s="382"/>
      <c r="IT2" s="382"/>
      <c r="IU2" s="382"/>
      <c r="IV2" s="382"/>
      <c r="IW2" s="382"/>
      <c r="IX2" s="382"/>
      <c r="IY2" s="382"/>
      <c r="IZ2" s="382"/>
      <c r="JA2" s="382"/>
      <c r="JB2" s="382"/>
      <c r="JC2" s="382"/>
      <c r="JD2" s="382"/>
      <c r="JE2" s="383"/>
      <c r="JG2" s="384" t="s">
        <v>55</v>
      </c>
      <c r="JH2" s="385"/>
      <c r="JI2" s="385"/>
      <c r="JJ2" s="385"/>
      <c r="JK2" s="385"/>
      <c r="JL2" s="385"/>
      <c r="JM2" s="385"/>
      <c r="JN2" s="385"/>
      <c r="JO2" s="385"/>
      <c r="JP2" s="385"/>
      <c r="JQ2" s="385"/>
      <c r="JR2" s="385"/>
      <c r="JS2" s="385"/>
      <c r="JT2" s="385"/>
      <c r="JU2" s="385"/>
      <c r="JV2" s="385"/>
      <c r="JW2" s="385"/>
      <c r="JX2" s="385"/>
      <c r="JY2" s="385"/>
      <c r="JZ2" s="385"/>
      <c r="KA2" s="385"/>
      <c r="KB2" s="385"/>
      <c r="KC2" s="385"/>
      <c r="KD2" s="385"/>
      <c r="KE2" s="385"/>
      <c r="KF2" s="385"/>
      <c r="KG2" s="385"/>
      <c r="KH2" s="385"/>
      <c r="KI2" s="385"/>
      <c r="KJ2" s="385"/>
      <c r="KK2" s="385"/>
      <c r="KL2" s="385"/>
      <c r="KM2" s="385"/>
      <c r="KN2" s="385"/>
      <c r="KO2" s="385"/>
      <c r="KP2" s="385"/>
      <c r="KQ2" s="385"/>
      <c r="KR2" s="385"/>
      <c r="KS2" s="385"/>
      <c r="KT2" s="385"/>
      <c r="KU2" s="385"/>
      <c r="KV2" s="385"/>
      <c r="KW2" s="386"/>
      <c r="KX2" s="16"/>
      <c r="KY2" s="387" t="s">
        <v>64</v>
      </c>
      <c r="KZ2" s="388"/>
      <c r="LA2" s="388"/>
      <c r="LB2" s="388"/>
      <c r="LC2" s="388"/>
      <c r="LD2" s="388"/>
      <c r="LE2" s="388"/>
      <c r="LF2" s="388"/>
      <c r="LG2" s="388"/>
      <c r="LH2" s="388"/>
      <c r="LI2" s="388"/>
      <c r="LJ2" s="388"/>
      <c r="LK2" s="388"/>
      <c r="LL2" s="388"/>
      <c r="LM2" s="388"/>
      <c r="LN2" s="388"/>
      <c r="LO2" s="388"/>
      <c r="LP2" s="388"/>
      <c r="LQ2" s="388"/>
      <c r="LR2" s="388"/>
      <c r="LS2" s="388"/>
      <c r="LT2" s="388"/>
      <c r="LU2" s="388"/>
      <c r="LV2" s="388"/>
      <c r="LW2" s="388"/>
      <c r="LX2" s="388"/>
      <c r="LY2" s="388"/>
      <c r="LZ2" s="388"/>
      <c r="MA2" s="388"/>
      <c r="MB2" s="388"/>
      <c r="MC2" s="388"/>
      <c r="MD2" s="388"/>
      <c r="ME2" s="388"/>
      <c r="MF2" s="388"/>
      <c r="MG2" s="388"/>
      <c r="MH2" s="388"/>
      <c r="MI2" s="388"/>
      <c r="MJ2" s="388"/>
      <c r="MK2" s="388"/>
      <c r="ML2" s="388"/>
      <c r="MM2" s="388"/>
      <c r="MN2" s="388"/>
      <c r="MO2" s="388"/>
      <c r="MP2" s="388"/>
      <c r="MQ2" s="388"/>
      <c r="MR2" s="388"/>
      <c r="MS2" s="388"/>
      <c r="MT2" s="388"/>
      <c r="MU2" s="388"/>
      <c r="MV2" s="388"/>
      <c r="MW2" s="388"/>
      <c r="MX2" s="388"/>
      <c r="MY2" s="388"/>
      <c r="MZ2" s="388"/>
      <c r="NA2" s="388"/>
      <c r="NB2" s="388"/>
      <c r="NC2" s="388"/>
      <c r="ND2" s="388"/>
      <c r="NE2" s="388"/>
      <c r="NF2" s="388"/>
      <c r="NG2" s="388"/>
      <c r="NH2" s="388"/>
      <c r="NI2" s="388"/>
      <c r="NJ2" s="388"/>
      <c r="NK2" s="389"/>
      <c r="NL2" s="3"/>
      <c r="NM2" s="390" t="s">
        <v>76</v>
      </c>
      <c r="NN2" s="391"/>
      <c r="NO2" s="391"/>
      <c r="NP2" s="391"/>
      <c r="NQ2" s="391"/>
      <c r="NR2" s="391"/>
      <c r="NS2" s="391"/>
      <c r="NT2" s="391"/>
      <c r="NU2" s="391"/>
      <c r="NV2" s="391"/>
      <c r="NW2" s="391"/>
      <c r="NX2" s="391"/>
      <c r="NY2" s="391"/>
      <c r="NZ2" s="391"/>
      <c r="OA2" s="391"/>
      <c r="OB2" s="391"/>
      <c r="OC2" s="391"/>
      <c r="OD2" s="391"/>
      <c r="OE2" s="391"/>
      <c r="OF2" s="391"/>
      <c r="OG2" s="391"/>
      <c r="OH2" s="391"/>
      <c r="OI2" s="391"/>
      <c r="OJ2" s="391"/>
      <c r="OK2" s="391"/>
      <c r="OL2" s="391"/>
      <c r="OM2" s="391"/>
      <c r="ON2" s="391"/>
      <c r="OO2" s="391"/>
      <c r="OP2" s="391"/>
      <c r="OQ2" s="391"/>
      <c r="OR2" s="391"/>
      <c r="OS2" s="391"/>
      <c r="OT2" s="391"/>
      <c r="OU2" s="391"/>
      <c r="OV2" s="391"/>
      <c r="OW2" s="391"/>
      <c r="OX2" s="391"/>
      <c r="OY2" s="391"/>
      <c r="OZ2" s="391"/>
      <c r="PA2" s="391"/>
      <c r="PB2" s="391"/>
      <c r="PC2" s="392"/>
      <c r="PD2" s="16"/>
      <c r="PE2" s="393" t="s">
        <v>85</v>
      </c>
      <c r="PF2" s="394"/>
      <c r="PG2" s="394"/>
      <c r="PH2" s="394"/>
      <c r="PI2" s="394"/>
      <c r="PJ2" s="394"/>
      <c r="PK2" s="394"/>
      <c r="PL2" s="394"/>
      <c r="PM2" s="394"/>
      <c r="PN2" s="394"/>
      <c r="PO2" s="394"/>
      <c r="PP2" s="394"/>
      <c r="PQ2" s="394"/>
      <c r="PR2" s="394"/>
      <c r="PS2" s="394"/>
      <c r="PT2" s="394"/>
      <c r="PU2" s="394"/>
      <c r="PV2" s="394"/>
      <c r="PW2" s="394"/>
      <c r="PX2" s="394"/>
      <c r="PY2" s="394"/>
      <c r="PZ2" s="394"/>
      <c r="QA2" s="394"/>
      <c r="QB2" s="394"/>
      <c r="QC2" s="394"/>
      <c r="QD2" s="394"/>
      <c r="QE2" s="394"/>
      <c r="QF2" s="394"/>
      <c r="QG2" s="394"/>
      <c r="QH2" s="394"/>
      <c r="QI2" s="394"/>
      <c r="QJ2" s="394"/>
      <c r="QK2" s="394"/>
      <c r="QL2" s="394"/>
      <c r="QM2" s="394"/>
      <c r="QN2" s="394"/>
      <c r="QO2" s="394"/>
      <c r="QP2" s="394"/>
      <c r="QQ2" s="394"/>
      <c r="QR2" s="394"/>
      <c r="QS2" s="394"/>
      <c r="QT2" s="394"/>
      <c r="QU2" s="394"/>
      <c r="QV2" s="394"/>
      <c r="QW2" s="394"/>
      <c r="QX2" s="394"/>
      <c r="QY2" s="394"/>
      <c r="QZ2" s="394"/>
      <c r="RA2" s="394"/>
      <c r="RB2" s="394"/>
      <c r="RC2" s="394"/>
      <c r="RD2" s="394"/>
      <c r="RE2" s="394"/>
      <c r="RF2" s="394"/>
      <c r="RG2" s="394"/>
      <c r="RH2" s="394"/>
      <c r="RI2" s="394"/>
      <c r="RJ2" s="394"/>
      <c r="RK2" s="394"/>
      <c r="RL2" s="394"/>
      <c r="RM2" s="394"/>
      <c r="RN2" s="394"/>
      <c r="RO2" s="394"/>
      <c r="RP2" s="394"/>
      <c r="RQ2" s="394"/>
      <c r="RR2" s="394"/>
      <c r="RS2" s="394"/>
      <c r="RT2" s="394"/>
      <c r="RU2" s="394"/>
      <c r="RV2" s="394"/>
      <c r="RW2" s="394"/>
      <c r="RX2" s="394"/>
      <c r="RY2" s="394"/>
      <c r="RZ2" s="394"/>
      <c r="SA2" s="394"/>
      <c r="SB2" s="394"/>
      <c r="SC2" s="394"/>
      <c r="SD2" s="394"/>
      <c r="SE2" s="394"/>
      <c r="SF2" s="394"/>
      <c r="SG2" s="394"/>
      <c r="SH2" s="394"/>
      <c r="SI2" s="394"/>
      <c r="SJ2" s="394"/>
      <c r="SK2" s="394"/>
      <c r="SL2" s="394"/>
      <c r="SM2" s="394"/>
      <c r="SN2" s="394"/>
      <c r="SO2" s="394"/>
      <c r="SP2" s="394"/>
      <c r="SQ2" s="394"/>
      <c r="SR2" s="394"/>
      <c r="SS2" s="394"/>
      <c r="ST2" s="394"/>
      <c r="SU2" s="394"/>
      <c r="SV2" s="394"/>
      <c r="SW2" s="394"/>
      <c r="SX2" s="394"/>
      <c r="SY2" s="394"/>
      <c r="SZ2" s="394"/>
      <c r="TA2" s="394"/>
      <c r="TB2" s="394"/>
      <c r="TC2" s="394"/>
      <c r="TD2" s="394"/>
      <c r="TE2" s="394"/>
      <c r="TF2" s="394"/>
      <c r="TG2" s="394"/>
      <c r="TH2" s="394"/>
      <c r="TI2" s="394"/>
      <c r="TJ2" s="394"/>
      <c r="TK2" s="394"/>
      <c r="TL2" s="394"/>
      <c r="TM2" s="394"/>
      <c r="TN2" s="394"/>
      <c r="TO2" s="394"/>
      <c r="TP2" s="394"/>
      <c r="TQ2" s="394"/>
      <c r="TR2" s="394"/>
      <c r="TS2" s="394"/>
      <c r="TT2" s="394"/>
      <c r="TU2" s="394"/>
      <c r="TV2" s="394"/>
      <c r="TW2" s="394"/>
      <c r="TX2" s="394"/>
      <c r="TY2" s="394"/>
      <c r="TZ2" s="394"/>
      <c r="UA2" s="394"/>
      <c r="UB2" s="394"/>
      <c r="UC2" s="394"/>
      <c r="UD2" s="394"/>
      <c r="UE2" s="394"/>
      <c r="UF2" s="394"/>
      <c r="UG2" s="394"/>
      <c r="UH2" s="394"/>
      <c r="UI2" s="394"/>
      <c r="UJ2" s="394"/>
      <c r="UK2" s="394"/>
      <c r="UL2" s="394"/>
      <c r="UM2" s="394"/>
      <c r="UN2" s="394"/>
      <c r="UO2" s="394"/>
      <c r="UP2" s="394"/>
      <c r="UQ2" s="394"/>
      <c r="UR2" s="394"/>
      <c r="US2" s="394"/>
      <c r="UT2" s="394"/>
      <c r="UU2" s="394"/>
      <c r="UV2" s="394"/>
      <c r="UW2" s="394"/>
      <c r="UX2" s="394"/>
      <c r="UY2" s="394"/>
      <c r="UZ2" s="394"/>
      <c r="VA2" s="394"/>
      <c r="VB2" s="394"/>
      <c r="VC2" s="394"/>
      <c r="VD2" s="394"/>
      <c r="VE2" s="394"/>
      <c r="VF2" s="394"/>
      <c r="VG2" s="394"/>
      <c r="VH2" s="394"/>
      <c r="VI2" s="394"/>
      <c r="VJ2" s="394"/>
      <c r="VK2" s="394"/>
      <c r="VL2" s="394"/>
      <c r="VM2" s="394"/>
      <c r="VN2" s="394"/>
      <c r="VO2" s="394"/>
      <c r="VP2" s="394"/>
      <c r="VQ2" s="394"/>
      <c r="VR2" s="394"/>
      <c r="VS2" s="394"/>
      <c r="VT2" s="394"/>
      <c r="VU2" s="394"/>
      <c r="VV2" s="394"/>
      <c r="VW2" s="395"/>
      <c r="VY2" s="363" t="s">
        <v>102</v>
      </c>
      <c r="VZ2" s="364"/>
      <c r="WA2" s="364"/>
      <c r="WB2" s="364"/>
      <c r="WC2" s="364"/>
      <c r="WD2" s="364"/>
      <c r="WE2" s="364"/>
      <c r="WF2" s="364"/>
      <c r="WG2" s="364"/>
      <c r="WH2" s="364"/>
      <c r="WI2" s="364"/>
      <c r="WJ2" s="364"/>
      <c r="WK2" s="364"/>
      <c r="WL2" s="364"/>
      <c r="WM2" s="364"/>
      <c r="WN2" s="364"/>
      <c r="WO2" s="364"/>
      <c r="WP2" s="364"/>
      <c r="WQ2" s="364"/>
      <c r="WR2" s="364"/>
      <c r="WS2" s="364"/>
      <c r="WT2" s="364"/>
      <c r="WU2" s="364"/>
      <c r="WV2" s="364"/>
      <c r="WW2" s="364"/>
      <c r="WX2" s="364"/>
      <c r="WY2" s="364"/>
      <c r="WZ2" s="364"/>
      <c r="XA2" s="364"/>
      <c r="XB2" s="364"/>
      <c r="XC2" s="364"/>
      <c r="XD2" s="364"/>
      <c r="XE2" s="364"/>
      <c r="XF2" s="364"/>
      <c r="XG2" s="364"/>
      <c r="XH2" s="364"/>
      <c r="XI2" s="364"/>
      <c r="XJ2" s="364"/>
      <c r="XK2" s="364"/>
      <c r="XL2" s="364"/>
      <c r="XM2" s="364"/>
      <c r="XN2" s="364"/>
      <c r="XO2" s="364"/>
      <c r="XP2" s="364"/>
      <c r="XQ2" s="364"/>
      <c r="XR2" s="364"/>
      <c r="XS2" s="364"/>
      <c r="XT2" s="364"/>
      <c r="XU2" s="364"/>
      <c r="XV2" s="364"/>
      <c r="XW2" s="364"/>
      <c r="XX2" s="364"/>
      <c r="XY2" s="364"/>
      <c r="XZ2" s="364"/>
      <c r="YA2" s="364"/>
      <c r="YB2" s="364"/>
      <c r="YC2" s="364"/>
      <c r="YD2" s="364"/>
      <c r="YE2" s="364"/>
      <c r="YF2" s="364"/>
      <c r="YG2" s="364"/>
      <c r="YH2" s="364"/>
      <c r="YI2" s="364"/>
      <c r="YJ2" s="364"/>
      <c r="YK2" s="364"/>
      <c r="YL2" s="364"/>
      <c r="YM2" s="364"/>
      <c r="YN2" s="364"/>
      <c r="YO2" s="364"/>
      <c r="YP2" s="364"/>
      <c r="YQ2" s="364"/>
      <c r="YR2" s="364"/>
      <c r="YS2" s="364"/>
      <c r="YT2" s="364"/>
      <c r="YU2" s="364"/>
      <c r="YV2" s="364"/>
      <c r="YW2" s="364"/>
      <c r="YX2" s="364"/>
      <c r="YY2" s="364"/>
      <c r="YZ2" s="364"/>
      <c r="ZA2" s="364"/>
      <c r="ZB2" s="364"/>
      <c r="ZC2" s="364"/>
      <c r="ZD2" s="364"/>
      <c r="ZE2" s="364"/>
      <c r="ZF2" s="364"/>
      <c r="ZG2" s="364"/>
      <c r="ZH2" s="364"/>
      <c r="ZI2" s="364"/>
      <c r="ZJ2" s="364"/>
      <c r="ZK2" s="364"/>
      <c r="ZL2" s="364"/>
      <c r="ZM2" s="364"/>
      <c r="ZN2" s="364"/>
      <c r="ZO2" s="364"/>
      <c r="ZP2" s="364"/>
      <c r="ZQ2" s="364"/>
      <c r="ZR2" s="364"/>
      <c r="ZS2" s="364"/>
      <c r="ZT2" s="364"/>
      <c r="ZU2" s="364"/>
      <c r="ZV2" s="364"/>
      <c r="ZW2" s="364"/>
      <c r="ZX2" s="364"/>
      <c r="ZY2" s="364"/>
      <c r="ZZ2" s="364"/>
      <c r="AAA2" s="364"/>
      <c r="AAB2" s="364"/>
      <c r="AAC2" s="364"/>
      <c r="AAD2" s="364"/>
      <c r="AAE2" s="364"/>
      <c r="AAF2" s="364"/>
      <c r="AAG2" s="364"/>
      <c r="AAH2" s="364"/>
      <c r="AAI2" s="364"/>
      <c r="AAJ2" s="364"/>
      <c r="AAK2" s="364"/>
      <c r="AAL2" s="364"/>
      <c r="AAM2" s="364"/>
      <c r="AAN2" s="364"/>
      <c r="AAO2" s="364"/>
      <c r="AAP2" s="364"/>
      <c r="AAQ2" s="364"/>
      <c r="AAR2" s="364"/>
      <c r="AAS2" s="364"/>
      <c r="AAT2" s="364"/>
      <c r="AAU2" s="364"/>
      <c r="AAV2" s="364"/>
      <c r="AAW2" s="364"/>
      <c r="AAX2" s="364"/>
      <c r="AAY2" s="364"/>
      <c r="AAZ2" s="364"/>
      <c r="ABA2" s="364"/>
      <c r="ABB2" s="364"/>
      <c r="ABC2" s="364"/>
      <c r="ABD2" s="364"/>
      <c r="ABE2" s="364"/>
      <c r="ABF2" s="364"/>
      <c r="ABG2" s="364"/>
      <c r="ABH2" s="364"/>
      <c r="ABI2" s="364"/>
      <c r="ABJ2" s="364"/>
      <c r="ABK2" s="364"/>
      <c r="ABL2" s="364"/>
      <c r="ABM2" s="364"/>
      <c r="ABN2" s="364"/>
      <c r="ABO2" s="364"/>
      <c r="ABP2" s="364"/>
      <c r="ABQ2" s="364"/>
      <c r="ABR2" s="364"/>
      <c r="ABS2" s="364"/>
      <c r="ABT2" s="364"/>
      <c r="ABU2" s="364"/>
      <c r="ABV2" s="364"/>
      <c r="ABW2" s="364"/>
      <c r="ABX2" s="364"/>
      <c r="ABY2" s="364"/>
      <c r="ABZ2" s="364"/>
      <c r="ACA2" s="364"/>
      <c r="ACB2" s="364"/>
      <c r="ACC2" s="364"/>
      <c r="ACD2" s="364"/>
      <c r="ACE2" s="364"/>
      <c r="ACF2" s="364"/>
      <c r="ACG2" s="364"/>
      <c r="ACH2" s="364"/>
      <c r="ACI2" s="364"/>
      <c r="ACJ2" s="364"/>
      <c r="ACK2" s="364"/>
      <c r="ACL2" s="364"/>
      <c r="ACM2" s="364"/>
      <c r="ACN2" s="364"/>
      <c r="ACO2" s="364"/>
      <c r="ACP2" s="364"/>
      <c r="ACQ2" s="364"/>
      <c r="ACR2" s="364"/>
      <c r="ACS2" s="364"/>
      <c r="ACT2" s="364"/>
      <c r="ACU2" s="364"/>
      <c r="ACV2" s="364"/>
      <c r="ACW2" s="364"/>
      <c r="ACX2" s="364"/>
      <c r="ACY2" s="364"/>
      <c r="ACZ2" s="364"/>
      <c r="ADA2" s="364"/>
      <c r="ADB2" s="364"/>
      <c r="ADC2" s="364"/>
      <c r="ADD2" s="364"/>
      <c r="ADE2" s="364"/>
      <c r="ADF2" s="364"/>
      <c r="ADG2" s="364"/>
      <c r="ADH2" s="364"/>
      <c r="ADI2" s="364"/>
      <c r="ADJ2" s="364"/>
      <c r="ADK2" s="364"/>
      <c r="ADL2" s="364"/>
      <c r="ADM2" s="364"/>
      <c r="ADN2" s="364"/>
      <c r="ADO2" s="364"/>
      <c r="ADP2" s="364"/>
      <c r="ADQ2" s="364"/>
      <c r="ADR2" s="364"/>
      <c r="ADS2" s="364"/>
      <c r="ADT2" s="364"/>
      <c r="ADU2" s="364"/>
      <c r="ADV2" s="364"/>
      <c r="ADW2" s="364"/>
      <c r="ADX2" s="364"/>
      <c r="ADY2" s="364"/>
      <c r="ADZ2" s="364"/>
      <c r="AEA2" s="364"/>
      <c r="AEB2" s="364"/>
      <c r="AEC2" s="364"/>
      <c r="AED2" s="364"/>
      <c r="AEE2" s="364"/>
      <c r="AEF2" s="364"/>
      <c r="AEG2" s="364"/>
      <c r="AEH2" s="364"/>
      <c r="AEI2" s="364"/>
      <c r="AEJ2" s="364"/>
      <c r="AEK2" s="364"/>
      <c r="AEL2" s="364"/>
      <c r="AEM2" s="364"/>
      <c r="AEN2" s="364"/>
      <c r="AEO2" s="364"/>
      <c r="AEP2" s="364"/>
      <c r="AEQ2" s="364"/>
      <c r="AER2" s="364"/>
      <c r="AES2" s="364"/>
      <c r="AET2" s="364"/>
      <c r="AEU2" s="364"/>
      <c r="AEV2" s="364"/>
      <c r="AEW2" s="364"/>
      <c r="AEX2" s="364"/>
      <c r="AEY2" s="364"/>
      <c r="AEZ2" s="364"/>
      <c r="AFA2" s="364"/>
      <c r="AFB2" s="364"/>
      <c r="AFC2" s="364"/>
      <c r="AFD2" s="364"/>
      <c r="AFE2" s="365"/>
      <c r="AFG2" s="366" t="s">
        <v>124</v>
      </c>
      <c r="AFH2" s="367"/>
      <c r="AFI2" s="367"/>
      <c r="AFJ2" s="367"/>
      <c r="AFK2" s="367"/>
      <c r="AFL2" s="367"/>
      <c r="AFM2" s="367"/>
      <c r="AFN2" s="367"/>
      <c r="AFO2" s="367"/>
      <c r="AFP2" s="367"/>
      <c r="AFQ2" s="367"/>
      <c r="AFR2" s="367"/>
      <c r="AFS2" s="367"/>
      <c r="AFT2" s="367"/>
      <c r="AFU2" s="367"/>
      <c r="AFV2" s="367"/>
      <c r="AFW2" s="367"/>
      <c r="AFX2" s="367"/>
      <c r="AFY2" s="367"/>
      <c r="AFZ2" s="367"/>
      <c r="AGA2" s="367"/>
      <c r="AGB2" s="367"/>
      <c r="AGC2" s="367"/>
      <c r="AGD2" s="367"/>
      <c r="AGE2" s="367"/>
      <c r="AGF2" s="367"/>
      <c r="AGG2" s="367"/>
      <c r="AGH2" s="367"/>
      <c r="AGI2" s="367"/>
      <c r="AGJ2" s="367"/>
      <c r="AGK2" s="367"/>
      <c r="AGL2" s="367"/>
      <c r="AGM2" s="367"/>
      <c r="AGN2" s="367"/>
      <c r="AGO2" s="367"/>
      <c r="AGP2" s="367"/>
      <c r="AGQ2" s="367"/>
      <c r="AGR2" s="367"/>
      <c r="AGS2" s="367"/>
      <c r="AGT2" s="367"/>
      <c r="AGU2" s="367"/>
      <c r="AGV2" s="367"/>
      <c r="AGW2" s="367"/>
      <c r="AGX2" s="367"/>
      <c r="AGY2" s="367"/>
      <c r="AGZ2" s="367"/>
      <c r="AHA2" s="367"/>
      <c r="AHB2" s="367"/>
      <c r="AHC2" s="367"/>
      <c r="AHD2" s="367"/>
      <c r="AHE2" s="367"/>
      <c r="AHF2" s="367"/>
      <c r="AHG2" s="367"/>
      <c r="AHH2" s="367"/>
      <c r="AHI2" s="367"/>
      <c r="AHJ2" s="367"/>
      <c r="AHK2" s="367"/>
      <c r="AHL2" s="367"/>
      <c r="AHM2" s="367"/>
      <c r="AHN2" s="367"/>
      <c r="AHO2" s="367"/>
      <c r="AHP2" s="367"/>
      <c r="AHQ2" s="367"/>
      <c r="AHR2" s="367"/>
      <c r="AHS2" s="367"/>
      <c r="AHT2" s="367"/>
      <c r="AHU2" s="367"/>
      <c r="AHV2" s="367"/>
      <c r="AHW2" s="367"/>
      <c r="AHX2" s="367"/>
      <c r="AHY2" s="367"/>
      <c r="AHZ2" s="367"/>
      <c r="AIA2" s="367"/>
      <c r="AIB2" s="367"/>
      <c r="AIC2" s="367"/>
      <c r="AID2" s="367"/>
      <c r="AIE2" s="367"/>
      <c r="AIF2" s="367"/>
      <c r="AIG2" s="367"/>
      <c r="AIH2" s="367"/>
      <c r="AII2" s="367"/>
      <c r="AIJ2" s="367"/>
      <c r="AIK2" s="367"/>
      <c r="AIL2" s="367"/>
      <c r="AIM2" s="367"/>
      <c r="AIN2" s="367"/>
      <c r="AIO2" s="367"/>
      <c r="AIP2" s="367"/>
      <c r="AIQ2" s="367"/>
      <c r="AIR2" s="367"/>
      <c r="AIS2" s="367"/>
      <c r="AIT2" s="367"/>
      <c r="AIU2" s="367"/>
      <c r="AIV2" s="367"/>
      <c r="AIW2" s="367"/>
      <c r="AIX2" s="367"/>
      <c r="AIY2" s="367"/>
      <c r="AIZ2" s="367"/>
      <c r="AJA2" s="367"/>
      <c r="AJB2" s="367"/>
      <c r="AJC2" s="367"/>
      <c r="AJD2" s="367"/>
      <c r="AJE2" s="367"/>
      <c r="AJF2" s="367"/>
      <c r="AJG2" s="367"/>
      <c r="AJH2" s="367"/>
      <c r="AJI2" s="367"/>
      <c r="AJJ2" s="367"/>
      <c r="AJK2" s="367"/>
      <c r="AJL2" s="367"/>
      <c r="AJM2" s="367"/>
      <c r="AJN2" s="367"/>
      <c r="AJO2" s="367"/>
      <c r="AJP2" s="367"/>
      <c r="AJQ2" s="367"/>
      <c r="AJR2" s="367"/>
      <c r="AJS2" s="367"/>
      <c r="AJT2" s="367"/>
      <c r="AJU2" s="367"/>
      <c r="AJV2" s="367"/>
      <c r="AJW2" s="367"/>
      <c r="AJX2" s="367"/>
      <c r="AJY2" s="367"/>
      <c r="AJZ2" s="367"/>
      <c r="AKA2" s="367"/>
      <c r="AKB2" s="367"/>
      <c r="AKC2" s="367"/>
      <c r="AKD2" s="367"/>
      <c r="AKE2" s="367"/>
      <c r="AKF2" s="367"/>
      <c r="AKG2" s="368"/>
      <c r="AKI2" s="369" t="s">
        <v>132</v>
      </c>
      <c r="AKJ2" s="370"/>
      <c r="AKK2" s="370"/>
      <c r="AKL2" s="370"/>
      <c r="AKM2" s="370"/>
      <c r="AKN2" s="370"/>
      <c r="AKO2" s="370"/>
      <c r="AKP2" s="370"/>
      <c r="AKQ2" s="370"/>
      <c r="AKR2" s="370"/>
      <c r="AKS2" s="370"/>
      <c r="AKT2" s="370"/>
      <c r="AKU2" s="370"/>
      <c r="AKV2" s="370"/>
      <c r="AKW2" s="370"/>
      <c r="AKX2" s="370"/>
      <c r="AKY2" s="370"/>
      <c r="AKZ2" s="370"/>
      <c r="ALA2" s="370"/>
      <c r="ALB2" s="370"/>
      <c r="ALC2" s="370"/>
      <c r="ALD2" s="370"/>
      <c r="ALE2" s="370"/>
      <c r="ALF2" s="370"/>
      <c r="ALG2" s="370"/>
      <c r="ALH2" s="370"/>
      <c r="ALI2" s="370"/>
      <c r="ALJ2" s="370"/>
      <c r="ALK2" s="370"/>
      <c r="ALL2" s="370"/>
      <c r="ALM2" s="370"/>
      <c r="ALN2" s="370"/>
      <c r="ALO2" s="370"/>
      <c r="ALP2" s="370"/>
      <c r="ALQ2" s="370"/>
      <c r="ALR2" s="370"/>
      <c r="ALS2" s="370"/>
      <c r="ALT2" s="370"/>
      <c r="ALU2" s="370"/>
      <c r="ALV2" s="370"/>
      <c r="ALW2" s="370"/>
      <c r="ALX2" s="370"/>
      <c r="ALY2" s="370"/>
      <c r="ALZ2" s="370"/>
      <c r="AMA2" s="370"/>
      <c r="AMB2" s="370"/>
      <c r="AMC2" s="370"/>
      <c r="AMD2" s="370"/>
      <c r="AME2" s="370"/>
      <c r="AMF2" s="370"/>
      <c r="AMG2" s="370"/>
      <c r="AMH2" s="370"/>
      <c r="AMI2" s="370"/>
      <c r="AMJ2" s="370"/>
      <c r="AMK2" s="370"/>
      <c r="AML2" s="370"/>
      <c r="AMM2" s="370"/>
      <c r="AMN2" s="370"/>
      <c r="AMO2" s="370"/>
      <c r="AMP2" s="370"/>
      <c r="AMQ2" s="370"/>
      <c r="AMR2" s="370"/>
      <c r="AMS2" s="370"/>
      <c r="AMT2" s="370"/>
      <c r="AMU2" s="370"/>
      <c r="AMV2" s="370"/>
      <c r="AMW2" s="370"/>
      <c r="AMX2" s="370"/>
      <c r="AMY2" s="370"/>
      <c r="AMZ2" s="370"/>
      <c r="ANA2" s="370"/>
      <c r="ANB2" s="370"/>
      <c r="ANC2" s="370"/>
      <c r="AND2" s="370"/>
      <c r="ANE2" s="370"/>
      <c r="ANF2" s="370"/>
      <c r="ANG2" s="370"/>
      <c r="ANH2" s="370"/>
      <c r="ANI2" s="370"/>
      <c r="ANJ2" s="370"/>
      <c r="ANK2" s="370"/>
      <c r="ANL2" s="370"/>
      <c r="ANM2" s="370"/>
      <c r="ANN2" s="370"/>
      <c r="ANO2" s="370"/>
      <c r="ANP2" s="370"/>
      <c r="ANQ2" s="371"/>
      <c r="ANS2" s="372" t="s">
        <v>141</v>
      </c>
      <c r="ANT2" s="373"/>
      <c r="ANU2" s="373"/>
      <c r="ANV2" s="373"/>
      <c r="ANW2" s="373"/>
      <c r="ANX2" s="373"/>
      <c r="ANY2" s="373"/>
      <c r="ANZ2" s="373"/>
      <c r="AOA2" s="373"/>
      <c r="AOB2" s="373"/>
      <c r="AOC2" s="373"/>
      <c r="AOD2" s="373"/>
      <c r="AOE2" s="373"/>
      <c r="AOF2" s="373"/>
      <c r="AOG2" s="373"/>
      <c r="AOH2" s="373"/>
      <c r="AOI2" s="373"/>
      <c r="AOJ2" s="373"/>
      <c r="AOK2" s="373"/>
      <c r="AOL2" s="373"/>
      <c r="AOM2" s="373"/>
      <c r="AON2" s="373"/>
      <c r="AOO2" s="373"/>
      <c r="AOP2" s="373"/>
      <c r="AOQ2" s="373"/>
      <c r="AOR2" s="373"/>
      <c r="AOS2" s="373"/>
      <c r="AOT2" s="373"/>
      <c r="AOU2" s="373"/>
      <c r="AOV2" s="373"/>
      <c r="AOW2" s="373"/>
      <c r="AOX2" s="373"/>
      <c r="AOY2" s="373"/>
      <c r="AOZ2" s="373"/>
      <c r="APA2" s="373"/>
      <c r="APB2" s="373"/>
      <c r="APC2" s="373"/>
      <c r="APD2" s="373"/>
      <c r="APE2" s="373"/>
      <c r="APF2" s="373"/>
      <c r="APG2" s="373"/>
      <c r="APH2" s="373"/>
      <c r="API2" s="374"/>
    </row>
    <row r="3" spans="1:1101" ht="23.25" customHeight="1" thickBot="1">
      <c r="A3" s="140"/>
      <c r="B3" s="16"/>
      <c r="C3" s="375" t="s">
        <v>9</v>
      </c>
      <c r="D3" s="376"/>
      <c r="E3" s="376"/>
      <c r="F3" s="376"/>
      <c r="G3" s="376"/>
      <c r="H3" s="376"/>
      <c r="I3" s="376"/>
      <c r="J3" s="376"/>
      <c r="K3" s="376"/>
      <c r="L3" s="376"/>
      <c r="M3" s="376"/>
      <c r="N3" s="376"/>
      <c r="O3" s="376"/>
      <c r="P3" s="376"/>
      <c r="Q3" s="376"/>
      <c r="R3" s="376"/>
      <c r="S3" s="376"/>
      <c r="T3" s="376"/>
      <c r="U3" s="376"/>
      <c r="V3" s="376"/>
      <c r="W3" s="377"/>
      <c r="X3" s="139"/>
      <c r="Y3" s="375" t="s">
        <v>13</v>
      </c>
      <c r="Z3" s="376"/>
      <c r="AA3" s="376"/>
      <c r="AB3" s="376"/>
      <c r="AC3" s="376"/>
      <c r="AD3" s="376"/>
      <c r="AE3" s="376"/>
      <c r="AF3" s="376"/>
      <c r="AG3" s="376"/>
      <c r="AH3" s="376"/>
      <c r="AI3" s="376"/>
      <c r="AJ3" s="376"/>
      <c r="AK3" s="376"/>
      <c r="AL3" s="376"/>
      <c r="AM3" s="376"/>
      <c r="AN3" s="376"/>
      <c r="AO3" s="376"/>
      <c r="AP3" s="376"/>
      <c r="AQ3" s="376"/>
      <c r="AR3" s="376"/>
      <c r="AS3" s="377"/>
      <c r="AT3" s="16"/>
      <c r="AU3" s="375" t="s">
        <v>17</v>
      </c>
      <c r="AV3" s="376"/>
      <c r="AW3" s="376"/>
      <c r="AX3" s="376"/>
      <c r="AY3" s="376"/>
      <c r="AZ3" s="376"/>
      <c r="BA3" s="376"/>
      <c r="BB3" s="376"/>
      <c r="BC3" s="376"/>
      <c r="BD3" s="376"/>
      <c r="BE3" s="376"/>
      <c r="BF3" s="376"/>
      <c r="BG3" s="376"/>
      <c r="BH3" s="376"/>
      <c r="BI3" s="376"/>
      <c r="BJ3" s="376"/>
      <c r="BK3" s="376"/>
      <c r="BL3" s="376"/>
      <c r="BM3" s="376"/>
      <c r="BN3" s="376"/>
      <c r="BO3" s="377"/>
      <c r="BP3" s="16"/>
      <c r="BQ3" s="375" t="s">
        <v>21</v>
      </c>
      <c r="BR3" s="376"/>
      <c r="BS3" s="376"/>
      <c r="BT3" s="376"/>
      <c r="BU3" s="376"/>
      <c r="BV3" s="376"/>
      <c r="BW3" s="376"/>
      <c r="BX3" s="376"/>
      <c r="BY3" s="376"/>
      <c r="BZ3" s="376"/>
      <c r="CA3" s="376"/>
      <c r="CB3" s="376"/>
      <c r="CC3" s="376"/>
      <c r="CD3" s="376"/>
      <c r="CE3" s="376"/>
      <c r="CF3" s="376"/>
      <c r="CG3" s="376"/>
      <c r="CH3" s="376"/>
      <c r="CI3" s="376"/>
      <c r="CJ3" s="376"/>
      <c r="CK3" s="377"/>
      <c r="CL3" s="16"/>
      <c r="CM3" s="354" t="s">
        <v>26</v>
      </c>
      <c r="CN3" s="355"/>
      <c r="CO3" s="355"/>
      <c r="CP3" s="355"/>
      <c r="CQ3" s="355"/>
      <c r="CR3" s="355"/>
      <c r="CS3" s="355"/>
      <c r="CT3" s="355"/>
      <c r="CU3" s="355"/>
      <c r="CV3" s="355"/>
      <c r="CW3" s="355"/>
      <c r="CX3" s="355"/>
      <c r="CY3" s="355"/>
      <c r="CZ3" s="355"/>
      <c r="DA3" s="355"/>
      <c r="DB3" s="355"/>
      <c r="DC3" s="355"/>
      <c r="DD3" s="355"/>
      <c r="DE3" s="355"/>
      <c r="DF3" s="355"/>
      <c r="DG3" s="356"/>
      <c r="DH3" s="139"/>
      <c r="DI3" s="354" t="s">
        <v>30</v>
      </c>
      <c r="DJ3" s="355"/>
      <c r="DK3" s="355"/>
      <c r="DL3" s="355"/>
      <c r="DM3" s="355"/>
      <c r="DN3" s="355"/>
      <c r="DO3" s="355"/>
      <c r="DP3" s="355"/>
      <c r="DQ3" s="355"/>
      <c r="DR3" s="355"/>
      <c r="DS3" s="355"/>
      <c r="DT3" s="355"/>
      <c r="DU3" s="355"/>
      <c r="DV3" s="355"/>
      <c r="DW3" s="355"/>
      <c r="DX3" s="355"/>
      <c r="DY3" s="355"/>
      <c r="DZ3" s="355"/>
      <c r="EA3" s="355"/>
      <c r="EB3" s="355"/>
      <c r="EC3" s="356"/>
      <c r="EE3" s="354" t="s">
        <v>34</v>
      </c>
      <c r="EF3" s="355"/>
      <c r="EG3" s="355"/>
      <c r="EH3" s="355"/>
      <c r="EI3" s="355"/>
      <c r="EJ3" s="355"/>
      <c r="EK3" s="355"/>
      <c r="EL3" s="355"/>
      <c r="EM3" s="355"/>
      <c r="EN3" s="355"/>
      <c r="EO3" s="355"/>
      <c r="EP3" s="355"/>
      <c r="EQ3" s="355"/>
      <c r="ER3" s="355"/>
      <c r="ES3" s="355"/>
      <c r="ET3" s="355"/>
      <c r="EU3" s="355"/>
      <c r="EV3" s="355"/>
      <c r="EW3" s="355"/>
      <c r="EX3" s="355"/>
      <c r="EY3" s="356"/>
      <c r="FA3" s="354" t="s">
        <v>38</v>
      </c>
      <c r="FB3" s="355"/>
      <c r="FC3" s="355"/>
      <c r="FD3" s="355"/>
      <c r="FE3" s="355"/>
      <c r="FF3" s="355"/>
      <c r="FG3" s="355"/>
      <c r="FH3" s="355"/>
      <c r="FI3" s="355"/>
      <c r="FJ3" s="355"/>
      <c r="FK3" s="355"/>
      <c r="FL3" s="355"/>
      <c r="FM3" s="355"/>
      <c r="FN3" s="355"/>
      <c r="FO3" s="355"/>
      <c r="FP3" s="355"/>
      <c r="FQ3" s="355"/>
      <c r="FR3" s="355"/>
      <c r="FS3" s="355"/>
      <c r="FT3" s="355"/>
      <c r="FU3" s="356"/>
      <c r="FW3" s="354" t="s">
        <v>42</v>
      </c>
      <c r="FX3" s="355"/>
      <c r="FY3" s="355"/>
      <c r="FZ3" s="355"/>
      <c r="GA3" s="355"/>
      <c r="GB3" s="355"/>
      <c r="GC3" s="355"/>
      <c r="GD3" s="355"/>
      <c r="GE3" s="355"/>
      <c r="GF3" s="355"/>
      <c r="GG3" s="355"/>
      <c r="GH3" s="355"/>
      <c r="GI3" s="355"/>
      <c r="GJ3" s="355"/>
      <c r="GK3" s="355"/>
      <c r="GL3" s="355"/>
      <c r="GM3" s="355"/>
      <c r="GN3" s="355"/>
      <c r="GO3" s="355"/>
      <c r="GP3" s="355"/>
      <c r="GQ3" s="356"/>
      <c r="GR3" s="16"/>
      <c r="GS3" s="354" t="s">
        <v>46</v>
      </c>
      <c r="GT3" s="355"/>
      <c r="GU3" s="355"/>
      <c r="GV3" s="355"/>
      <c r="GW3" s="355"/>
      <c r="GX3" s="355"/>
      <c r="GY3" s="355"/>
      <c r="GZ3" s="355"/>
      <c r="HA3" s="355"/>
      <c r="HB3" s="355"/>
      <c r="HC3" s="355"/>
      <c r="HD3" s="355"/>
      <c r="HE3" s="355"/>
      <c r="HF3" s="355"/>
      <c r="HG3" s="355"/>
      <c r="HH3" s="355"/>
      <c r="HI3" s="355"/>
      <c r="HJ3" s="355"/>
      <c r="HK3" s="355"/>
      <c r="HL3" s="355"/>
      <c r="HM3" s="356"/>
      <c r="HN3" s="16"/>
      <c r="HO3" s="354" t="s">
        <v>49</v>
      </c>
      <c r="HP3" s="355"/>
      <c r="HQ3" s="355"/>
      <c r="HR3" s="355"/>
      <c r="HS3" s="355"/>
      <c r="HT3" s="355"/>
      <c r="HU3" s="355"/>
      <c r="HV3" s="355"/>
      <c r="HW3" s="355"/>
      <c r="HX3" s="355"/>
      <c r="HY3" s="355"/>
      <c r="HZ3" s="355"/>
      <c r="IA3" s="355"/>
      <c r="IB3" s="355"/>
      <c r="IC3" s="355"/>
      <c r="ID3" s="355"/>
      <c r="IE3" s="355"/>
      <c r="IF3" s="355"/>
      <c r="IG3" s="355"/>
      <c r="IH3" s="355"/>
      <c r="II3" s="356"/>
      <c r="IJ3" s="16"/>
      <c r="IK3" s="354" t="s">
        <v>52</v>
      </c>
      <c r="IL3" s="355"/>
      <c r="IM3" s="355"/>
      <c r="IN3" s="355"/>
      <c r="IO3" s="355"/>
      <c r="IP3" s="355"/>
      <c r="IQ3" s="355"/>
      <c r="IR3" s="355"/>
      <c r="IS3" s="355"/>
      <c r="IT3" s="355"/>
      <c r="IU3" s="355"/>
      <c r="IV3" s="355"/>
      <c r="IW3" s="355"/>
      <c r="IX3" s="355"/>
      <c r="IY3" s="355"/>
      <c r="IZ3" s="355"/>
      <c r="JA3" s="355"/>
      <c r="JB3" s="355"/>
      <c r="JC3" s="355"/>
      <c r="JD3" s="355"/>
      <c r="JE3" s="356"/>
      <c r="JG3" s="357" t="s">
        <v>56</v>
      </c>
      <c r="JH3" s="358"/>
      <c r="JI3" s="358"/>
      <c r="JJ3" s="358"/>
      <c r="JK3" s="358"/>
      <c r="JL3" s="358"/>
      <c r="JM3" s="358"/>
      <c r="JN3" s="358"/>
      <c r="JO3" s="358"/>
      <c r="JP3" s="358"/>
      <c r="JQ3" s="358"/>
      <c r="JR3" s="358"/>
      <c r="JS3" s="358"/>
      <c r="JT3" s="358"/>
      <c r="JU3" s="358"/>
      <c r="JV3" s="358"/>
      <c r="JW3" s="358"/>
      <c r="JX3" s="358"/>
      <c r="JY3" s="358"/>
      <c r="JZ3" s="358"/>
      <c r="KA3" s="359"/>
      <c r="KB3" s="16"/>
      <c r="KC3" s="357" t="s">
        <v>60</v>
      </c>
      <c r="KD3" s="358"/>
      <c r="KE3" s="358"/>
      <c r="KF3" s="358"/>
      <c r="KG3" s="358"/>
      <c r="KH3" s="358"/>
      <c r="KI3" s="358"/>
      <c r="KJ3" s="358"/>
      <c r="KK3" s="358"/>
      <c r="KL3" s="358"/>
      <c r="KM3" s="358"/>
      <c r="KN3" s="358"/>
      <c r="KO3" s="358"/>
      <c r="KP3" s="358"/>
      <c r="KQ3" s="358"/>
      <c r="KR3" s="358"/>
      <c r="KS3" s="358"/>
      <c r="KT3" s="358"/>
      <c r="KU3" s="358"/>
      <c r="KV3" s="358"/>
      <c r="KW3" s="359"/>
      <c r="KX3" s="16"/>
      <c r="KY3" s="360" t="s">
        <v>0</v>
      </c>
      <c r="KZ3" s="361"/>
      <c r="LA3" s="361"/>
      <c r="LB3" s="361"/>
      <c r="LC3" s="361"/>
      <c r="LD3" s="361"/>
      <c r="LE3" s="361"/>
      <c r="LF3" s="361"/>
      <c r="LG3" s="361"/>
      <c r="LH3" s="361"/>
      <c r="LI3" s="361"/>
      <c r="LJ3" s="361"/>
      <c r="LK3" s="361"/>
      <c r="LL3" s="361"/>
      <c r="LM3" s="361"/>
      <c r="LN3" s="361"/>
      <c r="LO3" s="361"/>
      <c r="LP3" s="361"/>
      <c r="LQ3" s="361"/>
      <c r="LR3" s="361"/>
      <c r="LS3" s="362"/>
      <c r="LT3" s="16"/>
      <c r="LU3" s="360" t="s">
        <v>68</v>
      </c>
      <c r="LV3" s="361"/>
      <c r="LW3" s="361"/>
      <c r="LX3" s="361"/>
      <c r="LY3" s="361"/>
      <c r="LZ3" s="361"/>
      <c r="MA3" s="361"/>
      <c r="MB3" s="361"/>
      <c r="MC3" s="361"/>
      <c r="MD3" s="361"/>
      <c r="ME3" s="361"/>
      <c r="MF3" s="361"/>
      <c r="MG3" s="361"/>
      <c r="MH3" s="361"/>
      <c r="MI3" s="361"/>
      <c r="MJ3" s="361"/>
      <c r="MK3" s="361"/>
      <c r="ML3" s="361"/>
      <c r="MM3" s="361"/>
      <c r="MN3" s="361"/>
      <c r="MO3" s="362"/>
      <c r="MP3" s="16"/>
      <c r="MQ3" s="360" t="s">
        <v>72</v>
      </c>
      <c r="MR3" s="361"/>
      <c r="MS3" s="361"/>
      <c r="MT3" s="361"/>
      <c r="MU3" s="361"/>
      <c r="MV3" s="361"/>
      <c r="MW3" s="361"/>
      <c r="MX3" s="361"/>
      <c r="MY3" s="361"/>
      <c r="MZ3" s="361"/>
      <c r="NA3" s="361"/>
      <c r="NB3" s="361"/>
      <c r="NC3" s="361"/>
      <c r="ND3" s="361"/>
      <c r="NE3" s="361"/>
      <c r="NF3" s="361"/>
      <c r="NG3" s="361"/>
      <c r="NH3" s="361"/>
      <c r="NI3" s="361"/>
      <c r="NJ3" s="361"/>
      <c r="NK3" s="362"/>
      <c r="NL3" s="3"/>
      <c r="NM3" s="345" t="s">
        <v>77</v>
      </c>
      <c r="NN3" s="346"/>
      <c r="NO3" s="346"/>
      <c r="NP3" s="346"/>
      <c r="NQ3" s="346"/>
      <c r="NR3" s="346"/>
      <c r="NS3" s="346"/>
      <c r="NT3" s="346"/>
      <c r="NU3" s="346"/>
      <c r="NV3" s="346"/>
      <c r="NW3" s="346"/>
      <c r="NX3" s="346"/>
      <c r="NY3" s="346"/>
      <c r="NZ3" s="346"/>
      <c r="OA3" s="346"/>
      <c r="OB3" s="346"/>
      <c r="OC3" s="346"/>
      <c r="OD3" s="346"/>
      <c r="OE3" s="346"/>
      <c r="OF3" s="346"/>
      <c r="OG3" s="347"/>
      <c r="OH3" s="141"/>
      <c r="OI3" s="345" t="s">
        <v>81</v>
      </c>
      <c r="OJ3" s="346"/>
      <c r="OK3" s="346"/>
      <c r="OL3" s="346"/>
      <c r="OM3" s="346"/>
      <c r="ON3" s="346"/>
      <c r="OO3" s="346"/>
      <c r="OP3" s="346"/>
      <c r="OQ3" s="346"/>
      <c r="OR3" s="346"/>
      <c r="OS3" s="346"/>
      <c r="OT3" s="346"/>
      <c r="OU3" s="346"/>
      <c r="OV3" s="346"/>
      <c r="OW3" s="346"/>
      <c r="OX3" s="346"/>
      <c r="OY3" s="346"/>
      <c r="OZ3" s="346"/>
      <c r="PA3" s="346"/>
      <c r="PB3" s="346"/>
      <c r="PC3" s="347"/>
      <c r="PD3" s="16"/>
      <c r="PE3" s="348" t="s">
        <v>86</v>
      </c>
      <c r="PF3" s="349"/>
      <c r="PG3" s="349"/>
      <c r="PH3" s="349"/>
      <c r="PI3" s="349"/>
      <c r="PJ3" s="349"/>
      <c r="PK3" s="349"/>
      <c r="PL3" s="349"/>
      <c r="PM3" s="349"/>
      <c r="PN3" s="349"/>
      <c r="PO3" s="349"/>
      <c r="PP3" s="349"/>
      <c r="PQ3" s="349"/>
      <c r="PR3" s="349"/>
      <c r="PS3" s="349"/>
      <c r="PT3" s="349"/>
      <c r="PU3" s="349"/>
      <c r="PV3" s="349"/>
      <c r="PW3" s="349"/>
      <c r="PX3" s="349"/>
      <c r="PY3" s="350"/>
      <c r="PZ3" s="141"/>
      <c r="QA3" s="348" t="s">
        <v>88</v>
      </c>
      <c r="QB3" s="349"/>
      <c r="QC3" s="349"/>
      <c r="QD3" s="349"/>
      <c r="QE3" s="349"/>
      <c r="QF3" s="349"/>
      <c r="QG3" s="349"/>
      <c r="QH3" s="349"/>
      <c r="QI3" s="349"/>
      <c r="QJ3" s="349"/>
      <c r="QK3" s="349"/>
      <c r="QL3" s="349"/>
      <c r="QM3" s="349"/>
      <c r="QN3" s="349"/>
      <c r="QO3" s="349"/>
      <c r="QP3" s="349"/>
      <c r="QQ3" s="349"/>
      <c r="QR3" s="349"/>
      <c r="QS3" s="349"/>
      <c r="QT3" s="349"/>
      <c r="QU3" s="350"/>
      <c r="QV3" s="16"/>
      <c r="QW3" s="348" t="str">
        <f>QW6</f>
        <v>Male Circumscisions</v>
      </c>
      <c r="QX3" s="349"/>
      <c r="QY3" s="349"/>
      <c r="QZ3" s="349"/>
      <c r="RA3" s="349"/>
      <c r="RB3" s="349"/>
      <c r="RC3" s="349"/>
      <c r="RD3" s="349"/>
      <c r="RE3" s="349"/>
      <c r="RF3" s="349"/>
      <c r="RG3" s="349"/>
      <c r="RH3" s="349"/>
      <c r="RI3" s="349"/>
      <c r="RJ3" s="349"/>
      <c r="RK3" s="349"/>
      <c r="RL3" s="349"/>
      <c r="RM3" s="349"/>
      <c r="RN3" s="349"/>
      <c r="RO3" s="349"/>
      <c r="RP3" s="349"/>
      <c r="RQ3" s="350"/>
      <c r="RS3" s="348" t="str">
        <f>RS6</f>
        <v>HIV/AIDS Program - New Adult</v>
      </c>
      <c r="RT3" s="349"/>
      <c r="RU3" s="349"/>
      <c r="RV3" s="349"/>
      <c r="RW3" s="349"/>
      <c r="RX3" s="349"/>
      <c r="RY3" s="349"/>
      <c r="RZ3" s="349"/>
      <c r="SA3" s="349"/>
      <c r="SB3" s="349"/>
      <c r="SC3" s="349"/>
      <c r="SD3" s="349"/>
      <c r="SE3" s="349"/>
      <c r="SF3" s="349"/>
      <c r="SG3" s="349"/>
      <c r="SH3" s="349"/>
      <c r="SI3" s="349"/>
      <c r="SJ3" s="349"/>
      <c r="SK3" s="349"/>
      <c r="SL3" s="349"/>
      <c r="SM3" s="350"/>
      <c r="SO3" s="348" t="str">
        <f>SO6</f>
        <v>HIV/AIDS Program - Established Medically Complex</v>
      </c>
      <c r="SP3" s="349"/>
      <c r="SQ3" s="349"/>
      <c r="SR3" s="349"/>
      <c r="SS3" s="349"/>
      <c r="ST3" s="349"/>
      <c r="SU3" s="349"/>
      <c r="SV3" s="349"/>
      <c r="SW3" s="349"/>
      <c r="SX3" s="349"/>
      <c r="SY3" s="349"/>
      <c r="SZ3" s="349"/>
      <c r="TA3" s="349"/>
      <c r="TB3" s="349"/>
      <c r="TC3" s="349"/>
      <c r="TD3" s="349"/>
      <c r="TE3" s="349"/>
      <c r="TF3" s="349"/>
      <c r="TG3" s="349"/>
      <c r="TH3" s="349"/>
      <c r="TI3" s="350"/>
      <c r="TJ3" s="16"/>
      <c r="TK3" s="348" t="str">
        <f>TK6</f>
        <v>HIV/AIDS Program - Established Non Medically Complex</v>
      </c>
      <c r="TL3" s="349"/>
      <c r="TM3" s="349"/>
      <c r="TN3" s="349"/>
      <c r="TO3" s="349"/>
      <c r="TP3" s="349"/>
      <c r="TQ3" s="349"/>
      <c r="TR3" s="349"/>
      <c r="TS3" s="349"/>
      <c r="TT3" s="349"/>
      <c r="TU3" s="349"/>
      <c r="TV3" s="349"/>
      <c r="TW3" s="349"/>
      <c r="TX3" s="349"/>
      <c r="TY3" s="349"/>
      <c r="TZ3" s="349"/>
      <c r="UA3" s="349"/>
      <c r="UB3" s="349"/>
      <c r="UC3" s="349"/>
      <c r="UD3" s="349"/>
      <c r="UE3" s="350"/>
      <c r="UG3" s="348" t="str">
        <f>UG6</f>
        <v>HIV/AIDS Program - PMTCT</v>
      </c>
      <c r="UH3" s="349"/>
      <c r="UI3" s="349"/>
      <c r="UJ3" s="349"/>
      <c r="UK3" s="349"/>
      <c r="UL3" s="349"/>
      <c r="UM3" s="349"/>
      <c r="UN3" s="349"/>
      <c r="UO3" s="349"/>
      <c r="UP3" s="349"/>
      <c r="UQ3" s="349"/>
      <c r="UR3" s="349"/>
      <c r="US3" s="349"/>
      <c r="UT3" s="349"/>
      <c r="UU3" s="349"/>
      <c r="UV3" s="349"/>
      <c r="UW3" s="349"/>
      <c r="UX3" s="349"/>
      <c r="UY3" s="349"/>
      <c r="UZ3" s="349"/>
      <c r="VA3" s="350"/>
      <c r="VB3" s="16"/>
      <c r="VC3" s="348" t="str">
        <f>VC6</f>
        <v>HIV/AIDS Program - Pediatric</v>
      </c>
      <c r="VD3" s="349"/>
      <c r="VE3" s="349"/>
      <c r="VF3" s="349"/>
      <c r="VG3" s="349"/>
      <c r="VH3" s="349"/>
      <c r="VI3" s="349"/>
      <c r="VJ3" s="349"/>
      <c r="VK3" s="349"/>
      <c r="VL3" s="349"/>
      <c r="VM3" s="349"/>
      <c r="VN3" s="349"/>
      <c r="VO3" s="349"/>
      <c r="VP3" s="349"/>
      <c r="VQ3" s="349"/>
      <c r="VR3" s="349"/>
      <c r="VS3" s="349"/>
      <c r="VT3" s="349"/>
      <c r="VU3" s="349"/>
      <c r="VV3" s="349"/>
      <c r="VW3" s="350"/>
      <c r="VY3" s="351" t="s">
        <v>103</v>
      </c>
      <c r="VZ3" s="352"/>
      <c r="WA3" s="352"/>
      <c r="WB3" s="352"/>
      <c r="WC3" s="352"/>
      <c r="WD3" s="352"/>
      <c r="WE3" s="352"/>
      <c r="WF3" s="352"/>
      <c r="WG3" s="352"/>
      <c r="WH3" s="352"/>
      <c r="WI3" s="352"/>
      <c r="WJ3" s="352"/>
      <c r="WK3" s="352"/>
      <c r="WL3" s="352"/>
      <c r="WM3" s="352"/>
      <c r="WN3" s="352"/>
      <c r="WO3" s="352"/>
      <c r="WP3" s="352"/>
      <c r="WQ3" s="352"/>
      <c r="WR3" s="352"/>
      <c r="WS3" s="353"/>
      <c r="WT3" s="16"/>
      <c r="WU3" s="341" t="str">
        <f>WU6</f>
        <v>Laboratory - POC</v>
      </c>
      <c r="WV3" s="342"/>
      <c r="WW3" s="342"/>
      <c r="WX3" s="342"/>
      <c r="WY3" s="342"/>
      <c r="WZ3" s="342"/>
      <c r="XA3" s="342"/>
      <c r="XB3" s="342"/>
      <c r="XC3" s="342"/>
      <c r="XD3" s="342"/>
      <c r="XE3" s="342"/>
      <c r="XF3" s="342"/>
      <c r="XG3" s="342"/>
      <c r="XH3" s="342"/>
      <c r="XI3" s="342"/>
      <c r="XJ3" s="342"/>
      <c r="XK3" s="342"/>
      <c r="XL3" s="342"/>
      <c r="XM3" s="342"/>
      <c r="XN3" s="342"/>
      <c r="XO3" s="343"/>
      <c r="XP3" s="16"/>
      <c r="XQ3" s="341" t="str">
        <f>XQ6</f>
        <v>Laboratory - Parasitology</v>
      </c>
      <c r="XR3" s="342"/>
      <c r="XS3" s="342"/>
      <c r="XT3" s="342"/>
      <c r="XU3" s="342"/>
      <c r="XV3" s="342"/>
      <c r="XW3" s="342"/>
      <c r="XX3" s="342"/>
      <c r="XY3" s="342"/>
      <c r="XZ3" s="342"/>
      <c r="YA3" s="342"/>
      <c r="YB3" s="342"/>
      <c r="YC3" s="342"/>
      <c r="YD3" s="342"/>
      <c r="YE3" s="342"/>
      <c r="YF3" s="342"/>
      <c r="YG3" s="342"/>
      <c r="YH3" s="342"/>
      <c r="YI3" s="342"/>
      <c r="YJ3" s="342"/>
      <c r="YK3" s="343"/>
      <c r="YM3" s="341" t="str">
        <f>YM6</f>
        <v>Laboratory - Biochemistry</v>
      </c>
      <c r="YN3" s="342"/>
      <c r="YO3" s="342"/>
      <c r="YP3" s="342"/>
      <c r="YQ3" s="342"/>
      <c r="YR3" s="342"/>
      <c r="YS3" s="342"/>
      <c r="YT3" s="342"/>
      <c r="YU3" s="342"/>
      <c r="YV3" s="342"/>
      <c r="YW3" s="342"/>
      <c r="YX3" s="342"/>
      <c r="YY3" s="342"/>
      <c r="YZ3" s="342"/>
      <c r="ZA3" s="342"/>
      <c r="ZB3" s="342"/>
      <c r="ZC3" s="342"/>
      <c r="ZD3" s="342"/>
      <c r="ZE3" s="342"/>
      <c r="ZF3" s="342"/>
      <c r="ZG3" s="343"/>
      <c r="ZI3" s="341" t="str">
        <f>ZI6</f>
        <v>Laboratory - Microbiology</v>
      </c>
      <c r="ZJ3" s="342"/>
      <c r="ZK3" s="342"/>
      <c r="ZL3" s="342"/>
      <c r="ZM3" s="342"/>
      <c r="ZN3" s="342"/>
      <c r="ZO3" s="342"/>
      <c r="ZP3" s="342"/>
      <c r="ZQ3" s="342"/>
      <c r="ZR3" s="342"/>
      <c r="ZS3" s="342"/>
      <c r="ZT3" s="342"/>
      <c r="ZU3" s="342"/>
      <c r="ZV3" s="342"/>
      <c r="ZW3" s="342"/>
      <c r="ZX3" s="342"/>
      <c r="ZY3" s="342"/>
      <c r="ZZ3" s="342"/>
      <c r="AAA3" s="342"/>
      <c r="AAB3" s="342"/>
      <c r="AAC3" s="343"/>
      <c r="AAE3" s="341" t="str">
        <f>AAE6</f>
        <v>Laboratory - Molecular</v>
      </c>
      <c r="AAF3" s="342"/>
      <c r="AAG3" s="342"/>
      <c r="AAH3" s="342"/>
      <c r="AAI3" s="342"/>
      <c r="AAJ3" s="342"/>
      <c r="AAK3" s="342"/>
      <c r="AAL3" s="342"/>
      <c r="AAM3" s="342"/>
      <c r="AAN3" s="342"/>
      <c r="AAO3" s="342"/>
      <c r="AAP3" s="342"/>
      <c r="AAQ3" s="342"/>
      <c r="AAR3" s="342"/>
      <c r="AAS3" s="342"/>
      <c r="AAT3" s="342"/>
      <c r="AAU3" s="342"/>
      <c r="AAV3" s="342"/>
      <c r="AAW3" s="342"/>
      <c r="AAX3" s="342"/>
      <c r="AAY3" s="343"/>
      <c r="ABA3" s="341" t="str">
        <f>ABA6</f>
        <v>Laboratory - TB Microscopy</v>
      </c>
      <c r="ABB3" s="342"/>
      <c r="ABC3" s="342"/>
      <c r="ABD3" s="342"/>
      <c r="ABE3" s="342"/>
      <c r="ABF3" s="342"/>
      <c r="ABG3" s="342"/>
      <c r="ABH3" s="342"/>
      <c r="ABI3" s="342"/>
      <c r="ABJ3" s="342"/>
      <c r="ABK3" s="342"/>
      <c r="ABL3" s="342"/>
      <c r="ABM3" s="342"/>
      <c r="ABN3" s="342"/>
      <c r="ABO3" s="342"/>
      <c r="ABP3" s="342"/>
      <c r="ABQ3" s="342"/>
      <c r="ABR3" s="342"/>
      <c r="ABS3" s="342"/>
      <c r="ABT3" s="342"/>
      <c r="ABU3" s="343"/>
      <c r="ABW3" s="341" t="str">
        <f>ABW6</f>
        <v>Laboratory - Serology</v>
      </c>
      <c r="ABX3" s="342"/>
      <c r="ABY3" s="342"/>
      <c r="ABZ3" s="342"/>
      <c r="ACA3" s="342"/>
      <c r="ACB3" s="342"/>
      <c r="ACC3" s="342"/>
      <c r="ACD3" s="342"/>
      <c r="ACE3" s="342"/>
      <c r="ACF3" s="342"/>
      <c r="ACG3" s="342"/>
      <c r="ACH3" s="342"/>
      <c r="ACI3" s="342"/>
      <c r="ACJ3" s="342"/>
      <c r="ACK3" s="342"/>
      <c r="ACL3" s="342"/>
      <c r="ACM3" s="342"/>
      <c r="ACN3" s="342"/>
      <c r="ACO3" s="342"/>
      <c r="ACP3" s="342"/>
      <c r="ACQ3" s="343"/>
      <c r="ACS3" s="341" t="str">
        <f>ACS6</f>
        <v>Laboratory - Cytology</v>
      </c>
      <c r="ACT3" s="342"/>
      <c r="ACU3" s="342"/>
      <c r="ACV3" s="342"/>
      <c r="ACW3" s="342"/>
      <c r="ACX3" s="342"/>
      <c r="ACY3" s="342"/>
      <c r="ACZ3" s="342"/>
      <c r="ADA3" s="342"/>
      <c r="ADB3" s="342"/>
      <c r="ADC3" s="342"/>
      <c r="ADD3" s="342"/>
      <c r="ADE3" s="342"/>
      <c r="ADF3" s="342"/>
      <c r="ADG3" s="342"/>
      <c r="ADH3" s="342"/>
      <c r="ADI3" s="342"/>
      <c r="ADJ3" s="342"/>
      <c r="ADK3" s="342"/>
      <c r="ADL3" s="342"/>
      <c r="ADM3" s="343"/>
      <c r="ADO3" s="341" t="str">
        <f>ADO6</f>
        <v>Laboratory - Histology</v>
      </c>
      <c r="ADP3" s="342"/>
      <c r="ADQ3" s="342"/>
      <c r="ADR3" s="342"/>
      <c r="ADS3" s="342"/>
      <c r="ADT3" s="342"/>
      <c r="ADU3" s="342"/>
      <c r="ADV3" s="342"/>
      <c r="ADW3" s="342"/>
      <c r="ADX3" s="342"/>
      <c r="ADY3" s="342"/>
      <c r="ADZ3" s="342"/>
      <c r="AEA3" s="342"/>
      <c r="AEB3" s="342"/>
      <c r="AEC3" s="342"/>
      <c r="AED3" s="342"/>
      <c r="AEE3" s="342"/>
      <c r="AEF3" s="342"/>
      <c r="AEG3" s="342"/>
      <c r="AEH3" s="342"/>
      <c r="AEI3" s="343"/>
      <c r="AEK3" s="341" t="str">
        <f>AEK6</f>
        <v>Laboratory - Blood Transfusion Lab Analysis</v>
      </c>
      <c r="AEL3" s="342"/>
      <c r="AEM3" s="342"/>
      <c r="AEN3" s="342"/>
      <c r="AEO3" s="342"/>
      <c r="AEP3" s="342"/>
      <c r="AEQ3" s="342"/>
      <c r="AER3" s="342"/>
      <c r="AES3" s="342"/>
      <c r="AET3" s="342"/>
      <c r="AEU3" s="342"/>
      <c r="AEV3" s="342"/>
      <c r="AEW3" s="342"/>
      <c r="AEX3" s="342"/>
      <c r="AEY3" s="342"/>
      <c r="AEZ3" s="342"/>
      <c r="AFA3" s="342"/>
      <c r="AFB3" s="342"/>
      <c r="AFC3" s="342"/>
      <c r="AFD3" s="342"/>
      <c r="AFE3" s="343"/>
      <c r="AFG3" s="344" t="s">
        <v>125</v>
      </c>
      <c r="AFH3" s="336"/>
      <c r="AFI3" s="336"/>
      <c r="AFJ3" s="336"/>
      <c r="AFK3" s="336"/>
      <c r="AFL3" s="336"/>
      <c r="AFM3" s="336"/>
      <c r="AFN3" s="336"/>
      <c r="AFO3" s="336"/>
      <c r="AFP3" s="336"/>
      <c r="AFQ3" s="336"/>
      <c r="AFR3" s="336"/>
      <c r="AFS3" s="336"/>
      <c r="AFT3" s="336"/>
      <c r="AFU3" s="336"/>
      <c r="AFV3" s="336"/>
      <c r="AFW3" s="336"/>
      <c r="AFX3" s="336"/>
      <c r="AFY3" s="336"/>
      <c r="AFZ3" s="336"/>
      <c r="AGA3" s="337"/>
      <c r="AGB3" s="141"/>
      <c r="AGC3" s="335" t="str">
        <f>AGC6</f>
        <v>Mammography</v>
      </c>
      <c r="AGD3" s="336"/>
      <c r="AGE3" s="336"/>
      <c r="AGF3" s="336"/>
      <c r="AGG3" s="336"/>
      <c r="AGH3" s="336"/>
      <c r="AGI3" s="336"/>
      <c r="AGJ3" s="336"/>
      <c r="AGK3" s="336"/>
      <c r="AGL3" s="336"/>
      <c r="AGM3" s="336"/>
      <c r="AGN3" s="336"/>
      <c r="AGO3" s="336"/>
      <c r="AGP3" s="336"/>
      <c r="AGQ3" s="336"/>
      <c r="AGR3" s="336"/>
      <c r="AGS3" s="336"/>
      <c r="AGT3" s="336"/>
      <c r="AGU3" s="336"/>
      <c r="AGV3" s="336"/>
      <c r="AGW3" s="337"/>
      <c r="AGX3" s="141"/>
      <c r="AGY3" s="335" t="str">
        <f>AGY6</f>
        <v>MRI</v>
      </c>
      <c r="AGZ3" s="336"/>
      <c r="AHA3" s="336"/>
      <c r="AHB3" s="336"/>
      <c r="AHC3" s="336"/>
      <c r="AHD3" s="336"/>
      <c r="AHE3" s="336"/>
      <c r="AHF3" s="336"/>
      <c r="AHG3" s="336"/>
      <c r="AHH3" s="336"/>
      <c r="AHI3" s="336"/>
      <c r="AHJ3" s="336"/>
      <c r="AHK3" s="336"/>
      <c r="AHL3" s="336"/>
      <c r="AHM3" s="336"/>
      <c r="AHN3" s="336"/>
      <c r="AHO3" s="336"/>
      <c r="AHP3" s="336"/>
      <c r="AHQ3" s="336"/>
      <c r="AHR3" s="336"/>
      <c r="AHS3" s="337"/>
      <c r="AHT3" s="141"/>
      <c r="AHU3" s="335" t="str">
        <f>AHU6</f>
        <v>Tomography</v>
      </c>
      <c r="AHV3" s="336"/>
      <c r="AHW3" s="336"/>
      <c r="AHX3" s="336"/>
      <c r="AHY3" s="336"/>
      <c r="AHZ3" s="336"/>
      <c r="AIA3" s="336"/>
      <c r="AIB3" s="336"/>
      <c r="AIC3" s="336"/>
      <c r="AID3" s="336"/>
      <c r="AIE3" s="336"/>
      <c r="AIF3" s="336"/>
      <c r="AIG3" s="336"/>
      <c r="AIH3" s="336"/>
      <c r="AII3" s="336"/>
      <c r="AIJ3" s="336"/>
      <c r="AIK3" s="336"/>
      <c r="AIL3" s="336"/>
      <c r="AIM3" s="336"/>
      <c r="AIN3" s="336"/>
      <c r="AIO3" s="337"/>
      <c r="AIP3" s="141"/>
      <c r="AIQ3" s="335" t="str">
        <f>AIQ6</f>
        <v>Radiotherapy</v>
      </c>
      <c r="AIR3" s="336"/>
      <c r="AIS3" s="336"/>
      <c r="AIT3" s="336"/>
      <c r="AIU3" s="336"/>
      <c r="AIV3" s="336"/>
      <c r="AIW3" s="336"/>
      <c r="AIX3" s="336"/>
      <c r="AIY3" s="336"/>
      <c r="AIZ3" s="336"/>
      <c r="AJA3" s="336"/>
      <c r="AJB3" s="336"/>
      <c r="AJC3" s="336"/>
      <c r="AJD3" s="336"/>
      <c r="AJE3" s="336"/>
      <c r="AJF3" s="336"/>
      <c r="AJG3" s="336"/>
      <c r="AJH3" s="336"/>
      <c r="AJI3" s="336"/>
      <c r="AJJ3" s="336"/>
      <c r="AJK3" s="337"/>
      <c r="AJL3" s="141"/>
      <c r="AJM3" s="335" t="str">
        <f>AJM6</f>
        <v>Diagnostic Radiography Procedures</v>
      </c>
      <c r="AJN3" s="336"/>
      <c r="AJO3" s="336"/>
      <c r="AJP3" s="336"/>
      <c r="AJQ3" s="336"/>
      <c r="AJR3" s="336"/>
      <c r="AJS3" s="336"/>
      <c r="AJT3" s="336"/>
      <c r="AJU3" s="336"/>
      <c r="AJV3" s="336"/>
      <c r="AJW3" s="336"/>
      <c r="AJX3" s="336"/>
      <c r="AJY3" s="336"/>
      <c r="AJZ3" s="336"/>
      <c r="AKA3" s="336"/>
      <c r="AKB3" s="336"/>
      <c r="AKC3" s="336"/>
      <c r="AKD3" s="336"/>
      <c r="AKE3" s="336"/>
      <c r="AKF3" s="336"/>
      <c r="AKG3" s="337"/>
      <c r="AKI3" s="338" t="str">
        <f>AKI6</f>
        <v>Dental Accidents and Emergencies</v>
      </c>
      <c r="AKJ3" s="339"/>
      <c r="AKK3" s="339"/>
      <c r="AKL3" s="339"/>
      <c r="AKM3" s="339"/>
      <c r="AKN3" s="339"/>
      <c r="AKO3" s="339"/>
      <c r="AKP3" s="339"/>
      <c r="AKQ3" s="339"/>
      <c r="AKR3" s="339"/>
      <c r="AKS3" s="339"/>
      <c r="AKT3" s="339"/>
      <c r="AKU3" s="339"/>
      <c r="AKV3" s="339"/>
      <c r="AKW3" s="339"/>
      <c r="AKX3" s="339"/>
      <c r="AKY3" s="339"/>
      <c r="AKZ3" s="339"/>
      <c r="ALA3" s="339"/>
      <c r="ALB3" s="339"/>
      <c r="ALC3" s="340"/>
      <c r="ALD3" s="141"/>
      <c r="ALE3" s="338" t="str">
        <f>ALE6</f>
        <v>Dental Surgical Procedures</v>
      </c>
      <c r="ALF3" s="339"/>
      <c r="ALG3" s="339"/>
      <c r="ALH3" s="339"/>
      <c r="ALI3" s="339"/>
      <c r="ALJ3" s="339"/>
      <c r="ALK3" s="339"/>
      <c r="ALL3" s="339"/>
      <c r="ALM3" s="339"/>
      <c r="ALN3" s="339"/>
      <c r="ALO3" s="339"/>
      <c r="ALP3" s="339"/>
      <c r="ALQ3" s="339"/>
      <c r="ALR3" s="339"/>
      <c r="ALS3" s="339"/>
      <c r="ALT3" s="339"/>
      <c r="ALU3" s="339"/>
      <c r="ALV3" s="339"/>
      <c r="ALW3" s="339"/>
      <c r="ALX3" s="339"/>
      <c r="ALY3" s="340"/>
      <c r="ALZ3" s="141"/>
      <c r="AMA3" s="338" t="str">
        <f>AMA6</f>
        <v>Dental under 5 outpatient visits</v>
      </c>
      <c r="AMB3" s="339"/>
      <c r="AMC3" s="339"/>
      <c r="AMD3" s="339"/>
      <c r="AME3" s="339"/>
      <c r="AMF3" s="339"/>
      <c r="AMG3" s="339"/>
      <c r="AMH3" s="339"/>
      <c r="AMI3" s="339"/>
      <c r="AMJ3" s="339"/>
      <c r="AMK3" s="339"/>
      <c r="AML3" s="339"/>
      <c r="AMM3" s="339"/>
      <c r="AMN3" s="339"/>
      <c r="AMO3" s="339"/>
      <c r="AMP3" s="339"/>
      <c r="AMQ3" s="339"/>
      <c r="AMR3" s="339"/>
      <c r="AMS3" s="339"/>
      <c r="AMT3" s="339"/>
      <c r="AMU3" s="340"/>
      <c r="AMV3" s="141"/>
      <c r="AMW3" s="338" t="str">
        <f>AMW6</f>
        <v>Dental over 5 outpatient visits</v>
      </c>
      <c r="AMX3" s="339"/>
      <c r="AMY3" s="339"/>
      <c r="AMZ3" s="339"/>
      <c r="ANA3" s="339"/>
      <c r="ANB3" s="339"/>
      <c r="ANC3" s="339"/>
      <c r="AND3" s="339"/>
      <c r="ANE3" s="339"/>
      <c r="ANF3" s="339"/>
      <c r="ANG3" s="339"/>
      <c r="ANH3" s="339"/>
      <c r="ANI3" s="339"/>
      <c r="ANJ3" s="339"/>
      <c r="ANK3" s="339"/>
      <c r="ANL3" s="339"/>
      <c r="ANM3" s="339"/>
      <c r="ANN3" s="339"/>
      <c r="ANO3" s="339"/>
      <c r="ANP3" s="339"/>
      <c r="ANQ3" s="340"/>
      <c r="ANS3" s="332" t="str">
        <f>ANS6</f>
        <v>Mental Health OPD</v>
      </c>
      <c r="ANT3" s="333"/>
      <c r="ANU3" s="333"/>
      <c r="ANV3" s="333"/>
      <c r="ANW3" s="333"/>
      <c r="ANX3" s="333"/>
      <c r="ANY3" s="333"/>
      <c r="ANZ3" s="333"/>
      <c r="AOA3" s="333"/>
      <c r="AOB3" s="333"/>
      <c r="AOC3" s="333"/>
      <c r="AOD3" s="333"/>
      <c r="AOE3" s="333"/>
      <c r="AOF3" s="333"/>
      <c r="AOG3" s="333"/>
      <c r="AOH3" s="333"/>
      <c r="AOI3" s="333"/>
      <c r="AOJ3" s="333"/>
      <c r="AOK3" s="333"/>
      <c r="AOL3" s="333"/>
      <c r="AOM3" s="334"/>
      <c r="AON3" s="141"/>
      <c r="AOO3" s="332" t="str">
        <f>AOO6</f>
        <v>Mental Health Clinic Visit</v>
      </c>
      <c r="AOP3" s="333"/>
      <c r="AOQ3" s="333"/>
      <c r="AOR3" s="333"/>
      <c r="AOS3" s="333"/>
      <c r="AOT3" s="333"/>
      <c r="AOU3" s="333"/>
      <c r="AOV3" s="333"/>
      <c r="AOW3" s="333"/>
      <c r="AOX3" s="333"/>
      <c r="AOY3" s="333"/>
      <c r="AOZ3" s="333"/>
      <c r="APA3" s="333"/>
      <c r="APB3" s="333"/>
      <c r="APC3" s="333"/>
      <c r="APD3" s="333"/>
      <c r="APE3" s="333"/>
      <c r="APF3" s="333"/>
      <c r="APG3" s="333"/>
      <c r="APH3" s="333"/>
      <c r="API3" s="334"/>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 ref="NM3:OG3"/>
    <mergeCell ref="EE3:EY3"/>
    <mergeCell ref="FA3:FU3"/>
    <mergeCell ref="FW3:GQ3"/>
    <mergeCell ref="GS3:HM3"/>
    <mergeCell ref="HO3:II3"/>
    <mergeCell ref="IK3:JE3"/>
    <mergeCell ref="JG3:KA3"/>
    <mergeCell ref="KC3:KW3"/>
    <mergeCell ref="KY3:LS3"/>
    <mergeCell ref="LU3:MO3"/>
    <mergeCell ref="MQ3:NK3"/>
    <mergeCell ref="XQ3:YK3"/>
    <mergeCell ref="OI3:PC3"/>
    <mergeCell ref="PE3:PY3"/>
    <mergeCell ref="QA3:QU3"/>
    <mergeCell ref="QW3:RQ3"/>
    <mergeCell ref="RS3:SM3"/>
    <mergeCell ref="SO3:TI3"/>
    <mergeCell ref="TK3:UE3"/>
    <mergeCell ref="UG3:VA3"/>
    <mergeCell ref="VC3:VW3"/>
    <mergeCell ref="VY3:WS3"/>
    <mergeCell ref="WU3:XO3"/>
    <mergeCell ref="AHU3:AIO3"/>
    <mergeCell ref="YM3:ZG3"/>
    <mergeCell ref="ZI3:AAC3"/>
    <mergeCell ref="AAE3:AAY3"/>
    <mergeCell ref="ABA3:ABU3"/>
    <mergeCell ref="ABW3:ACQ3"/>
    <mergeCell ref="ACS3:ADM3"/>
    <mergeCell ref="ADO3:AEI3"/>
    <mergeCell ref="AEK3:AFE3"/>
    <mergeCell ref="AFG3:AGA3"/>
    <mergeCell ref="AGC3:AGW3"/>
    <mergeCell ref="AGY3:AHS3"/>
    <mergeCell ref="ANS3:AOM3"/>
    <mergeCell ref="AOO3:API3"/>
    <mergeCell ref="AIQ3:AJK3"/>
    <mergeCell ref="AJM3:AKG3"/>
    <mergeCell ref="AKI3:ALC3"/>
    <mergeCell ref="ALE3:ALY3"/>
    <mergeCell ref="AMA3:AMU3"/>
    <mergeCell ref="AMW3:ANQ3"/>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S52"/>
  <sheetViews>
    <sheetView zoomScaleNormal="100" workbookViewId="0">
      <selection activeCell="L9" sqref="L9"/>
    </sheetView>
  </sheetViews>
  <sheetFormatPr defaultColWidth="8.83203125" defaultRowHeight="15.5"/>
  <cols>
    <col min="1" max="1" width="7.58203125" style="3" customWidth="1"/>
    <col min="2" max="2" width="26.08203125" style="2" customWidth="1"/>
    <col min="3" max="3" width="8.83203125" style="3"/>
    <col min="4" max="4" width="16.58203125" customWidth="1"/>
    <col min="5" max="5" width="29.58203125" customWidth="1"/>
    <col min="6" max="6" width="17.83203125" customWidth="1"/>
    <col min="9" max="17" width="30" customWidth="1"/>
    <col min="18" max="18" width="30" style="3" customWidth="1"/>
    <col min="19" max="16384" width="8.83203125" style="3"/>
  </cols>
  <sheetData>
    <row r="1" spans="1:19" s="109" customFormat="1" ht="31">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9" sqref="L9"/>
    </sheetView>
  </sheetViews>
  <sheetFormatPr defaultColWidth="11"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2022-11-21T14:59:43Z</dcterms:modified>
</cp:coreProperties>
</file>