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<sst xmlns="http://schemas.openxmlformats.org/spreadsheetml/2006/main" count="12761" uniqueCount="1684">
  <si>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</si>
  <si>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</si>
  <si>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</si>
  <si>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</si>
  <si>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</si>
  <si>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</si>
  <si>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</si>
  <si>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</si>
  <si>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</si>
  <si>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</si>
  <si>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</si>
  <si>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</si>
  <si>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</si>
  <si>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</si>
  <si>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</si>
  <si>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</si>
  <si>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</si>
  <si>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</si>
  <si>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</si>
  <si>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</si>
  <si>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</si>
  <si>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</si>
  <si>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</si>
  <si>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</si>
  <si>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</si>
  <si>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</si>
  <si>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</si>
  <si>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</si>
  <si>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</si>
  <si>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</si>
  <si>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</si>
  <si>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</si>
  <si>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</si>
  <si>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</si>
  <si>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</si>
  <si>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</si>
  <si>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</si>
  <si>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</si>
  <si>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</si>
  <si>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</si>
  <si>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</si>
  <si>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</si>
  <si>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</si>
  <si>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</si>
  <si>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</si>
  <si>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</si>
  <si>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</si>
  <si>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</si>
  <si>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</si>
  <si>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</si>
  <si>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</si>
  <si>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</si>
  <si>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</si>
  <si>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</si>
  <si>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</si>
  <si>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</si>
  <si>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</si>
  <si>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</si>
  <si>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</si>
  <si>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</si>
  <si>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</si>
  <si>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</si>
  <si>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</si>
  <si>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</si>
  <si>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</si>
  <si>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</si>
  <si>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</si>
  <si>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</si>
  <si>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</si>
  <si>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</si>
  <si>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</si>
  <si>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</si>
  <si>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</si>
  <si>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</si>
  <si>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</si>
  <si>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</si>
  <si>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</si>
  <si>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</si>
  <si>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</si>
  <si>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</si>
  <si>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</si>
  <si>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</si>
  <si>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</si>
  <si>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</si>
  <si>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</si>
  <si>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</si>
  <si>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</si>
  <si>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</si>
  <si>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</si>
  <si>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</si>
  <si>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</si>
  <si>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</si>
  <si>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</si>
  <si>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</si>
  <si>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</si>
  <si>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</si>
  <si>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</si>
  <si>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</si>
  <si>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</si>
  <si>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</si>
  <si>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</si>
  <si>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</si>
  <si>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</si>
  <si>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</si>
  <si>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</si>
  <si>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</si>
  <si>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</si>
  <si>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</si>
  <si>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</si>
  <si>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</si>
  <si>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</si>
  <si>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</si>
  <si>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</si>
  <si>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</si>
  <si>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</si>
  <si>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</si>
  <si>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</si>
  <si>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</si>
  <si>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</si>
  <si>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</si>
  <si>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</si>
  <si>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</si>
  <si>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</si>
  <si>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</si>
  <si>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</si>
  <si>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</si>
  <si>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</si>
  <si>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</si>
  <si>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</si>
  <si>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</si>
  <si>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</si>
  <si>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</si>
  <si>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</si>
  <si>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</si>
  <si>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</si>
  <si>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</si>
  <si>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</si>
  <si>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</si>
  <si>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</si>
  <si>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</si>
  <si>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</si>
  <si>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</si>
  <si>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</si>
  <si>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</si>
  <si>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</si>
  <si>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</si>
  <si>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</si>
  <si>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</si>
  <si>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</si>
  <si>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</si>
  <si>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</si>
  <si>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</si>
  <si>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</si>
  <si>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</si>
  <si>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</si>
  <si>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</si>
  <si>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</si>
  <si>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</si>
  <si>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</si>
  <si>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</si>
  <si>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</si>
  <si>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</si>
  <si>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</si>
  <si>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</si>
  <si>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</si>
  <si>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</si>
  <si>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</si>
  <si>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</si>
  <si>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</si>
  <si>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</si>
  <si>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</si>
  <si>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</si>
  <si>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</si>
  <si>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</si>
  <si>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</si>
  <si>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</si>
  <si>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</si>
  <si>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</si>
  <si>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</si>
  <si>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</si>
  <si>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</si>
  <si>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</si>
  <si>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</si>
  <si>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</si>
  <si>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</si>
  <si>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</si>
  <si>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</si>
  <si>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</si>
  <si>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</si>
  <si>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</si>
  <si>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</si>
  <si>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</si>
  <si>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</si>
  <si>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</si>
  <si>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</si>
  <si>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</si>
  <si>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</si>
  <si>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</si>
  <si>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</si>
  <si>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</si>
  <si>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</si>
  <si>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</si>
  <si>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</si>
  <si>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</si>
  <si>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</si>
  <si>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</si>
  <si>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</si>
  <si>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</si>
  <si>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</si>
  <si>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</si>
  <si>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</si>
  <si>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</si>
  <si>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</si>
  <si>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</si>
  <si>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</si>
  <si>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</si>
  <si>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</si>
  <si>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</si>
  <si>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</si>
  <si>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</si>
  <si>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</si>
  <si>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</si>
  <si>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</si>
  <si>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</si>
  <si>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</si>
  <si>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</si>
  <si>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</si>
  <si>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</si>
  <si>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</si>
  <si>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</si>
  <si>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</si>
  <si>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</si>
  <si>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</si>
  <si>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</si>
  <si>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</si>
  <si>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</si>
  <si>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</si>
  <si>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</si>
  <si>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</si>
  <si>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</si>
  <si>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</si>
  <si>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</si>
  <si>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</si>
  <si>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</si>
  <si>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</si>
  <si>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</si>
  <si>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</si>
  <si>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</si>
  <si>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</si>
  <si>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</si>
  <si>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</si>
  <si>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</si>
  <si>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</si>
  <si>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</si>
  <si>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</si>
  <si>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</si>
  <si>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</si>
  <si>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</si>
  <si>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</si>
  <si>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</si>
  <si>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</si>
  <si>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</si>
  <si>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</si>
  <si>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</si>
  <si>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</si>
  <si>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</si>
  <si>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</si>
  <si>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</si>
  <si>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</si>
  <si>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</si>
  <si>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</si>
  <si>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</si>
  <si>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</si>
  <si>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</si>
  <si>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</si>
  <si>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</si>
  <si>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</si>
  <si>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</si>
  <si>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</si>
  <si>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</si>
  <si>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</si>
  <si>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</si>
  <si>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</si>
  <si>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</si>
  <si>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</si>
  <si>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</si>
  <si>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</si>
  <si>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</si>
  <si>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</si>
  <si>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</si>
  <si>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</si>
  <si>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</si>
  <si>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</si>
  <si>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</si>
  <si>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</si>
  <si>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</si>
  <si>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</si>
  <si>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</si>
  <si>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</si>
  <si>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</si>
  <si>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</si>
  <si>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</si>
  <si>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</si>
  <si>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</si>
  <si>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</si>
  <si>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</si>
  <si>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</si>
  <si>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</si>
  <si>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</si>
  <si>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</si>
  <si>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</si>
  <si>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</si>
  <si>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</si>
  <si>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</si>
  <si>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</si>
  <si>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</si>
  <si>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</si>
  <si>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</si>
  <si>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</si>
  <si>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</si>
  <si>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</si>
  <si>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</si>
  <si>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</si>
  <si>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</si>
  <si>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</si>
  <si>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</si>
  <si>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</si>
  <si>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</si>
  <si>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</si>
  <si>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</si>
  <si>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</si>
  <si>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</si>
  <si>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</si>
  <si>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</si>
  <si>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</si>
  <si>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</si>
  <si>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</si>
  <si>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</si>
  <si>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</si>
  <si>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</si>
  <si>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</si>
  <si>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</si>
  <si>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</si>
  <si>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</si>
  <si>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</si>
  <si>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</si>
  <si>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</si>
  <si>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</si>
  <si>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</si>
  <si>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</si>
  <si>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</si>
  <si>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</si>
  <si>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</si>
  <si>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</si>
  <si>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</si>
  <si>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</si>
  <si>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</si>
  <si>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</si>
  <si>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</si>
  <si>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</si>
  <si>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</si>
  <si>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</si>
  <si>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</si>
  <si>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</si>
  <si>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</si>
  <si>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</si>
  <si>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</si>
  <si>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</si>
  <si>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</si>
  <si>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</si>
  <si>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</si>
  <si>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</si>
  <si>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</si>
  <si>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</si>
  <si>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</si>
  <si>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</si>
  <si>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</si>
  <si>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</si>
  <si>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</si>
  <si>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</si>
  <si>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</si>
  <si>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</si>
  <si>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</si>
  <si>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</si>
  <si>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</si>
  <si>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</si>
  <si>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</si>
  <si>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</si>
  <si>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</si>
  <si>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</si>
  <si>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</si>
  <si>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</si>
  <si>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</si>
  <si>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</si>
  <si>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</si>
  <si>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</si>
  <si>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</si>
  <si>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</si>
  <si>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</si>
  <si>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</si>
  <si>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</si>
  <si>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</si>
  <si>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</si>
  <si>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</si>
  <si>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</si>
  <si>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</si>
  <si>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</si>
  <si>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</si>
  <si>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</si>
  <si>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</si>
  <si>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</si>
  <si>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</si>
  <si>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</si>
  <si>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</si>
  <si>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</si>
  <si>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</si>
  <si>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</si>
  <si>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</si>
  <si>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</si>
  <si>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</si>
  <si>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</si>
  <si>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</si>
  <si>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</si>
  <si>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</si>
  <si>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</si>
  <si>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</si>
  <si>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</si>
  <si>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</si>
  <si>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</si>
  <si>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</si>
  <si>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</si>
  <si>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</si>
  <si>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</si>
  <si>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</si>
  <si>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</si>
  <si>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</si>
  <si>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</si>
  <si>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</si>
  <si>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</si>
  <si>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</si>
  <si>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</si>
  <si>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</si>
  <si>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</si>
  <si>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</si>
  <si>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</si>
  <si>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</si>
  <si>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</si>
  <si>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</si>
  <si>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</si>
  <si>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</si>
  <si>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</si>
  <si>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</si>
  <si>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</si>
  <si>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</si>
  <si>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</si>
  <si>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</si>
  <si>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</si>
  <si>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</si>
  <si>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</si>
  <si>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</si>
  <si>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</si>
  <si>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</si>
  <si>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</si>
  <si>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</si>
  <si>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</si>
  <si>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</si>
  <si>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</si>
  <si>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</si>
  <si>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</si>
  <si>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</si>
  <si>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</si>
  <si>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</si>
  <si>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</si>
  <si>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</si>
  <si>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</si>
  <si>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</si>
  <si>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</si>
  <si>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</si>
  <si>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</si>
  <si>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</si>
  <si>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</si>
  <si>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</si>
  <si>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</si>
  <si>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</si>
  <si>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</si>
  <si>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</si>
  <si>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</si>
  <si>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</si>
  <si>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</si>
  <si>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</si>
  <si>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</si>
  <si>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</si>
  <si>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</si>
  <si>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</si>
  <si>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</si>
  <si>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</si>
  <si>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</si>
  <si>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</si>
  <si>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</si>
  <si>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</si>
  <si>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</si>
  <si>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</si>
  <si>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</si>
  <si>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</si>
  <si>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</si>
  <si>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</si>
  <si>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</si>
  <si>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</si>
  <si>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</si>
  <si>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</si>
  <si>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</si>
  <si>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</si>
  <si>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</si>
  <si>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</si>
  <si>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</si>
  <si>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</si>
  <si>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</si>
  <si>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</si>
  <si>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</si>
  <si>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</si>
  <si>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</si>
  <si>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</si>
  <si>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</si>
  <si>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</si>
  <si>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</si>
  <si>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</si>
  <si>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</si>
  <si>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</si>
  <si>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</si>
  <si>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</si>
  <si>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</si>
  <si>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</si>
  <si>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</si>
  <si>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</si>
  <si>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</si>
  <si>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</si>
  <si>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</si>
  <si>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</si>
  <si>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</si>
  <si>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</si>
  <si>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</si>
  <si>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</si>
  <si>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</si>
  <si>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</si>
  <si>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</si>
  <si>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</si>
  <si>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</si>
  <si>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</si>
  <si>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</si>
  <si>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</si>
  <si>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</si>
  <si>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</si>
  <si>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</si>
  <si>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</si>
  <si>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</si>
  <si>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</si>
  <si>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</si>
  <si>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</si>
  <si>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</si>
  <si>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</si>
  <si>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</si>
  <si>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</si>
  <si>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</si>
  <si>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</si>
  <si>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</si>
  <si>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</si>
  <si>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</si>
  <si>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</si>
  <si>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</si>
  <si>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</si>
  <si>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</si>
  <si>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</si>
  <si>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</si>
  <si>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</si>
  <si>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</si>
  <si>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</si>
  <si>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</si>
  <si>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</si>
  <si>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</si>
  <si>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</si>
  <si>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</si>
  <si>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</si>
  <si>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</si>
  <si>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</si>
  <si>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</si>
  <si>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</si>
  <si>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</si>
  <si>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</si>
  <si>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</si>
  <si>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</si>
  <si>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</si>
  <si>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</si>
  <si>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</si>
  <si>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</si>
  <si>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</si>
  <si>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</si>
  <si>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</si>
  <si>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</si>
  <si>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</si>
  <si>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</si>
  <si>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</si>
  <si>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</si>
  <si>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</si>
  <si>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</si>
  <si>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</si>
  <si>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</si>
  <si>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</si>
  <si>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</si>
  <si>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</si>
  <si>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</si>
  <si>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</si>
  <si>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</si>
  <si>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</si>
  <si>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</si>
  <si>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</si>
  <si>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</si>
  <si>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</si>
  <si>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</si>
  <si>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</si>
  <si>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</si>
  <si>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</si>
  <si>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</si>
  <si>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</si>
  <si>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</si>
  <si>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</si>
  <si>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</si>
  <si>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</si>
  <si>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</si>
  <si>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</si>
  <si>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</si>
  <si>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</si>
  <si>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</si>
  <si>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</si>
  <si>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</si>
  <si>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</si>
  <si>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</si>
  <si>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</si>
  <si>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</si>
  <si>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</si>
  <si>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</si>
  <si>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</si>
  <si>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</si>
  <si>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</si>
  <si>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</si>
  <si>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</si>
  <si>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</si>
  <si>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</si>
  <si>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</si>
  <si>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</si>
  <si>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</si>
  <si>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</si>
  <si>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</si>
  <si>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</si>
  <si>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</si>
  <si>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</si>
  <si>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</si>
  <si>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</si>
  <si>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</si>
  <si>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</si>
  <si>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</si>
  <si>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</si>
  <si>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</si>
  <si>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</si>
  <si>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</si>
  <si>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</si>
  <si>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</si>
  <si>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</si>
  <si>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</si>
  <si>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</si>
  <si>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</si>
  <si>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</si>
  <si>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</si>
  <si>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</si>
  <si>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</si>
  <si>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</si>
  <si>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</si>
  <si>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</si>
  <si>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</si>
  <si>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</si>
  <si>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</si>
  <si>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</si>
  <si>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</si>
  <si>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</si>
  <si>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</si>
  <si>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</si>
  <si>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</si>
  <si>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</si>
  <si>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</si>
  <si>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</si>
  <si>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</si>
  <si>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</si>
  <si>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</si>
  <si>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</si>
  <si>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</si>
  <si>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</si>
  <si>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</si>
  <si>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</si>
  <si>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</si>
  <si>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</si>
  <si>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</si>
  <si>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</si>
  <si>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</si>
  <si>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</si>
  <si>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</si>
  <si>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</si>
  <si>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</si>
  <si>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</si>
  <si>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</si>
  <si>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</si>
  <si>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</si>
  <si>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</si>
  <si>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</si>
  <si>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</si>
  <si>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</si>
  <si>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</si>
  <si>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</si>
  <si>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</si>
  <si>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</si>
  <si>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</si>
  <si>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</si>
  <si>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</si>
  <si>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</si>
  <si>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</si>
  <si>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</si>
  <si>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</si>
  <si>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</si>
  <si>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</si>
  <si>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</si>
  <si>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</si>
  <si>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</si>
  <si>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</si>
  <si>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</si>
  <si>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</si>
  <si>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</si>
  <si>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</si>
  <si>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</si>
  <si>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</si>
  <si>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</si>
  <si>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</si>
  <si>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</si>
  <si>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</si>
  <si>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</si>
  <si>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</si>
  <si>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</si>
  <si>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</si>
  <si>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</si>
  <si>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</si>
  <si>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</si>
  <si>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</si>
  <si>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</si>
  <si>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</si>
  <si>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</si>
  <si>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</si>
  <si>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</si>
  <si>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</si>
  <si>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</si>
  <si>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</si>
  <si>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</si>
  <si>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</si>
  <si>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</si>
  <si>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</si>
  <si>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</si>
  <si>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</si>
  <si>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</si>
  <si>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</si>
  <si>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</si>
  <si>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</si>
  <si>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</si>
  <si>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</si>
  <si>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</si>
  <si>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</si>
  <si>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</si>
  <si>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</si>
  <si>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</si>
  <si>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</si>
  <si>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</si>
  <si>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</si>
  <si>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</si>
  <si>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</si>
  <si>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</si>
  <si>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</si>
  <si>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</si>
  <si>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</si>
  <si>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</si>
  <si>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</si>
  <si>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</si>
  <si>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</si>
  <si>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</si>
  <si>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</si>
  <si>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</si>
  <si>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</si>
  <si>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</si>
  <si>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</si>
  <si>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</si>
  <si>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</si>
  <si>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</si>
  <si>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</si>
  <si>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</si>
  <si>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</si>
  <si>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</si>
  <si>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</si>
  <si>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</si>
  <si>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</si>
  <si>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</si>
  <si>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</si>
  <si>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</si>
  <si>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</si>
  <si>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</si>
  <si>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</si>
  <si>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</si>
  <si>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</si>
  <si>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</si>
  <si>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</si>
  <si>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</si>
  <si>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</si>
  <si>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</si>
  <si>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</si>
  <si>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</si>
  <si>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</si>
  <si>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</si>
  <si>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</si>
  <si>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</si>
  <si>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</si>
  <si>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</si>
  <si>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</si>
  <si>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</si>
  <si>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</si>
  <si>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</si>
  <si>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</si>
  <si>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</si>
  <si>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</si>
  <si>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</si>
  <si>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</si>
  <si>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</si>
  <si>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</si>
  <si>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</si>
  <si>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</si>
  <si>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</si>
  <si>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</si>
  <si>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</si>
  <si>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</si>
  <si>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</si>
  <si>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</si>
  <si>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</si>
  <si>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</si>
  <si>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</si>
  <si>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</si>
  <si>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</si>
  <si>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</si>
  <si>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</si>
  <si>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</si>
  <si>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</si>
  <si>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</si>
  <si>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</si>
  <si>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</si>
  <si>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</si>
  <si>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</si>
  <si>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</si>
  <si>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</si>
  <si>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</si>
  <si>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</si>
  <si>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</si>
  <si>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</si>
  <si>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</si>
  <si>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</si>
  <si>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</si>
  <si>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</si>
  <si>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</si>
  <si>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</si>
  <si>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</si>
  <si>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</si>
  <si>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</si>
  <si>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</si>
  <si>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</si>
  <si>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</si>
  <si>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</si>
  <si>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</si>
  <si>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</si>
  <si>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</si>
  <si>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</si>
  <si>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</si>
  <si>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</si>
  <si>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</si>
  <si>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</si>
  <si>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</si>
  <si>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</si>
  <si>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</si>
  <si>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</si>
  <si>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</si>
  <si>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</si>
  <si>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</si>
  <si>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</si>
  <si>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</si>
  <si>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</si>
  <si>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</si>
  <si>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</si>
  <si>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</si>
  <si>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</si>
  <si>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</si>
  <si>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</si>
  <si>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</si>
  <si>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</si>
  <si>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</si>
  <si>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</si>
  <si>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</si>
  <si>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</si>
  <si>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</si>
  <si>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</si>
  <si>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</si>
  <si>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</si>
  <si>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</si>
  <si>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</si>
  <si>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</si>
  <si>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</si>
  <si>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</si>
  <si>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</si>
  <si>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</si>
  <si>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</si>
  <si>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</si>
  <si>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</si>
  <si>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</si>
  <si>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</si>
  <si>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</si>
  <si>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</si>
  <si>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</si>
  <si>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</si>
  <si>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</si>
  <si>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</si>
  <si>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</si>
  <si>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</si>
  <si>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</si>
  <si>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</si>
  <si>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</si>
  <si>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</si>
  <si>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</si>
  <si>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</si>
  <si>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</si>
  <si>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</si>
  <si>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</si>
  <si>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</si>
  <si>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</si>
  <si>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</si>
  <si>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</si>
  <si>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</si>
  <si>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</si>
  <si>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</si>
  <si>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</si>
  <si>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</si>
  <si>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</si>
  <si>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</si>
  <si>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</si>
  <si>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</si>
  <si>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</si>
  <si>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</si>
  <si>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</si>
  <si>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</si>
  <si>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</si>
  <si>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</si>
  <si>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</si>
  <si>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</si>
  <si>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</si>
  <si>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</si>
  <si>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</si>
  <si>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</si>
  <si>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</si>
  <si>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</si>
  <si>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</si>
  <si>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</si>
  <si>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</si>
  <si>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</si>
  <si>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</si>
  <si>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</si>
  <si>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</si>
  <si>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</si>
  <si>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</si>
  <si>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</si>
  <si>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</si>
  <si>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</si>
  <si>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</si>
  <si>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</si>
  <si>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</si>
  <si>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</si>
  <si>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</si>
  <si>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</si>
  <si>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</si>
  <si>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</si>
  <si>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</si>
  <si>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</si>
  <si>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</si>
  <si>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</si>
  <si>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</si>
  <si>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</si>
  <si>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</si>
  <si>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</si>
  <si>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</si>
  <si>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</si>
  <si>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</si>
  <si>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</si>
  <si>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</si>
  <si>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</si>
  <si>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</si>
  <si>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</si>
  <si>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</si>
  <si>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</si>
  <si>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</si>
  <si>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</si>
  <si>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</si>
  <si>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</si>
  <si>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</si>
  <si>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</si>
  <si>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</si>
  <si>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</si>
  <si>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</si>
  <si>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</si>
  <si>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</si>
  <si>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</si>
  <si>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</si>
  <si>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</si>
  <si>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</si>
  <si>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</si>
  <si>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</si>
  <si>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</si>
  <si>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</si>
  <si>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</si>
  <si>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</si>
  <si>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</si>
  <si>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</si>
  <si>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</si>
  <si>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</si>
  <si>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</si>
  <si>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</si>
  <si>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</si>
  <si>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</si>
  <si>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</si>
  <si>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</si>
  <si>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</si>
  <si>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</si>
  <si>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</si>
  <si>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</si>
  <si>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</si>
  <si>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</si>
  <si>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</si>
  <si>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</si>
  <si>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</si>
  <si>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</si>
  <si>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</si>
  <si>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</si>
  <si>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</si>
  <si>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</si>
  <si>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</si>
  <si>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</si>
  <si>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</si>
  <si>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</si>
  <si>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</si>
  <si>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</si>
  <si>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</si>
  <si>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</si>
  <si>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</si>
  <si>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</si>
  <si>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</si>
  <si>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</si>
  <si>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</si>
  <si>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</si>
  <si>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</si>
  <si>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</si>
  <si>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</si>
  <si>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</si>
  <si>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</si>
  <si>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</si>
  <si>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</si>
  <si>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</si>
  <si>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</si>
  <si>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</si>
  <si>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</si>
  <si>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</si>
  <si>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</si>
  <si>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</si>
  <si>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</si>
  <si>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</si>
  <si>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</si>
  <si>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</si>
  <si>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</si>
  <si>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</si>
  <si>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</si>
  <si>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</si>
  <si>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</si>
  <si>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</si>
  <si>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</si>
  <si>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</si>
  <si>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</si>
  <si>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</si>
  <si>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</si>
  <si>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</si>
  <si>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</si>
  <si>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</si>
  <si>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</si>
  <si>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</si>
  <si>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</si>
  <si>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</si>
  <si>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</si>
  <si>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</si>
  <si>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</si>
  <si>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</si>
  <si>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</si>
  <si>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</si>
  <si>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</si>
  <si>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</si>
  <si>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</si>
  <si>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</si>
  <si>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</si>
  <si>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</si>
  <si>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</si>
  <si>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</si>
  <si>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</si>
  <si>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</si>
  <si>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</si>
  <si>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</si>
  <si>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</si>
  <si>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</si>
  <si>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</si>
  <si>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</si>
  <si>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</si>
  <si>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</si>
  <si>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</si>
  <si>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</si>
  <si>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</si>
  <si>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</si>
  <si>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</si>
  <si>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</si>
  <si>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</si>
  <si>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</si>
  <si>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</si>
  <si>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</si>
  <si>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</si>
  <si>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</si>
  <si>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</si>
  <si>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</si>
  <si>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</si>
  <si>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</si>
  <si>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</si>
  <si>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</si>
  <si>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</si>
  <si>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</si>
  <si>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</si>
  <si>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</si>
  <si>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</si>
  <si>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</si>
  <si>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</si>
  <si>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</si>
  <si>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</si>
  <si>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</si>
  <si>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</si>
  <si>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</si>
  <si>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</si>
  <si>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</si>
  <si>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</si>
  <si>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</si>
  <si>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</si>
  <si>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</si>
  <si>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</si>
  <si>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</si>
  <si>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</si>
  <si>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</si>
  <si>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</si>
  <si>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</si>
  <si>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</si>
  <si>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</si>
  <si>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</si>
  <si>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</si>
  <si>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</si>
  <si>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</si>
  <si>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</si>
  <si>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</si>
  <si>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</si>
  <si>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</si>
  <si>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</si>
  <si>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</si>
  <si>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</si>
  <si>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</si>
  <si>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</si>
  <si>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</si>
  <si>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</si>
  <si>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</si>
  <si>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</si>
  <si>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</si>
  <si>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</si>
  <si>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</si>
  <si>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</si>
  <si>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</si>
  <si>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</si>
  <si>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</si>
  <si>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</si>
  <si>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</si>
  <si>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</si>
  <si>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</si>
  <si>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</si>
  <si>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</si>
  <si>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</si>
  <si>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</si>
  <si>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</si>
  <si>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</si>
  <si>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</si>
  <si>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</si>
  <si>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</si>
  <si>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</si>
  <si>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</si>
  <si>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</si>
  <si>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</si>
  <si>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</si>
  <si>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</si>
  <si>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</si>
  <si>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</si>
  <si>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</si>
  <si>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</si>
  <si>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</si>
  <si>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</si>
  <si>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</si>
  <si>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</si>
  <si>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</si>
  <si>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</si>
  <si>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</si>
  <si>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</si>
  <si>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</si>
  <si>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</si>
  <si>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</si>
  <si>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</si>
  <si>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</si>
  <si>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</si>
  <si>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</si>
  <si>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</si>
  <si>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</si>
  <si>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</si>
  <si>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</si>
  <si>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</si>
  <si>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</si>
  <si>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</si>
  <si>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</si>
  <si>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</si>
  <si>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</si>
  <si>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</si>
  <si>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</si>
  <si>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</si>
  <si>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</si>
  <si>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</si>
  <si>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</si>
  <si>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</si>
  <si>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</si>
  <si>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</si>
  <si>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</si>
  <si>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</si>
  <si>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</si>
  <si>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</si>
  <si>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</si>
  <si>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</si>
  <si>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</si>
  <si>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</si>
  <si>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</si>
  <si>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</si>
  <si>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</si>
  <si>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</si>
  <si>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</si>
  <si>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</si>
  <si>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</si>
  <si>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</si>
  <si>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</si>
  <si>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</si>
  <si>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</si>
  <si>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</si>
  <si>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</si>
  <si>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</si>
  <si>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</si>
  <si>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</si>
  <si>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</si>
  <si>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</si>
  <si>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</si>
  <si>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</si>
  <si>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</si>
  <si>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</si>
  <si>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</si>
  <si>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</si>
  <si>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</si>
  <si>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</si>
  <si>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</si>
  <si>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</si>
  <si>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</si>
  <si>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</si>
  <si>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</si>
  <si>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</si>
  <si>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</si>
  <si>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</si>
  <si>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</si>
  <si>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</si>
  <si>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</si>
  <si>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</si>
  <si>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</si>
  <si>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</si>
  <si>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</si>
  <si>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</si>
  <si>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</si>
  <si>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</si>
  <si>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</si>
  <si>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</si>
  <si>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</si>
  <si>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</si>
  <si>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</si>
  <si>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</si>
  <si>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</si>
  <si>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</si>
  <si>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</si>
  <si>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</si>
  <si>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</si>
  <si>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</si>
  <si>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</si>
  <si>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</si>
  <si>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</si>
  <si>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</si>
  <si>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</si>
  <si>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</si>
  <si>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</si>
  <si>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</si>
  <si>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</si>
  <si>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</si>
  <si>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</si>
  <si>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</si>
  <si>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</si>
  <si>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</si>
  <si>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</si>
  <si>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</si>
  <si>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</si>
  <si>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</si>
  <si>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</si>
  <si>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</si>
  <si>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</si>
  <si>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</si>
  <si>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</si>
  <si>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</si>
  <si>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</si>
  <si>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</si>
  <si>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</si>
  <si>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</si>
  <si>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</si>
  <si>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</si>
  <si>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</si>
  <si>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</si>
  <si>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</si>
  <si>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</si>
  <si>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</si>
  <si>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</si>
  <si>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</si>
  <si>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</si>
  <si>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</si>
  <si>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</si>
  <si>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</si>
  <si>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</si>
  <si>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</si>
  <si>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</si>
  <si>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</si>
  <si>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</si>
  <si>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</si>
  <si>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</si>
  <si>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</si>
  <si>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</si>
  <si>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</si>
  <si>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</si>
  <si>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</si>
  <si>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</si>
  <si>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</si>
  <si>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</si>
  <si>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</si>
  <si>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</si>
  <si>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</si>
  <si>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</si>
  <si>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</si>
  <si>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</si>
  <si>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</si>
  <si>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</si>
  <si>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</si>
  <si>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</si>
  <si>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</si>
  <si>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</si>
  <si>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</si>
  <si>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</si>
  <si>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</si>
  <si>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</si>
  <si>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</si>
  <si>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</si>
  <si>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</si>
  <si>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</si>
  <si>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</si>
  <si>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</si>
  <si>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</si>
  <si>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</si>
  <si>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</si>
  <si>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</si>
  <si>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</si>
  <si>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</si>
  <si>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</si>
  <si>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</si>
  <si>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</si>
  <si>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</si>
  <si>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</si>
  <si>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</si>
  <si>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</si>
  <si>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</si>
  <si>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</si>
  <si>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</si>
  <si>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</si>
  <si>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</si>
  <si>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</si>
  <si>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</si>
  <si>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</si>
  <si>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</si>
  <si>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</si>
  <si>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</si>
  <si>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</si>
  <si>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</si>
  <si>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</si>
  <si>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</si>
  <si>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</si>
  <si>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</si>
  <si>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</si>
  <si>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</si>
  <si>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</si>
  <si>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</si>
  <si>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</si>
  <si>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</si>
  <si>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</si>
  <si>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</si>
  <si>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</si>
  <si>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</si>
  <si>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</si>
  <si>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</si>
  <si>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</si>
  <si>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</si>
  <si>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</si>
  <si>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</si>
  <si>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</si>
  <si>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</si>
  <si>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</si>
  <si>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</si>
  <si>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</si>
  <si>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</si>
  <si>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</si>
  <si>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</si>
  <si>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</si>
  <si>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</si>
  <si>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</si>
  <si>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</si>
  <si>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</si>
  <si>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</si>
  <si>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</si>
  <si>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</si>
  <si>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</si>
  <si>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</si>
  <si>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</si>
  <si>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</si>
  <si>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</si>
  <si>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</si>
  <si>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</si>
  <si>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</si>
  <si>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</si>
  <si>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</si>
  <si>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</si>
  <si>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</si>
  <si>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</si>
  <si>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</si>
  <si>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</si>
  <si>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</si>
  <si>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</si>
  <si>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</si>
  <si>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</si>
  <si>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</si>
  <si>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</si>
  <si>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</si>
  <si>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</si>
  <si>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</si>
  <si>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</si>
  <si>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</si>
  <si>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</si>
  <si>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</si>
  <si>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</si>
  <si>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</si>
  <si>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</si>
  <si>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</si>
  <si>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</si>
  <si>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</si>
  <si>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</si>
  <si>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</si>
  <si>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</si>
  <si>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</si>
  <si>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</si>
  <si>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</si>
  <si>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</si>
  <si>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</si>
  <si>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</si>
  <si>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</si>
  <si>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</si>
  <si>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</si>
  <si>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</si>
  <si>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</si>
  <si>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</si>
  <si>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</si>
  <si>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</si>
  <si>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</si>
  <si>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</si>
  <si>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</si>
  <si>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</si>
  <si>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</si>
  <si>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</si>
  <si>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</si>
  <si>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</si>
  <si>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</si>
  <si>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</si>
  <si>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</si>
  <si>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</si>
  <si>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</si>
  <si>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</si>
  <si>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</si>
  <si>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</si>
  <si>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</si>
  <si>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</si>
  <si>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</si>
  <si>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</si>
  <si>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</si>
  <si>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</si>
  <si>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</si>
  <si>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</si>
  <si>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</si>
  <si>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</si>
  <si>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</si>
  <si>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</si>
  <si>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</si>
  <si>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</si>
  <si>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</si>
  <si>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</si>
  <si>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</si>
  <si>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</si>
  <si>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</si>
  <si>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</si>
  <si>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</si>
  <si>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</si>
  <si>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</si>
  <si>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</si>
  <si>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</si>
  <si>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</si>
  <si>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</si>
  <si>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</si>
  <si>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</si>
  <si>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</si>
  <si>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</si>
  <si>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</si>
  <si>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</si>
  <si>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</si>
  <si>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</si>
  <si>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</si>
  <si>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</si>
  <si>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</si>
  <si>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</si>
  <si>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</si>
  <si>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</si>
  <si>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</si>
  <si>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</si>
  <si>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</si>
  <si>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</si>
  <si>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</si>
  <si>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</si>
  <si>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</si>
  <si>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</si>
  <si>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</si>
  <si>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</si>
  <si>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</si>
  <si>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</si>
  <si>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</si>
  <si>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</si>
  <si>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</si>
  <si>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</si>
  <si>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</si>
  <si>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</si>
  <si>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</si>
  <si>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</si>
  <si>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</si>
  <si>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</si>
  <si>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</si>
  <si>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</si>
  <si>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</si>
  <si>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</si>
  <si>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</si>
  <si>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</si>
  <si>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</si>
  <si>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</si>
  <si>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</si>
  <si>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</si>
  <si>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</si>
  <si>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</si>
  <si>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</si>
  <si>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</si>
  <si>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</si>
  <si>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</si>
  <si>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</si>
  <si>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</si>
  <si>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</si>
  <si>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</si>
  <si>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</si>
  <si>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</si>
  <si>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</si>
  <si>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</si>
  <si>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</si>
  <si>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</si>
  <si>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</si>
  <si>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</si>
  <si>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</si>
  <si>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</si>
  <si>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</si>
  <si>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</si>
  <si>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</si>
  <si>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</si>
  <si>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</si>
  <si>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</si>
  <si>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</si>
  <si>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</si>
  <si>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</si>
  <si>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</si>
  <si>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</si>
  <si>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</si>
  <si>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</si>
  <si>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</si>
  <si>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</si>
  <si>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</si>
  <si>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</si>
  <si>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</si>
  <si>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</si>
  <si>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</si>
  <si>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</si>
  <si>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</si>
  <si>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</si>
  <si>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</si>
  <si>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</si>
  <si>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</si>
  <si>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</si>
  <si>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</si>
  <si>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</si>
  <si>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</si>
  <si>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</si>
  <si>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</si>
  <si>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</si>
  <si>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</si>
  <si>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</si>
  <si>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</si>
  <si>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</si>
  <si>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</si>
  <si>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</si>
  <si>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</si>
  <si>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</si>
  <si>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</si>
  <si>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</si>
  <si>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</si>
  <si>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</si>
  <si>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</si>
  <si>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</si>
  <si>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</si>
  <si>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</si>
  <si>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</si>
  <si>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</si>
  <si>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</si>
  <si>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</si>
  <si>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</si>
  <si>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</si>
  <si>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</si>
  <si>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</si>
  <si>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</si>
  <si>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</si>
  <si>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</si>
  <si>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</si>
  <si>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</si>
  <si>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</si>
  <si>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From Malawi HBP - multiplied by 4 for quarterly testing (comparable to Ying et al. (2015) study in Uganda)</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</si>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</sst>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zoomScale="90" zoomScaleNormal="90" workbookViewId="0">
      <pane xSplit="3" ySplit="3" topLeftCell="Z96" activePane="bottomRight" state="frozen"/>
      <selection pane="topRight" activeCell="D1" sqref="D1"/>
      <selection pane="bottomLeft" activeCell="A4" sqref="A4"/>
      <selection pane="bottomRight" activeCell="AA105" sqref="AA105"/>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6</v>
      </c>
      <c r="M9" s="20">
        <f>INDEX(raw_data!$A$3:$CR$338,MATCH(data!$B9,raw_data!$F$3:$F$338,0), MATCH(data!M$3,raw_data!$A$3:$CR$3,0))</f>
        <v>6</v>
      </c>
      <c r="N9" s="20">
        <f>INDEX(raw_data!$A$3:$CR$338,MATCH(data!$B9,raw_data!$F$3:$F$338,0), MATCH(data!N$3,raw_data!$A$3:$CR$3,0))</f>
        <v>0</v>
      </c>
      <c r="O9" s="20">
        <f>INDEX(raw_data!$A$3:$CR$338,MATCH(data!$B9,raw_data!$F$3:$F$338,0), MATCH(data!O$3,raw_data!$A$3:$CR$3,0))</f>
        <v>120</v>
      </c>
      <c r="P9" s="20">
        <f>INDEX(raw_data!$A$3:$CR$338,MATCH(data!$B9,raw_data!$F$3:$F$338,0), MATCH(data!P$3,raw_data!$A$3:$CR$3,0))</f>
        <v>120</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0.5</v>
      </c>
      <c r="M39" s="20">
        <f>INDEX(raw_data!$A$3:$CR$338,MATCH(data!$B39,raw_data!$F$3:$F$338,0), MATCH(data!M$3,raw_data!$A$3:$CR$3,0))</f>
        <v>0.5</v>
      </c>
      <c r="N39" s="20">
        <f>INDEX(raw_data!$A$3:$CR$338,MATCH(data!$B39,raw_data!$F$3:$F$338,0), MATCH(data!N$3,raw_data!$A$3:$CR$3,0))</f>
        <v>0</v>
      </c>
      <c r="O39" s="20">
        <f>INDEX(raw_data!$A$3:$CR$338,MATCH(data!$B39,raw_data!$F$3:$F$338,0), MATCH(data!O$3,raw_data!$A$3:$CR$3,0))</f>
        <v>0</v>
      </c>
      <c r="P39" s="20">
        <f>INDEX(raw_data!$A$3:$CR$338,MATCH(data!$B39,raw_data!$F$3:$F$338,0), MATCH(data!P$3,raw_data!$A$3:$CR$3,0))</f>
        <v>15</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0.5</v>
      </c>
      <c r="M40" s="20">
        <f>INDEX(raw_data!$A$3:$CR$338,MATCH(data!$B40,raw_data!$F$3:$F$338,0), MATCH(data!M$3,raw_data!$A$3:$CR$3,0))</f>
        <v>0.5</v>
      </c>
      <c r="N40" s="20">
        <f>INDEX(raw_data!$A$3:$CR$338,MATCH(data!$B40,raw_data!$F$3:$F$338,0), MATCH(data!N$3,raw_data!$A$3:$CR$3,0))</f>
        <v>0</v>
      </c>
      <c r="O40" s="20">
        <f>INDEX(raw_data!$A$3:$CR$338,MATCH(data!$B40,raw_data!$F$3:$F$338,0), MATCH(data!O$3,raw_data!$A$3:$CR$3,0))</f>
        <v>0</v>
      </c>
      <c r="P40" s="20">
        <f>INDEX(raw_data!$A$3:$CR$338,MATCH(data!$B40,raw_data!$F$3:$F$338,0), MATCH(data!P$3,raw_data!$A$3:$CR$3,0))</f>
        <v>15</v>
      </c>
      <c r="Q40" s="20">
        <f>INDEX(raw_data!$A$3:$CR$338,MATCH(data!$B40,raw_data!$F$3:$F$338,0), MATCH(data!Q$3,raw_data!$A$3:$CR$3,0))</f>
        <v>0</v>
      </c>
      <c r="R40" s="20">
        <f>INDEX(raw_data!$A$3:$CR$338,MATCH(data!$B40,raw_data!$F$3:$F$338,0), MATCH(data!R$3,raw_data!$A$3:$CR$3,0))</f>
        <v>0</v>
      </c>
      <c r="S40" s="20">
        <f>INDEX(raw_data!$A$3:$CR$338,MATCH(data!$B40,raw_data!$F$3:$F$338,0), MATCH(data!S$3,raw_data!$A$3:$CR$3,0))</f>
        <v>0</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216920</v>
      </c>
      <c r="J49" s="87">
        <f>INDEX(raw_data!$A$3:$CR$338,MATCH(data!$B49,raw_data!$F$3:$F$338,0), MATCH(data!J$3,raw_data!$A$3:$CR$3,0))</f>
        <v>255200</v>
      </c>
      <c r="K49" s="61">
        <f>INDEX(raw_data!$A$3:$CR$338,MATCH(data!$B49,raw_data!$F$3:$F$338,0), MATCH(data!K$3,raw_data!$A$3:$CR$3,0))</f>
        <v>37.322551980090886</v>
      </c>
      <c r="L49" s="20">
        <f>INDEX(raw_data!$A$3:$CR$338,MATCH(data!$B49,raw_data!$F$3:$F$338,0), MATCH(data!L$3,raw_data!$A$3:$CR$3,0))</f>
        <v>4.5</v>
      </c>
      <c r="M49" s="20">
        <f>INDEX(raw_data!$A$3:$CR$338,MATCH(data!$B49,raw_data!$F$3:$F$338,0), MATCH(data!M$3,raw_data!$A$3:$CR$3,0))</f>
        <v>4.5</v>
      </c>
      <c r="N49" s="20">
        <f>INDEX(raw_data!$A$3:$CR$338,MATCH(data!$B49,raw_data!$F$3:$F$338,0), MATCH(data!N$3,raw_data!$A$3:$CR$3,0))</f>
        <v>0</v>
      </c>
      <c r="O49" s="20">
        <f>INDEX(raw_data!$A$3:$CR$338,MATCH(data!$B49,raw_data!$F$3:$F$338,0), MATCH(data!O$3,raw_data!$A$3:$CR$3,0))</f>
        <v>8</v>
      </c>
      <c r="P49" s="20">
        <f>INDEX(raw_data!$A$3:$CR$338,MATCH(data!$B49,raw_data!$F$3:$F$338,0), MATCH(data!P$3,raw_data!$A$3:$CR$3,0))</f>
        <v>5</v>
      </c>
      <c r="Q49" s="20">
        <f>INDEX(raw_data!$A$3:$CR$338,MATCH(data!$B49,raw_data!$F$3:$F$338,0), MATCH(data!Q$3,raw_data!$A$3:$CR$3,0))</f>
        <v>0</v>
      </c>
      <c r="R49" s="20">
        <f>INDEX(raw_data!$A$3:$CR$338,MATCH(data!$B49,raw_data!$F$3:$F$338,0), MATCH(data!R$3,raw_data!$A$3:$CR$3,0))</f>
        <v>3.5</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181030</v>
      </c>
      <c r="K50" s="61">
        <f>INDEX(raw_data!$A$3:$CR$338,MATCH(data!$B50,raw_data!$F$3:$F$338,0), MATCH(data!K$3,raw_data!$A$3:$CR$3,0))</f>
        <v>622.14637168141599</v>
      </c>
      <c r="L50" s="20">
        <f>INDEX(raw_data!$A$3:$CR$338,MATCH(data!$B50,raw_data!$F$3:$F$338,0), MATCH(data!L$3,raw_data!$A$3:$CR$3,0))</f>
        <v>2.5</v>
      </c>
      <c r="M50" s="20">
        <f>INDEX(raw_data!$A$3:$CR$338,MATCH(data!$B50,raw_data!$F$3:$F$338,0), MATCH(data!M$3,raw_data!$A$3:$CR$3,0))</f>
        <v>2.5</v>
      </c>
      <c r="N50" s="20">
        <f>INDEX(raw_data!$A$3:$CR$338,MATCH(data!$B50,raw_data!$F$3:$F$338,0), MATCH(data!N$3,raw_data!$A$3:$CR$3,0))</f>
        <v>0</v>
      </c>
      <c r="O50" s="20">
        <f>INDEX(raw_data!$A$3:$CR$338,MATCH(data!$B50,raw_data!$F$3:$F$338,0), MATCH(data!O$3,raw_data!$A$3:$CR$3,0))</f>
        <v>11.25</v>
      </c>
      <c r="P50" s="20">
        <f>INDEX(raw_data!$A$3:$CR$338,MATCH(data!$B50,raw_data!$F$3:$F$338,0), MATCH(data!P$3,raw_data!$A$3:$CR$3,0))</f>
        <v>5.25</v>
      </c>
      <c r="Q50" s="20">
        <f>INDEX(raw_data!$A$3:$CR$338,MATCH(data!$B50,raw_data!$F$3:$F$338,0), MATCH(data!Q$3,raw_data!$A$3:$CR$3,0))</f>
        <v>1.5</v>
      </c>
      <c r="R50" s="20">
        <f>INDEX(raw_data!$A$3:$CR$338,MATCH(data!$B50,raw_data!$F$3:$F$338,0), MATCH(data!R$3,raw_data!$A$3:$CR$3,0))</f>
        <v>1.5</v>
      </c>
      <c r="S50" s="20">
        <f>INDEX(raw_data!$A$3:$CR$338,MATCH(data!$B50,raw_data!$F$3:$F$338,0), MATCH(data!S$3,raw_data!$A$3:$CR$3,0))</f>
        <v>0</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7631.9665069473704</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2.5</v>
      </c>
      <c r="M51" s="20">
        <f>INDEX(raw_data!$A$3:$CR$338,MATCH(data!$B51,raw_data!$F$3:$F$338,0), MATCH(data!M$3,raw_data!$A$3:$CR$3,0))</f>
        <v>2.5</v>
      </c>
      <c r="N51" s="20">
        <f>INDEX(raw_data!$A$3:$CR$338,MATCH(data!$B51,raw_data!$F$3:$F$338,0), MATCH(data!N$3,raw_data!$A$3:$CR$3,0))</f>
        <v>0</v>
      </c>
      <c r="O51" s="20">
        <f>INDEX(raw_data!$A$3:$CR$338,MATCH(data!$B51,raw_data!$F$3:$F$338,0), MATCH(data!O$3,raw_data!$A$3:$CR$3,0))</f>
        <v>11.25</v>
      </c>
      <c r="P51" s="20">
        <f>INDEX(raw_data!$A$3:$CR$338,MATCH(data!$B51,raw_data!$F$3:$F$338,0), MATCH(data!P$3,raw_data!$A$3:$CR$3,0))</f>
        <v>5.25</v>
      </c>
      <c r="Q51" s="20">
        <f>INDEX(raw_data!$A$3:$CR$338,MATCH(data!$B51,raw_data!$F$3:$F$338,0), MATCH(data!Q$3,raw_data!$A$3:$CR$3,0))</f>
        <v>1.5</v>
      </c>
      <c r="R51" s="20">
        <f>INDEX(raw_data!$A$3:$CR$338,MATCH(data!$B51,raw_data!$F$3:$F$338,0), MATCH(data!R$3,raw_data!$A$3:$CR$3,0))</f>
        <v>1.5</v>
      </c>
      <c r="S51" s="20">
        <f>INDEX(raw_data!$A$3:$CR$338,MATCH(data!$B51,raw_data!$F$3:$F$338,0), MATCH(data!S$3,raw_data!$A$3:$CR$3,0))</f>
        <v>0</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1193</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1195</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1197</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1199</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1201</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0.5</v>
      </c>
      <c r="M121" s="20">
        <f>INDEX(raw_data!$A$3:$CR$338,MATCH(data!$B121,raw_data!$F$3:$F$338,0), MATCH(data!M$3,raw_data!$A$3:$CR$3,0))</f>
        <v>0.5</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15</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0</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1671</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1672</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0.5</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0.5</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6</v>
      </c>
      <c r="L80" s="113">
        <f>INDEX(data!$A$3:$AI$127, MATCH('Table for manuscript'!$C80, data!$C$3:$C$127,0), MATCH('Table for manuscript'!L$1, data!$A$3:$AI$3,0))</f>
        <v>120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0.5</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1196</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tabSelected="1" zoomScale="80" zoomScaleNormal="80" workbookViewId="0">
      <pane xSplit="7" ySplit="3" topLeftCell="BO4" activePane="bottomRight" state="frozen"/>
      <selection pane="topRight" activeCell="H1" sqref="H1"/>
      <selection pane="bottomLeft" activeCell="A4" sqref="A4"/>
      <selection pane="bottomRight" activeCell="BP9" sqref="BP9:CJ9"/>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1663</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1664</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6</v>
      </c>
      <c r="BQ9" s="20">
        <v>6</v>
      </c>
      <c r="BR9" s="20">
        <v>0</v>
      </c>
      <c r="BS9" s="20">
        <v>120</v>
      </c>
      <c r="BT9" s="20">
        <v>120</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c r="A24" s="20" t="s">
        <v>102</v>
      </c>
      <c r="B24" s="20" t="s">
        <v>102</v>
      </c>
      <c r="C24" s="20" t="s">
        <v>102</v>
      </c>
      <c r="D24" s="20" t="s">
        <v>1673</v>
      </c>
      <c r="E24" s="21" t="s">
        <v>103</v>
      </c>
      <c r="F24" s="22" t="s">
        <v>207</v>
      </c>
      <c r="G24" s="23" t="s">
        <v>1666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c r="A25" s="20" t="s">
        <v>102</v>
      </c>
      <c r="B25" s="20" t="s">
        <v>102</v>
      </c>
      <c r="C25" s="20" t="s">
        <v>102</v>
      </c>
      <c r="D25" s="20" t="s">
        <v>1673</v>
      </c>
      <c r="E25" s="21" t="s">
        <v>103</v>
      </c>
      <c r="F25" s="22" t="s">
        <v>209</v>
      </c>
      <c r="G25" s="23" t="s">
        <v>1665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1649</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1650</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1651</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1647</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1652</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1648</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1675</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1683</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1678</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1679</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1680</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1681</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1682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c r="A295" s="20" t="s">
        <v>102</v>
      </c>
      <c r="B295" s="20" t="s">
        <v>102</v>
      </c>
      <c r="C295" s="20" t="s">
        <v>102</v>
      </c>
      <c r="D295" s="20" t="s">
        <v>1662</v>
      </c>
      <c r="E295" s="21" t="s">
        <v>450</v>
      </c>
      <c r="F295" s="22" t="s">
        <v>1250</v>
      </c>
      <c r="G295" s="23" t="s">
        <v>1659</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1660</v>
      </c>
      <c r="H296" s="20" t="s">
        <v>740</v>
      </c>
      <c r="I296" s="20" t="s">
        <v>107</v>
      </c>
      <c r="J296" s="20" t="s">
        <v>902</v>
      </c>
      <c r="K296" s="20" t="s">
        <v>1243</v>
      </c>
      <c r="L296" s="20" t="s">
        <v>1661</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customHeight="1">
      <c r="A328" s="20" t="s">
        <v>102</v>
      </c>
      <c r="B328" s="20" t="s">
        <v>102</v>
      </c>
      <c r="C328" s="20" t="s">
        <v>102</v>
      </c>
      <c r="D328" s="20">
        <v>0</v>
      </c>
      <c r="E328" s="21" t="s">
        <v>763</v>
      </c>
      <c r="F328" s="123" t="s">
        <v>1645</v>
      </c>
      <c r="G328" s="20" t="s">
        <v>1655</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1653</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1654</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c r="A329" s="122" t="s">
        <v>102</v>
      </c>
      <c r="B329" s="122" t="s">
        <v>102</v>
      </c>
      <c r="C329" s="122" t="s">
        <v>102</v>
      </c>
      <c r="D329" s="122" t="s">
        <v>1667</v>
      </c>
      <c r="E329" s="148" t="s">
        <v>103</v>
      </c>
      <c r="F329" s="123" t="s">
        <v>1668</v>
      </c>
      <c r="G329" s="149" t="s">
        <v>1669</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1670</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1671</v>
      </c>
      <c r="G330" s="155" t="s">
        <v>1676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1672</v>
      </c>
      <c r="G331" s="155" t="s">
        <v>1677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2022-11-18T17:42:54Z</dcterms:modified>
</cp:coreProperties>
</file>