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filterPrivacy="1"/>
  <xr:revisionPtr revIDLastSave="0" documentId="13_ncr:1_{CDA33434-88ED-4A94-91A9-A3F75D7216E1}" xr6:coauthVersionLast="36" xr6:coauthVersionMax="37" xr10:uidLastSave="{00000000-0000-0000-0000-000000000000}"/>
  <bookViews>
    <workbookView xWindow="0" yWindow="0" windowWidth="23040" windowHeight="8490" tabRatio="316" xr2:uid="{00000000-000D-0000-FFFF-FFFF00000000}"/>
  </bookViews>
  <sheets>
    <sheet name="30-Yr Profit Projection" sheetId="1" r:id="rId1"/>
  </sheets>
  <definedNames>
    <definedName name="_xlnm.Print_Area" localSheetId="0">'30-Yr Profit Projection'!$A$1:$AG$69</definedName>
  </definedNames>
  <calcPr calcId="191029"/>
</workbook>
</file>

<file path=xl/calcChain.xml><?xml version="1.0" encoding="utf-8"?>
<calcChain xmlns="http://schemas.openxmlformats.org/spreadsheetml/2006/main">
  <c r="C66" i="1" l="1"/>
  <c r="F35" i="1" l="1"/>
  <c r="I35" i="1" s="1"/>
  <c r="L35" i="1" s="1"/>
  <c r="O35" i="1" s="1"/>
  <c r="R35" i="1" s="1"/>
  <c r="U35" i="1" s="1"/>
  <c r="X35" i="1" s="1"/>
  <c r="AA35" i="1" s="1"/>
  <c r="AD35" i="1" s="1"/>
  <c r="AG35" i="1" s="1"/>
  <c r="AJ35" i="1" s="1"/>
  <c r="AM35" i="1" s="1"/>
  <c r="AP35" i="1" s="1"/>
  <c r="AS35" i="1" s="1"/>
  <c r="AV35" i="1" s="1"/>
  <c r="AY35" i="1" s="1"/>
  <c r="BB35" i="1" s="1"/>
  <c r="BE35" i="1" s="1"/>
  <c r="BH35" i="1" s="1"/>
  <c r="BK35" i="1" s="1"/>
  <c r="BN35" i="1" s="1"/>
  <c r="BQ35" i="1" s="1"/>
  <c r="BT35" i="1" s="1"/>
  <c r="BW35" i="1" s="1"/>
  <c r="BZ35" i="1" s="1"/>
  <c r="CC35" i="1" s="1"/>
  <c r="CF35" i="1" s="1"/>
  <c r="CI35" i="1" s="1"/>
  <c r="CL35" i="1" s="1"/>
  <c r="F34" i="1"/>
  <c r="I34" i="1" s="1"/>
  <c r="L34" i="1" s="1"/>
  <c r="O34" i="1" s="1"/>
  <c r="R34" i="1" s="1"/>
  <c r="U34" i="1" s="1"/>
  <c r="X34" i="1" s="1"/>
  <c r="AA34" i="1" s="1"/>
  <c r="AD34" i="1" s="1"/>
  <c r="AG34" i="1" s="1"/>
  <c r="AJ34" i="1" s="1"/>
  <c r="AM34" i="1" s="1"/>
  <c r="AP34" i="1" s="1"/>
  <c r="AS34" i="1" s="1"/>
  <c r="AV34" i="1" s="1"/>
  <c r="AY34" i="1" s="1"/>
  <c r="BB34" i="1" s="1"/>
  <c r="BE34" i="1" s="1"/>
  <c r="BH34" i="1" s="1"/>
  <c r="BK34" i="1" s="1"/>
  <c r="BN34" i="1" s="1"/>
  <c r="BQ34" i="1" s="1"/>
  <c r="BT34" i="1" s="1"/>
  <c r="BW34" i="1" s="1"/>
  <c r="BZ34" i="1" s="1"/>
  <c r="CC34" i="1" s="1"/>
  <c r="CF34" i="1" s="1"/>
  <c r="CI34" i="1" s="1"/>
  <c r="CL34" i="1" s="1"/>
  <c r="F33" i="1"/>
  <c r="I33" i="1" s="1"/>
  <c r="L33" i="1" s="1"/>
  <c r="O33" i="1" s="1"/>
  <c r="R33" i="1" s="1"/>
  <c r="U33" i="1" s="1"/>
  <c r="X33" i="1" s="1"/>
  <c r="AA33" i="1" s="1"/>
  <c r="AD33" i="1" s="1"/>
  <c r="AG33" i="1" s="1"/>
  <c r="AJ33" i="1" s="1"/>
  <c r="AM33" i="1" s="1"/>
  <c r="AP33" i="1" s="1"/>
  <c r="AS33" i="1" s="1"/>
  <c r="AV33" i="1" s="1"/>
  <c r="AY33" i="1" s="1"/>
  <c r="BB33" i="1" s="1"/>
  <c r="BE33" i="1" s="1"/>
  <c r="BH33" i="1" s="1"/>
  <c r="BK33" i="1" s="1"/>
  <c r="BN33" i="1" s="1"/>
  <c r="BQ33" i="1" s="1"/>
  <c r="BT33" i="1" s="1"/>
  <c r="BW33" i="1" s="1"/>
  <c r="BZ33" i="1" s="1"/>
  <c r="CC33" i="1" s="1"/>
  <c r="CF33" i="1" s="1"/>
  <c r="CI33" i="1" s="1"/>
  <c r="CL33" i="1" s="1"/>
  <c r="F32" i="1"/>
  <c r="I32" i="1" s="1"/>
  <c r="L32" i="1" s="1"/>
  <c r="O32" i="1" s="1"/>
  <c r="R32" i="1" s="1"/>
  <c r="U32" i="1" s="1"/>
  <c r="X32" i="1" s="1"/>
  <c r="AA32" i="1" s="1"/>
  <c r="AD32" i="1" s="1"/>
  <c r="AG32" i="1" s="1"/>
  <c r="AJ32" i="1" s="1"/>
  <c r="AM32" i="1" s="1"/>
  <c r="AP32" i="1" s="1"/>
  <c r="AS32" i="1" s="1"/>
  <c r="AV32" i="1" s="1"/>
  <c r="AY32" i="1" s="1"/>
  <c r="BB32" i="1" s="1"/>
  <c r="BE32" i="1" s="1"/>
  <c r="BH32" i="1" s="1"/>
  <c r="BK32" i="1" s="1"/>
  <c r="BN32" i="1" s="1"/>
  <c r="BQ32" i="1" s="1"/>
  <c r="BT32" i="1" s="1"/>
  <c r="BW32" i="1" s="1"/>
  <c r="BZ32" i="1" s="1"/>
  <c r="CC32" i="1" s="1"/>
  <c r="CF32" i="1" s="1"/>
  <c r="CI32" i="1" s="1"/>
  <c r="CL32" i="1" s="1"/>
  <c r="F16" i="1"/>
  <c r="F17" i="1"/>
  <c r="F18" i="1"/>
  <c r="F19" i="1"/>
  <c r="I19" i="1" s="1"/>
  <c r="L19" i="1" s="1"/>
  <c r="O19" i="1" s="1"/>
  <c r="R19" i="1" s="1"/>
  <c r="U19" i="1" s="1"/>
  <c r="X19" i="1" s="1"/>
  <c r="AA19" i="1" s="1"/>
  <c r="AD19" i="1" s="1"/>
  <c r="AG19" i="1" s="1"/>
  <c r="AJ19" i="1" s="1"/>
  <c r="AM19" i="1" s="1"/>
  <c r="AP19" i="1" s="1"/>
  <c r="AS19" i="1" s="1"/>
  <c r="AV19" i="1" s="1"/>
  <c r="AY19" i="1" s="1"/>
  <c r="BB19" i="1" s="1"/>
  <c r="BE19" i="1" s="1"/>
  <c r="BH19" i="1" s="1"/>
  <c r="BK19" i="1" s="1"/>
  <c r="BN19" i="1" s="1"/>
  <c r="BQ19" i="1" s="1"/>
  <c r="BT19" i="1" s="1"/>
  <c r="BW19" i="1" s="1"/>
  <c r="BZ19" i="1" s="1"/>
  <c r="CC19" i="1" s="1"/>
  <c r="CF19" i="1" s="1"/>
  <c r="CI19" i="1" s="1"/>
  <c r="CL19" i="1" s="1"/>
  <c r="F20" i="1"/>
  <c r="I20" i="1" s="1"/>
  <c r="L20" i="1" s="1"/>
  <c r="O20" i="1" s="1"/>
  <c r="R20" i="1" s="1"/>
  <c r="U20" i="1" s="1"/>
  <c r="X20" i="1" s="1"/>
  <c r="AA20" i="1" s="1"/>
  <c r="AD20" i="1" s="1"/>
  <c r="AG20" i="1" s="1"/>
  <c r="AJ20" i="1" s="1"/>
  <c r="AM20" i="1" s="1"/>
  <c r="AP20" i="1" s="1"/>
  <c r="AS20" i="1" s="1"/>
  <c r="AV20" i="1" s="1"/>
  <c r="AY20" i="1" s="1"/>
  <c r="BB20" i="1" s="1"/>
  <c r="BE20" i="1" s="1"/>
  <c r="BH20" i="1" s="1"/>
  <c r="BK20" i="1" s="1"/>
  <c r="BN20" i="1" s="1"/>
  <c r="BQ20" i="1" s="1"/>
  <c r="BT20" i="1" s="1"/>
  <c r="BW20" i="1" s="1"/>
  <c r="BZ20" i="1" s="1"/>
  <c r="CC20" i="1" s="1"/>
  <c r="CF20" i="1" s="1"/>
  <c r="CI20" i="1" s="1"/>
  <c r="CL20" i="1" s="1"/>
  <c r="F21" i="1"/>
  <c r="I21" i="1" s="1"/>
  <c r="L21" i="1" s="1"/>
  <c r="O21" i="1" s="1"/>
  <c r="R21" i="1" s="1"/>
  <c r="U21" i="1" s="1"/>
  <c r="X21" i="1" s="1"/>
  <c r="AA21" i="1" s="1"/>
  <c r="AD21" i="1" s="1"/>
  <c r="AG21" i="1" s="1"/>
  <c r="AJ21" i="1" s="1"/>
  <c r="AM21" i="1" s="1"/>
  <c r="AP21" i="1" s="1"/>
  <c r="AS21" i="1" s="1"/>
  <c r="AV21" i="1" s="1"/>
  <c r="AY21" i="1" s="1"/>
  <c r="BB21" i="1" s="1"/>
  <c r="BE21" i="1" s="1"/>
  <c r="BH21" i="1" s="1"/>
  <c r="BK21" i="1" s="1"/>
  <c r="BN21" i="1" s="1"/>
  <c r="BQ21" i="1" s="1"/>
  <c r="BT21" i="1" s="1"/>
  <c r="BW21" i="1" s="1"/>
  <c r="BZ21" i="1" s="1"/>
  <c r="CC21" i="1" s="1"/>
  <c r="CF21" i="1" s="1"/>
  <c r="CI21" i="1" s="1"/>
  <c r="CL21" i="1" s="1"/>
  <c r="F22" i="1"/>
  <c r="I22" i="1" s="1"/>
  <c r="L22" i="1" s="1"/>
  <c r="O22" i="1" s="1"/>
  <c r="R22" i="1" s="1"/>
  <c r="U22" i="1" s="1"/>
  <c r="X22" i="1" s="1"/>
  <c r="AA22" i="1" s="1"/>
  <c r="AD22" i="1" s="1"/>
  <c r="AG22" i="1" s="1"/>
  <c r="AJ22" i="1" s="1"/>
  <c r="AM22" i="1" s="1"/>
  <c r="AP22" i="1" s="1"/>
  <c r="AS22" i="1" s="1"/>
  <c r="AV22" i="1" s="1"/>
  <c r="AY22" i="1" s="1"/>
  <c r="BB22" i="1" s="1"/>
  <c r="BE22" i="1" s="1"/>
  <c r="BH22" i="1" s="1"/>
  <c r="BK22" i="1" s="1"/>
  <c r="BN22" i="1" s="1"/>
  <c r="BQ22" i="1" s="1"/>
  <c r="BT22" i="1" s="1"/>
  <c r="BW22" i="1" s="1"/>
  <c r="BZ22" i="1" s="1"/>
  <c r="CC22" i="1" s="1"/>
  <c r="CF22" i="1" s="1"/>
  <c r="CI22" i="1" s="1"/>
  <c r="CL22" i="1" s="1"/>
  <c r="F23" i="1"/>
  <c r="I23" i="1" s="1"/>
  <c r="L23" i="1" s="1"/>
  <c r="O23" i="1" s="1"/>
  <c r="R23" i="1" s="1"/>
  <c r="U23" i="1" s="1"/>
  <c r="X23" i="1" s="1"/>
  <c r="AA23" i="1" s="1"/>
  <c r="AD23" i="1" s="1"/>
  <c r="AG23" i="1" s="1"/>
  <c r="AJ23" i="1" s="1"/>
  <c r="AM23" i="1" s="1"/>
  <c r="AP23" i="1" s="1"/>
  <c r="AS23" i="1" s="1"/>
  <c r="AV23" i="1" s="1"/>
  <c r="AY23" i="1" s="1"/>
  <c r="BB23" i="1" s="1"/>
  <c r="BE23" i="1" s="1"/>
  <c r="BH23" i="1" s="1"/>
  <c r="BK23" i="1" s="1"/>
  <c r="BN23" i="1" s="1"/>
  <c r="BQ23" i="1" s="1"/>
  <c r="BT23" i="1" s="1"/>
  <c r="BW23" i="1" s="1"/>
  <c r="BZ23" i="1" s="1"/>
  <c r="CC23" i="1" s="1"/>
  <c r="CF23" i="1" s="1"/>
  <c r="CI23" i="1" s="1"/>
  <c r="CL23" i="1" s="1"/>
  <c r="F24" i="1"/>
  <c r="I24" i="1" s="1"/>
  <c r="L24" i="1" s="1"/>
  <c r="O24" i="1" s="1"/>
  <c r="R24" i="1" s="1"/>
  <c r="U24" i="1" s="1"/>
  <c r="X24" i="1" s="1"/>
  <c r="AA24" i="1" s="1"/>
  <c r="AD24" i="1" s="1"/>
  <c r="AG24" i="1" s="1"/>
  <c r="AJ24" i="1" s="1"/>
  <c r="AM24" i="1" s="1"/>
  <c r="AP24" i="1" s="1"/>
  <c r="AS24" i="1" s="1"/>
  <c r="AV24" i="1" s="1"/>
  <c r="AY24" i="1" s="1"/>
  <c r="BB24" i="1" s="1"/>
  <c r="BE24" i="1" s="1"/>
  <c r="BH24" i="1" s="1"/>
  <c r="BK24" i="1" s="1"/>
  <c r="BN24" i="1" s="1"/>
  <c r="BQ24" i="1" s="1"/>
  <c r="BT24" i="1" s="1"/>
  <c r="BW24" i="1" s="1"/>
  <c r="BZ24" i="1" s="1"/>
  <c r="CC24" i="1" s="1"/>
  <c r="CF24" i="1" s="1"/>
  <c r="CI24" i="1" s="1"/>
  <c r="CL24" i="1" s="1"/>
  <c r="F25" i="1"/>
  <c r="I25" i="1" s="1"/>
  <c r="L25" i="1" s="1"/>
  <c r="O25" i="1" s="1"/>
  <c r="R25" i="1" s="1"/>
  <c r="U25" i="1" s="1"/>
  <c r="X25" i="1" s="1"/>
  <c r="AA25" i="1" s="1"/>
  <c r="AD25" i="1" s="1"/>
  <c r="AG25" i="1" s="1"/>
  <c r="AJ25" i="1" s="1"/>
  <c r="AM25" i="1" s="1"/>
  <c r="AP25" i="1" s="1"/>
  <c r="AS25" i="1" s="1"/>
  <c r="AV25" i="1" s="1"/>
  <c r="AY25" i="1" s="1"/>
  <c r="BB25" i="1" s="1"/>
  <c r="BE25" i="1" s="1"/>
  <c r="BH25" i="1" s="1"/>
  <c r="BK25" i="1" s="1"/>
  <c r="BN25" i="1" s="1"/>
  <c r="BQ25" i="1" s="1"/>
  <c r="BT25" i="1" s="1"/>
  <c r="BW25" i="1" s="1"/>
  <c r="BZ25" i="1" s="1"/>
  <c r="CC25" i="1" s="1"/>
  <c r="CF25" i="1" s="1"/>
  <c r="CI25" i="1" s="1"/>
  <c r="CL25" i="1" s="1"/>
  <c r="F26" i="1"/>
  <c r="I26" i="1" s="1"/>
  <c r="L26" i="1" s="1"/>
  <c r="O26" i="1" s="1"/>
  <c r="R26" i="1" s="1"/>
  <c r="U26" i="1" s="1"/>
  <c r="X26" i="1" s="1"/>
  <c r="AA26" i="1" s="1"/>
  <c r="AD26" i="1" s="1"/>
  <c r="AG26" i="1" s="1"/>
  <c r="AJ26" i="1" s="1"/>
  <c r="AM26" i="1" s="1"/>
  <c r="AP26" i="1" s="1"/>
  <c r="AS26" i="1" s="1"/>
  <c r="AV26" i="1" s="1"/>
  <c r="AY26" i="1" s="1"/>
  <c r="BB26" i="1" s="1"/>
  <c r="BE26" i="1" s="1"/>
  <c r="BH26" i="1" s="1"/>
  <c r="BK26" i="1" s="1"/>
  <c r="BN26" i="1" s="1"/>
  <c r="BQ26" i="1" s="1"/>
  <c r="BT26" i="1" s="1"/>
  <c r="BW26" i="1" s="1"/>
  <c r="BZ26" i="1" s="1"/>
  <c r="CC26" i="1" s="1"/>
  <c r="CF26" i="1" s="1"/>
  <c r="CI26" i="1" s="1"/>
  <c r="CL26" i="1" s="1"/>
  <c r="F27" i="1"/>
  <c r="I27" i="1" s="1"/>
  <c r="L27" i="1" s="1"/>
  <c r="O27" i="1" s="1"/>
  <c r="R27" i="1" s="1"/>
  <c r="U27" i="1" s="1"/>
  <c r="X27" i="1" s="1"/>
  <c r="AA27" i="1" s="1"/>
  <c r="AD27" i="1" s="1"/>
  <c r="AG27" i="1" s="1"/>
  <c r="AJ27" i="1" s="1"/>
  <c r="AM27" i="1" s="1"/>
  <c r="AP27" i="1" s="1"/>
  <c r="AS27" i="1" s="1"/>
  <c r="AV27" i="1" s="1"/>
  <c r="AY27" i="1" s="1"/>
  <c r="BB27" i="1" s="1"/>
  <c r="BE27" i="1" s="1"/>
  <c r="BH27" i="1" s="1"/>
  <c r="BK27" i="1" s="1"/>
  <c r="BN27" i="1" s="1"/>
  <c r="BQ27" i="1" s="1"/>
  <c r="BT27" i="1" s="1"/>
  <c r="BW27" i="1" s="1"/>
  <c r="BZ27" i="1" s="1"/>
  <c r="CC27" i="1" s="1"/>
  <c r="CF27" i="1" s="1"/>
  <c r="CI27" i="1" s="1"/>
  <c r="CL27" i="1" s="1"/>
  <c r="F28" i="1"/>
  <c r="I28" i="1" s="1"/>
  <c r="L28" i="1" s="1"/>
  <c r="O28" i="1" s="1"/>
  <c r="R28" i="1" s="1"/>
  <c r="U28" i="1" s="1"/>
  <c r="X28" i="1" s="1"/>
  <c r="AA28" i="1" s="1"/>
  <c r="AD28" i="1" s="1"/>
  <c r="AG28" i="1" s="1"/>
  <c r="AJ28" i="1" s="1"/>
  <c r="AM28" i="1" s="1"/>
  <c r="AP28" i="1" s="1"/>
  <c r="AS28" i="1" s="1"/>
  <c r="AV28" i="1" s="1"/>
  <c r="AY28" i="1" s="1"/>
  <c r="BB28" i="1" s="1"/>
  <c r="BE28" i="1" s="1"/>
  <c r="BH28" i="1" s="1"/>
  <c r="BK28" i="1" s="1"/>
  <c r="BN28" i="1" s="1"/>
  <c r="BQ28" i="1" s="1"/>
  <c r="BT28" i="1" s="1"/>
  <c r="BW28" i="1" s="1"/>
  <c r="BZ28" i="1" s="1"/>
  <c r="CC28" i="1" s="1"/>
  <c r="CF28" i="1" s="1"/>
  <c r="CI28" i="1" s="1"/>
  <c r="CL28" i="1" s="1"/>
  <c r="F29" i="1"/>
  <c r="I29" i="1" s="1"/>
  <c r="L29" i="1" s="1"/>
  <c r="O29" i="1" s="1"/>
  <c r="R29" i="1" s="1"/>
  <c r="U29" i="1" s="1"/>
  <c r="X29" i="1" s="1"/>
  <c r="AA29" i="1" s="1"/>
  <c r="AD29" i="1" s="1"/>
  <c r="AG29" i="1" s="1"/>
  <c r="AJ29" i="1" s="1"/>
  <c r="AM29" i="1" s="1"/>
  <c r="AP29" i="1" s="1"/>
  <c r="AS29" i="1" s="1"/>
  <c r="AV29" i="1" s="1"/>
  <c r="AY29" i="1" s="1"/>
  <c r="BB29" i="1" s="1"/>
  <c r="BE29" i="1" s="1"/>
  <c r="BH29" i="1" s="1"/>
  <c r="BK29" i="1" s="1"/>
  <c r="BN29" i="1" s="1"/>
  <c r="BQ29" i="1" s="1"/>
  <c r="BT29" i="1" s="1"/>
  <c r="BW29" i="1" s="1"/>
  <c r="BZ29" i="1" s="1"/>
  <c r="CC29" i="1" s="1"/>
  <c r="CF29" i="1" s="1"/>
  <c r="CI29" i="1" s="1"/>
  <c r="CL29" i="1" s="1"/>
  <c r="F30" i="1"/>
  <c r="I30" i="1" s="1"/>
  <c r="L30" i="1" s="1"/>
  <c r="O30" i="1" s="1"/>
  <c r="R30" i="1" s="1"/>
  <c r="U30" i="1" s="1"/>
  <c r="X30" i="1" s="1"/>
  <c r="AA30" i="1" s="1"/>
  <c r="AD30" i="1" s="1"/>
  <c r="AG30" i="1" s="1"/>
  <c r="AJ30" i="1" s="1"/>
  <c r="AM30" i="1" s="1"/>
  <c r="AP30" i="1" s="1"/>
  <c r="AS30" i="1" s="1"/>
  <c r="AV30" i="1" s="1"/>
  <c r="AY30" i="1" s="1"/>
  <c r="BB30" i="1" s="1"/>
  <c r="BE30" i="1" s="1"/>
  <c r="BH30" i="1" s="1"/>
  <c r="BK30" i="1" s="1"/>
  <c r="BN30" i="1" s="1"/>
  <c r="BQ30" i="1" s="1"/>
  <c r="BT30" i="1" s="1"/>
  <c r="BW30" i="1" s="1"/>
  <c r="BZ30" i="1" s="1"/>
  <c r="CC30" i="1" s="1"/>
  <c r="CF30" i="1" s="1"/>
  <c r="CI30" i="1" s="1"/>
  <c r="CL30" i="1" s="1"/>
  <c r="F31" i="1"/>
  <c r="I31" i="1" s="1"/>
  <c r="L31" i="1" s="1"/>
  <c r="O31" i="1" s="1"/>
  <c r="R31" i="1" s="1"/>
  <c r="U31" i="1" s="1"/>
  <c r="X31" i="1" s="1"/>
  <c r="AA31" i="1" s="1"/>
  <c r="AD31" i="1" s="1"/>
  <c r="AG31" i="1" s="1"/>
  <c r="AJ31" i="1" s="1"/>
  <c r="AM31" i="1" s="1"/>
  <c r="AP31" i="1" s="1"/>
  <c r="AS31" i="1" s="1"/>
  <c r="AV31" i="1" s="1"/>
  <c r="AY31" i="1" s="1"/>
  <c r="BB31" i="1" s="1"/>
  <c r="BE31" i="1" s="1"/>
  <c r="BH31" i="1" s="1"/>
  <c r="BK31" i="1" s="1"/>
  <c r="BN31" i="1" s="1"/>
  <c r="BQ31" i="1" s="1"/>
  <c r="BT31" i="1" s="1"/>
  <c r="BW31" i="1" s="1"/>
  <c r="BZ31" i="1" s="1"/>
  <c r="CC31" i="1" s="1"/>
  <c r="CF31" i="1" s="1"/>
  <c r="CI31" i="1" s="1"/>
  <c r="CL31" i="1" s="1"/>
  <c r="I16" i="1"/>
  <c r="I17" i="1"/>
  <c r="CL67" i="1" l="1"/>
  <c r="CL66" i="1"/>
  <c r="CL68" i="1" s="1"/>
  <c r="CL56" i="1"/>
  <c r="CI67" i="1"/>
  <c r="CI66" i="1"/>
  <c r="CI56" i="1"/>
  <c r="CF67" i="1"/>
  <c r="CF66" i="1"/>
  <c r="CF68" i="1" s="1"/>
  <c r="CF56" i="1"/>
  <c r="CC67" i="1"/>
  <c r="CC66" i="1"/>
  <c r="CC56" i="1"/>
  <c r="BZ67" i="1"/>
  <c r="BZ66" i="1"/>
  <c r="BZ68" i="1" s="1"/>
  <c r="BZ56" i="1"/>
  <c r="BW67" i="1"/>
  <c r="BW66" i="1"/>
  <c r="BW56" i="1"/>
  <c r="BT67" i="1"/>
  <c r="BT66" i="1"/>
  <c r="BT56" i="1"/>
  <c r="BQ67" i="1"/>
  <c r="BQ66" i="1"/>
  <c r="BQ68" i="1" s="1"/>
  <c r="BQ56" i="1"/>
  <c r="BN67" i="1"/>
  <c r="BN66" i="1"/>
  <c r="BN56" i="1"/>
  <c r="BK67" i="1"/>
  <c r="BK66" i="1"/>
  <c r="BK56" i="1"/>
  <c r="BH67" i="1"/>
  <c r="BH66" i="1"/>
  <c r="BH56" i="1"/>
  <c r="BE67" i="1"/>
  <c r="BE66" i="1"/>
  <c r="BE56" i="1"/>
  <c r="BB67" i="1"/>
  <c r="BB66" i="1"/>
  <c r="BB56" i="1"/>
  <c r="AY67" i="1"/>
  <c r="AY66" i="1"/>
  <c r="AY56" i="1"/>
  <c r="AV67" i="1"/>
  <c r="AV66" i="1"/>
  <c r="AV68" i="1" s="1"/>
  <c r="AV56" i="1"/>
  <c r="AS67" i="1"/>
  <c r="AS66" i="1"/>
  <c r="AS68" i="1" s="1"/>
  <c r="AS56" i="1"/>
  <c r="AP67" i="1"/>
  <c r="AP66" i="1"/>
  <c r="AP56" i="1"/>
  <c r="AM67" i="1"/>
  <c r="AM66" i="1"/>
  <c r="AM56" i="1"/>
  <c r="AJ67" i="1"/>
  <c r="AJ66" i="1"/>
  <c r="AJ56" i="1"/>
  <c r="C36" i="1"/>
  <c r="C58" i="1"/>
  <c r="AG10" i="1"/>
  <c r="AD10" i="1"/>
  <c r="BH10" i="1" s="1"/>
  <c r="BH58" i="1" s="1"/>
  <c r="AA10" i="1"/>
  <c r="AA11" i="1" s="1"/>
  <c r="X10" i="1"/>
  <c r="U10" i="1"/>
  <c r="R10" i="1"/>
  <c r="R11" i="1" s="1"/>
  <c r="O10" i="1"/>
  <c r="L10" i="1"/>
  <c r="I10" i="1"/>
  <c r="F10" i="1"/>
  <c r="AJ10" i="1" s="1"/>
  <c r="AJ58" i="1" s="1"/>
  <c r="C11" i="1"/>
  <c r="F6" i="1"/>
  <c r="I6" i="1" s="1"/>
  <c r="L6" i="1" s="1"/>
  <c r="O6" i="1" s="1"/>
  <c r="R6" i="1" s="1"/>
  <c r="U6" i="1" s="1"/>
  <c r="X6" i="1" s="1"/>
  <c r="AA6" i="1" s="1"/>
  <c r="AD6" i="1" s="1"/>
  <c r="AG6" i="1" s="1"/>
  <c r="AJ6" i="1" s="1"/>
  <c r="AM6" i="1" s="1"/>
  <c r="AP6" i="1" s="1"/>
  <c r="AS6" i="1" s="1"/>
  <c r="AV6" i="1" s="1"/>
  <c r="AY6" i="1" s="1"/>
  <c r="BB6" i="1" s="1"/>
  <c r="BE6" i="1" s="1"/>
  <c r="BH6" i="1" s="1"/>
  <c r="BK6" i="1" s="1"/>
  <c r="BN6" i="1" s="1"/>
  <c r="BQ6" i="1" s="1"/>
  <c r="BT6" i="1" s="1"/>
  <c r="BW6" i="1" s="1"/>
  <c r="BZ6" i="1" s="1"/>
  <c r="CC6" i="1" s="1"/>
  <c r="CF6" i="1" s="1"/>
  <c r="CI6" i="1" s="1"/>
  <c r="CL6" i="1" s="1"/>
  <c r="AG67" i="1"/>
  <c r="AD67" i="1"/>
  <c r="AA67" i="1"/>
  <c r="X67" i="1"/>
  <c r="U67" i="1"/>
  <c r="R67" i="1"/>
  <c r="O67" i="1"/>
  <c r="O68" i="1" s="1"/>
  <c r="L67" i="1"/>
  <c r="I67" i="1"/>
  <c r="F67" i="1"/>
  <c r="AG66" i="1"/>
  <c r="AD66" i="1"/>
  <c r="AA66" i="1"/>
  <c r="AA68" i="1"/>
  <c r="X66" i="1"/>
  <c r="U66" i="1"/>
  <c r="R66" i="1"/>
  <c r="R68" i="1" s="1"/>
  <c r="O66" i="1"/>
  <c r="L66" i="1"/>
  <c r="I66" i="1"/>
  <c r="F66" i="1"/>
  <c r="C67" i="1"/>
  <c r="C56" i="1"/>
  <c r="F56" i="1"/>
  <c r="I56" i="1"/>
  <c r="L56" i="1"/>
  <c r="O56" i="1"/>
  <c r="R56" i="1"/>
  <c r="U56" i="1"/>
  <c r="X56" i="1"/>
  <c r="AA56" i="1"/>
  <c r="AD56" i="1"/>
  <c r="AG56" i="1"/>
  <c r="I18" i="1"/>
  <c r="L18" i="1" s="1"/>
  <c r="O18" i="1" s="1"/>
  <c r="R18" i="1" s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BB18" i="1" s="1"/>
  <c r="BE18" i="1" s="1"/>
  <c r="BH18" i="1" s="1"/>
  <c r="BK18" i="1" s="1"/>
  <c r="BN18" i="1" s="1"/>
  <c r="BQ18" i="1" s="1"/>
  <c r="BT18" i="1" s="1"/>
  <c r="BW18" i="1" s="1"/>
  <c r="BZ18" i="1" s="1"/>
  <c r="CC18" i="1" s="1"/>
  <c r="CF18" i="1" s="1"/>
  <c r="CI18" i="1" s="1"/>
  <c r="CL18" i="1" s="1"/>
  <c r="L17" i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BB17" i="1" s="1"/>
  <c r="BE17" i="1" s="1"/>
  <c r="BH17" i="1" s="1"/>
  <c r="BK17" i="1" s="1"/>
  <c r="BN17" i="1" s="1"/>
  <c r="BQ17" i="1" s="1"/>
  <c r="BT17" i="1" s="1"/>
  <c r="BW17" i="1" s="1"/>
  <c r="BZ17" i="1" s="1"/>
  <c r="CC17" i="1" s="1"/>
  <c r="CF17" i="1" s="1"/>
  <c r="CI17" i="1" s="1"/>
  <c r="CL17" i="1" s="1"/>
  <c r="L16" i="1"/>
  <c r="O16" i="1" s="1"/>
  <c r="AA12" i="1"/>
  <c r="AA13" i="1" s="1"/>
  <c r="C12" i="1"/>
  <c r="C13" i="1" s="1"/>
  <c r="C37" i="1" s="1"/>
  <c r="R12" i="1"/>
  <c r="R13" i="1" s="1"/>
  <c r="BW68" i="1" l="1"/>
  <c r="I68" i="1"/>
  <c r="AA58" i="1"/>
  <c r="F68" i="1"/>
  <c r="AD68" i="1"/>
  <c r="F11" i="1"/>
  <c r="F12" i="1" s="1"/>
  <c r="F13" i="1" s="1"/>
  <c r="BB68" i="1"/>
  <c r="AJ68" i="1"/>
  <c r="AY68" i="1"/>
  <c r="BK68" i="1"/>
  <c r="AD11" i="1"/>
  <c r="AD58" i="1"/>
  <c r="U68" i="1"/>
  <c r="AG68" i="1"/>
  <c r="F58" i="1"/>
  <c r="BE68" i="1"/>
  <c r="BH68" i="1"/>
  <c r="CC68" i="1"/>
  <c r="BT68" i="1"/>
  <c r="L68" i="1"/>
  <c r="X68" i="1"/>
  <c r="AM68" i="1"/>
  <c r="F36" i="1"/>
  <c r="F37" i="1" s="1"/>
  <c r="C60" i="1"/>
  <c r="F60" i="1" s="1"/>
  <c r="AP68" i="1"/>
  <c r="C68" i="1"/>
  <c r="I36" i="1"/>
  <c r="O36" i="1"/>
  <c r="R16" i="1"/>
  <c r="L36" i="1"/>
  <c r="AM10" i="1"/>
  <c r="I11" i="1"/>
  <c r="I58" i="1"/>
  <c r="AY10" i="1"/>
  <c r="U58" i="1"/>
  <c r="U11" i="1"/>
  <c r="BK10" i="1"/>
  <c r="AG58" i="1"/>
  <c r="AG11" i="1"/>
  <c r="L58" i="1"/>
  <c r="AP10" i="1"/>
  <c r="BB10" i="1"/>
  <c r="X58" i="1"/>
  <c r="X11" i="1"/>
  <c r="AV10" i="1"/>
  <c r="BE10" i="1"/>
  <c r="CL10" i="1"/>
  <c r="BH11" i="1"/>
  <c r="AS10" i="1"/>
  <c r="O11" i="1"/>
  <c r="O58" i="1"/>
  <c r="L11" i="1"/>
  <c r="R58" i="1"/>
  <c r="AJ11" i="1"/>
  <c r="BN10" i="1"/>
  <c r="BN68" i="1"/>
  <c r="CI68" i="1"/>
  <c r="AD12" i="1" l="1"/>
  <c r="AD13" i="1" s="1"/>
  <c r="I60" i="1"/>
  <c r="L60" i="1" s="1"/>
  <c r="O60" i="1" s="1"/>
  <c r="O12" i="1"/>
  <c r="O13" i="1" s="1"/>
  <c r="O37" i="1" s="1"/>
  <c r="L12" i="1"/>
  <c r="L13" i="1" s="1"/>
  <c r="L37" i="1" s="1"/>
  <c r="BW10" i="1"/>
  <c r="AS58" i="1"/>
  <c r="AS11" i="1"/>
  <c r="AV58" i="1"/>
  <c r="BZ10" i="1"/>
  <c r="AV11" i="1"/>
  <c r="AP58" i="1"/>
  <c r="AP11" i="1"/>
  <c r="BT10" i="1"/>
  <c r="BK58" i="1"/>
  <c r="BK11" i="1"/>
  <c r="U16" i="1"/>
  <c r="R36" i="1"/>
  <c r="R37" i="1" s="1"/>
  <c r="I12" i="1"/>
  <c r="I13" i="1" s="1"/>
  <c r="I37" i="1" s="1"/>
  <c r="BE58" i="1"/>
  <c r="BE11" i="1"/>
  <c r="CI10" i="1"/>
  <c r="CF10" i="1"/>
  <c r="BB58" i="1"/>
  <c r="BB11" i="1"/>
  <c r="CC10" i="1"/>
  <c r="AY58" i="1"/>
  <c r="AY11" i="1"/>
  <c r="R60" i="1"/>
  <c r="U60" i="1" s="1"/>
  <c r="X60" i="1" s="1"/>
  <c r="AA60" i="1" s="1"/>
  <c r="AD60" i="1" s="1"/>
  <c r="AG60" i="1" s="1"/>
  <c r="AJ60" i="1" s="1"/>
  <c r="BN58" i="1"/>
  <c r="BN11" i="1"/>
  <c r="BH12" i="1"/>
  <c r="BH13" i="1" s="1"/>
  <c r="X12" i="1"/>
  <c r="X13" i="1" s="1"/>
  <c r="U12" i="1"/>
  <c r="U13" i="1" s="1"/>
  <c r="AJ12" i="1"/>
  <c r="AJ13" i="1" s="1"/>
  <c r="CL11" i="1"/>
  <c r="CL58" i="1"/>
  <c r="AG12" i="1"/>
  <c r="AG13" i="1" s="1"/>
  <c r="BQ10" i="1"/>
  <c r="AM11" i="1"/>
  <c r="AM58" i="1"/>
  <c r="AM60" i="1" l="1"/>
  <c r="AP60" i="1" s="1"/>
  <c r="AS60" i="1" s="1"/>
  <c r="BQ11" i="1"/>
  <c r="BQ58" i="1"/>
  <c r="AP12" i="1"/>
  <c r="AP13" i="1" s="1"/>
  <c r="BK12" i="1"/>
  <c r="BK13" i="1" s="1"/>
  <c r="AS12" i="1"/>
  <c r="AS13" i="1" s="1"/>
  <c r="U36" i="1"/>
  <c r="U37" i="1" s="1"/>
  <c r="X16" i="1"/>
  <c r="BN12" i="1"/>
  <c r="BN13" i="1" s="1"/>
  <c r="CF58" i="1"/>
  <c r="CF11" i="1"/>
  <c r="CC11" i="1"/>
  <c r="CC58" i="1"/>
  <c r="CI58" i="1"/>
  <c r="CI11" i="1"/>
  <c r="AV12" i="1"/>
  <c r="AV13" i="1" s="1"/>
  <c r="CL12" i="1"/>
  <c r="CL13" i="1" s="1"/>
  <c r="AY12" i="1"/>
  <c r="AY13" i="1" s="1"/>
  <c r="AM12" i="1"/>
  <c r="AM13" i="1" s="1"/>
  <c r="AV60" i="1"/>
  <c r="AY60" i="1" s="1"/>
  <c r="BB60" i="1" s="1"/>
  <c r="BE60" i="1" s="1"/>
  <c r="BH60" i="1" s="1"/>
  <c r="BK60" i="1" s="1"/>
  <c r="BN60" i="1" s="1"/>
  <c r="BQ60" i="1" s="1"/>
  <c r="BT60" i="1" s="1"/>
  <c r="BB12" i="1"/>
  <c r="BB13" i="1" s="1"/>
  <c r="BE12" i="1"/>
  <c r="BE13" i="1" s="1"/>
  <c r="BT58" i="1"/>
  <c r="BT11" i="1"/>
  <c r="BZ58" i="1"/>
  <c r="BZ11" i="1"/>
  <c r="BW11" i="1"/>
  <c r="BW58" i="1"/>
  <c r="BW60" i="1" l="1"/>
  <c r="BZ60" i="1" s="1"/>
  <c r="CC60" i="1" s="1"/>
  <c r="CF60" i="1" s="1"/>
  <c r="CI60" i="1" s="1"/>
  <c r="CL60" i="1" s="1"/>
  <c r="CC12" i="1"/>
  <c r="CC13" i="1" s="1"/>
  <c r="BQ12" i="1"/>
  <c r="BQ13" i="1" s="1"/>
  <c r="CI12" i="1"/>
  <c r="CI13" i="1" s="1"/>
  <c r="CF12" i="1"/>
  <c r="CF13" i="1"/>
  <c r="BT12" i="1"/>
  <c r="BT13" i="1" s="1"/>
  <c r="X36" i="1"/>
  <c r="X37" i="1" s="1"/>
  <c r="AA16" i="1"/>
  <c r="BZ12" i="1"/>
  <c r="BZ13" i="1" s="1"/>
  <c r="BW12" i="1"/>
  <c r="BW13" i="1" s="1"/>
  <c r="AA36" i="1" l="1"/>
  <c r="AA37" i="1" s="1"/>
  <c r="AD16" i="1"/>
  <c r="AD36" i="1" l="1"/>
  <c r="AD37" i="1" s="1"/>
  <c r="AG16" i="1"/>
  <c r="AJ16" i="1" l="1"/>
  <c r="AG36" i="1"/>
  <c r="AG37" i="1" s="1"/>
  <c r="AM16" i="1" l="1"/>
  <c r="AJ36" i="1"/>
  <c r="AJ37" i="1" s="1"/>
  <c r="AM36" i="1" l="1"/>
  <c r="AM37" i="1" s="1"/>
  <c r="AP16" i="1"/>
  <c r="AS16" i="1" l="1"/>
  <c r="AP36" i="1"/>
  <c r="AP37" i="1" s="1"/>
  <c r="AS36" i="1" l="1"/>
  <c r="AS37" i="1" s="1"/>
  <c r="AV16" i="1"/>
  <c r="AV36" i="1" l="1"/>
  <c r="AV37" i="1" s="1"/>
  <c r="AY16" i="1"/>
  <c r="BB16" i="1" l="1"/>
  <c r="AY36" i="1"/>
  <c r="AY37" i="1" s="1"/>
  <c r="BB36" i="1" l="1"/>
  <c r="BB37" i="1" s="1"/>
  <c r="BE16" i="1"/>
  <c r="BH16" i="1" l="1"/>
  <c r="BE36" i="1"/>
  <c r="BE37" i="1" s="1"/>
  <c r="BK16" i="1" l="1"/>
  <c r="BH36" i="1"/>
  <c r="BH37" i="1" s="1"/>
  <c r="BN16" i="1" l="1"/>
  <c r="BK36" i="1"/>
  <c r="BK37" i="1" s="1"/>
  <c r="BN36" i="1" l="1"/>
  <c r="BN37" i="1" s="1"/>
  <c r="BQ16" i="1"/>
  <c r="BT16" i="1" l="1"/>
  <c r="BQ36" i="1"/>
  <c r="BQ37" i="1" s="1"/>
  <c r="BT36" i="1" l="1"/>
  <c r="BT37" i="1" s="1"/>
  <c r="BW16" i="1"/>
  <c r="BW36" i="1" l="1"/>
  <c r="BW37" i="1" s="1"/>
  <c r="BZ16" i="1"/>
  <c r="CC16" i="1" l="1"/>
  <c r="BZ36" i="1"/>
  <c r="BZ37" i="1" s="1"/>
  <c r="CF16" i="1" l="1"/>
  <c r="CC36" i="1"/>
  <c r="CC37" i="1" s="1"/>
  <c r="CI16" i="1" l="1"/>
  <c r="CF36" i="1"/>
  <c r="CF37" i="1" s="1"/>
  <c r="CI36" i="1" l="1"/>
  <c r="CI37" i="1" s="1"/>
  <c r="CL16" i="1"/>
  <c r="CL36" i="1" s="1"/>
  <c r="CL3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3" authorId="0" shapeId="0" xr:uid="{00000000-0006-0000-0000-000001000000}">
      <text>
        <r>
          <rPr>
            <b/>
            <sz val="8"/>
            <color indexed="81"/>
            <rFont val="Tahoma"/>
          </rPr>
          <t>Totals and percentages are calculated automatically.</t>
        </r>
      </text>
    </comment>
    <comment ref="F13" authorId="0" shapeId="0" xr:uid="{00000000-0006-0000-0000-000002000000}">
      <text>
        <r>
          <rPr>
            <b/>
            <sz val="8"/>
            <color indexed="81"/>
            <rFont val="Tahoma"/>
          </rPr>
          <t>Totals and percentages are calculated automatically.</t>
        </r>
      </text>
    </comment>
    <comment ref="I13" authorId="0" shapeId="0" xr:uid="{00000000-0006-0000-0000-000003000000}">
      <text>
        <r>
          <rPr>
            <b/>
            <sz val="8"/>
            <color indexed="81"/>
            <rFont val="Tahoma"/>
          </rPr>
          <t>Totals and percentages are calculated automatically.</t>
        </r>
      </text>
    </comment>
    <comment ref="L13" authorId="0" shapeId="0" xr:uid="{00000000-0006-0000-0000-000004000000}">
      <text>
        <r>
          <rPr>
            <b/>
            <sz val="8"/>
            <color indexed="81"/>
            <rFont val="Tahoma"/>
          </rPr>
          <t>Totals and percentages are calculated automatically.</t>
        </r>
      </text>
    </comment>
    <comment ref="O13" authorId="0" shapeId="0" xr:uid="{00000000-0006-0000-0000-000005000000}">
      <text>
        <r>
          <rPr>
            <b/>
            <sz val="8"/>
            <color indexed="81"/>
            <rFont val="Tahoma"/>
          </rPr>
          <t>Totals and percentages are calculated automatically.</t>
        </r>
      </text>
    </comment>
    <comment ref="R13" authorId="0" shapeId="0" xr:uid="{00000000-0006-0000-0000-000006000000}">
      <text>
        <r>
          <rPr>
            <b/>
            <sz val="8"/>
            <color indexed="81"/>
            <rFont val="Tahoma"/>
          </rPr>
          <t>Totals and percentages are calculated automatically.</t>
        </r>
      </text>
    </comment>
    <comment ref="U13" authorId="0" shapeId="0" xr:uid="{00000000-0006-0000-0000-000007000000}">
      <text>
        <r>
          <rPr>
            <b/>
            <sz val="8"/>
            <color indexed="81"/>
            <rFont val="Tahoma"/>
          </rPr>
          <t>Totals and percentages are calculated automatically.</t>
        </r>
      </text>
    </comment>
    <comment ref="X13" authorId="0" shapeId="0" xr:uid="{00000000-0006-0000-0000-000008000000}">
      <text>
        <r>
          <rPr>
            <b/>
            <sz val="8"/>
            <color indexed="81"/>
            <rFont val="Tahoma"/>
          </rPr>
          <t>Totals and percentages are calculated automatically.</t>
        </r>
      </text>
    </comment>
    <comment ref="AA13" authorId="0" shapeId="0" xr:uid="{00000000-0006-0000-0000-000009000000}">
      <text>
        <r>
          <rPr>
            <b/>
            <sz val="8"/>
            <color indexed="81"/>
            <rFont val="Tahoma"/>
          </rPr>
          <t>Totals and percentages are calculated automatically.</t>
        </r>
      </text>
    </comment>
    <comment ref="AD13" authorId="0" shapeId="0" xr:uid="{00000000-0006-0000-0000-00000A000000}">
      <text>
        <r>
          <rPr>
            <b/>
            <sz val="8"/>
            <color indexed="81"/>
            <rFont val="Tahoma"/>
          </rPr>
          <t>Totals and percentages are calculated automatically.</t>
        </r>
      </text>
    </comment>
    <comment ref="AG13" authorId="0" shapeId="0" xr:uid="{00000000-0006-0000-0000-00000B000000}">
      <text>
        <r>
          <rPr>
            <b/>
            <sz val="8"/>
            <color indexed="81"/>
            <rFont val="Tahoma"/>
          </rPr>
          <t>Totals and percentages are calculated automatically.</t>
        </r>
      </text>
    </comment>
    <comment ref="AJ13" authorId="0" shapeId="0" xr:uid="{00000000-0006-0000-0000-00000C000000}">
      <text>
        <r>
          <rPr>
            <b/>
            <sz val="8"/>
            <color indexed="81"/>
            <rFont val="Tahoma"/>
          </rPr>
          <t>Totals and percentages are calculated automatically.</t>
        </r>
      </text>
    </comment>
    <comment ref="AM13" authorId="0" shapeId="0" xr:uid="{00000000-0006-0000-0000-00000D000000}">
      <text>
        <r>
          <rPr>
            <b/>
            <sz val="8"/>
            <color indexed="81"/>
            <rFont val="Tahoma"/>
          </rPr>
          <t>Totals and percentages are calculated automatically.</t>
        </r>
      </text>
    </comment>
    <comment ref="AP13" authorId="0" shapeId="0" xr:uid="{00000000-0006-0000-0000-00000E000000}">
      <text>
        <r>
          <rPr>
            <b/>
            <sz val="8"/>
            <color indexed="81"/>
            <rFont val="Tahoma"/>
          </rPr>
          <t>Totals and percentages are calculated automatically.</t>
        </r>
      </text>
    </comment>
    <comment ref="AS13" authorId="0" shapeId="0" xr:uid="{00000000-0006-0000-0000-00000F000000}">
      <text>
        <r>
          <rPr>
            <b/>
            <sz val="8"/>
            <color indexed="81"/>
            <rFont val="Tahoma"/>
          </rPr>
          <t>Totals and percentages are calculated automatically.</t>
        </r>
      </text>
    </comment>
    <comment ref="AV13" authorId="0" shapeId="0" xr:uid="{00000000-0006-0000-0000-000010000000}">
      <text>
        <r>
          <rPr>
            <b/>
            <sz val="8"/>
            <color indexed="81"/>
            <rFont val="Tahoma"/>
          </rPr>
          <t>Totals and percentages are calculated automatically.</t>
        </r>
      </text>
    </comment>
    <comment ref="AY13" authorId="0" shapeId="0" xr:uid="{00000000-0006-0000-0000-000011000000}">
      <text>
        <r>
          <rPr>
            <b/>
            <sz val="8"/>
            <color indexed="81"/>
            <rFont val="Tahoma"/>
          </rPr>
          <t>Totals and percentages are calculated automatically.</t>
        </r>
      </text>
    </comment>
    <comment ref="BB13" authorId="0" shapeId="0" xr:uid="{00000000-0006-0000-0000-000012000000}">
      <text>
        <r>
          <rPr>
            <b/>
            <sz val="8"/>
            <color indexed="81"/>
            <rFont val="Tahoma"/>
          </rPr>
          <t>Totals and percentages are calculated automatically.</t>
        </r>
      </text>
    </comment>
    <comment ref="BE13" authorId="0" shapeId="0" xr:uid="{00000000-0006-0000-0000-000013000000}">
      <text>
        <r>
          <rPr>
            <b/>
            <sz val="8"/>
            <color indexed="81"/>
            <rFont val="Tahoma"/>
          </rPr>
          <t>Totals and percentages are calculated automatically.</t>
        </r>
      </text>
    </comment>
    <comment ref="BH13" authorId="0" shapeId="0" xr:uid="{00000000-0006-0000-0000-000014000000}">
      <text>
        <r>
          <rPr>
            <b/>
            <sz val="8"/>
            <color indexed="81"/>
            <rFont val="Tahoma"/>
          </rPr>
          <t>Totals and percentages are calculated automatically.</t>
        </r>
      </text>
    </comment>
    <comment ref="BK13" authorId="0" shapeId="0" xr:uid="{00000000-0006-0000-0000-000015000000}">
      <text>
        <r>
          <rPr>
            <b/>
            <sz val="8"/>
            <color indexed="81"/>
            <rFont val="Tahoma"/>
          </rPr>
          <t>Totals and percentages are calculated automatically.</t>
        </r>
      </text>
    </comment>
    <comment ref="BN13" authorId="0" shapeId="0" xr:uid="{00000000-0006-0000-0000-000016000000}">
      <text>
        <r>
          <rPr>
            <b/>
            <sz val="8"/>
            <color indexed="81"/>
            <rFont val="Tahoma"/>
          </rPr>
          <t>Totals and percentages are calculated automatically.</t>
        </r>
      </text>
    </comment>
    <comment ref="BQ13" authorId="0" shapeId="0" xr:uid="{00000000-0006-0000-0000-000017000000}">
      <text>
        <r>
          <rPr>
            <b/>
            <sz val="8"/>
            <color indexed="81"/>
            <rFont val="Tahoma"/>
          </rPr>
          <t>Totals and percentages are calculated automatically.</t>
        </r>
      </text>
    </comment>
    <comment ref="BT13" authorId="0" shapeId="0" xr:uid="{00000000-0006-0000-0000-000018000000}">
      <text>
        <r>
          <rPr>
            <b/>
            <sz val="8"/>
            <color indexed="81"/>
            <rFont val="Tahoma"/>
          </rPr>
          <t>Totals and percentages are calculated automatically.</t>
        </r>
      </text>
    </comment>
    <comment ref="BW13" authorId="0" shapeId="0" xr:uid="{00000000-0006-0000-0000-000019000000}">
      <text>
        <r>
          <rPr>
            <b/>
            <sz val="8"/>
            <color indexed="81"/>
            <rFont val="Tahoma"/>
          </rPr>
          <t>Totals and percentages are calculated automatically.</t>
        </r>
      </text>
    </comment>
    <comment ref="BZ13" authorId="0" shapeId="0" xr:uid="{00000000-0006-0000-0000-00001A000000}">
      <text>
        <r>
          <rPr>
            <b/>
            <sz val="8"/>
            <color indexed="81"/>
            <rFont val="Tahoma"/>
          </rPr>
          <t>Totals and percentages are calculated automatically.</t>
        </r>
      </text>
    </comment>
    <comment ref="CC13" authorId="0" shapeId="0" xr:uid="{00000000-0006-0000-0000-00001B000000}">
      <text>
        <r>
          <rPr>
            <b/>
            <sz val="8"/>
            <color indexed="81"/>
            <rFont val="Tahoma"/>
          </rPr>
          <t>Totals and percentages are calculated automatically.</t>
        </r>
      </text>
    </comment>
    <comment ref="CF13" authorId="0" shapeId="0" xr:uid="{00000000-0006-0000-0000-00001C000000}">
      <text>
        <r>
          <rPr>
            <b/>
            <sz val="8"/>
            <color indexed="81"/>
            <rFont val="Tahoma"/>
          </rPr>
          <t>Totals and percentages are calculated automatically.</t>
        </r>
      </text>
    </comment>
    <comment ref="CI13" authorId="0" shapeId="0" xr:uid="{00000000-0006-0000-0000-00001D000000}">
      <text>
        <r>
          <rPr>
            <b/>
            <sz val="8"/>
            <color indexed="81"/>
            <rFont val="Tahoma"/>
          </rPr>
          <t>Totals and percentages are calculated automatically.</t>
        </r>
      </text>
    </comment>
    <comment ref="CL13" authorId="0" shapeId="0" xr:uid="{00000000-0006-0000-0000-00001E000000}">
      <text>
        <r>
          <rPr>
            <b/>
            <sz val="8"/>
            <color indexed="81"/>
            <rFont val="Tahoma"/>
          </rPr>
          <t>Totals and percentages are calculated automatically.</t>
        </r>
      </text>
    </comment>
  </commentList>
</comments>
</file>

<file path=xl/sharedStrings.xml><?xml version="1.0" encoding="utf-8"?>
<sst xmlns="http://schemas.openxmlformats.org/spreadsheetml/2006/main" count="59" uniqueCount="49">
  <si>
    <t>Gross Profit</t>
  </si>
  <si>
    <t>Other expense (specify)</t>
  </si>
  <si>
    <t>Revenues</t>
  </si>
  <si>
    <t>Bank Fees</t>
  </si>
  <si>
    <t>Contractor Repairs</t>
  </si>
  <si>
    <t>In-House Maintenance</t>
  </si>
  <si>
    <t>Landscaping, Major</t>
  </si>
  <si>
    <t>Landscaping, Monthly</t>
  </si>
  <si>
    <t>Insurance - Board annual bond</t>
  </si>
  <si>
    <t>Insurance - Property</t>
  </si>
  <si>
    <t>Licenses and Permits - other</t>
  </si>
  <si>
    <t>State/City Registration</t>
  </si>
  <si>
    <t>Accounting Software</t>
  </si>
  <si>
    <t>Consultant Fees</t>
  </si>
  <si>
    <t>Legal and Professional Fees</t>
  </si>
  <si>
    <t>Mail Cloud Services</t>
  </si>
  <si>
    <t>Power</t>
  </si>
  <si>
    <t>Trash/Recycling</t>
  </si>
  <si>
    <t>Water/Sewer</t>
  </si>
  <si>
    <t>Update 3 south facing doors</t>
  </si>
  <si>
    <t>Concrete Trip Hazards</t>
  </si>
  <si>
    <t>Exterior Paint</t>
  </si>
  <si>
    <t>Roof</t>
  </si>
  <si>
    <t>Minus Delinquent Payments (2%)</t>
  </si>
  <si>
    <t>RESERVES</t>
  </si>
  <si>
    <t>Start</t>
  </si>
  <si>
    <t>COMMON EXPENSES (Yearly)</t>
  </si>
  <si>
    <t>Unplanned Repair &amp; Replacement</t>
  </si>
  <si>
    <t>HOA Common Expenses Dues</t>
  </si>
  <si>
    <t>HOA Replacement Reserve Dues</t>
  </si>
  <si>
    <t>Income from Reserve Dues</t>
  </si>
  <si>
    <t>Reserve Account Expenses</t>
  </si>
  <si>
    <t>Common Expenses Subtotal</t>
  </si>
  <si>
    <t>COMMON EXPENSES</t>
  </si>
  <si>
    <t>Assumes 2% Inflation Annually</t>
  </si>
  <si>
    <t>REPLACEMENT RESERVES (Replacement between 13 months and 30 years time, as well as exterior painting)</t>
  </si>
  <si>
    <t>Wood Fence - Repair/Repl./Wash</t>
  </si>
  <si>
    <t>Paint the Metal Fence &amp; Gates</t>
  </si>
  <si>
    <t>REPLACEMENT RESERVES</t>
  </si>
  <si>
    <t>($18,736 - $4,176 = $14,560)</t>
  </si>
  <si>
    <t>TOTAL DUES</t>
  </si>
  <si>
    <t>MY Total MONTHLY Dues</t>
  </si>
  <si>
    <t>Number of Units</t>
  </si>
  <si>
    <t>Anytown Condominiums</t>
  </si>
  <si>
    <t xml:space="preserve">The association started with $18,736 and chose to set side $4,176 (3 months of bills) as emergency capital </t>
  </si>
  <si>
    <t>Notes</t>
  </si>
  <si>
    <t>CHANGE VALUES IN FIELDS WITH YELLOW BACKGROUND FOR YOUR SPECIFIC SITUATION</t>
  </si>
  <si>
    <t>Common Expensses NET Profit/Loss</t>
  </si>
  <si>
    <t>Profit and Loss Projection (30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</si>
</sst>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&quot;$&quot;* #,##0_);_(&quot;$&quot;* \(#,##0\);_(&quot;$&quot;* &quot;-&quot;??_);_(@_)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12"/>
      <name val="Arial"/>
    </font>
    <font>
      <b/>
      <sz val="8"/>
      <color indexed="81"/>
      <name val="Tahoma"/>
    </font>
    <font>
      <sz val="10"/>
      <name val="Arial"/>
    </font>
    <font>
      <b/>
      <sz val="10"/>
      <color indexed="17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141">
    <xf numFmtId="0" fontId="0" fillId="0" borderId="0" xfId="0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right"/>
    </xf>
    <xf numFmtId="1" fontId="0" fillId="0" borderId="0" xfId="0" applyNumberFormat="1"/>
    <xf numFmtId="1" fontId="2" fillId="0" borderId="0" xfId="0" applyNumberFormat="1" applyFont="1" applyAlignment="1">
      <alignment horizontal="right"/>
    </xf>
    <xf numFmtId="49" fontId="0" fillId="0" borderId="0" xfId="0" applyNumberFormat="1" applyAlignment="1"/>
    <xf numFmtId="0" fontId="0" fillId="0" borderId="0" xfId="0" applyFill="1"/>
    <xf numFmtId="10" fontId="0" fillId="0" borderId="0" xfId="0" applyNumberFormat="1" applyFill="1" applyBorder="1"/>
    <xf numFmtId="10" fontId="2" fillId="0" borderId="0" xfId="0" applyNumberFormat="1" applyFont="1" applyFill="1" applyBorder="1" applyAlignment="1">
      <alignment horizontal="right"/>
    </xf>
    <xf numFmtId="49" fontId="0" fillId="0" borderId="0" xfId="0" applyNumberFormat="1" applyFill="1" applyBorder="1" applyAlignment="1"/>
    <xf numFmtId="0" fontId="2" fillId="0" borderId="0" xfId="0" applyFont="1"/>
    <xf numFmtId="1" fontId="0" fillId="0" borderId="1" xfId="0" applyNumberFormat="1" applyBorder="1"/>
    <xf numFmtId="1" fontId="2" fillId="0" borderId="1" xfId="0" applyNumberFormat="1" applyFont="1" applyBorder="1" applyAlignment="1">
      <alignment horizontal="right"/>
    </xf>
    <xf numFmtId="49" fontId="0" fillId="0" borderId="1" xfId="0" applyNumberFormat="1" applyBorder="1" applyAlignment="1"/>
    <xf numFmtId="0" fontId="0" fillId="0" borderId="1" xfId="0" applyBorder="1"/>
    <xf numFmtId="0" fontId="2" fillId="0" borderId="1" xfId="0" applyFont="1" applyBorder="1" applyAlignment="1">
      <alignment horizontal="right"/>
    </xf>
    <xf numFmtId="0" fontId="0" fillId="0" borderId="1" xfId="0" applyFill="1" applyBorder="1"/>
    <xf numFmtId="49" fontId="0" fillId="2" borderId="0" xfId="0" applyNumberFormat="1" applyFill="1" applyAlignment="1"/>
    <xf numFmtId="1" fontId="2" fillId="0" borderId="0" xfId="0" applyNumberFormat="1" applyFont="1" applyFill="1" applyAlignment="1">
      <alignment horizontal="right"/>
    </xf>
    <xf numFmtId="49" fontId="0" fillId="0" borderId="0" xfId="0" applyNumberFormat="1" applyFill="1" applyAlignment="1"/>
    <xf numFmtId="167" fontId="2" fillId="0" borderId="0" xfId="1" applyNumberFormat="1" applyFont="1"/>
    <xf numFmtId="0" fontId="2" fillId="3" borderId="0" xfId="0" applyFont="1" applyFill="1"/>
    <xf numFmtId="0" fontId="2" fillId="3" borderId="0" xfId="0" applyFont="1" applyFill="1" applyAlignment="1">
      <alignment wrapText="1"/>
    </xf>
    <xf numFmtId="167" fontId="2" fillId="3" borderId="0" xfId="1" applyNumberFormat="1" applyFont="1" applyFill="1"/>
    <xf numFmtId="167" fontId="2" fillId="3" borderId="1" xfId="1" applyNumberFormat="1" applyFont="1" applyFill="1" applyBorder="1"/>
    <xf numFmtId="167" fontId="2" fillId="3" borderId="0" xfId="1" applyNumberFormat="1" applyFont="1" applyFill="1" applyBorder="1"/>
    <xf numFmtId="0" fontId="8" fillId="3" borderId="0" xfId="0" applyFont="1" applyFill="1"/>
    <xf numFmtId="0" fontId="7" fillId="3" borderId="0" xfId="0" applyFont="1" applyFill="1" applyAlignment="1">
      <alignment wrapText="1"/>
    </xf>
    <xf numFmtId="165" fontId="2" fillId="3" borderId="0" xfId="0" applyNumberFormat="1" applyFont="1" applyFill="1"/>
    <xf numFmtId="1" fontId="2" fillId="3" borderId="1" xfId="0" applyNumberFormat="1" applyFont="1" applyFill="1" applyBorder="1"/>
    <xf numFmtId="10" fontId="2" fillId="3" borderId="0" xfId="0" applyNumberFormat="1" applyFont="1" applyFill="1" applyBorder="1"/>
    <xf numFmtId="0" fontId="2" fillId="3" borderId="1" xfId="0" applyFont="1" applyFill="1" applyBorder="1"/>
    <xf numFmtId="0" fontId="0" fillId="3" borderId="0" xfId="0" applyFill="1"/>
    <xf numFmtId="0" fontId="0" fillId="3" borderId="0" xfId="0" applyFill="1" applyAlignment="1">
      <alignment wrapText="1"/>
    </xf>
    <xf numFmtId="165" fontId="0" fillId="3" borderId="0" xfId="0" applyNumberFormat="1" applyFill="1"/>
    <xf numFmtId="1" fontId="0" fillId="3" borderId="1" xfId="0" applyNumberFormat="1" applyFill="1" applyBorder="1"/>
    <xf numFmtId="10" fontId="0" fillId="3" borderId="0" xfId="0" applyNumberFormat="1" applyFill="1" applyBorder="1"/>
    <xf numFmtId="0" fontId="0" fillId="3" borderId="1" xfId="0" applyFill="1" applyBorder="1"/>
    <xf numFmtId="0" fontId="2" fillId="3" borderId="0" xfId="0" applyFont="1" applyFill="1" applyBorder="1" applyAlignment="1">
      <alignment wrapText="1"/>
    </xf>
    <xf numFmtId="164" fontId="0" fillId="3" borderId="2" xfId="0" applyNumberFormat="1" applyFill="1" applyBorder="1"/>
    <xf numFmtId="0" fontId="0" fillId="3" borderId="0" xfId="0" applyFill="1" applyBorder="1"/>
    <xf numFmtId="1" fontId="0" fillId="3" borderId="0" xfId="0" applyNumberFormat="1" applyFill="1"/>
    <xf numFmtId="49" fontId="9" fillId="3" borderId="0" xfId="0" applyNumberFormat="1" applyFont="1" applyFill="1" applyAlignment="1"/>
    <xf numFmtId="49" fontId="9" fillId="3" borderId="1" xfId="0" applyNumberFormat="1" applyFont="1" applyFill="1" applyBorder="1" applyAlignment="1"/>
    <xf numFmtId="49" fontId="9" fillId="3" borderId="0" xfId="0" applyNumberFormat="1" applyFont="1" applyFill="1" applyBorder="1" applyAlignment="1"/>
    <xf numFmtId="49" fontId="0" fillId="0" borderId="1" xfId="0" applyNumberFormat="1" applyFill="1" applyBorder="1" applyAlignment="1"/>
    <xf numFmtId="0" fontId="0" fillId="4" borderId="0" xfId="0" applyFill="1"/>
    <xf numFmtId="0" fontId="0" fillId="4" borderId="0" xfId="0" applyFill="1" applyBorder="1"/>
    <xf numFmtId="0" fontId="2" fillId="4" borderId="0" xfId="0" applyFont="1" applyFill="1" applyBorder="1"/>
    <xf numFmtId="0" fontId="2" fillId="4" borderId="0" xfId="0" applyFont="1" applyFill="1"/>
    <xf numFmtId="167" fontId="2" fillId="4" borderId="0" xfId="1" applyNumberFormat="1" applyFont="1" applyFill="1"/>
    <xf numFmtId="0" fontId="2" fillId="0" borderId="1" xfId="0" applyFont="1" applyFill="1" applyBorder="1" applyAlignment="1">
      <alignment horizontal="right"/>
    </xf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49" fontId="0" fillId="5" borderId="0" xfId="0" applyNumberFormat="1" applyFill="1" applyAlignment="1"/>
    <xf numFmtId="49" fontId="0" fillId="5" borderId="1" xfId="0" applyNumberFormat="1" applyFill="1" applyBorder="1" applyAlignment="1"/>
    <xf numFmtId="49" fontId="0" fillId="5" borderId="0" xfId="0" applyNumberFormat="1" applyFill="1" applyBorder="1" applyAlignment="1"/>
    <xf numFmtId="49" fontId="10" fillId="5" borderId="0" xfId="0" applyNumberFormat="1" applyFont="1" applyFill="1" applyAlignment="1"/>
    <xf numFmtId="49" fontId="9" fillId="5" borderId="0" xfId="0" applyNumberFormat="1" applyFont="1" applyFill="1" applyAlignment="1"/>
    <xf numFmtId="0" fontId="2" fillId="3" borderId="0" xfId="0" applyFont="1" applyFill="1" applyAlignment="1">
      <alignment horizontal="left"/>
    </xf>
    <xf numFmtId="167" fontId="0" fillId="4" borderId="0" xfId="1" applyNumberFormat="1" applyFont="1" applyFill="1"/>
    <xf numFmtId="167" fontId="0" fillId="3" borderId="0" xfId="1" applyNumberFormat="1" applyFont="1" applyFill="1"/>
    <xf numFmtId="167" fontId="2" fillId="3" borderId="0" xfId="1" applyNumberFormat="1" applyFont="1" applyFill="1" applyAlignment="1">
      <alignment wrapText="1"/>
    </xf>
    <xf numFmtId="167" fontId="2" fillId="3" borderId="0" xfId="1" applyNumberFormat="1" applyFont="1" applyFill="1" applyAlignment="1">
      <alignment horizontal="right"/>
    </xf>
    <xf numFmtId="167" fontId="2" fillId="3" borderId="0" xfId="1" applyNumberFormat="1" applyFont="1" applyFill="1" applyAlignment="1">
      <alignment horizontal="left"/>
    </xf>
    <xf numFmtId="167" fontId="0" fillId="5" borderId="0" xfId="1" applyNumberFormat="1" applyFont="1" applyFill="1"/>
    <xf numFmtId="167" fontId="2" fillId="5" borderId="0" xfId="1" applyNumberFormat="1" applyFont="1" applyFill="1" applyAlignment="1">
      <alignment wrapText="1"/>
    </xf>
    <xf numFmtId="167" fontId="2" fillId="5" borderId="0" xfId="1" applyNumberFormat="1" applyFont="1" applyFill="1" applyAlignment="1">
      <alignment horizontal="right"/>
    </xf>
    <xf numFmtId="167" fontId="2" fillId="5" borderId="1" xfId="1" applyNumberFormat="1" applyFont="1" applyFill="1" applyBorder="1" applyAlignment="1">
      <alignment horizontal="right"/>
    </xf>
    <xf numFmtId="167" fontId="2" fillId="5" borderId="0" xfId="1" applyNumberFormat="1" applyFont="1" applyFill="1" applyBorder="1" applyAlignment="1">
      <alignment horizontal="right"/>
    </xf>
    <xf numFmtId="167" fontId="2" fillId="5" borderId="5" xfId="1" applyNumberFormat="1" applyFont="1" applyFill="1" applyBorder="1" applyAlignment="1">
      <alignment horizontal="right"/>
    </xf>
    <xf numFmtId="167" fontId="0" fillId="5" borderId="0" xfId="1" applyNumberFormat="1" applyFont="1" applyFill="1" applyAlignment="1">
      <alignment horizontal="right"/>
    </xf>
    <xf numFmtId="167" fontId="2" fillId="6" borderId="0" xfId="1" applyNumberFormat="1" applyFont="1" applyFill="1" applyAlignment="1">
      <alignment horizontal="right"/>
    </xf>
    <xf numFmtId="167" fontId="6" fillId="6" borderId="1" xfId="1" applyNumberFormat="1" applyFont="1" applyFill="1" applyBorder="1" applyAlignment="1">
      <alignment horizontal="right"/>
    </xf>
    <xf numFmtId="167" fontId="6" fillId="6" borderId="0" xfId="1" applyNumberFormat="1" applyFont="1" applyFill="1" applyBorder="1" applyAlignment="1">
      <alignment horizontal="right"/>
    </xf>
    <xf numFmtId="167" fontId="6" fillId="6" borderId="0" xfId="1" applyNumberFormat="1" applyFont="1" applyFill="1" applyAlignment="1">
      <alignment horizontal="right"/>
    </xf>
    <xf numFmtId="167" fontId="2" fillId="7" borderId="0" xfId="1" applyNumberFormat="1" applyFont="1" applyFill="1" applyAlignment="1">
      <alignment horizontal="left"/>
    </xf>
    <xf numFmtId="167" fontId="2" fillId="7" borderId="0" xfId="1" applyNumberFormat="1" applyFont="1" applyFill="1" applyAlignment="1">
      <alignment horizontal="left" wrapText="1"/>
    </xf>
    <xf numFmtId="167" fontId="2" fillId="7" borderId="1" xfId="1" applyNumberFormat="1" applyFont="1" applyFill="1" applyBorder="1" applyAlignment="1">
      <alignment horizontal="left"/>
    </xf>
    <xf numFmtId="167" fontId="2" fillId="7" borderId="0" xfId="1" applyNumberFormat="1" applyFont="1" applyFill="1" applyBorder="1" applyAlignment="1">
      <alignment horizontal="left"/>
    </xf>
    <xf numFmtId="167" fontId="9" fillId="7" borderId="0" xfId="1" applyNumberFormat="1" applyFont="1" applyFill="1" applyAlignment="1">
      <alignment horizontal="left" wrapText="1"/>
    </xf>
    <xf numFmtId="167" fontId="11" fillId="6" borderId="0" xfId="1" applyNumberFormat="1" applyFont="1" applyFill="1" applyAlignment="1">
      <alignment horizontal="center"/>
    </xf>
    <xf numFmtId="0" fontId="12" fillId="0" borderId="0" xfId="0" applyFont="1"/>
    <xf numFmtId="1" fontId="2" fillId="8" borderId="0" xfId="0" applyNumberFormat="1" applyFont="1" applyFill="1" applyAlignment="1">
      <alignment horizontal="center"/>
    </xf>
    <xf numFmtId="1" fontId="2" fillId="8" borderId="0" xfId="0" applyNumberFormat="1" applyFont="1" applyFill="1" applyAlignment="1">
      <alignment horizontal="right"/>
    </xf>
    <xf numFmtId="167" fontId="2" fillId="8" borderId="0" xfId="1" applyNumberFormat="1" applyFont="1" applyFill="1" applyAlignment="1">
      <alignment horizontal="right"/>
    </xf>
    <xf numFmtId="164" fontId="0" fillId="8" borderId="0" xfId="0" applyNumberFormat="1" applyFill="1"/>
    <xf numFmtId="165" fontId="0" fillId="8" borderId="0" xfId="0" applyNumberFormat="1" applyFill="1"/>
    <xf numFmtId="0" fontId="10" fillId="3" borderId="0" xfId="0" applyFont="1" applyFill="1" applyAlignment="1">
      <alignment wrapText="1"/>
    </xf>
    <xf numFmtId="1" fontId="0" fillId="8" borderId="1" xfId="0" applyNumberFormat="1" applyFill="1" applyBorder="1"/>
    <xf numFmtId="10" fontId="0" fillId="8" borderId="0" xfId="0" applyNumberFormat="1" applyFill="1" applyBorder="1"/>
    <xf numFmtId="0" fontId="0" fillId="8" borderId="1" xfId="0" applyFill="1" applyBorder="1"/>
    <xf numFmtId="0" fontId="0" fillId="8" borderId="0" xfId="0" applyFill="1"/>
    <xf numFmtId="167" fontId="2" fillId="8" borderId="0" xfId="1" applyNumberFormat="1" applyFont="1" applyFill="1" applyAlignment="1">
      <alignment horizontal="left"/>
    </xf>
    <xf numFmtId="0" fontId="2" fillId="3" borderId="0" xfId="0" applyFont="1" applyFill="1" applyAlignment="1">
      <alignment horizontal="center" vertical="center"/>
    </xf>
    <xf numFmtId="0" fontId="11" fillId="8" borderId="0" xfId="0" applyFont="1" applyFill="1"/>
    <xf numFmtId="1" fontId="2" fillId="8" borderId="0" xfId="0" applyNumberFormat="1" applyFont="1" applyFill="1"/>
    <xf numFmtId="1" fontId="2" fillId="8" borderId="1" xfId="0" applyNumberFormat="1" applyFont="1" applyFill="1" applyBorder="1"/>
    <xf numFmtId="10" fontId="2" fillId="8" borderId="0" xfId="0" applyNumberFormat="1" applyFont="1" applyFill="1" applyBorder="1"/>
    <xf numFmtId="0" fontId="2" fillId="8" borderId="0" xfId="0" applyFont="1" applyFill="1"/>
    <xf numFmtId="0" fontId="2" fillId="8" borderId="1" xfId="0" applyFont="1" applyFill="1" applyBorder="1"/>
    <xf numFmtId="167" fontId="2" fillId="8" borderId="1" xfId="1" applyNumberFormat="1" applyFont="1" applyFill="1" applyBorder="1" applyAlignment="1">
      <alignment horizontal="right"/>
    </xf>
    <xf numFmtId="167" fontId="2" fillId="8" borderId="0" xfId="1" applyNumberFormat="1" applyFont="1" applyFill="1" applyBorder="1" applyAlignment="1">
      <alignment horizontal="right"/>
    </xf>
    <xf numFmtId="167" fontId="6" fillId="8" borderId="0" xfId="1" applyNumberFormat="1" applyFont="1" applyFill="1"/>
    <xf numFmtId="0" fontId="9" fillId="9" borderId="0" xfId="0" applyFont="1" applyFill="1"/>
    <xf numFmtId="0" fontId="2" fillId="9" borderId="0" xfId="0" applyFont="1" applyFill="1" applyAlignment="1">
      <alignment wrapText="1"/>
    </xf>
    <xf numFmtId="1" fontId="2" fillId="9" borderId="0" xfId="0" applyNumberFormat="1" applyFont="1" applyFill="1" applyAlignment="1">
      <alignment horizontal="right"/>
    </xf>
    <xf numFmtId="1" fontId="2" fillId="9" borderId="1" xfId="0" applyNumberFormat="1" applyFont="1" applyFill="1" applyBorder="1" applyAlignment="1">
      <alignment horizontal="right"/>
    </xf>
    <xf numFmtId="10" fontId="2" fillId="9" borderId="0" xfId="0" applyNumberFormat="1" applyFont="1" applyFill="1" applyBorder="1" applyAlignment="1">
      <alignment horizontal="right"/>
    </xf>
    <xf numFmtId="0" fontId="2" fillId="9" borderId="1" xfId="0" applyFont="1" applyFill="1" applyBorder="1" applyAlignment="1">
      <alignment horizontal="right"/>
    </xf>
    <xf numFmtId="0" fontId="0" fillId="9" borderId="0" xfId="0" applyFill="1"/>
    <xf numFmtId="0" fontId="2" fillId="9" borderId="0" xfId="0" applyFont="1" applyFill="1" applyAlignment="1">
      <alignment horizontal="right"/>
    </xf>
    <xf numFmtId="167" fontId="6" fillId="9" borderId="0" xfId="1" applyNumberFormat="1" applyFont="1" applyFill="1"/>
    <xf numFmtId="167" fontId="2" fillId="9" borderId="0" xfId="1" applyNumberFormat="1" applyFont="1" applyFill="1" applyAlignment="1">
      <alignment wrapText="1"/>
    </xf>
    <xf numFmtId="0" fontId="0" fillId="9" borderId="0" xfId="0" applyFill="1" applyAlignment="1">
      <alignment wrapText="1"/>
    </xf>
    <xf numFmtId="0" fontId="8" fillId="9" borderId="0" xfId="0" applyFont="1" applyFill="1"/>
    <xf numFmtId="0" fontId="2" fillId="9" borderId="0" xfId="0" applyFont="1" applyFill="1" applyBorder="1" applyAlignment="1">
      <alignment wrapText="1"/>
    </xf>
    <xf numFmtId="0" fontId="2" fillId="9" borderId="0" xfId="0" applyFont="1" applyFill="1"/>
    <xf numFmtId="0" fontId="0" fillId="8" borderId="0" xfId="0" applyFill="1" applyAlignment="1">
      <alignment wrapText="1"/>
    </xf>
    <xf numFmtId="0" fontId="10" fillId="8" borderId="0" xfId="0" applyFont="1" applyFill="1" applyAlignment="1">
      <alignment wrapText="1"/>
    </xf>
    <xf numFmtId="164" fontId="0" fillId="9" borderId="0" xfId="0" applyNumberFormat="1" applyFill="1"/>
    <xf numFmtId="164" fontId="0" fillId="9" borderId="6" xfId="0" applyNumberFormat="1" applyFill="1" applyBorder="1"/>
    <xf numFmtId="1" fontId="0" fillId="9" borderId="0" xfId="0" applyNumberFormat="1" applyFill="1"/>
    <xf numFmtId="1" fontId="2" fillId="9" borderId="0" xfId="0" applyNumberFormat="1" applyFont="1" applyFill="1" applyBorder="1"/>
    <xf numFmtId="1" fontId="0" fillId="9" borderId="1" xfId="0" applyNumberFormat="1" applyFill="1" applyBorder="1" applyAlignment="1">
      <alignment horizontal="center"/>
    </xf>
    <xf numFmtId="10" fontId="0" fillId="9" borderId="0" xfId="0" applyNumberFormat="1" applyFill="1" applyBorder="1" applyAlignment="1">
      <alignment horizontal="center"/>
    </xf>
    <xf numFmtId="1" fontId="0" fillId="9" borderId="0" xfId="0" applyNumberFormat="1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0" xfId="0" applyFill="1" applyAlignment="1">
      <alignment horizontal="center"/>
    </xf>
    <xf numFmtId="1" fontId="0" fillId="9" borderId="1" xfId="0" applyNumberFormat="1" applyFill="1" applyBorder="1"/>
    <xf numFmtId="10" fontId="0" fillId="9" borderId="0" xfId="0" applyNumberFormat="1" applyFill="1" applyBorder="1"/>
    <xf numFmtId="0" fontId="0" fillId="9" borderId="1" xfId="0" applyFill="1" applyBorder="1"/>
    <xf numFmtId="1" fontId="2" fillId="9" borderId="1" xfId="0" applyNumberFormat="1" applyFont="1" applyFill="1" applyBorder="1"/>
    <xf numFmtId="10" fontId="2" fillId="9" borderId="0" xfId="0" applyNumberFormat="1" applyFont="1" applyFill="1" applyBorder="1"/>
    <xf numFmtId="0" fontId="2" fillId="9" borderId="0" xfId="0" applyFont="1" applyFill="1" applyBorder="1"/>
    <xf numFmtId="0" fontId="2" fillId="9" borderId="1" xfId="0" applyFont="1" applyFill="1" applyBorder="1"/>
    <xf numFmtId="167" fontId="2" fillId="9" borderId="1" xfId="1" applyNumberFormat="1" applyFont="1" applyFill="1" applyBorder="1"/>
    <xf numFmtId="167" fontId="2" fillId="9" borderId="0" xfId="1" applyNumberFormat="1" applyFont="1" applyFill="1" applyBorder="1"/>
    <xf numFmtId="167" fontId="2" fillId="9" borderId="0" xfId="1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M72"/>
  <sheetViews>
    <sheetView showGridLines="0" tabSelected="1" zoomScaleNormal="100" workbookViewId="0">
      <pane ySplit="6" topLeftCell="A55" activePane="bottomLeft" state="frozen"/>
      <selection pane="bottomLeft" activeCell="I61" sqref="I61"/>
    </sheetView>
  </sheetViews>
  <sheetFormatPr defaultColWidth="9.140625" defaultRowHeight="12.75" x14ac:dyDescent="0.2"/>
  <cols>
    <col min="1" max="1" width="9.140625" style="7"/>
    <col min="2" max="2" width="31.7109375" style="7" customWidth="1"/>
    <col min="3" max="3" width="11.7109375" style="7" customWidth="1"/>
    <col min="4" max="4" width="3.28515625" style="15" customWidth="1"/>
    <col min="5" max="5" width="3.28515625" style="11" customWidth="1"/>
    <col min="6" max="6" width="12" style="19" bestFit="1" customWidth="1"/>
    <col min="7" max="7" width="3.28515625" style="15" customWidth="1"/>
    <col min="8" max="8" width="3.28515625" style="11" customWidth="1"/>
    <col min="9" max="9" width="13.140625" style="7" bestFit="1" customWidth="1"/>
    <col min="10" max="10" width="3.28515625" style="15" customWidth="1"/>
    <col min="11" max="11" width="3.28515625" style="11" customWidth="1"/>
    <col min="12" max="12" width="13.140625" style="19" bestFit="1" customWidth="1"/>
    <col min="13" max="13" width="3.28515625" style="15" customWidth="1"/>
    <col min="14" max="14" width="3" style="7" customWidth="1"/>
    <col min="15" max="15" width="13.140625" style="7" bestFit="1" customWidth="1"/>
    <col min="16" max="16" width="3.140625" style="15" customWidth="1"/>
    <col min="17" max="17" width="2.85546875" style="7" customWidth="1"/>
    <col min="18" max="18" width="13.140625" style="19" bestFit="1" customWidth="1"/>
    <col min="19" max="19" width="3.28515625" style="15" customWidth="1"/>
    <col min="20" max="20" width="2.42578125" style="7" customWidth="1"/>
    <col min="21" max="21" width="13.140625" style="7" bestFit="1" customWidth="1"/>
    <col min="22" max="22" width="3.85546875" style="15" customWidth="1"/>
    <col min="23" max="23" width="3" style="7" customWidth="1"/>
    <col min="24" max="24" width="13.140625" style="19" bestFit="1" customWidth="1"/>
    <col min="25" max="25" width="2.42578125" style="15" customWidth="1"/>
    <col min="26" max="26" width="2.85546875" style="7" customWidth="1"/>
    <col min="27" max="27" width="12" style="21" bestFit="1" customWidth="1"/>
    <col min="28" max="28" width="2.140625" style="15" customWidth="1"/>
    <col min="29" max="29" width="2.7109375" style="7" customWidth="1"/>
    <col min="30" max="30" width="12" style="19" bestFit="1" customWidth="1"/>
    <col min="31" max="31" width="2" style="15" customWidth="1"/>
    <col min="32" max="32" width="2.85546875" style="7" customWidth="1"/>
    <col min="33" max="33" width="12" style="7" bestFit="1" customWidth="1"/>
    <col min="34" max="34" width="2.28515625" style="7" customWidth="1"/>
    <col min="35" max="35" width="2.85546875" style="7" customWidth="1"/>
    <col min="36" max="36" width="12" style="7" bestFit="1" customWidth="1"/>
    <col min="37" max="37" width="2.28515625" style="7" customWidth="1"/>
    <col min="38" max="38" width="2.85546875" style="7" customWidth="1"/>
    <col min="39" max="39" width="12" style="7" bestFit="1" customWidth="1"/>
    <col min="40" max="40" width="2.28515625" style="7" customWidth="1"/>
    <col min="41" max="41" width="2.85546875" style="7" customWidth="1"/>
    <col min="42" max="42" width="12" style="7" bestFit="1" customWidth="1"/>
    <col min="43" max="43" width="2.28515625" style="7" customWidth="1"/>
    <col min="44" max="44" width="2.85546875" style="7" customWidth="1"/>
    <col min="45" max="45" width="12" style="7" bestFit="1" customWidth="1"/>
    <col min="46" max="46" width="2.28515625" style="7" customWidth="1"/>
    <col min="47" max="47" width="2.85546875" style="7" customWidth="1"/>
    <col min="48" max="48" width="12" style="7" bestFit="1" customWidth="1"/>
    <col min="49" max="49" width="2.28515625" style="7" customWidth="1"/>
    <col min="50" max="50" width="2.85546875" style="7" customWidth="1"/>
    <col min="51" max="51" width="12" style="7" bestFit="1" customWidth="1"/>
    <col min="52" max="52" width="2.28515625" style="7" customWidth="1"/>
    <col min="53" max="53" width="2.85546875" style="7" customWidth="1"/>
    <col min="54" max="54" width="12" style="7" bestFit="1" customWidth="1"/>
    <col min="55" max="55" width="2.28515625" style="7" customWidth="1"/>
    <col min="56" max="56" width="2.85546875" style="7" customWidth="1"/>
    <col min="57" max="57" width="12" style="7" bestFit="1" customWidth="1"/>
    <col min="58" max="58" width="2.28515625" style="7" customWidth="1"/>
    <col min="59" max="59" width="2.85546875" style="7" customWidth="1"/>
    <col min="60" max="60" width="12" style="7" bestFit="1" customWidth="1"/>
    <col min="61" max="61" width="2.28515625" style="7" customWidth="1"/>
    <col min="62" max="62" width="2.85546875" style="7" customWidth="1"/>
    <col min="63" max="63" width="12" style="7" bestFit="1" customWidth="1"/>
    <col min="64" max="64" width="2.28515625" style="7" customWidth="1"/>
    <col min="65" max="65" width="2.85546875" style="7" customWidth="1"/>
    <col min="66" max="66" width="12" style="7" bestFit="1" customWidth="1"/>
    <col min="67" max="67" width="2.28515625" style="7" customWidth="1"/>
    <col min="68" max="68" width="2.85546875" style="7" customWidth="1"/>
    <col min="69" max="69" width="12" style="7" bestFit="1" customWidth="1"/>
    <col min="70" max="70" width="2.28515625" style="7" customWidth="1"/>
    <col min="71" max="71" width="2.85546875" style="7" customWidth="1"/>
    <col min="72" max="72" width="12" style="7" bestFit="1" customWidth="1"/>
    <col min="73" max="73" width="2.28515625" style="7" customWidth="1"/>
    <col min="74" max="74" width="2.85546875" style="7" customWidth="1"/>
    <col min="75" max="75" width="12" style="7" bestFit="1" customWidth="1"/>
    <col min="76" max="76" width="2.28515625" style="7" customWidth="1"/>
    <col min="77" max="77" width="2.85546875" style="7" customWidth="1"/>
    <col min="78" max="78" width="12" style="7" bestFit="1" customWidth="1"/>
    <col min="79" max="79" width="2.28515625" style="7" customWidth="1"/>
    <col min="80" max="80" width="2.85546875" style="7" customWidth="1"/>
    <col min="81" max="81" width="12" style="7" bestFit="1" customWidth="1"/>
    <col min="82" max="82" width="2.28515625" style="7" customWidth="1"/>
    <col min="83" max="83" width="2.85546875" style="7" customWidth="1"/>
    <col min="84" max="84" width="12" style="7" bestFit="1" customWidth="1"/>
    <col min="85" max="85" width="2.28515625" style="7" customWidth="1"/>
    <col min="86" max="86" width="2.85546875" style="7" customWidth="1"/>
    <col min="87" max="87" width="12" style="7" bestFit="1" customWidth="1"/>
    <col min="88" max="88" width="2.28515625" style="7" customWidth="1"/>
    <col min="89" max="89" width="2.85546875" style="7" customWidth="1"/>
    <col min="90" max="90" width="12" style="7" bestFit="1" customWidth="1"/>
    <col min="91" max="91" width="2.28515625" style="7" customWidth="1"/>
    <col min="92" max="16384" width="9.140625" style="7"/>
  </cols>
  <sheetData>
    <row r="1" spans="1:91" customFormat="1" ht="20.25" x14ac:dyDescent="0.3">
      <c r="B1" s="1" t="s">
        <v>48</v>
      </c>
      <c r="C1" s="5"/>
      <c r="D1" s="13"/>
      <c r="E1" s="9"/>
      <c r="F1" s="8"/>
      <c r="G1" s="16"/>
      <c r="H1" s="9"/>
      <c r="J1" s="16"/>
      <c r="K1" s="9"/>
      <c r="L1" s="8"/>
      <c r="M1" s="18"/>
      <c r="N1" s="8"/>
      <c r="O1" s="8"/>
      <c r="P1" s="18"/>
      <c r="Q1" s="8"/>
      <c r="R1" s="8"/>
      <c r="S1" s="18"/>
      <c r="T1" s="8"/>
      <c r="U1" s="8"/>
      <c r="V1" s="18"/>
      <c r="W1" s="8"/>
      <c r="X1" s="8"/>
      <c r="Y1" s="18"/>
      <c r="Z1" s="8"/>
      <c r="AA1" s="8"/>
      <c r="AB1" s="18"/>
      <c r="AC1" s="8"/>
      <c r="AD1" s="8"/>
      <c r="AE1" s="18"/>
      <c r="AF1" s="8"/>
      <c r="AI1" s="8"/>
      <c r="AL1" s="8"/>
      <c r="AO1" s="8"/>
      <c r="AR1" s="8"/>
      <c r="AU1" s="8"/>
      <c r="AX1" s="8"/>
      <c r="BA1" s="8"/>
      <c r="BD1" s="8"/>
      <c r="BG1" s="8"/>
      <c r="BJ1" s="8"/>
      <c r="BM1" s="8"/>
      <c r="BP1" s="8"/>
      <c r="BS1" s="8"/>
      <c r="BV1" s="8"/>
      <c r="BY1" s="8"/>
      <c r="CB1" s="8"/>
      <c r="CE1" s="8"/>
      <c r="CH1" s="8"/>
      <c r="CK1" s="8"/>
    </row>
    <row r="2" spans="1:91" customFormat="1" ht="15" x14ac:dyDescent="0.2">
      <c r="B2" s="84" t="s">
        <v>43</v>
      </c>
      <c r="C2" s="5"/>
      <c r="D2" s="13"/>
      <c r="E2" s="9"/>
      <c r="F2" s="8"/>
      <c r="G2" s="16"/>
      <c r="H2" s="9"/>
      <c r="J2" s="16"/>
      <c r="K2" s="9"/>
      <c r="L2" s="8"/>
      <c r="M2" s="18"/>
      <c r="N2" s="8"/>
      <c r="O2" s="8"/>
      <c r="P2" s="18"/>
      <c r="Q2" s="8"/>
      <c r="R2" s="8"/>
      <c r="S2" s="18"/>
      <c r="T2" s="8"/>
      <c r="U2" s="8"/>
      <c r="V2" s="18"/>
      <c r="W2" s="8"/>
      <c r="X2" s="8"/>
      <c r="Y2" s="18"/>
      <c r="Z2" s="8"/>
      <c r="AA2" s="8"/>
      <c r="AB2" s="18"/>
      <c r="AC2" s="8"/>
      <c r="AD2" s="8"/>
      <c r="AE2" s="18"/>
      <c r="AF2" s="8"/>
      <c r="AI2" s="8"/>
      <c r="AL2" s="8"/>
      <c r="AO2" s="8"/>
      <c r="AR2" s="8"/>
      <c r="AU2" s="8"/>
      <c r="AX2" s="8"/>
      <c r="BA2" s="8"/>
      <c r="BD2" s="8"/>
      <c r="BG2" s="8"/>
      <c r="BJ2" s="8"/>
      <c r="BM2" s="8"/>
      <c r="BP2" s="8"/>
      <c r="BS2" s="8"/>
      <c r="BV2" s="8"/>
      <c r="BY2" s="8"/>
      <c r="CB2" s="8"/>
      <c r="CE2" s="8"/>
      <c r="CH2" s="8"/>
      <c r="CK2" s="8"/>
    </row>
    <row r="3" spans="1:91" customFormat="1" ht="15" x14ac:dyDescent="0.2">
      <c r="B3" s="2" t="s">
        <v>34</v>
      </c>
      <c r="C3" s="5"/>
      <c r="D3" s="13"/>
      <c r="E3" s="9"/>
      <c r="F3" s="8"/>
      <c r="G3" s="16"/>
      <c r="H3" s="9"/>
      <c r="J3" s="16"/>
      <c r="K3" s="9"/>
      <c r="L3" s="8"/>
      <c r="M3" s="18"/>
      <c r="N3" s="8"/>
      <c r="O3" s="8"/>
      <c r="P3" s="18"/>
      <c r="Q3" s="8"/>
      <c r="R3" s="8"/>
      <c r="S3" s="18"/>
      <c r="T3" s="8"/>
      <c r="U3" s="8"/>
      <c r="V3" s="18"/>
      <c r="W3" s="8"/>
      <c r="X3" s="8"/>
      <c r="Y3" s="18"/>
      <c r="Z3" s="8"/>
      <c r="AA3" s="8"/>
      <c r="AB3" s="18"/>
      <c r="AC3" s="8"/>
      <c r="AD3" s="8"/>
      <c r="AE3" s="18"/>
      <c r="AF3" s="8"/>
      <c r="AI3" s="8"/>
      <c r="AL3" s="8"/>
      <c r="AO3" s="8"/>
      <c r="AR3" s="8"/>
      <c r="AU3" s="8"/>
      <c r="AX3" s="8"/>
      <c r="BA3" s="8"/>
      <c r="BD3" s="8"/>
      <c r="BG3" s="8"/>
      <c r="BJ3" s="8"/>
      <c r="BM3" s="8"/>
      <c r="BP3" s="8"/>
      <c r="BS3" s="8"/>
      <c r="BV3" s="8"/>
      <c r="BY3" s="8"/>
      <c r="CB3" s="8"/>
      <c r="CE3" s="8"/>
      <c r="CH3" s="8"/>
      <c r="CK3" s="8"/>
    </row>
    <row r="4" spans="1:91" customFormat="1" ht="15.75" x14ac:dyDescent="0.25">
      <c r="B4" s="97" t="s">
        <v>46</v>
      </c>
      <c r="C4" s="98"/>
      <c r="D4" s="99"/>
      <c r="E4" s="100"/>
      <c r="F4" s="101"/>
      <c r="G4" s="102"/>
      <c r="H4" s="100"/>
      <c r="I4" s="101"/>
      <c r="J4" s="102"/>
      <c r="K4" s="100"/>
      <c r="L4" s="101"/>
      <c r="M4" s="102"/>
      <c r="N4" s="8"/>
      <c r="O4" s="8"/>
      <c r="P4" s="18"/>
      <c r="Q4" s="8"/>
      <c r="R4" s="8"/>
      <c r="S4" s="18"/>
      <c r="T4" s="8"/>
      <c r="U4" s="8"/>
      <c r="V4" s="18"/>
      <c r="W4" s="8"/>
      <c r="X4" s="8"/>
      <c r="Y4" s="18"/>
      <c r="Z4" s="8"/>
      <c r="AA4" s="8"/>
      <c r="AB4" s="18"/>
      <c r="AC4" s="8"/>
      <c r="AD4" s="8"/>
      <c r="AE4" s="18"/>
      <c r="AF4" s="8"/>
      <c r="AI4" s="8"/>
      <c r="AL4" s="8"/>
      <c r="AO4" s="8"/>
      <c r="AR4" s="8"/>
      <c r="AU4" s="8"/>
      <c r="AX4" s="8"/>
      <c r="BA4" s="8"/>
      <c r="BD4" s="8"/>
      <c r="BG4" s="8"/>
      <c r="BJ4" s="8"/>
      <c r="BM4" s="8"/>
      <c r="BP4" s="8"/>
      <c r="BS4" s="8"/>
      <c r="BV4" s="8"/>
      <c r="BY4" s="8"/>
      <c r="CB4" s="8"/>
      <c r="CE4" s="8"/>
      <c r="CH4" s="8"/>
      <c r="CK4" s="8"/>
    </row>
    <row r="5" spans="1:91" customFormat="1" x14ac:dyDescent="0.2">
      <c r="C5" s="5"/>
      <c r="D5" s="13"/>
      <c r="E5" s="9"/>
      <c r="F5" s="8"/>
      <c r="G5" s="16"/>
      <c r="H5" s="9"/>
      <c r="J5" s="16"/>
      <c r="K5" s="9"/>
      <c r="L5" s="8"/>
      <c r="M5" s="18"/>
      <c r="N5" s="8"/>
      <c r="O5" s="8"/>
      <c r="P5" s="18"/>
      <c r="Q5" s="8"/>
      <c r="R5" s="8"/>
      <c r="S5" s="18"/>
      <c r="T5" s="8"/>
      <c r="U5" s="8"/>
      <c r="V5" s="18"/>
      <c r="W5" s="8"/>
      <c r="X5" s="8"/>
      <c r="Y5" s="18"/>
      <c r="Z5" s="8"/>
      <c r="AA5" s="8"/>
      <c r="AB5" s="18"/>
      <c r="AC5" s="8"/>
      <c r="AD5" s="8"/>
      <c r="AE5" s="18"/>
      <c r="AF5" s="8"/>
      <c r="AI5" s="8"/>
      <c r="AL5" s="8"/>
      <c r="AO5" s="8"/>
      <c r="AR5" s="8"/>
      <c r="AU5" s="8"/>
      <c r="AX5" s="8"/>
      <c r="BA5" s="8"/>
      <c r="BD5" s="8"/>
      <c r="BG5" s="8"/>
      <c r="BJ5" s="8"/>
      <c r="BM5" s="8"/>
      <c r="BP5" s="8"/>
      <c r="BS5" s="8"/>
      <c r="BV5" s="8"/>
      <c r="BY5" s="8"/>
      <c r="CB5" s="8"/>
      <c r="CE5" s="8"/>
      <c r="CH5" s="8"/>
      <c r="CK5" s="8"/>
    </row>
    <row r="6" spans="1:91" customFormat="1" x14ac:dyDescent="0.2">
      <c r="B6" s="3"/>
      <c r="C6" s="86">
        <v>2018</v>
      </c>
      <c r="D6" s="14"/>
      <c r="E6" s="10"/>
      <c r="F6" s="20">
        <f>C6+1</f>
        <v>2019</v>
      </c>
      <c r="G6" s="17"/>
      <c r="H6" s="10"/>
      <c r="I6" s="20">
        <f>F6+1</f>
        <v>2020</v>
      </c>
      <c r="J6" s="20"/>
      <c r="K6" s="20"/>
      <c r="L6" s="20">
        <f>I6+1</f>
        <v>2021</v>
      </c>
      <c r="M6" s="20"/>
      <c r="N6" s="20"/>
      <c r="O6" s="20">
        <f>L6+1</f>
        <v>2022</v>
      </c>
      <c r="P6" s="20"/>
      <c r="Q6" s="20"/>
      <c r="R6" s="20">
        <f>O6+1</f>
        <v>2023</v>
      </c>
      <c r="S6" s="20"/>
      <c r="T6" s="20"/>
      <c r="U6" s="20">
        <f>R6+1</f>
        <v>2024</v>
      </c>
      <c r="V6" s="20"/>
      <c r="W6" s="20"/>
      <c r="X6" s="20">
        <f>U6+1</f>
        <v>2025</v>
      </c>
      <c r="Y6" s="20"/>
      <c r="Z6" s="20"/>
      <c r="AA6" s="20">
        <f>X6+1</f>
        <v>2026</v>
      </c>
      <c r="AB6" s="20"/>
      <c r="AC6" s="20"/>
      <c r="AD6" s="20">
        <f>AA6+1</f>
        <v>2027</v>
      </c>
      <c r="AE6" s="20"/>
      <c r="AF6" s="20"/>
      <c r="AG6" s="20">
        <f>AD6+1</f>
        <v>2028</v>
      </c>
      <c r="AH6" s="4"/>
      <c r="AI6" s="20"/>
      <c r="AJ6" s="20">
        <f>AG6+1</f>
        <v>2029</v>
      </c>
      <c r="AK6" s="4"/>
      <c r="AL6" s="20"/>
      <c r="AM6" s="20">
        <f>AJ6+1</f>
        <v>2030</v>
      </c>
      <c r="AN6" s="4"/>
      <c r="AO6" s="20"/>
      <c r="AP6" s="20">
        <f>AM6+1</f>
        <v>2031</v>
      </c>
      <c r="AQ6" s="4"/>
      <c r="AR6" s="20"/>
      <c r="AS6" s="20">
        <f>AP6+1</f>
        <v>2032</v>
      </c>
      <c r="AT6" s="4"/>
      <c r="AU6" s="20"/>
      <c r="AV6" s="20">
        <f>AS6+1</f>
        <v>2033</v>
      </c>
      <c r="AW6" s="4"/>
      <c r="AX6" s="20"/>
      <c r="AY6" s="20">
        <f>AV6+1</f>
        <v>2034</v>
      </c>
      <c r="AZ6" s="4"/>
      <c r="BA6" s="20"/>
      <c r="BB6" s="20">
        <f>AY6+1</f>
        <v>2035</v>
      </c>
      <c r="BC6" s="4"/>
      <c r="BD6" s="20"/>
      <c r="BE6" s="20">
        <f>BB6+1</f>
        <v>2036</v>
      </c>
      <c r="BF6" s="4"/>
      <c r="BG6" s="20"/>
      <c r="BH6" s="20">
        <f>BE6+1</f>
        <v>2037</v>
      </c>
      <c r="BI6" s="4"/>
      <c r="BJ6" s="20"/>
      <c r="BK6" s="20">
        <f>BH6+1</f>
        <v>2038</v>
      </c>
      <c r="BL6" s="4"/>
      <c r="BM6" s="20"/>
      <c r="BN6" s="20">
        <f>BK6+1</f>
        <v>2039</v>
      </c>
      <c r="BO6" s="4"/>
      <c r="BP6" s="20"/>
      <c r="BQ6" s="20">
        <f>BN6+1</f>
        <v>2040</v>
      </c>
      <c r="BR6" s="4"/>
      <c r="BS6" s="20"/>
      <c r="BT6" s="20">
        <f>BQ6+1</f>
        <v>2041</v>
      </c>
      <c r="BU6" s="4"/>
      <c r="BV6" s="20"/>
      <c r="BW6" s="20">
        <f>BT6+1</f>
        <v>2042</v>
      </c>
      <c r="BX6" s="4"/>
      <c r="BY6" s="20"/>
      <c r="BZ6" s="20">
        <f>BW6+1</f>
        <v>2043</v>
      </c>
      <c r="CA6" s="4"/>
      <c r="CB6" s="20"/>
      <c r="CC6" s="20">
        <f>BZ6+1</f>
        <v>2044</v>
      </c>
      <c r="CD6" s="4"/>
      <c r="CE6" s="20"/>
      <c r="CF6" s="20">
        <f>CC6+1</f>
        <v>2045</v>
      </c>
      <c r="CG6" s="4"/>
      <c r="CH6" s="20"/>
      <c r="CI6" s="20">
        <f>CF6+1</f>
        <v>2046</v>
      </c>
      <c r="CJ6" s="4"/>
      <c r="CK6" s="20"/>
      <c r="CL6" s="20">
        <f>CI6+1</f>
        <v>2047</v>
      </c>
      <c r="CM6" s="4"/>
    </row>
    <row r="7" spans="1:91" customFormat="1" x14ac:dyDescent="0.2">
      <c r="B7" s="3"/>
      <c r="C7" s="6"/>
      <c r="D7" s="14"/>
      <c r="E7" s="10"/>
      <c r="F7" s="20"/>
      <c r="G7" s="17"/>
      <c r="H7" s="10"/>
      <c r="I7" s="6"/>
      <c r="J7" s="17"/>
      <c r="K7" s="10"/>
      <c r="L7" s="20"/>
      <c r="M7" s="53"/>
      <c r="N7" s="8"/>
      <c r="O7" s="20"/>
      <c r="P7" s="53"/>
      <c r="Q7" s="8"/>
      <c r="R7" s="20"/>
      <c r="S7" s="53"/>
      <c r="T7" s="8"/>
      <c r="U7" s="20"/>
      <c r="V7" s="53"/>
      <c r="W7" s="8"/>
      <c r="X7" s="20"/>
      <c r="Y7" s="53"/>
      <c r="Z7" s="8"/>
      <c r="AA7" s="20"/>
      <c r="AB7" s="53"/>
      <c r="AC7" s="8"/>
      <c r="AD7" s="20"/>
      <c r="AE7" s="53"/>
      <c r="AF7" s="8"/>
      <c r="AG7" s="6"/>
      <c r="AH7" s="4"/>
      <c r="AI7" s="8"/>
      <c r="AJ7" s="6"/>
      <c r="AK7" s="4"/>
      <c r="AL7" s="8"/>
      <c r="AM7" s="6"/>
      <c r="AN7" s="4"/>
      <c r="AO7" s="8"/>
      <c r="AP7" s="6"/>
      <c r="AQ7" s="4"/>
      <c r="AR7" s="8"/>
      <c r="AS7" s="6"/>
      <c r="AT7" s="4"/>
      <c r="AU7" s="8"/>
      <c r="AV7" s="6"/>
      <c r="AW7" s="4"/>
      <c r="AX7" s="8"/>
      <c r="AY7" s="6"/>
      <c r="AZ7" s="4"/>
      <c r="BA7" s="8"/>
      <c r="BB7" s="6"/>
      <c r="BC7" s="4"/>
      <c r="BD7" s="8"/>
      <c r="BE7" s="6"/>
      <c r="BF7" s="4"/>
      <c r="BG7" s="8"/>
      <c r="BH7" s="6"/>
      <c r="BI7" s="4"/>
      <c r="BJ7" s="8"/>
      <c r="BK7" s="6"/>
      <c r="BL7" s="4"/>
      <c r="BM7" s="8"/>
      <c r="BN7" s="6"/>
      <c r="BO7" s="4"/>
      <c r="BP7" s="8"/>
      <c r="BQ7" s="6"/>
      <c r="BR7" s="4"/>
      <c r="BS7" s="8"/>
      <c r="BT7" s="6"/>
      <c r="BU7" s="4"/>
      <c r="BV7" s="8"/>
      <c r="BW7" s="6"/>
      <c r="BX7" s="4"/>
      <c r="BY7" s="8"/>
      <c r="BZ7" s="6"/>
      <c r="CA7" s="4"/>
      <c r="CB7" s="8"/>
      <c r="CC7" s="6"/>
      <c r="CD7" s="4"/>
      <c r="CE7" s="8"/>
      <c r="CF7" s="6"/>
      <c r="CG7" s="4"/>
      <c r="CH7" s="8"/>
      <c r="CI7" s="6"/>
      <c r="CJ7" s="4"/>
      <c r="CK7" s="8"/>
      <c r="CL7" s="6"/>
      <c r="CM7" s="4"/>
    </row>
    <row r="8" spans="1:91" s="112" customFormat="1" ht="18" x14ac:dyDescent="0.25">
      <c r="A8" s="106" t="s">
        <v>33</v>
      </c>
      <c r="B8" s="107"/>
      <c r="C8" s="108"/>
      <c r="D8" s="109"/>
      <c r="E8" s="110"/>
      <c r="F8" s="108"/>
      <c r="G8" s="111"/>
      <c r="H8" s="110"/>
      <c r="I8" s="108"/>
      <c r="J8" s="111"/>
      <c r="K8" s="110"/>
      <c r="L8" s="108"/>
      <c r="M8" s="111"/>
      <c r="O8" s="108"/>
      <c r="P8" s="111"/>
      <c r="R8" s="108"/>
      <c r="S8" s="111"/>
      <c r="U8" s="108"/>
      <c r="V8" s="111"/>
      <c r="X8" s="108"/>
      <c r="Y8" s="111"/>
      <c r="AA8" s="108"/>
      <c r="AB8" s="111"/>
      <c r="AD8" s="108"/>
      <c r="AE8" s="111"/>
      <c r="AG8" s="108"/>
      <c r="AH8" s="113"/>
      <c r="AJ8" s="108"/>
      <c r="AK8" s="113"/>
      <c r="AM8" s="108"/>
      <c r="AN8" s="113"/>
      <c r="AP8" s="108"/>
      <c r="AQ8" s="113"/>
      <c r="AS8" s="108"/>
      <c r="AT8" s="113"/>
      <c r="AV8" s="108"/>
      <c r="AW8" s="113"/>
      <c r="AY8" s="108"/>
      <c r="AZ8" s="113"/>
      <c r="BB8" s="108"/>
      <c r="BC8" s="113"/>
      <c r="BE8" s="108"/>
      <c r="BF8" s="113"/>
      <c r="BH8" s="108"/>
      <c r="BI8" s="113"/>
      <c r="BK8" s="108"/>
      <c r="BL8" s="113"/>
      <c r="BN8" s="108"/>
      <c r="BO8" s="113"/>
      <c r="BQ8" s="108"/>
      <c r="BR8" s="113"/>
      <c r="BT8" s="108"/>
      <c r="BU8" s="113"/>
      <c r="BW8" s="108"/>
      <c r="BX8" s="113"/>
      <c r="BZ8" s="108"/>
      <c r="CA8" s="113"/>
      <c r="CC8" s="108"/>
      <c r="CD8" s="113"/>
      <c r="CF8" s="108"/>
      <c r="CG8" s="113"/>
      <c r="CI8" s="108"/>
      <c r="CJ8" s="113"/>
      <c r="CL8" s="108"/>
      <c r="CM8" s="113"/>
    </row>
    <row r="9" spans="1:91" s="62" customFormat="1" x14ac:dyDescent="0.2">
      <c r="A9" s="114"/>
      <c r="B9" s="115" t="s">
        <v>28</v>
      </c>
      <c r="C9" s="87">
        <v>174</v>
      </c>
      <c r="D9" s="103"/>
      <c r="E9" s="104"/>
      <c r="F9" s="87">
        <v>174</v>
      </c>
      <c r="G9" s="103"/>
      <c r="H9" s="104"/>
      <c r="I9" s="87">
        <v>174</v>
      </c>
      <c r="J9" s="103"/>
      <c r="K9" s="104"/>
      <c r="L9" s="87">
        <v>190</v>
      </c>
      <c r="M9" s="103"/>
      <c r="N9" s="105"/>
      <c r="O9" s="87">
        <v>190</v>
      </c>
      <c r="P9" s="103"/>
      <c r="Q9" s="105"/>
      <c r="R9" s="87">
        <v>190</v>
      </c>
      <c r="S9" s="103"/>
      <c r="T9" s="105"/>
      <c r="U9" s="87">
        <v>201</v>
      </c>
      <c r="V9" s="103"/>
      <c r="W9" s="105"/>
      <c r="X9" s="87">
        <v>201</v>
      </c>
      <c r="Y9" s="103"/>
      <c r="Z9" s="105"/>
      <c r="AA9" s="87">
        <v>201</v>
      </c>
      <c r="AB9" s="103"/>
      <c r="AC9" s="105"/>
      <c r="AD9" s="87">
        <v>211</v>
      </c>
      <c r="AE9" s="103"/>
      <c r="AF9" s="105"/>
      <c r="AG9" s="87">
        <v>211</v>
      </c>
      <c r="AH9" s="87"/>
      <c r="AI9" s="105"/>
      <c r="AJ9" s="87">
        <v>211</v>
      </c>
      <c r="AK9" s="87"/>
      <c r="AL9" s="105"/>
      <c r="AM9" s="87">
        <v>211</v>
      </c>
      <c r="AN9" s="87"/>
      <c r="AO9" s="105"/>
      <c r="AP9" s="87">
        <v>211</v>
      </c>
      <c r="AQ9" s="87"/>
      <c r="AR9" s="105"/>
      <c r="AS9" s="87">
        <v>211</v>
      </c>
      <c r="AT9" s="87"/>
      <c r="AU9" s="105"/>
      <c r="AV9" s="87">
        <v>211</v>
      </c>
      <c r="AW9" s="87"/>
      <c r="AX9" s="105"/>
      <c r="AY9" s="87">
        <v>211</v>
      </c>
      <c r="AZ9" s="87"/>
      <c r="BA9" s="105"/>
      <c r="BB9" s="87">
        <v>211</v>
      </c>
      <c r="BC9" s="87"/>
      <c r="BD9" s="105"/>
      <c r="BE9" s="87">
        <v>211</v>
      </c>
      <c r="BF9" s="87"/>
      <c r="BG9" s="105"/>
      <c r="BH9" s="87">
        <v>211</v>
      </c>
      <c r="BI9" s="87"/>
      <c r="BJ9" s="105"/>
      <c r="BK9" s="87">
        <v>211</v>
      </c>
      <c r="BL9" s="87"/>
      <c r="BM9" s="105"/>
      <c r="BN9" s="87">
        <v>211</v>
      </c>
      <c r="BO9" s="87"/>
      <c r="BP9" s="105"/>
      <c r="BQ9" s="87">
        <v>211</v>
      </c>
      <c r="BR9" s="87"/>
      <c r="BS9" s="105"/>
      <c r="BT9" s="87">
        <v>211</v>
      </c>
      <c r="BU9" s="87"/>
      <c r="BV9" s="105"/>
      <c r="BW9" s="87">
        <v>211</v>
      </c>
      <c r="BX9" s="87"/>
      <c r="BY9" s="105"/>
      <c r="BZ9" s="87">
        <v>211</v>
      </c>
      <c r="CA9" s="87"/>
      <c r="CB9" s="105"/>
      <c r="CC9" s="87">
        <v>211</v>
      </c>
      <c r="CD9" s="87"/>
      <c r="CE9" s="105"/>
      <c r="CF9" s="87">
        <v>211</v>
      </c>
      <c r="CG9" s="87"/>
      <c r="CH9" s="105"/>
      <c r="CI9" s="87">
        <v>211</v>
      </c>
      <c r="CJ9" s="87"/>
      <c r="CK9" s="105"/>
      <c r="CL9" s="87">
        <v>211</v>
      </c>
      <c r="CM9" s="87"/>
    </row>
    <row r="10" spans="1:91" s="48" customFormat="1" x14ac:dyDescent="0.2">
      <c r="A10" s="112"/>
      <c r="B10" s="107" t="s">
        <v>42</v>
      </c>
      <c r="C10" s="85">
        <v>8</v>
      </c>
      <c r="D10" s="126"/>
      <c r="E10" s="127"/>
      <c r="F10" s="128">
        <f>C10</f>
        <v>8</v>
      </c>
      <c r="G10" s="129"/>
      <c r="H10" s="127"/>
      <c r="I10" s="128">
        <f>C10</f>
        <v>8</v>
      </c>
      <c r="J10" s="129"/>
      <c r="K10" s="127"/>
      <c r="L10" s="128">
        <f>C10</f>
        <v>8</v>
      </c>
      <c r="M10" s="129"/>
      <c r="N10" s="130"/>
      <c r="O10" s="128">
        <f>C10</f>
        <v>8</v>
      </c>
      <c r="P10" s="129"/>
      <c r="Q10" s="130"/>
      <c r="R10" s="128">
        <f>C10</f>
        <v>8</v>
      </c>
      <c r="S10" s="129"/>
      <c r="T10" s="130"/>
      <c r="U10" s="128">
        <f>C10</f>
        <v>8</v>
      </c>
      <c r="V10" s="129"/>
      <c r="W10" s="130"/>
      <c r="X10" s="128">
        <f>C10</f>
        <v>8</v>
      </c>
      <c r="Y10" s="129"/>
      <c r="Z10" s="130"/>
      <c r="AA10" s="128">
        <f>C10</f>
        <v>8</v>
      </c>
      <c r="AB10" s="129"/>
      <c r="AC10" s="130"/>
      <c r="AD10" s="128">
        <f>C10</f>
        <v>8</v>
      </c>
      <c r="AE10" s="129"/>
      <c r="AF10" s="130"/>
      <c r="AG10" s="128">
        <f>C10</f>
        <v>8</v>
      </c>
      <c r="AI10" s="130"/>
      <c r="AJ10" s="128">
        <f>F10</f>
        <v>8</v>
      </c>
      <c r="AL10" s="130"/>
      <c r="AM10" s="128">
        <f>I10</f>
        <v>8</v>
      </c>
      <c r="AO10" s="130"/>
      <c r="AP10" s="128">
        <f>L10</f>
        <v>8</v>
      </c>
      <c r="AR10" s="130"/>
      <c r="AS10" s="128">
        <f>O10</f>
        <v>8</v>
      </c>
      <c r="AU10" s="130"/>
      <c r="AV10" s="128">
        <f>R10</f>
        <v>8</v>
      </c>
      <c r="AX10" s="130"/>
      <c r="AY10" s="128">
        <f>U10</f>
        <v>8</v>
      </c>
      <c r="BA10" s="130"/>
      <c r="BB10" s="128">
        <f>X10</f>
        <v>8</v>
      </c>
      <c r="BD10" s="130"/>
      <c r="BE10" s="128">
        <f>AA10</f>
        <v>8</v>
      </c>
      <c r="BG10" s="130"/>
      <c r="BH10" s="128">
        <f>AD10</f>
        <v>8</v>
      </c>
      <c r="BJ10" s="130"/>
      <c r="BK10" s="128">
        <f>AG10</f>
        <v>8</v>
      </c>
      <c r="BM10" s="130"/>
      <c r="BN10" s="128">
        <f>AJ10</f>
        <v>8</v>
      </c>
      <c r="BP10" s="130"/>
      <c r="BQ10" s="128">
        <f>AM10</f>
        <v>8</v>
      </c>
      <c r="BS10" s="130"/>
      <c r="BT10" s="128">
        <f>AP10</f>
        <v>8</v>
      </c>
      <c r="BV10" s="130"/>
      <c r="BW10" s="128">
        <f>AS10</f>
        <v>8</v>
      </c>
      <c r="BY10" s="130"/>
      <c r="BZ10" s="128">
        <f>AV10</f>
        <v>8</v>
      </c>
      <c r="CB10" s="130"/>
      <c r="CC10" s="128">
        <f>AY10</f>
        <v>8</v>
      </c>
      <c r="CE10" s="130"/>
      <c r="CF10" s="128">
        <f>BB10</f>
        <v>8</v>
      </c>
      <c r="CH10" s="130"/>
      <c r="CI10" s="128">
        <f>BE10</f>
        <v>8</v>
      </c>
      <c r="CK10" s="130"/>
      <c r="CL10" s="128">
        <f>BH10</f>
        <v>8</v>
      </c>
    </row>
    <row r="11" spans="1:91" s="48" customFormat="1" x14ac:dyDescent="0.2">
      <c r="A11" s="112"/>
      <c r="B11" s="107" t="s">
        <v>2</v>
      </c>
      <c r="C11" s="122">
        <f>(C9*C10)*12</f>
        <v>16704</v>
      </c>
      <c r="D11" s="131"/>
      <c r="E11" s="132"/>
      <c r="F11" s="122">
        <f>(F9*F10)*12</f>
        <v>16704</v>
      </c>
      <c r="G11" s="133"/>
      <c r="H11" s="132"/>
      <c r="I11" s="122">
        <f>(I9*I10)*12</f>
        <v>16704</v>
      </c>
      <c r="J11" s="133"/>
      <c r="K11" s="132"/>
      <c r="L11" s="122">
        <f>(L9*L10)*12</f>
        <v>18240</v>
      </c>
      <c r="M11" s="133"/>
      <c r="N11" s="112"/>
      <c r="O11" s="122">
        <f>(O9*O10)*12</f>
        <v>18240</v>
      </c>
      <c r="P11" s="133"/>
      <c r="Q11" s="112"/>
      <c r="R11" s="122">
        <f>(R9*R10)*12</f>
        <v>18240</v>
      </c>
      <c r="S11" s="133"/>
      <c r="T11" s="112"/>
      <c r="U11" s="122">
        <f>(U9*U10)*12</f>
        <v>19296</v>
      </c>
      <c r="V11" s="133"/>
      <c r="W11" s="112"/>
      <c r="X11" s="122">
        <f>(X9*X10)*12</f>
        <v>19296</v>
      </c>
      <c r="Y11" s="133"/>
      <c r="Z11" s="112"/>
      <c r="AA11" s="122">
        <f>(AA9*AA10)*12</f>
        <v>19296</v>
      </c>
      <c r="AB11" s="133"/>
      <c r="AC11" s="112"/>
      <c r="AD11" s="122">
        <f>(AD9*AD10)*12</f>
        <v>20256</v>
      </c>
      <c r="AE11" s="133"/>
      <c r="AF11" s="112"/>
      <c r="AG11" s="122">
        <f>(AG9*AG10)*12</f>
        <v>20256</v>
      </c>
      <c r="AI11" s="112"/>
      <c r="AJ11" s="122">
        <f>(AJ9*AJ10)*12</f>
        <v>20256</v>
      </c>
      <c r="AL11" s="112"/>
      <c r="AM11" s="122">
        <f>(AM9*AM10)*12</f>
        <v>20256</v>
      </c>
      <c r="AO11" s="112"/>
      <c r="AP11" s="122">
        <f>(AP9*AP10)*12</f>
        <v>20256</v>
      </c>
      <c r="AR11" s="112"/>
      <c r="AS11" s="122">
        <f>(AS9*AS10)*12</f>
        <v>20256</v>
      </c>
      <c r="AU11" s="112"/>
      <c r="AV11" s="122">
        <f>(AV9*AV10)*12</f>
        <v>20256</v>
      </c>
      <c r="AX11" s="112"/>
      <c r="AY11" s="122">
        <f>(AY9*AY10)*12</f>
        <v>20256</v>
      </c>
      <c r="BA11" s="112"/>
      <c r="BB11" s="122">
        <f>(BB9*BB10)*12</f>
        <v>20256</v>
      </c>
      <c r="BD11" s="112"/>
      <c r="BE11" s="122">
        <f>(BE9*BE10)*12</f>
        <v>20256</v>
      </c>
      <c r="BG11" s="112"/>
      <c r="BH11" s="122">
        <f>(BH9*BH10)*12</f>
        <v>20256</v>
      </c>
      <c r="BJ11" s="112"/>
      <c r="BK11" s="122">
        <f>(BK9*BK10)*12</f>
        <v>20256</v>
      </c>
      <c r="BM11" s="112"/>
      <c r="BN11" s="122">
        <f>(BN9*BN10)*12</f>
        <v>20256</v>
      </c>
      <c r="BP11" s="112"/>
      <c r="BQ11" s="122">
        <f>(BQ9*BQ10)*12</f>
        <v>20256</v>
      </c>
      <c r="BS11" s="112"/>
      <c r="BT11" s="122">
        <f>(BT9*BT10)*12</f>
        <v>20256</v>
      </c>
      <c r="BV11" s="112"/>
      <c r="BW11" s="122">
        <f>(BW9*BW10)*12</f>
        <v>20256</v>
      </c>
      <c r="BY11" s="112"/>
      <c r="BZ11" s="122">
        <f>(BZ9*BZ10)*12</f>
        <v>20256</v>
      </c>
      <c r="CB11" s="112"/>
      <c r="CC11" s="122">
        <f>(CC9*CC10)*12</f>
        <v>20256</v>
      </c>
      <c r="CE11" s="112"/>
      <c r="CF11" s="122">
        <f>(CF9*CF10)*12</f>
        <v>20256</v>
      </c>
      <c r="CH11" s="112"/>
      <c r="CI11" s="122">
        <f>(CI9*CI10)*12</f>
        <v>20256</v>
      </c>
      <c r="CK11" s="112"/>
      <c r="CL11" s="122">
        <f>(CL9*CL10)*12</f>
        <v>20256</v>
      </c>
    </row>
    <row r="12" spans="1:91" s="48" customFormat="1" x14ac:dyDescent="0.2">
      <c r="A12" s="112"/>
      <c r="B12" s="107" t="s">
        <v>23</v>
      </c>
      <c r="C12" s="122">
        <f>C11*0.02</f>
        <v>334.08</v>
      </c>
      <c r="D12" s="131"/>
      <c r="E12" s="132"/>
      <c r="F12" s="122">
        <f>F11*0.02</f>
        <v>334.08</v>
      </c>
      <c r="G12" s="133"/>
      <c r="H12" s="132"/>
      <c r="I12" s="122">
        <f>I11*0.02</f>
        <v>334.08</v>
      </c>
      <c r="J12" s="133"/>
      <c r="K12" s="132"/>
      <c r="L12" s="122">
        <f>L11*0.02</f>
        <v>364.8</v>
      </c>
      <c r="M12" s="133"/>
      <c r="N12" s="112"/>
      <c r="O12" s="122">
        <f>O11*0.02</f>
        <v>364.8</v>
      </c>
      <c r="P12" s="133"/>
      <c r="Q12" s="112"/>
      <c r="R12" s="122">
        <f>R11*0.02</f>
        <v>364.8</v>
      </c>
      <c r="S12" s="133"/>
      <c r="T12" s="112"/>
      <c r="U12" s="122">
        <f>U11*0.02</f>
        <v>385.92</v>
      </c>
      <c r="V12" s="133"/>
      <c r="W12" s="112"/>
      <c r="X12" s="122">
        <f>X11*0.02</f>
        <v>385.92</v>
      </c>
      <c r="Y12" s="133"/>
      <c r="Z12" s="112"/>
      <c r="AA12" s="122">
        <f>AA11*0.02</f>
        <v>385.92</v>
      </c>
      <c r="AB12" s="133"/>
      <c r="AC12" s="112"/>
      <c r="AD12" s="122">
        <f>AD11*0.02</f>
        <v>405.12</v>
      </c>
      <c r="AE12" s="133"/>
      <c r="AF12" s="112"/>
      <c r="AG12" s="122">
        <f>AG11*0.02</f>
        <v>405.12</v>
      </c>
      <c r="AI12" s="112"/>
      <c r="AJ12" s="122">
        <f>AJ11*0.02</f>
        <v>405.12</v>
      </c>
      <c r="AL12" s="112"/>
      <c r="AM12" s="122">
        <f>AM11*0.02</f>
        <v>405.12</v>
      </c>
      <c r="AO12" s="112"/>
      <c r="AP12" s="122">
        <f>AP11*0.02</f>
        <v>405.12</v>
      </c>
      <c r="AR12" s="112"/>
      <c r="AS12" s="122">
        <f>AS11*0.02</f>
        <v>405.12</v>
      </c>
      <c r="AU12" s="112"/>
      <c r="AV12" s="122">
        <f>AV11*0.02</f>
        <v>405.12</v>
      </c>
      <c r="AX12" s="112"/>
      <c r="AY12" s="122">
        <f>AY11*0.02</f>
        <v>405.12</v>
      </c>
      <c r="BA12" s="112"/>
      <c r="BB12" s="122">
        <f>BB11*0.02</f>
        <v>405.12</v>
      </c>
      <c r="BD12" s="112"/>
      <c r="BE12" s="122">
        <f>BE11*0.02</f>
        <v>405.12</v>
      </c>
      <c r="BG12" s="112"/>
      <c r="BH12" s="122">
        <f>BH11*0.02</f>
        <v>405.12</v>
      </c>
      <c r="BJ12" s="112"/>
      <c r="BK12" s="122">
        <f>BK11*0.02</f>
        <v>405.12</v>
      </c>
      <c r="BM12" s="112"/>
      <c r="BN12" s="122">
        <f>BN11*0.02</f>
        <v>405.12</v>
      </c>
      <c r="BP12" s="112"/>
      <c r="BQ12" s="122">
        <f>BQ11*0.02</f>
        <v>405.12</v>
      </c>
      <c r="BS12" s="112"/>
      <c r="BT12" s="122">
        <f>BT11*0.02</f>
        <v>405.12</v>
      </c>
      <c r="BV12" s="112"/>
      <c r="BW12" s="122">
        <f>BW11*0.02</f>
        <v>405.12</v>
      </c>
      <c r="BY12" s="112"/>
      <c r="BZ12" s="122">
        <f>BZ11*0.02</f>
        <v>405.12</v>
      </c>
      <c r="CB12" s="112"/>
      <c r="CC12" s="122">
        <f>CC11*0.02</f>
        <v>405.12</v>
      </c>
      <c r="CE12" s="112"/>
      <c r="CF12" s="122">
        <f>CF11*0.02</f>
        <v>405.12</v>
      </c>
      <c r="CH12" s="112"/>
      <c r="CI12" s="122">
        <f>CI11*0.02</f>
        <v>405.12</v>
      </c>
      <c r="CK12" s="112"/>
      <c r="CL12" s="122">
        <f>CL11*0.02</f>
        <v>405.12</v>
      </c>
    </row>
    <row r="13" spans="1:91" s="48" customFormat="1" x14ac:dyDescent="0.2">
      <c r="A13" s="112"/>
      <c r="B13" s="107" t="s">
        <v>0</v>
      </c>
      <c r="C13" s="123">
        <f>C11-C12</f>
        <v>16369.92</v>
      </c>
      <c r="D13" s="131"/>
      <c r="E13" s="132"/>
      <c r="F13" s="123">
        <f>F11-F12</f>
        <v>16369.92</v>
      </c>
      <c r="G13" s="133"/>
      <c r="H13" s="132"/>
      <c r="I13" s="123">
        <f>I11-I12</f>
        <v>16369.92</v>
      </c>
      <c r="J13" s="133"/>
      <c r="K13" s="132"/>
      <c r="L13" s="123">
        <f>L11-L12</f>
        <v>17875.2</v>
      </c>
      <c r="M13" s="133"/>
      <c r="N13" s="112"/>
      <c r="O13" s="123">
        <f>O11-O12</f>
        <v>17875.2</v>
      </c>
      <c r="P13" s="133"/>
      <c r="Q13" s="112"/>
      <c r="R13" s="123">
        <f>R11-R12</f>
        <v>17875.2</v>
      </c>
      <c r="S13" s="133"/>
      <c r="T13" s="112"/>
      <c r="U13" s="123">
        <f>U11-U12</f>
        <v>18910.080000000002</v>
      </c>
      <c r="V13" s="133"/>
      <c r="W13" s="112"/>
      <c r="X13" s="123">
        <f>X11-X12</f>
        <v>18910.080000000002</v>
      </c>
      <c r="Y13" s="133"/>
      <c r="Z13" s="112"/>
      <c r="AA13" s="123">
        <f>AA11-AA12</f>
        <v>18910.080000000002</v>
      </c>
      <c r="AB13" s="133"/>
      <c r="AC13" s="112"/>
      <c r="AD13" s="123">
        <f>AD11-AD12</f>
        <v>19850.88</v>
      </c>
      <c r="AE13" s="133"/>
      <c r="AF13" s="112"/>
      <c r="AG13" s="123">
        <f>AG11-AG12</f>
        <v>19850.88</v>
      </c>
      <c r="AH13" s="49"/>
      <c r="AI13" s="112"/>
      <c r="AJ13" s="123">
        <f>AJ11-AJ12</f>
        <v>19850.88</v>
      </c>
      <c r="AK13" s="49"/>
      <c r="AL13" s="112"/>
      <c r="AM13" s="123">
        <f>AM11-AM12</f>
        <v>19850.88</v>
      </c>
      <c r="AN13" s="49"/>
      <c r="AO13" s="112"/>
      <c r="AP13" s="123">
        <f>AP11-AP12</f>
        <v>19850.88</v>
      </c>
      <c r="AQ13" s="49"/>
      <c r="AR13" s="112"/>
      <c r="AS13" s="123">
        <f>AS11-AS12</f>
        <v>19850.88</v>
      </c>
      <c r="AT13" s="49"/>
      <c r="AU13" s="112"/>
      <c r="AV13" s="123">
        <f>AV11-AV12</f>
        <v>19850.88</v>
      </c>
      <c r="AW13" s="49"/>
      <c r="AX13" s="112"/>
      <c r="AY13" s="123">
        <f>AY11-AY12</f>
        <v>19850.88</v>
      </c>
      <c r="AZ13" s="49"/>
      <c r="BA13" s="112"/>
      <c r="BB13" s="123">
        <f>BB11-BB12</f>
        <v>19850.88</v>
      </c>
      <c r="BC13" s="49"/>
      <c r="BD13" s="112"/>
      <c r="BE13" s="123">
        <f>BE11-BE12</f>
        <v>19850.88</v>
      </c>
      <c r="BF13" s="49"/>
      <c r="BG13" s="112"/>
      <c r="BH13" s="123">
        <f>BH11-BH12</f>
        <v>19850.88</v>
      </c>
      <c r="BI13" s="49"/>
      <c r="BJ13" s="112"/>
      <c r="BK13" s="123">
        <f>BK11-BK12</f>
        <v>19850.88</v>
      </c>
      <c r="BL13" s="49"/>
      <c r="BM13" s="112"/>
      <c r="BN13" s="123">
        <f>BN11-BN12</f>
        <v>19850.88</v>
      </c>
      <c r="BO13" s="49"/>
      <c r="BP13" s="112"/>
      <c r="BQ13" s="123">
        <f>BQ11-BQ12</f>
        <v>19850.88</v>
      </c>
      <c r="BR13" s="49"/>
      <c r="BS13" s="112"/>
      <c r="BT13" s="123">
        <f>BT11-BT12</f>
        <v>19850.88</v>
      </c>
      <c r="BU13" s="49"/>
      <c r="BV13" s="112"/>
      <c r="BW13" s="123">
        <f>BW11-BW12</f>
        <v>19850.88</v>
      </c>
      <c r="BX13" s="49"/>
      <c r="BY13" s="112"/>
      <c r="BZ13" s="123">
        <f>BZ11-BZ12</f>
        <v>19850.88</v>
      </c>
      <c r="CA13" s="49"/>
      <c r="CB13" s="112"/>
      <c r="CC13" s="123">
        <f>CC11-CC12</f>
        <v>19850.88</v>
      </c>
      <c r="CD13" s="49"/>
      <c r="CE13" s="112"/>
      <c r="CF13" s="123">
        <f>CF11-CF12</f>
        <v>19850.88</v>
      </c>
      <c r="CG13" s="49"/>
      <c r="CH13" s="112"/>
      <c r="CI13" s="123">
        <f>CI11-CI12</f>
        <v>19850.88</v>
      </c>
      <c r="CJ13" s="49"/>
      <c r="CK13" s="112"/>
      <c r="CL13" s="123">
        <f>CL11-CL12</f>
        <v>19850.88</v>
      </c>
      <c r="CM13" s="49"/>
    </row>
    <row r="14" spans="1:91" s="48" customFormat="1" x14ac:dyDescent="0.2">
      <c r="A14" s="112"/>
      <c r="B14" s="116"/>
      <c r="C14" s="124"/>
      <c r="D14" s="131"/>
      <c r="E14" s="132"/>
      <c r="F14" s="112"/>
      <c r="G14" s="133"/>
      <c r="H14" s="132"/>
      <c r="I14" s="112"/>
      <c r="J14" s="133"/>
      <c r="K14" s="132"/>
      <c r="L14" s="112"/>
      <c r="M14" s="133"/>
      <c r="N14" s="112"/>
      <c r="O14" s="112"/>
      <c r="P14" s="133"/>
      <c r="Q14" s="112"/>
      <c r="R14" s="112"/>
      <c r="S14" s="133"/>
      <c r="T14" s="112"/>
      <c r="U14" s="112"/>
      <c r="V14" s="133"/>
      <c r="W14" s="112"/>
      <c r="X14" s="112"/>
      <c r="Y14" s="133"/>
      <c r="Z14" s="112"/>
      <c r="AA14" s="112"/>
      <c r="AB14" s="133"/>
      <c r="AC14" s="112"/>
      <c r="AD14" s="112"/>
      <c r="AE14" s="133"/>
      <c r="AF14" s="112"/>
      <c r="AG14" s="112"/>
      <c r="AI14" s="112"/>
      <c r="AJ14" s="112"/>
      <c r="AL14" s="112"/>
      <c r="AM14" s="112"/>
      <c r="AO14" s="112"/>
      <c r="AP14" s="112"/>
      <c r="AR14" s="112"/>
      <c r="AS14" s="112"/>
      <c r="AU14" s="112"/>
      <c r="AV14" s="112"/>
      <c r="AX14" s="112"/>
      <c r="AY14" s="112"/>
      <c r="BA14" s="112"/>
      <c r="BB14" s="112"/>
      <c r="BD14" s="112"/>
      <c r="BE14" s="112"/>
      <c r="BG14" s="112"/>
      <c r="BH14" s="112"/>
      <c r="BJ14" s="112"/>
      <c r="BK14" s="112"/>
      <c r="BM14" s="112"/>
      <c r="BN14" s="112"/>
      <c r="BP14" s="112"/>
      <c r="BQ14" s="112"/>
      <c r="BS14" s="112"/>
      <c r="BT14" s="112"/>
      <c r="BV14" s="112"/>
      <c r="BW14" s="112"/>
      <c r="BY14" s="112"/>
      <c r="BZ14" s="112"/>
      <c r="CB14" s="112"/>
      <c r="CC14" s="112"/>
      <c r="CE14" s="112"/>
      <c r="CF14" s="112"/>
      <c r="CH14" s="112"/>
      <c r="CI14" s="112"/>
      <c r="CK14" s="112"/>
      <c r="CL14" s="112"/>
    </row>
    <row r="15" spans="1:91" s="51" customFormat="1" ht="15" x14ac:dyDescent="0.25">
      <c r="A15" s="117" t="s">
        <v>26</v>
      </c>
      <c r="B15" s="118"/>
      <c r="C15" s="125"/>
      <c r="D15" s="134"/>
      <c r="E15" s="135"/>
      <c r="F15" s="136"/>
      <c r="G15" s="137"/>
      <c r="H15" s="135"/>
      <c r="I15" s="136"/>
      <c r="J15" s="137"/>
      <c r="K15" s="135"/>
      <c r="L15" s="136"/>
      <c r="M15" s="137"/>
      <c r="N15" s="119"/>
      <c r="O15" s="136"/>
      <c r="P15" s="137"/>
      <c r="Q15" s="119"/>
      <c r="R15" s="136"/>
      <c r="S15" s="137"/>
      <c r="T15" s="119"/>
      <c r="U15" s="136"/>
      <c r="V15" s="137"/>
      <c r="W15" s="119"/>
      <c r="X15" s="136"/>
      <c r="Y15" s="137"/>
      <c r="Z15" s="119"/>
      <c r="AA15" s="136"/>
      <c r="AB15" s="137"/>
      <c r="AC15" s="119"/>
      <c r="AD15" s="136"/>
      <c r="AE15" s="137"/>
      <c r="AF15" s="119"/>
      <c r="AG15" s="136"/>
      <c r="AH15" s="50"/>
      <c r="AI15" s="119"/>
      <c r="AJ15" s="136"/>
      <c r="AK15" s="50"/>
      <c r="AL15" s="119"/>
      <c r="AM15" s="136"/>
      <c r="AN15" s="50"/>
      <c r="AO15" s="119"/>
      <c r="AP15" s="136"/>
      <c r="AQ15" s="50"/>
      <c r="AR15" s="119"/>
      <c r="AS15" s="136"/>
      <c r="AT15" s="50"/>
      <c r="AU15" s="119"/>
      <c r="AV15" s="136"/>
      <c r="AW15" s="50"/>
      <c r="AX15" s="119"/>
      <c r="AY15" s="136"/>
      <c r="AZ15" s="50"/>
      <c r="BA15" s="119"/>
      <c r="BB15" s="136"/>
      <c r="BC15" s="50"/>
      <c r="BD15" s="119"/>
      <c r="BE15" s="136"/>
      <c r="BF15" s="50"/>
      <c r="BG15" s="119"/>
      <c r="BH15" s="136"/>
      <c r="BI15" s="50"/>
      <c r="BJ15" s="119"/>
      <c r="BK15" s="136"/>
      <c r="BL15" s="50"/>
      <c r="BM15" s="119"/>
      <c r="BN15" s="136"/>
      <c r="BO15" s="50"/>
      <c r="BP15" s="119"/>
      <c r="BQ15" s="136"/>
      <c r="BR15" s="50"/>
      <c r="BS15" s="119"/>
      <c r="BT15" s="136"/>
      <c r="BU15" s="50"/>
      <c r="BV15" s="119"/>
      <c r="BW15" s="136"/>
      <c r="BX15" s="50"/>
      <c r="BY15" s="119"/>
      <c r="BZ15" s="136"/>
      <c r="CA15" s="50"/>
      <c r="CB15" s="119"/>
      <c r="CC15" s="136"/>
      <c r="CD15" s="50"/>
      <c r="CE15" s="119"/>
      <c r="CF15" s="136"/>
      <c r="CG15" s="50"/>
      <c r="CH15" s="119"/>
      <c r="CI15" s="136"/>
      <c r="CJ15" s="50"/>
      <c r="CK15" s="119"/>
      <c r="CL15" s="136"/>
      <c r="CM15" s="50"/>
    </row>
    <row r="16" spans="1:91" s="48" customFormat="1" x14ac:dyDescent="0.2">
      <c r="A16" s="112"/>
      <c r="B16" s="120" t="s">
        <v>3</v>
      </c>
      <c r="C16" s="88">
        <v>45</v>
      </c>
      <c r="D16" s="131"/>
      <c r="E16" s="132"/>
      <c r="F16" s="122">
        <f>C16+(C16*0.02)</f>
        <v>45.9</v>
      </c>
      <c r="G16" s="133"/>
      <c r="H16" s="132"/>
      <c r="I16" s="122">
        <f t="shared" ref="I16:I35" si="0">F16+(F16*0.02)</f>
        <v>46.817999999999998</v>
      </c>
      <c r="J16" s="133"/>
      <c r="K16" s="132"/>
      <c r="L16" s="122">
        <f t="shared" ref="L16:L35" si="1">I16+(I16*0.02)</f>
        <v>47.754359999999998</v>
      </c>
      <c r="M16" s="133"/>
      <c r="N16" s="112"/>
      <c r="O16" s="122">
        <f t="shared" ref="O16:O35" si="2">L16+(L16*0.02)</f>
        <v>48.7094472</v>
      </c>
      <c r="P16" s="133"/>
      <c r="Q16" s="112"/>
      <c r="R16" s="122">
        <f t="shared" ref="R16:R35" si="3">O16+(O16*0.02)</f>
        <v>49.683636143999998</v>
      </c>
      <c r="S16" s="133"/>
      <c r="T16" s="112"/>
      <c r="U16" s="122">
        <f t="shared" ref="U16:U35" si="4">R16+(R16*0.02)</f>
        <v>50.677308866879997</v>
      </c>
      <c r="V16" s="133"/>
      <c r="W16" s="112"/>
      <c r="X16" s="122">
        <f t="shared" ref="X16:X35" si="5">U16+(U16*0.02)</f>
        <v>51.690855044217599</v>
      </c>
      <c r="Y16" s="133"/>
      <c r="Z16" s="112"/>
      <c r="AA16" s="122">
        <f t="shared" ref="AA16:AA35" si="6">X16+(X16*0.02)</f>
        <v>52.724672145101948</v>
      </c>
      <c r="AB16" s="133"/>
      <c r="AC16" s="112"/>
      <c r="AD16" s="122">
        <f t="shared" ref="AD16:AD35" si="7">AA16+(AA16*0.02)</f>
        <v>53.779165588003984</v>
      </c>
      <c r="AE16" s="133"/>
      <c r="AF16" s="112"/>
      <c r="AG16" s="122">
        <f t="shared" ref="AG16:AG35" si="8">AD16+(AD16*0.02)</f>
        <v>54.854748899764061</v>
      </c>
      <c r="AI16" s="112"/>
      <c r="AJ16" s="122">
        <f t="shared" ref="AJ16:AJ35" si="9">AG16+(AG16*0.02)</f>
        <v>55.951843877759345</v>
      </c>
      <c r="AL16" s="112"/>
      <c r="AM16" s="122">
        <f t="shared" ref="AM16:AM35" si="10">AJ16+(AJ16*0.02)</f>
        <v>57.070880755314533</v>
      </c>
      <c r="AO16" s="112"/>
      <c r="AP16" s="122">
        <f t="shared" ref="AP16:AP35" si="11">AM16+(AM16*0.02)</f>
        <v>58.212298370420825</v>
      </c>
      <c r="AR16" s="112"/>
      <c r="AS16" s="122">
        <f t="shared" ref="AS16:AS35" si="12">AP16+(AP16*0.02)</f>
        <v>59.376544337829245</v>
      </c>
      <c r="AU16" s="112"/>
      <c r="AV16" s="122">
        <f t="shared" ref="AV16:AV35" si="13">AS16+(AS16*0.02)</f>
        <v>60.564075224585828</v>
      </c>
      <c r="AX16" s="112"/>
      <c r="AY16" s="122">
        <f t="shared" ref="AY16:AY35" si="14">AV16+(AV16*0.02)</f>
        <v>61.775356729077544</v>
      </c>
      <c r="BA16" s="112"/>
      <c r="BB16" s="122">
        <f t="shared" ref="BB16:BB35" si="15">AY16+(AY16*0.02)</f>
        <v>63.010863863659097</v>
      </c>
      <c r="BD16" s="112"/>
      <c r="BE16" s="122">
        <f t="shared" ref="BE16:BE35" si="16">BB16+(BB16*0.02)</f>
        <v>64.271081140932282</v>
      </c>
      <c r="BG16" s="112"/>
      <c r="BH16" s="122">
        <f t="shared" ref="BH16:BH35" si="17">BE16+(BE16*0.02)</f>
        <v>65.556502763750927</v>
      </c>
      <c r="BJ16" s="112"/>
      <c r="BK16" s="122">
        <f t="shared" ref="BK16:BK35" si="18">BH16+(BH16*0.02)</f>
        <v>66.867632819025943</v>
      </c>
      <c r="BM16" s="112"/>
      <c r="BN16" s="122">
        <f t="shared" ref="BN16:BN35" si="19">BK16+(BK16*0.02)</f>
        <v>68.20498547540646</v>
      </c>
      <c r="BP16" s="112"/>
      <c r="BQ16" s="122">
        <f t="shared" ref="BQ16:BQ35" si="20">BN16+(BN16*0.02)</f>
        <v>69.569085184914584</v>
      </c>
      <c r="BS16" s="112"/>
      <c r="BT16" s="122">
        <f t="shared" ref="BT16:BT35" si="21">BQ16+(BQ16*0.02)</f>
        <v>70.960466888612871</v>
      </c>
      <c r="BV16" s="112"/>
      <c r="BW16" s="122">
        <f t="shared" ref="BW16:BW35" si="22">BT16+(BT16*0.02)</f>
        <v>72.379676226385129</v>
      </c>
      <c r="BY16" s="112"/>
      <c r="BZ16" s="122">
        <f t="shared" ref="BZ16:BZ35" si="23">BW16+(BW16*0.02)</f>
        <v>73.827269750912834</v>
      </c>
      <c r="CB16" s="112"/>
      <c r="CC16" s="122">
        <f t="shared" ref="CC16:CC35" si="24">BZ16+(BZ16*0.02)</f>
        <v>75.303815145931097</v>
      </c>
      <c r="CE16" s="112"/>
      <c r="CF16" s="122">
        <f t="shared" ref="CF16:CF35" si="25">CC16+(CC16*0.02)</f>
        <v>76.809891448849726</v>
      </c>
      <c r="CH16" s="112"/>
      <c r="CI16" s="122">
        <f t="shared" ref="CI16:CI35" si="26">CF16+(CF16*0.02)</f>
        <v>78.346089277826721</v>
      </c>
      <c r="CK16" s="112"/>
      <c r="CL16" s="122">
        <f t="shared" ref="CL16:CL35" si="27">CI16+(CI16*0.02)</f>
        <v>79.913011063383252</v>
      </c>
    </row>
    <row r="17" spans="1:91" s="48" customFormat="1" x14ac:dyDescent="0.2">
      <c r="A17" s="112"/>
      <c r="B17" s="120" t="s">
        <v>4</v>
      </c>
      <c r="C17" s="89">
        <v>1920</v>
      </c>
      <c r="D17" s="131"/>
      <c r="E17" s="132"/>
      <c r="F17" s="122">
        <f t="shared" ref="F17:F35" si="28">C17+(C17*0.02)</f>
        <v>1958.4</v>
      </c>
      <c r="G17" s="133"/>
      <c r="H17" s="132"/>
      <c r="I17" s="122">
        <f t="shared" si="0"/>
        <v>1997.568</v>
      </c>
      <c r="J17" s="133"/>
      <c r="K17" s="132"/>
      <c r="L17" s="122">
        <f t="shared" si="1"/>
        <v>2037.51936</v>
      </c>
      <c r="M17" s="133"/>
      <c r="N17" s="112"/>
      <c r="O17" s="122">
        <f t="shared" si="2"/>
        <v>2078.2697472</v>
      </c>
      <c r="P17" s="133"/>
      <c r="Q17" s="112"/>
      <c r="R17" s="122">
        <f t="shared" si="3"/>
        <v>2119.8351421440002</v>
      </c>
      <c r="S17" s="133"/>
      <c r="T17" s="112"/>
      <c r="U17" s="122">
        <f t="shared" si="4"/>
        <v>2162.2318449868803</v>
      </c>
      <c r="V17" s="133"/>
      <c r="W17" s="112"/>
      <c r="X17" s="122">
        <f t="shared" si="5"/>
        <v>2205.4764818866179</v>
      </c>
      <c r="Y17" s="133"/>
      <c r="Z17" s="112"/>
      <c r="AA17" s="122">
        <f t="shared" si="6"/>
        <v>2249.5860115243504</v>
      </c>
      <c r="AB17" s="133"/>
      <c r="AC17" s="112"/>
      <c r="AD17" s="122">
        <f t="shared" si="7"/>
        <v>2294.5777317548373</v>
      </c>
      <c r="AE17" s="133"/>
      <c r="AF17" s="112"/>
      <c r="AG17" s="122">
        <f t="shared" si="8"/>
        <v>2340.469286389934</v>
      </c>
      <c r="AI17" s="112"/>
      <c r="AJ17" s="122">
        <f t="shared" si="9"/>
        <v>2387.2786721177326</v>
      </c>
      <c r="AL17" s="112"/>
      <c r="AM17" s="122">
        <f t="shared" si="10"/>
        <v>2435.0242455600874</v>
      </c>
      <c r="AO17" s="112"/>
      <c r="AP17" s="122">
        <f t="shared" si="11"/>
        <v>2483.7247304712891</v>
      </c>
      <c r="AR17" s="112"/>
      <c r="AS17" s="122">
        <f t="shared" si="12"/>
        <v>2533.399225080715</v>
      </c>
      <c r="AU17" s="112"/>
      <c r="AV17" s="122">
        <f t="shared" si="13"/>
        <v>2584.0672095823293</v>
      </c>
      <c r="AX17" s="112"/>
      <c r="AY17" s="122">
        <f t="shared" si="14"/>
        <v>2635.7485537739758</v>
      </c>
      <c r="BA17" s="112"/>
      <c r="BB17" s="122">
        <f t="shared" si="15"/>
        <v>2688.4635248494551</v>
      </c>
      <c r="BD17" s="112"/>
      <c r="BE17" s="122">
        <f t="shared" si="16"/>
        <v>2742.2327953464442</v>
      </c>
      <c r="BG17" s="112"/>
      <c r="BH17" s="122">
        <f t="shared" si="17"/>
        <v>2797.0774512533731</v>
      </c>
      <c r="BJ17" s="112"/>
      <c r="BK17" s="122">
        <f t="shared" si="18"/>
        <v>2853.0190002784407</v>
      </c>
      <c r="BM17" s="112"/>
      <c r="BN17" s="122">
        <f t="shared" si="19"/>
        <v>2910.0793802840094</v>
      </c>
      <c r="BP17" s="112"/>
      <c r="BQ17" s="122">
        <f t="shared" si="20"/>
        <v>2968.2809678896897</v>
      </c>
      <c r="BS17" s="112"/>
      <c r="BT17" s="122">
        <f t="shared" si="21"/>
        <v>3027.6465872474837</v>
      </c>
      <c r="BV17" s="112"/>
      <c r="BW17" s="122">
        <f t="shared" si="22"/>
        <v>3088.1995189924332</v>
      </c>
      <c r="BY17" s="112"/>
      <c r="BZ17" s="122">
        <f t="shared" si="23"/>
        <v>3149.9635093722818</v>
      </c>
      <c r="CB17" s="112"/>
      <c r="CC17" s="122">
        <f t="shared" si="24"/>
        <v>3212.9627795597276</v>
      </c>
      <c r="CE17" s="112"/>
      <c r="CF17" s="122">
        <f t="shared" si="25"/>
        <v>3277.2220351509222</v>
      </c>
      <c r="CH17" s="112"/>
      <c r="CI17" s="122">
        <f t="shared" si="26"/>
        <v>3342.7664758539408</v>
      </c>
      <c r="CK17" s="112"/>
      <c r="CL17" s="122">
        <f t="shared" si="27"/>
        <v>3409.6218053710195</v>
      </c>
    </row>
    <row r="18" spans="1:91" s="48" customFormat="1" x14ac:dyDescent="0.2">
      <c r="A18" s="112"/>
      <c r="B18" s="120" t="s">
        <v>5</v>
      </c>
      <c r="C18" s="89">
        <v>500</v>
      </c>
      <c r="D18" s="131"/>
      <c r="E18" s="132"/>
      <c r="F18" s="122">
        <f t="shared" si="28"/>
        <v>510</v>
      </c>
      <c r="G18" s="133"/>
      <c r="H18" s="132"/>
      <c r="I18" s="122">
        <f t="shared" si="0"/>
        <v>520.20000000000005</v>
      </c>
      <c r="J18" s="133"/>
      <c r="K18" s="132"/>
      <c r="L18" s="122">
        <f t="shared" si="1"/>
        <v>530.60400000000004</v>
      </c>
      <c r="M18" s="133"/>
      <c r="N18" s="112"/>
      <c r="O18" s="122">
        <f t="shared" si="2"/>
        <v>541.21608000000003</v>
      </c>
      <c r="P18" s="133"/>
      <c r="Q18" s="112"/>
      <c r="R18" s="122">
        <f t="shared" si="3"/>
        <v>552.0404016</v>
      </c>
      <c r="S18" s="133"/>
      <c r="T18" s="112"/>
      <c r="U18" s="122">
        <f t="shared" si="4"/>
        <v>563.08120963199997</v>
      </c>
      <c r="V18" s="133"/>
      <c r="W18" s="112"/>
      <c r="X18" s="122">
        <f t="shared" si="5"/>
        <v>574.34283382463991</v>
      </c>
      <c r="Y18" s="133"/>
      <c r="Z18" s="112"/>
      <c r="AA18" s="122">
        <f t="shared" si="6"/>
        <v>585.82969050113275</v>
      </c>
      <c r="AB18" s="133"/>
      <c r="AC18" s="112"/>
      <c r="AD18" s="122">
        <f t="shared" si="7"/>
        <v>597.54628431115543</v>
      </c>
      <c r="AE18" s="133"/>
      <c r="AF18" s="112"/>
      <c r="AG18" s="122">
        <f t="shared" si="8"/>
        <v>609.49720999737849</v>
      </c>
      <c r="AI18" s="112"/>
      <c r="AJ18" s="122">
        <f t="shared" si="9"/>
        <v>621.68715419732609</v>
      </c>
      <c r="AL18" s="112"/>
      <c r="AM18" s="122">
        <f t="shared" si="10"/>
        <v>634.12089728127262</v>
      </c>
      <c r="AO18" s="112"/>
      <c r="AP18" s="122">
        <f t="shared" si="11"/>
        <v>646.80331522689812</v>
      </c>
      <c r="AR18" s="112"/>
      <c r="AS18" s="122">
        <f t="shared" si="12"/>
        <v>659.73938153143604</v>
      </c>
      <c r="AU18" s="112"/>
      <c r="AV18" s="122">
        <f t="shared" si="13"/>
        <v>672.93416916206479</v>
      </c>
      <c r="AX18" s="112"/>
      <c r="AY18" s="122">
        <f t="shared" si="14"/>
        <v>686.39285254530614</v>
      </c>
      <c r="BA18" s="112"/>
      <c r="BB18" s="122">
        <f t="shared" si="15"/>
        <v>700.12070959621224</v>
      </c>
      <c r="BD18" s="112"/>
      <c r="BE18" s="122">
        <f t="shared" si="16"/>
        <v>714.12312378813647</v>
      </c>
      <c r="BG18" s="112"/>
      <c r="BH18" s="122">
        <f t="shared" si="17"/>
        <v>728.40558626389918</v>
      </c>
      <c r="BJ18" s="112"/>
      <c r="BK18" s="122">
        <f t="shared" si="18"/>
        <v>742.97369798917714</v>
      </c>
      <c r="BM18" s="112"/>
      <c r="BN18" s="122">
        <f t="shared" si="19"/>
        <v>757.83317194896063</v>
      </c>
      <c r="BP18" s="112"/>
      <c r="BQ18" s="122">
        <f t="shared" si="20"/>
        <v>772.98983538793982</v>
      </c>
      <c r="BS18" s="112"/>
      <c r="BT18" s="122">
        <f t="shared" si="21"/>
        <v>788.44963209569858</v>
      </c>
      <c r="BV18" s="112"/>
      <c r="BW18" s="122">
        <f t="shared" si="22"/>
        <v>804.21862473761257</v>
      </c>
      <c r="BY18" s="112"/>
      <c r="BZ18" s="122">
        <f t="shared" si="23"/>
        <v>820.30299723236487</v>
      </c>
      <c r="CB18" s="112"/>
      <c r="CC18" s="122">
        <f t="shared" si="24"/>
        <v>836.70905717701214</v>
      </c>
      <c r="CE18" s="112"/>
      <c r="CF18" s="122">
        <f t="shared" si="25"/>
        <v>853.44323832055238</v>
      </c>
      <c r="CH18" s="112"/>
      <c r="CI18" s="122">
        <f t="shared" si="26"/>
        <v>870.51210308696341</v>
      </c>
      <c r="CK18" s="112"/>
      <c r="CL18" s="122">
        <f t="shared" si="27"/>
        <v>887.92234514870268</v>
      </c>
    </row>
    <row r="19" spans="1:91" s="48" customFormat="1" x14ac:dyDescent="0.2">
      <c r="A19" s="112"/>
      <c r="B19" s="120" t="s">
        <v>6</v>
      </c>
      <c r="C19" s="89">
        <v>900</v>
      </c>
      <c r="D19" s="131"/>
      <c r="E19" s="132"/>
      <c r="F19" s="122">
        <f t="shared" si="28"/>
        <v>918</v>
      </c>
      <c r="G19" s="133"/>
      <c r="H19" s="132"/>
      <c r="I19" s="122">
        <f t="shared" si="0"/>
        <v>936.36</v>
      </c>
      <c r="J19" s="133"/>
      <c r="K19" s="132"/>
      <c r="L19" s="122">
        <f t="shared" si="1"/>
        <v>955.08720000000005</v>
      </c>
      <c r="M19" s="133"/>
      <c r="N19" s="132"/>
      <c r="O19" s="122">
        <f t="shared" si="2"/>
        <v>974.18894400000011</v>
      </c>
      <c r="P19" s="133"/>
      <c r="Q19" s="132"/>
      <c r="R19" s="122">
        <f t="shared" si="3"/>
        <v>993.67272288000015</v>
      </c>
      <c r="S19" s="133"/>
      <c r="T19" s="132"/>
      <c r="U19" s="122">
        <f t="shared" si="4"/>
        <v>1013.5461773376002</v>
      </c>
      <c r="V19" s="133"/>
      <c r="W19" s="132"/>
      <c r="X19" s="122">
        <f t="shared" si="5"/>
        <v>1033.8171008843522</v>
      </c>
      <c r="Y19" s="133"/>
      <c r="Z19" s="132"/>
      <c r="AA19" s="122">
        <f t="shared" si="6"/>
        <v>1054.4934429020393</v>
      </c>
      <c r="AB19" s="133"/>
      <c r="AC19" s="132"/>
      <c r="AD19" s="122">
        <f t="shared" si="7"/>
        <v>1075.5833117600801</v>
      </c>
      <c r="AE19" s="133"/>
      <c r="AF19" s="132"/>
      <c r="AG19" s="122">
        <f t="shared" si="8"/>
        <v>1097.0949779952816</v>
      </c>
      <c r="AH19" s="133"/>
      <c r="AI19" s="132"/>
      <c r="AJ19" s="122">
        <f t="shared" si="9"/>
        <v>1119.0368775551872</v>
      </c>
      <c r="AK19" s="133"/>
      <c r="AL19" s="132"/>
      <c r="AM19" s="122">
        <f t="shared" si="10"/>
        <v>1141.4176151062909</v>
      </c>
      <c r="AN19" s="133"/>
      <c r="AO19" s="132"/>
      <c r="AP19" s="122">
        <f t="shared" si="11"/>
        <v>1164.2459674084166</v>
      </c>
      <c r="AQ19" s="133"/>
      <c r="AR19" s="132"/>
      <c r="AS19" s="122">
        <f t="shared" si="12"/>
        <v>1187.530886756585</v>
      </c>
      <c r="AT19" s="133"/>
      <c r="AU19" s="132"/>
      <c r="AV19" s="122">
        <f t="shared" si="13"/>
        <v>1211.2815044917168</v>
      </c>
      <c r="AW19" s="133"/>
      <c r="AX19" s="132"/>
      <c r="AY19" s="122">
        <f t="shared" si="14"/>
        <v>1235.5071345815511</v>
      </c>
      <c r="AZ19" s="133"/>
      <c r="BA19" s="132"/>
      <c r="BB19" s="122">
        <f t="shared" si="15"/>
        <v>1260.2172772731822</v>
      </c>
      <c r="BC19" s="133"/>
      <c r="BD19" s="132"/>
      <c r="BE19" s="122">
        <f t="shared" si="16"/>
        <v>1285.4216228186458</v>
      </c>
      <c r="BF19" s="133"/>
      <c r="BG19" s="132"/>
      <c r="BH19" s="122">
        <f t="shared" si="17"/>
        <v>1311.1300552750188</v>
      </c>
      <c r="BI19" s="133"/>
      <c r="BJ19" s="132"/>
      <c r="BK19" s="122">
        <f t="shared" si="18"/>
        <v>1337.3526563805192</v>
      </c>
      <c r="BL19" s="133"/>
      <c r="BM19" s="132"/>
      <c r="BN19" s="122">
        <f t="shared" si="19"/>
        <v>1364.0997095081295</v>
      </c>
      <c r="BO19" s="133"/>
      <c r="BP19" s="132"/>
      <c r="BQ19" s="122">
        <f t="shared" si="20"/>
        <v>1391.3817036982921</v>
      </c>
      <c r="BR19" s="133"/>
      <c r="BS19" s="132"/>
      <c r="BT19" s="122">
        <f t="shared" si="21"/>
        <v>1419.2093377722579</v>
      </c>
      <c r="BU19" s="133"/>
      <c r="BV19" s="132"/>
      <c r="BW19" s="122">
        <f t="shared" si="22"/>
        <v>1447.593524527703</v>
      </c>
      <c r="BX19" s="133"/>
      <c r="BY19" s="132"/>
      <c r="BZ19" s="122">
        <f t="shared" si="23"/>
        <v>1476.5453950182571</v>
      </c>
      <c r="CA19" s="133"/>
      <c r="CB19" s="132"/>
      <c r="CC19" s="122">
        <f t="shared" si="24"/>
        <v>1506.0763029186221</v>
      </c>
      <c r="CD19" s="133"/>
      <c r="CE19" s="132"/>
      <c r="CF19" s="122">
        <f t="shared" si="25"/>
        <v>1536.1978289769945</v>
      </c>
      <c r="CG19" s="133"/>
      <c r="CH19" s="132"/>
      <c r="CI19" s="122">
        <f t="shared" si="26"/>
        <v>1566.9217855565344</v>
      </c>
      <c r="CJ19" s="133"/>
      <c r="CK19" s="132"/>
      <c r="CL19" s="122">
        <f t="shared" si="27"/>
        <v>1598.260221267665</v>
      </c>
      <c r="CM19" s="133"/>
    </row>
    <row r="20" spans="1:91" s="48" customFormat="1" x14ac:dyDescent="0.2">
      <c r="A20" s="112"/>
      <c r="B20" s="120" t="s">
        <v>7</v>
      </c>
      <c r="C20" s="89">
        <v>3220</v>
      </c>
      <c r="D20" s="131"/>
      <c r="E20" s="132"/>
      <c r="F20" s="122">
        <f t="shared" si="28"/>
        <v>3284.4</v>
      </c>
      <c r="G20" s="133"/>
      <c r="H20" s="132"/>
      <c r="I20" s="122">
        <f t="shared" si="0"/>
        <v>3350.0880000000002</v>
      </c>
      <c r="J20" s="133"/>
      <c r="K20" s="132"/>
      <c r="L20" s="122">
        <f t="shared" si="1"/>
        <v>3417.0897600000003</v>
      </c>
      <c r="M20" s="133"/>
      <c r="N20" s="132"/>
      <c r="O20" s="122">
        <f t="shared" si="2"/>
        <v>3485.4315552000003</v>
      </c>
      <c r="P20" s="133"/>
      <c r="Q20" s="132"/>
      <c r="R20" s="122">
        <f t="shared" si="3"/>
        <v>3555.1401863040001</v>
      </c>
      <c r="S20" s="133"/>
      <c r="T20" s="132"/>
      <c r="U20" s="122">
        <f t="shared" si="4"/>
        <v>3626.2429900300799</v>
      </c>
      <c r="V20" s="133"/>
      <c r="W20" s="132"/>
      <c r="X20" s="122">
        <f t="shared" si="5"/>
        <v>3698.7678498306814</v>
      </c>
      <c r="Y20" s="133"/>
      <c r="Z20" s="132"/>
      <c r="AA20" s="122">
        <f t="shared" si="6"/>
        <v>3772.7432068272951</v>
      </c>
      <c r="AB20" s="133"/>
      <c r="AC20" s="132"/>
      <c r="AD20" s="122">
        <f t="shared" si="7"/>
        <v>3848.198070963841</v>
      </c>
      <c r="AE20" s="133"/>
      <c r="AF20" s="132"/>
      <c r="AG20" s="122">
        <f t="shared" si="8"/>
        <v>3925.162032383118</v>
      </c>
      <c r="AH20" s="133"/>
      <c r="AI20" s="132"/>
      <c r="AJ20" s="122">
        <f t="shared" si="9"/>
        <v>4003.6652730307806</v>
      </c>
      <c r="AK20" s="133"/>
      <c r="AL20" s="132"/>
      <c r="AM20" s="122">
        <f t="shared" si="10"/>
        <v>4083.7385784913963</v>
      </c>
      <c r="AN20" s="133"/>
      <c r="AO20" s="132"/>
      <c r="AP20" s="122">
        <f t="shared" si="11"/>
        <v>4165.4133500612243</v>
      </c>
      <c r="AQ20" s="133"/>
      <c r="AR20" s="132"/>
      <c r="AS20" s="122">
        <f t="shared" si="12"/>
        <v>4248.7216170624488</v>
      </c>
      <c r="AT20" s="133"/>
      <c r="AU20" s="132"/>
      <c r="AV20" s="122">
        <f t="shared" si="13"/>
        <v>4333.6960494036975</v>
      </c>
      <c r="AW20" s="133"/>
      <c r="AX20" s="132"/>
      <c r="AY20" s="122">
        <f t="shared" si="14"/>
        <v>4420.3699703917719</v>
      </c>
      <c r="AZ20" s="133"/>
      <c r="BA20" s="132"/>
      <c r="BB20" s="122">
        <f t="shared" si="15"/>
        <v>4508.7773697996072</v>
      </c>
      <c r="BC20" s="133"/>
      <c r="BD20" s="132"/>
      <c r="BE20" s="122">
        <f t="shared" si="16"/>
        <v>4598.9529171955992</v>
      </c>
      <c r="BF20" s="133"/>
      <c r="BG20" s="132"/>
      <c r="BH20" s="122">
        <f t="shared" si="17"/>
        <v>4690.9319755395109</v>
      </c>
      <c r="BI20" s="133"/>
      <c r="BJ20" s="132"/>
      <c r="BK20" s="122">
        <f t="shared" si="18"/>
        <v>4784.7506150503013</v>
      </c>
      <c r="BL20" s="133"/>
      <c r="BM20" s="132"/>
      <c r="BN20" s="122">
        <f t="shared" si="19"/>
        <v>4880.4456273513069</v>
      </c>
      <c r="BO20" s="133"/>
      <c r="BP20" s="132"/>
      <c r="BQ20" s="122">
        <f t="shared" si="20"/>
        <v>4978.0545398983331</v>
      </c>
      <c r="BR20" s="133"/>
      <c r="BS20" s="132"/>
      <c r="BT20" s="122">
        <f t="shared" si="21"/>
        <v>5077.6156306962994</v>
      </c>
      <c r="BU20" s="133"/>
      <c r="BV20" s="132"/>
      <c r="BW20" s="122">
        <f t="shared" si="22"/>
        <v>5179.1679433102254</v>
      </c>
      <c r="BX20" s="133"/>
      <c r="BY20" s="132"/>
      <c r="BZ20" s="122">
        <f t="shared" si="23"/>
        <v>5282.7513021764298</v>
      </c>
      <c r="CA20" s="133"/>
      <c r="CB20" s="132"/>
      <c r="CC20" s="122">
        <f t="shared" si="24"/>
        <v>5388.4063282199586</v>
      </c>
      <c r="CD20" s="133"/>
      <c r="CE20" s="132"/>
      <c r="CF20" s="122">
        <f t="shared" si="25"/>
        <v>5496.1744547843582</v>
      </c>
      <c r="CG20" s="133"/>
      <c r="CH20" s="132"/>
      <c r="CI20" s="122">
        <f t="shared" si="26"/>
        <v>5606.097943880045</v>
      </c>
      <c r="CJ20" s="133"/>
      <c r="CK20" s="132"/>
      <c r="CL20" s="122">
        <f t="shared" si="27"/>
        <v>5718.2199027576462</v>
      </c>
      <c r="CM20" s="133"/>
    </row>
    <row r="21" spans="1:91" s="48" customFormat="1" x14ac:dyDescent="0.2">
      <c r="A21" s="112"/>
      <c r="B21" s="120" t="s">
        <v>8</v>
      </c>
      <c r="C21" s="89">
        <v>188</v>
      </c>
      <c r="D21" s="131"/>
      <c r="E21" s="132"/>
      <c r="F21" s="122">
        <f t="shared" si="28"/>
        <v>191.76</v>
      </c>
      <c r="G21" s="133"/>
      <c r="H21" s="132"/>
      <c r="I21" s="122">
        <f t="shared" si="0"/>
        <v>195.59519999999998</v>
      </c>
      <c r="J21" s="133"/>
      <c r="K21" s="132"/>
      <c r="L21" s="122">
        <f t="shared" si="1"/>
        <v>199.50710399999997</v>
      </c>
      <c r="M21" s="133"/>
      <c r="N21" s="132"/>
      <c r="O21" s="122">
        <f t="shared" si="2"/>
        <v>203.49724607999997</v>
      </c>
      <c r="P21" s="133"/>
      <c r="Q21" s="132"/>
      <c r="R21" s="122">
        <f t="shared" si="3"/>
        <v>207.56719100159998</v>
      </c>
      <c r="S21" s="133"/>
      <c r="T21" s="132"/>
      <c r="U21" s="122">
        <f t="shared" si="4"/>
        <v>211.71853482163198</v>
      </c>
      <c r="V21" s="133"/>
      <c r="W21" s="132"/>
      <c r="X21" s="122">
        <f t="shared" si="5"/>
        <v>215.95290551806463</v>
      </c>
      <c r="Y21" s="133"/>
      <c r="Z21" s="132"/>
      <c r="AA21" s="122">
        <f t="shared" si="6"/>
        <v>220.27196362842591</v>
      </c>
      <c r="AB21" s="133"/>
      <c r="AC21" s="132"/>
      <c r="AD21" s="122">
        <f t="shared" si="7"/>
        <v>224.67740290099442</v>
      </c>
      <c r="AE21" s="133"/>
      <c r="AF21" s="132"/>
      <c r="AG21" s="122">
        <f t="shared" si="8"/>
        <v>229.17095095901431</v>
      </c>
      <c r="AH21" s="133"/>
      <c r="AI21" s="132"/>
      <c r="AJ21" s="122">
        <f t="shared" si="9"/>
        <v>233.7543699781946</v>
      </c>
      <c r="AK21" s="133"/>
      <c r="AL21" s="132"/>
      <c r="AM21" s="122">
        <f t="shared" si="10"/>
        <v>238.4294573777585</v>
      </c>
      <c r="AN21" s="133"/>
      <c r="AO21" s="132"/>
      <c r="AP21" s="122">
        <f t="shared" si="11"/>
        <v>243.19804652531366</v>
      </c>
      <c r="AQ21" s="133"/>
      <c r="AR21" s="132"/>
      <c r="AS21" s="122">
        <f t="shared" si="12"/>
        <v>248.06200745581992</v>
      </c>
      <c r="AT21" s="133"/>
      <c r="AU21" s="132"/>
      <c r="AV21" s="122">
        <f t="shared" si="13"/>
        <v>253.02324760493633</v>
      </c>
      <c r="AW21" s="133"/>
      <c r="AX21" s="132"/>
      <c r="AY21" s="122">
        <f t="shared" si="14"/>
        <v>258.08371255703503</v>
      </c>
      <c r="AZ21" s="133"/>
      <c r="BA21" s="132"/>
      <c r="BB21" s="122">
        <f t="shared" si="15"/>
        <v>263.24538680817574</v>
      </c>
      <c r="BC21" s="133"/>
      <c r="BD21" s="132"/>
      <c r="BE21" s="122">
        <f t="shared" si="16"/>
        <v>268.51029454433927</v>
      </c>
      <c r="BF21" s="133"/>
      <c r="BG21" s="132"/>
      <c r="BH21" s="122">
        <f t="shared" si="17"/>
        <v>273.88050043522605</v>
      </c>
      <c r="BI21" s="133"/>
      <c r="BJ21" s="132"/>
      <c r="BK21" s="122">
        <f t="shared" si="18"/>
        <v>279.35811044393057</v>
      </c>
      <c r="BL21" s="133"/>
      <c r="BM21" s="132"/>
      <c r="BN21" s="122">
        <f t="shared" si="19"/>
        <v>284.94527265280919</v>
      </c>
      <c r="BO21" s="133"/>
      <c r="BP21" s="132"/>
      <c r="BQ21" s="122">
        <f t="shared" si="20"/>
        <v>290.64417810586536</v>
      </c>
      <c r="BR21" s="133"/>
      <c r="BS21" s="132"/>
      <c r="BT21" s="122">
        <f t="shared" si="21"/>
        <v>296.45706166798266</v>
      </c>
      <c r="BU21" s="133"/>
      <c r="BV21" s="132"/>
      <c r="BW21" s="122">
        <f t="shared" si="22"/>
        <v>302.3862029013423</v>
      </c>
      <c r="BX21" s="133"/>
      <c r="BY21" s="132"/>
      <c r="BZ21" s="122">
        <f t="shared" si="23"/>
        <v>308.43392695936916</v>
      </c>
      <c r="CA21" s="133"/>
      <c r="CB21" s="132"/>
      <c r="CC21" s="122">
        <f t="shared" si="24"/>
        <v>314.60260549855656</v>
      </c>
      <c r="CD21" s="133"/>
      <c r="CE21" s="132"/>
      <c r="CF21" s="122">
        <f t="shared" si="25"/>
        <v>320.89465760852767</v>
      </c>
      <c r="CG21" s="133"/>
      <c r="CH21" s="132"/>
      <c r="CI21" s="122">
        <f t="shared" si="26"/>
        <v>327.31255076069823</v>
      </c>
      <c r="CJ21" s="133"/>
      <c r="CK21" s="132"/>
      <c r="CL21" s="122">
        <f t="shared" si="27"/>
        <v>333.85880177591218</v>
      </c>
      <c r="CM21" s="133"/>
    </row>
    <row r="22" spans="1:91" s="48" customFormat="1" x14ac:dyDescent="0.2">
      <c r="A22" s="112"/>
      <c r="B22" s="120" t="s">
        <v>9</v>
      </c>
      <c r="C22" s="89">
        <v>1640</v>
      </c>
      <c r="D22" s="131"/>
      <c r="E22" s="132"/>
      <c r="F22" s="122">
        <f t="shared" si="28"/>
        <v>1672.8</v>
      </c>
      <c r="G22" s="133"/>
      <c r="H22" s="132"/>
      <c r="I22" s="122">
        <f t="shared" si="0"/>
        <v>1706.2559999999999</v>
      </c>
      <c r="J22" s="133"/>
      <c r="K22" s="132"/>
      <c r="L22" s="122">
        <f t="shared" si="1"/>
        <v>1740.3811199999998</v>
      </c>
      <c r="M22" s="133"/>
      <c r="N22" s="132"/>
      <c r="O22" s="122">
        <f t="shared" si="2"/>
        <v>1775.1887423999997</v>
      </c>
      <c r="P22" s="133"/>
      <c r="Q22" s="132"/>
      <c r="R22" s="122">
        <f t="shared" si="3"/>
        <v>1810.6925172479996</v>
      </c>
      <c r="S22" s="133"/>
      <c r="T22" s="132"/>
      <c r="U22" s="122">
        <f t="shared" si="4"/>
        <v>1846.9063675929597</v>
      </c>
      <c r="V22" s="133"/>
      <c r="W22" s="132"/>
      <c r="X22" s="122">
        <f t="shared" si="5"/>
        <v>1883.844494944819</v>
      </c>
      <c r="Y22" s="133"/>
      <c r="Z22" s="132"/>
      <c r="AA22" s="122">
        <f t="shared" si="6"/>
        <v>1921.5213848437154</v>
      </c>
      <c r="AB22" s="133"/>
      <c r="AC22" s="132"/>
      <c r="AD22" s="122">
        <f t="shared" si="7"/>
        <v>1959.9518125405898</v>
      </c>
      <c r="AE22" s="133"/>
      <c r="AF22" s="132"/>
      <c r="AG22" s="122">
        <f t="shared" si="8"/>
        <v>1999.1508487914016</v>
      </c>
      <c r="AH22" s="133"/>
      <c r="AI22" s="132"/>
      <c r="AJ22" s="122">
        <f t="shared" si="9"/>
        <v>2039.1338657672295</v>
      </c>
      <c r="AK22" s="133"/>
      <c r="AL22" s="132"/>
      <c r="AM22" s="122">
        <f t="shared" si="10"/>
        <v>2079.9165430825742</v>
      </c>
      <c r="AN22" s="133"/>
      <c r="AO22" s="132"/>
      <c r="AP22" s="122">
        <f t="shared" si="11"/>
        <v>2121.5148739442257</v>
      </c>
      <c r="AQ22" s="133"/>
      <c r="AR22" s="132"/>
      <c r="AS22" s="122">
        <f t="shared" si="12"/>
        <v>2163.94517142311</v>
      </c>
      <c r="AT22" s="133"/>
      <c r="AU22" s="132"/>
      <c r="AV22" s="122">
        <f t="shared" si="13"/>
        <v>2207.2240748515724</v>
      </c>
      <c r="AW22" s="133"/>
      <c r="AX22" s="132"/>
      <c r="AY22" s="122">
        <f t="shared" si="14"/>
        <v>2251.3685563486038</v>
      </c>
      <c r="AZ22" s="133"/>
      <c r="BA22" s="132"/>
      <c r="BB22" s="122">
        <f t="shared" si="15"/>
        <v>2296.3959274755757</v>
      </c>
      <c r="BC22" s="133"/>
      <c r="BD22" s="132"/>
      <c r="BE22" s="122">
        <f t="shared" si="16"/>
        <v>2342.3238460250873</v>
      </c>
      <c r="BF22" s="133"/>
      <c r="BG22" s="132"/>
      <c r="BH22" s="122">
        <f t="shared" si="17"/>
        <v>2389.1703229455889</v>
      </c>
      <c r="BI22" s="133"/>
      <c r="BJ22" s="132"/>
      <c r="BK22" s="122">
        <f t="shared" si="18"/>
        <v>2436.9537294045008</v>
      </c>
      <c r="BL22" s="133"/>
      <c r="BM22" s="132"/>
      <c r="BN22" s="122">
        <f t="shared" si="19"/>
        <v>2485.6928039925906</v>
      </c>
      <c r="BO22" s="133"/>
      <c r="BP22" s="132"/>
      <c r="BQ22" s="122">
        <f t="shared" si="20"/>
        <v>2535.4066600724423</v>
      </c>
      <c r="BR22" s="133"/>
      <c r="BS22" s="132"/>
      <c r="BT22" s="122">
        <f t="shared" si="21"/>
        <v>2586.1147932738913</v>
      </c>
      <c r="BU22" s="133"/>
      <c r="BV22" s="132"/>
      <c r="BW22" s="122">
        <f t="shared" si="22"/>
        <v>2637.8370891393693</v>
      </c>
      <c r="BX22" s="133"/>
      <c r="BY22" s="132"/>
      <c r="BZ22" s="122">
        <f t="shared" si="23"/>
        <v>2690.5938309221565</v>
      </c>
      <c r="CA22" s="133"/>
      <c r="CB22" s="132"/>
      <c r="CC22" s="122">
        <f t="shared" si="24"/>
        <v>2744.4057075405995</v>
      </c>
      <c r="CD22" s="133"/>
      <c r="CE22" s="132"/>
      <c r="CF22" s="122">
        <f t="shared" si="25"/>
        <v>2799.2938216914113</v>
      </c>
      <c r="CG22" s="133"/>
      <c r="CH22" s="132"/>
      <c r="CI22" s="122">
        <f t="shared" si="26"/>
        <v>2855.2796981252395</v>
      </c>
      <c r="CJ22" s="133"/>
      <c r="CK22" s="132"/>
      <c r="CL22" s="122">
        <f t="shared" si="27"/>
        <v>2912.3852920877443</v>
      </c>
      <c r="CM22" s="133"/>
    </row>
    <row r="23" spans="1:91" s="48" customFormat="1" x14ac:dyDescent="0.2">
      <c r="A23" s="112"/>
      <c r="B23" s="120" t="s">
        <v>10</v>
      </c>
      <c r="C23" s="89">
        <v>60</v>
      </c>
      <c r="D23" s="131"/>
      <c r="E23" s="132"/>
      <c r="F23" s="122">
        <f t="shared" si="28"/>
        <v>61.2</v>
      </c>
      <c r="G23" s="133"/>
      <c r="H23" s="132"/>
      <c r="I23" s="122">
        <f t="shared" si="0"/>
        <v>62.423999999999999</v>
      </c>
      <c r="J23" s="133"/>
      <c r="K23" s="132"/>
      <c r="L23" s="122">
        <f t="shared" si="1"/>
        <v>63.67248</v>
      </c>
      <c r="M23" s="133"/>
      <c r="N23" s="132"/>
      <c r="O23" s="122">
        <f t="shared" si="2"/>
        <v>64.945929599999999</v>
      </c>
      <c r="P23" s="133"/>
      <c r="Q23" s="132"/>
      <c r="R23" s="122">
        <f t="shared" si="3"/>
        <v>66.244848192000006</v>
      </c>
      <c r="S23" s="133"/>
      <c r="T23" s="132"/>
      <c r="U23" s="122">
        <f t="shared" si="4"/>
        <v>67.56974515584001</v>
      </c>
      <c r="V23" s="133"/>
      <c r="W23" s="132"/>
      <c r="X23" s="122">
        <f t="shared" si="5"/>
        <v>68.921140058956809</v>
      </c>
      <c r="Y23" s="133"/>
      <c r="Z23" s="132"/>
      <c r="AA23" s="122">
        <f t="shared" si="6"/>
        <v>70.29956286013595</v>
      </c>
      <c r="AB23" s="133"/>
      <c r="AC23" s="132"/>
      <c r="AD23" s="122">
        <f t="shared" si="7"/>
        <v>71.705554117338664</v>
      </c>
      <c r="AE23" s="133"/>
      <c r="AF23" s="132"/>
      <c r="AG23" s="122">
        <f t="shared" si="8"/>
        <v>73.139665199685439</v>
      </c>
      <c r="AH23" s="133"/>
      <c r="AI23" s="132"/>
      <c r="AJ23" s="122">
        <f t="shared" si="9"/>
        <v>74.602458503679145</v>
      </c>
      <c r="AK23" s="133"/>
      <c r="AL23" s="132"/>
      <c r="AM23" s="122">
        <f t="shared" si="10"/>
        <v>76.09450767375273</v>
      </c>
      <c r="AN23" s="133"/>
      <c r="AO23" s="132"/>
      <c r="AP23" s="122">
        <f t="shared" si="11"/>
        <v>77.616397827227786</v>
      </c>
      <c r="AQ23" s="133"/>
      <c r="AR23" s="132"/>
      <c r="AS23" s="122">
        <f t="shared" si="12"/>
        <v>79.168725783772345</v>
      </c>
      <c r="AT23" s="133"/>
      <c r="AU23" s="132"/>
      <c r="AV23" s="122">
        <f t="shared" si="13"/>
        <v>80.75210029944779</v>
      </c>
      <c r="AW23" s="133"/>
      <c r="AX23" s="132"/>
      <c r="AY23" s="122">
        <f t="shared" si="14"/>
        <v>82.367142305436744</v>
      </c>
      <c r="AZ23" s="133"/>
      <c r="BA23" s="132"/>
      <c r="BB23" s="122">
        <f t="shared" si="15"/>
        <v>84.014485151545472</v>
      </c>
      <c r="BC23" s="133"/>
      <c r="BD23" s="132"/>
      <c r="BE23" s="122">
        <f t="shared" si="16"/>
        <v>85.69477485457638</v>
      </c>
      <c r="BF23" s="133"/>
      <c r="BG23" s="132"/>
      <c r="BH23" s="122">
        <f t="shared" si="17"/>
        <v>87.408670351667908</v>
      </c>
      <c r="BI23" s="133"/>
      <c r="BJ23" s="132"/>
      <c r="BK23" s="122">
        <f t="shared" si="18"/>
        <v>89.156843758701271</v>
      </c>
      <c r="BL23" s="133"/>
      <c r="BM23" s="132"/>
      <c r="BN23" s="122">
        <f t="shared" si="19"/>
        <v>90.939980633875294</v>
      </c>
      <c r="BO23" s="133"/>
      <c r="BP23" s="132"/>
      <c r="BQ23" s="122">
        <f t="shared" si="20"/>
        <v>92.758780246552803</v>
      </c>
      <c r="BR23" s="133"/>
      <c r="BS23" s="132"/>
      <c r="BT23" s="122">
        <f t="shared" si="21"/>
        <v>94.613955851483865</v>
      </c>
      <c r="BU23" s="133"/>
      <c r="BV23" s="132"/>
      <c r="BW23" s="122">
        <f t="shared" si="22"/>
        <v>96.506234968513539</v>
      </c>
      <c r="BX23" s="133"/>
      <c r="BY23" s="132"/>
      <c r="BZ23" s="122">
        <f t="shared" si="23"/>
        <v>98.436359667883806</v>
      </c>
      <c r="CA23" s="133"/>
      <c r="CB23" s="132"/>
      <c r="CC23" s="122">
        <f t="shared" si="24"/>
        <v>100.40508686124149</v>
      </c>
      <c r="CD23" s="133"/>
      <c r="CE23" s="132"/>
      <c r="CF23" s="122">
        <f t="shared" si="25"/>
        <v>102.41318859846632</v>
      </c>
      <c r="CG23" s="133"/>
      <c r="CH23" s="132"/>
      <c r="CI23" s="122">
        <f t="shared" si="26"/>
        <v>104.46145237043565</v>
      </c>
      <c r="CJ23" s="133"/>
      <c r="CK23" s="132"/>
      <c r="CL23" s="122">
        <f t="shared" si="27"/>
        <v>106.55068141784436</v>
      </c>
      <c r="CM23" s="133"/>
    </row>
    <row r="24" spans="1:91" s="48" customFormat="1" x14ac:dyDescent="0.2">
      <c r="A24" s="112"/>
      <c r="B24" s="120" t="s">
        <v>11</v>
      </c>
      <c r="C24" s="89">
        <v>50</v>
      </c>
      <c r="D24" s="131"/>
      <c r="E24" s="132"/>
      <c r="F24" s="122">
        <f t="shared" si="28"/>
        <v>51</v>
      </c>
      <c r="G24" s="133"/>
      <c r="H24" s="132"/>
      <c r="I24" s="122">
        <f t="shared" si="0"/>
        <v>52.02</v>
      </c>
      <c r="J24" s="133"/>
      <c r="K24" s="132"/>
      <c r="L24" s="122">
        <f t="shared" si="1"/>
        <v>53.060400000000001</v>
      </c>
      <c r="M24" s="133"/>
      <c r="N24" s="132"/>
      <c r="O24" s="122">
        <f t="shared" si="2"/>
        <v>54.121608000000002</v>
      </c>
      <c r="P24" s="133"/>
      <c r="Q24" s="132"/>
      <c r="R24" s="122">
        <f t="shared" si="3"/>
        <v>55.204040160000005</v>
      </c>
      <c r="S24" s="133"/>
      <c r="T24" s="132"/>
      <c r="U24" s="122">
        <f t="shared" si="4"/>
        <v>56.308120963200004</v>
      </c>
      <c r="V24" s="133"/>
      <c r="W24" s="132"/>
      <c r="X24" s="122">
        <f t="shared" si="5"/>
        <v>57.434283382464002</v>
      </c>
      <c r="Y24" s="133"/>
      <c r="Z24" s="132"/>
      <c r="AA24" s="122">
        <f t="shared" si="6"/>
        <v>58.582969050113284</v>
      </c>
      <c r="AB24" s="133"/>
      <c r="AC24" s="132"/>
      <c r="AD24" s="122">
        <f t="shared" si="7"/>
        <v>59.754628431115549</v>
      </c>
      <c r="AE24" s="133"/>
      <c r="AF24" s="132"/>
      <c r="AG24" s="122">
        <f t="shared" si="8"/>
        <v>60.949720999737863</v>
      </c>
      <c r="AH24" s="133"/>
      <c r="AI24" s="132"/>
      <c r="AJ24" s="122">
        <f t="shared" si="9"/>
        <v>62.168715419732621</v>
      </c>
      <c r="AK24" s="133"/>
      <c r="AL24" s="132"/>
      <c r="AM24" s="122">
        <f t="shared" si="10"/>
        <v>63.41208972812727</v>
      </c>
      <c r="AN24" s="133"/>
      <c r="AO24" s="132"/>
      <c r="AP24" s="122">
        <f t="shared" si="11"/>
        <v>64.680331522689812</v>
      </c>
      <c r="AQ24" s="133"/>
      <c r="AR24" s="132"/>
      <c r="AS24" s="122">
        <f t="shared" si="12"/>
        <v>65.973938153143607</v>
      </c>
      <c r="AT24" s="133"/>
      <c r="AU24" s="132"/>
      <c r="AV24" s="122">
        <f t="shared" si="13"/>
        <v>67.293416916206482</v>
      </c>
      <c r="AW24" s="133"/>
      <c r="AX24" s="132"/>
      <c r="AY24" s="122">
        <f t="shared" si="14"/>
        <v>68.639285254530606</v>
      </c>
      <c r="AZ24" s="133"/>
      <c r="BA24" s="132"/>
      <c r="BB24" s="122">
        <f t="shared" si="15"/>
        <v>70.012070959621212</v>
      </c>
      <c r="BC24" s="133"/>
      <c r="BD24" s="132"/>
      <c r="BE24" s="122">
        <f t="shared" si="16"/>
        <v>71.412312378813638</v>
      </c>
      <c r="BF24" s="133"/>
      <c r="BG24" s="132"/>
      <c r="BH24" s="122">
        <f t="shared" si="17"/>
        <v>72.840558626389907</v>
      </c>
      <c r="BI24" s="133"/>
      <c r="BJ24" s="132"/>
      <c r="BK24" s="122">
        <f t="shared" si="18"/>
        <v>74.2973697989177</v>
      </c>
      <c r="BL24" s="133"/>
      <c r="BM24" s="132"/>
      <c r="BN24" s="122">
        <f t="shared" si="19"/>
        <v>75.783317194896057</v>
      </c>
      <c r="BO24" s="133"/>
      <c r="BP24" s="132"/>
      <c r="BQ24" s="122">
        <f t="shared" si="20"/>
        <v>77.298983538793976</v>
      </c>
      <c r="BR24" s="133"/>
      <c r="BS24" s="132"/>
      <c r="BT24" s="122">
        <f t="shared" si="21"/>
        <v>78.844963209569855</v>
      </c>
      <c r="BU24" s="133"/>
      <c r="BV24" s="132"/>
      <c r="BW24" s="122">
        <f t="shared" si="22"/>
        <v>80.421862473761252</v>
      </c>
      <c r="BX24" s="133"/>
      <c r="BY24" s="132"/>
      <c r="BZ24" s="122">
        <f t="shared" si="23"/>
        <v>82.030299723236482</v>
      </c>
      <c r="CA24" s="133"/>
      <c r="CB24" s="132"/>
      <c r="CC24" s="122">
        <f t="shared" si="24"/>
        <v>83.670905717701217</v>
      </c>
      <c r="CD24" s="133"/>
      <c r="CE24" s="132"/>
      <c r="CF24" s="122">
        <f t="shared" si="25"/>
        <v>85.344323832055238</v>
      </c>
      <c r="CG24" s="133"/>
      <c r="CH24" s="132"/>
      <c r="CI24" s="122">
        <f t="shared" si="26"/>
        <v>87.051210308696341</v>
      </c>
      <c r="CJ24" s="133"/>
      <c r="CK24" s="132"/>
      <c r="CL24" s="122">
        <f t="shared" si="27"/>
        <v>88.792234514870273</v>
      </c>
      <c r="CM24" s="133"/>
    </row>
    <row r="25" spans="1:91" s="48" customFormat="1" x14ac:dyDescent="0.2">
      <c r="A25" s="112"/>
      <c r="B25" s="120" t="s">
        <v>12</v>
      </c>
      <c r="C25" s="89">
        <v>374</v>
      </c>
      <c r="D25" s="131"/>
      <c r="E25" s="132"/>
      <c r="F25" s="122">
        <f t="shared" si="28"/>
        <v>381.48</v>
      </c>
      <c r="G25" s="133"/>
      <c r="H25" s="132"/>
      <c r="I25" s="122">
        <f t="shared" si="0"/>
        <v>389.1096</v>
      </c>
      <c r="J25" s="133"/>
      <c r="K25" s="132"/>
      <c r="L25" s="122">
        <f t="shared" si="1"/>
        <v>396.89179200000001</v>
      </c>
      <c r="M25" s="133"/>
      <c r="N25" s="132"/>
      <c r="O25" s="122">
        <f t="shared" si="2"/>
        <v>404.82962784</v>
      </c>
      <c r="P25" s="133"/>
      <c r="Q25" s="132"/>
      <c r="R25" s="122">
        <f t="shared" si="3"/>
        <v>412.92622039679998</v>
      </c>
      <c r="S25" s="133"/>
      <c r="T25" s="132"/>
      <c r="U25" s="122">
        <f t="shared" si="4"/>
        <v>421.184744804736</v>
      </c>
      <c r="V25" s="133"/>
      <c r="W25" s="132"/>
      <c r="X25" s="122">
        <f t="shared" si="5"/>
        <v>429.60843970083073</v>
      </c>
      <c r="Y25" s="133"/>
      <c r="Z25" s="132"/>
      <c r="AA25" s="122">
        <f t="shared" si="6"/>
        <v>438.20060849484736</v>
      </c>
      <c r="AB25" s="133"/>
      <c r="AC25" s="132"/>
      <c r="AD25" s="122">
        <f t="shared" si="7"/>
        <v>446.9646206647443</v>
      </c>
      <c r="AE25" s="133"/>
      <c r="AF25" s="132"/>
      <c r="AG25" s="122">
        <f t="shared" si="8"/>
        <v>455.90391307803918</v>
      </c>
      <c r="AH25" s="133"/>
      <c r="AI25" s="132"/>
      <c r="AJ25" s="122">
        <f t="shared" si="9"/>
        <v>465.02199133959999</v>
      </c>
      <c r="AK25" s="133"/>
      <c r="AL25" s="132"/>
      <c r="AM25" s="122">
        <f t="shared" si="10"/>
        <v>474.32243116639199</v>
      </c>
      <c r="AN25" s="133"/>
      <c r="AO25" s="132"/>
      <c r="AP25" s="122">
        <f t="shared" si="11"/>
        <v>483.80887978971981</v>
      </c>
      <c r="AQ25" s="133"/>
      <c r="AR25" s="132"/>
      <c r="AS25" s="122">
        <f t="shared" si="12"/>
        <v>493.48505738551421</v>
      </c>
      <c r="AT25" s="133"/>
      <c r="AU25" s="132"/>
      <c r="AV25" s="122">
        <f t="shared" si="13"/>
        <v>503.35475853322447</v>
      </c>
      <c r="AW25" s="133"/>
      <c r="AX25" s="132"/>
      <c r="AY25" s="122">
        <f t="shared" si="14"/>
        <v>513.42185370388893</v>
      </c>
      <c r="AZ25" s="133"/>
      <c r="BA25" s="132"/>
      <c r="BB25" s="122">
        <f t="shared" si="15"/>
        <v>523.69029077796665</v>
      </c>
      <c r="BC25" s="133"/>
      <c r="BD25" s="132"/>
      <c r="BE25" s="122">
        <f t="shared" si="16"/>
        <v>534.16409659352598</v>
      </c>
      <c r="BF25" s="133"/>
      <c r="BG25" s="132"/>
      <c r="BH25" s="122">
        <f t="shared" si="17"/>
        <v>544.84737852539649</v>
      </c>
      <c r="BI25" s="133"/>
      <c r="BJ25" s="132"/>
      <c r="BK25" s="122">
        <f t="shared" si="18"/>
        <v>555.7443260959044</v>
      </c>
      <c r="BL25" s="133"/>
      <c r="BM25" s="132"/>
      <c r="BN25" s="122">
        <f t="shared" si="19"/>
        <v>566.85921261782244</v>
      </c>
      <c r="BO25" s="133"/>
      <c r="BP25" s="132"/>
      <c r="BQ25" s="122">
        <f t="shared" si="20"/>
        <v>578.19639687017889</v>
      </c>
      <c r="BR25" s="133"/>
      <c r="BS25" s="132"/>
      <c r="BT25" s="122">
        <f t="shared" si="21"/>
        <v>589.76032480758249</v>
      </c>
      <c r="BU25" s="133"/>
      <c r="BV25" s="132"/>
      <c r="BW25" s="122">
        <f t="shared" si="22"/>
        <v>601.55553130373414</v>
      </c>
      <c r="BX25" s="133"/>
      <c r="BY25" s="132"/>
      <c r="BZ25" s="122">
        <f t="shared" si="23"/>
        <v>613.58664192980882</v>
      </c>
      <c r="CA25" s="133"/>
      <c r="CB25" s="132"/>
      <c r="CC25" s="122">
        <f t="shared" si="24"/>
        <v>625.85837476840504</v>
      </c>
      <c r="CD25" s="133"/>
      <c r="CE25" s="132"/>
      <c r="CF25" s="122">
        <f t="shared" si="25"/>
        <v>638.37554226377313</v>
      </c>
      <c r="CG25" s="133"/>
      <c r="CH25" s="132"/>
      <c r="CI25" s="122">
        <f t="shared" si="26"/>
        <v>651.14305310904854</v>
      </c>
      <c r="CJ25" s="133"/>
      <c r="CK25" s="132"/>
      <c r="CL25" s="122">
        <f t="shared" si="27"/>
        <v>664.16591417122947</v>
      </c>
      <c r="CM25" s="133"/>
    </row>
    <row r="26" spans="1:91" s="48" customFormat="1" x14ac:dyDescent="0.2">
      <c r="A26" s="112"/>
      <c r="B26" s="120" t="s">
        <v>13</v>
      </c>
      <c r="C26" s="89">
        <v>680</v>
      </c>
      <c r="D26" s="131"/>
      <c r="E26" s="132"/>
      <c r="F26" s="122">
        <f t="shared" si="28"/>
        <v>693.6</v>
      </c>
      <c r="G26" s="133"/>
      <c r="H26" s="132"/>
      <c r="I26" s="122">
        <f t="shared" si="0"/>
        <v>707.47199999999998</v>
      </c>
      <c r="J26" s="133"/>
      <c r="K26" s="132"/>
      <c r="L26" s="122">
        <f t="shared" si="1"/>
        <v>721.62144000000001</v>
      </c>
      <c r="M26" s="133"/>
      <c r="N26" s="132"/>
      <c r="O26" s="122">
        <f t="shared" si="2"/>
        <v>736.05386880000003</v>
      </c>
      <c r="P26" s="133"/>
      <c r="Q26" s="132"/>
      <c r="R26" s="122">
        <f t="shared" si="3"/>
        <v>750.77494617600007</v>
      </c>
      <c r="S26" s="133"/>
      <c r="T26" s="132"/>
      <c r="U26" s="122">
        <f t="shared" si="4"/>
        <v>765.79044509952007</v>
      </c>
      <c r="V26" s="133"/>
      <c r="W26" s="132"/>
      <c r="X26" s="122">
        <f t="shared" si="5"/>
        <v>781.10625400151048</v>
      </c>
      <c r="Y26" s="133"/>
      <c r="Z26" s="132"/>
      <c r="AA26" s="122">
        <f t="shared" si="6"/>
        <v>796.72837908154065</v>
      </c>
      <c r="AB26" s="133"/>
      <c r="AC26" s="132"/>
      <c r="AD26" s="122">
        <f t="shared" si="7"/>
        <v>812.66294666317151</v>
      </c>
      <c r="AE26" s="133"/>
      <c r="AF26" s="132"/>
      <c r="AG26" s="122">
        <f t="shared" si="8"/>
        <v>828.91620559643491</v>
      </c>
      <c r="AH26" s="133"/>
      <c r="AI26" s="132"/>
      <c r="AJ26" s="122">
        <f t="shared" si="9"/>
        <v>845.49452970836364</v>
      </c>
      <c r="AK26" s="133"/>
      <c r="AL26" s="132"/>
      <c r="AM26" s="122">
        <f t="shared" si="10"/>
        <v>862.40442030253087</v>
      </c>
      <c r="AN26" s="133"/>
      <c r="AO26" s="132"/>
      <c r="AP26" s="122">
        <f t="shared" si="11"/>
        <v>879.65250870858154</v>
      </c>
      <c r="AQ26" s="133"/>
      <c r="AR26" s="132"/>
      <c r="AS26" s="122">
        <f t="shared" si="12"/>
        <v>897.24555888275313</v>
      </c>
      <c r="AT26" s="133"/>
      <c r="AU26" s="132"/>
      <c r="AV26" s="122">
        <f t="shared" si="13"/>
        <v>915.19047006040819</v>
      </c>
      <c r="AW26" s="133"/>
      <c r="AX26" s="132"/>
      <c r="AY26" s="122">
        <f t="shared" si="14"/>
        <v>933.49427946161632</v>
      </c>
      <c r="AZ26" s="133"/>
      <c r="BA26" s="132"/>
      <c r="BB26" s="122">
        <f t="shared" si="15"/>
        <v>952.16416505084862</v>
      </c>
      <c r="BC26" s="133"/>
      <c r="BD26" s="132"/>
      <c r="BE26" s="122">
        <f t="shared" si="16"/>
        <v>971.20744835186565</v>
      </c>
      <c r="BF26" s="133"/>
      <c r="BG26" s="132"/>
      <c r="BH26" s="122">
        <f t="shared" si="17"/>
        <v>990.631597318903</v>
      </c>
      <c r="BI26" s="133"/>
      <c r="BJ26" s="132"/>
      <c r="BK26" s="122">
        <f t="shared" si="18"/>
        <v>1010.444229265281</v>
      </c>
      <c r="BL26" s="133"/>
      <c r="BM26" s="132"/>
      <c r="BN26" s="122">
        <f t="shared" si="19"/>
        <v>1030.6531138505866</v>
      </c>
      <c r="BO26" s="133"/>
      <c r="BP26" s="132"/>
      <c r="BQ26" s="122">
        <f t="shared" si="20"/>
        <v>1051.2661761275983</v>
      </c>
      <c r="BR26" s="133"/>
      <c r="BS26" s="132"/>
      <c r="BT26" s="122">
        <f t="shared" si="21"/>
        <v>1072.2914996501504</v>
      </c>
      <c r="BU26" s="133"/>
      <c r="BV26" s="132"/>
      <c r="BW26" s="122">
        <f t="shared" si="22"/>
        <v>1093.7373296431533</v>
      </c>
      <c r="BX26" s="133"/>
      <c r="BY26" s="132"/>
      <c r="BZ26" s="122">
        <f t="shared" si="23"/>
        <v>1115.6120762360165</v>
      </c>
      <c r="CA26" s="133"/>
      <c r="CB26" s="132"/>
      <c r="CC26" s="122">
        <f t="shared" si="24"/>
        <v>1137.9243177607368</v>
      </c>
      <c r="CD26" s="133"/>
      <c r="CE26" s="132"/>
      <c r="CF26" s="122">
        <f t="shared" si="25"/>
        <v>1160.6828041159515</v>
      </c>
      <c r="CG26" s="133"/>
      <c r="CH26" s="132"/>
      <c r="CI26" s="122">
        <f t="shared" si="26"/>
        <v>1183.8964601982705</v>
      </c>
      <c r="CJ26" s="133"/>
      <c r="CK26" s="132"/>
      <c r="CL26" s="122">
        <f t="shared" si="27"/>
        <v>1207.574389402236</v>
      </c>
      <c r="CM26" s="133"/>
    </row>
    <row r="27" spans="1:91" s="48" customFormat="1" x14ac:dyDescent="0.2">
      <c r="A27" s="112"/>
      <c r="B27" s="120" t="s">
        <v>14</v>
      </c>
      <c r="C27" s="89">
        <v>200</v>
      </c>
      <c r="D27" s="131"/>
      <c r="E27" s="132"/>
      <c r="F27" s="122">
        <f t="shared" si="28"/>
        <v>204</v>
      </c>
      <c r="G27" s="133"/>
      <c r="H27" s="132"/>
      <c r="I27" s="122">
        <f t="shared" si="0"/>
        <v>208.08</v>
      </c>
      <c r="J27" s="133"/>
      <c r="K27" s="132"/>
      <c r="L27" s="122">
        <f t="shared" si="1"/>
        <v>212.24160000000001</v>
      </c>
      <c r="M27" s="133"/>
      <c r="N27" s="132"/>
      <c r="O27" s="122">
        <f t="shared" si="2"/>
        <v>216.48643200000001</v>
      </c>
      <c r="P27" s="133"/>
      <c r="Q27" s="132"/>
      <c r="R27" s="122">
        <f t="shared" si="3"/>
        <v>220.81616064000002</v>
      </c>
      <c r="S27" s="133"/>
      <c r="T27" s="132"/>
      <c r="U27" s="122">
        <f t="shared" si="4"/>
        <v>225.23248385280002</v>
      </c>
      <c r="V27" s="133"/>
      <c r="W27" s="132"/>
      <c r="X27" s="122">
        <f t="shared" si="5"/>
        <v>229.73713352985601</v>
      </c>
      <c r="Y27" s="133"/>
      <c r="Z27" s="132"/>
      <c r="AA27" s="122">
        <f t="shared" si="6"/>
        <v>234.33187620045314</v>
      </c>
      <c r="AB27" s="133"/>
      <c r="AC27" s="132"/>
      <c r="AD27" s="122">
        <f t="shared" si="7"/>
        <v>239.0185137244622</v>
      </c>
      <c r="AE27" s="133"/>
      <c r="AF27" s="132"/>
      <c r="AG27" s="122">
        <f t="shared" si="8"/>
        <v>243.79888399895145</v>
      </c>
      <c r="AH27" s="133"/>
      <c r="AI27" s="132"/>
      <c r="AJ27" s="122">
        <f t="shared" si="9"/>
        <v>248.67486167893048</v>
      </c>
      <c r="AK27" s="133"/>
      <c r="AL27" s="132"/>
      <c r="AM27" s="122">
        <f t="shared" si="10"/>
        <v>253.64835891250908</v>
      </c>
      <c r="AN27" s="133"/>
      <c r="AO27" s="132"/>
      <c r="AP27" s="122">
        <f t="shared" si="11"/>
        <v>258.72132609075925</v>
      </c>
      <c r="AQ27" s="133"/>
      <c r="AR27" s="132"/>
      <c r="AS27" s="122">
        <f t="shared" si="12"/>
        <v>263.89575261257443</v>
      </c>
      <c r="AT27" s="133"/>
      <c r="AU27" s="132"/>
      <c r="AV27" s="122">
        <f t="shared" si="13"/>
        <v>269.17366766482593</v>
      </c>
      <c r="AW27" s="133"/>
      <c r="AX27" s="132"/>
      <c r="AY27" s="122">
        <f t="shared" si="14"/>
        <v>274.55714101812242</v>
      </c>
      <c r="AZ27" s="133"/>
      <c r="BA27" s="132"/>
      <c r="BB27" s="122">
        <f t="shared" si="15"/>
        <v>280.04828383848485</v>
      </c>
      <c r="BC27" s="133"/>
      <c r="BD27" s="132"/>
      <c r="BE27" s="122">
        <f t="shared" si="16"/>
        <v>285.64924951525455</v>
      </c>
      <c r="BF27" s="133"/>
      <c r="BG27" s="132"/>
      <c r="BH27" s="122">
        <f t="shared" si="17"/>
        <v>291.36223450555963</v>
      </c>
      <c r="BI27" s="133"/>
      <c r="BJ27" s="132"/>
      <c r="BK27" s="122">
        <f t="shared" si="18"/>
        <v>297.1894791956708</v>
      </c>
      <c r="BL27" s="133"/>
      <c r="BM27" s="132"/>
      <c r="BN27" s="122">
        <f t="shared" si="19"/>
        <v>303.13326877958423</v>
      </c>
      <c r="BO27" s="133"/>
      <c r="BP27" s="132"/>
      <c r="BQ27" s="122">
        <f t="shared" si="20"/>
        <v>309.19593415517591</v>
      </c>
      <c r="BR27" s="133"/>
      <c r="BS27" s="132"/>
      <c r="BT27" s="122">
        <f t="shared" si="21"/>
        <v>315.37985283827942</v>
      </c>
      <c r="BU27" s="133"/>
      <c r="BV27" s="132"/>
      <c r="BW27" s="122">
        <f t="shared" si="22"/>
        <v>321.68744989504501</v>
      </c>
      <c r="BX27" s="133"/>
      <c r="BY27" s="132"/>
      <c r="BZ27" s="122">
        <f t="shared" si="23"/>
        <v>328.12119889294593</v>
      </c>
      <c r="CA27" s="133"/>
      <c r="CB27" s="132"/>
      <c r="CC27" s="122">
        <f t="shared" si="24"/>
        <v>334.68362287080487</v>
      </c>
      <c r="CD27" s="133"/>
      <c r="CE27" s="132"/>
      <c r="CF27" s="122">
        <f t="shared" si="25"/>
        <v>341.37729532822095</v>
      </c>
      <c r="CG27" s="133"/>
      <c r="CH27" s="132"/>
      <c r="CI27" s="122">
        <f t="shared" si="26"/>
        <v>348.20484123478536</v>
      </c>
      <c r="CJ27" s="133"/>
      <c r="CK27" s="132"/>
      <c r="CL27" s="122">
        <f t="shared" si="27"/>
        <v>355.16893805948109</v>
      </c>
      <c r="CM27" s="133"/>
    </row>
    <row r="28" spans="1:91" s="48" customFormat="1" x14ac:dyDescent="0.2">
      <c r="A28" s="112"/>
      <c r="B28" s="120" t="s">
        <v>15</v>
      </c>
      <c r="C28" s="89">
        <v>300</v>
      </c>
      <c r="D28" s="131"/>
      <c r="E28" s="132"/>
      <c r="F28" s="122">
        <f t="shared" si="28"/>
        <v>306</v>
      </c>
      <c r="G28" s="133"/>
      <c r="H28" s="132"/>
      <c r="I28" s="122">
        <f t="shared" si="0"/>
        <v>312.12</v>
      </c>
      <c r="J28" s="133"/>
      <c r="K28" s="132"/>
      <c r="L28" s="122">
        <f t="shared" si="1"/>
        <v>318.36239999999998</v>
      </c>
      <c r="M28" s="133"/>
      <c r="N28" s="132"/>
      <c r="O28" s="122">
        <f t="shared" si="2"/>
        <v>324.729648</v>
      </c>
      <c r="P28" s="133"/>
      <c r="Q28" s="132"/>
      <c r="R28" s="122">
        <f t="shared" si="3"/>
        <v>331.22424095999997</v>
      </c>
      <c r="S28" s="133"/>
      <c r="T28" s="132"/>
      <c r="U28" s="122">
        <f t="shared" si="4"/>
        <v>337.84872577919998</v>
      </c>
      <c r="V28" s="133"/>
      <c r="W28" s="132"/>
      <c r="X28" s="122">
        <f t="shared" si="5"/>
        <v>344.60570029478396</v>
      </c>
      <c r="Y28" s="133"/>
      <c r="Z28" s="132"/>
      <c r="AA28" s="122">
        <f t="shared" si="6"/>
        <v>351.49781430067964</v>
      </c>
      <c r="AB28" s="133"/>
      <c r="AC28" s="132"/>
      <c r="AD28" s="122">
        <f t="shared" si="7"/>
        <v>358.52777058669324</v>
      </c>
      <c r="AE28" s="133"/>
      <c r="AF28" s="132"/>
      <c r="AG28" s="122">
        <f t="shared" si="8"/>
        <v>365.69832599842709</v>
      </c>
      <c r="AH28" s="133"/>
      <c r="AI28" s="132"/>
      <c r="AJ28" s="122">
        <f t="shared" si="9"/>
        <v>373.01229251839561</v>
      </c>
      <c r="AK28" s="133"/>
      <c r="AL28" s="132"/>
      <c r="AM28" s="122">
        <f t="shared" si="10"/>
        <v>380.47253836876354</v>
      </c>
      <c r="AN28" s="133"/>
      <c r="AO28" s="132"/>
      <c r="AP28" s="122">
        <f t="shared" si="11"/>
        <v>388.08198913613882</v>
      </c>
      <c r="AQ28" s="133"/>
      <c r="AR28" s="132"/>
      <c r="AS28" s="122">
        <f t="shared" si="12"/>
        <v>395.84362891886161</v>
      </c>
      <c r="AT28" s="133"/>
      <c r="AU28" s="132"/>
      <c r="AV28" s="122">
        <f t="shared" si="13"/>
        <v>403.76050149723886</v>
      </c>
      <c r="AW28" s="133"/>
      <c r="AX28" s="132"/>
      <c r="AY28" s="122">
        <f t="shared" si="14"/>
        <v>411.83571152718366</v>
      </c>
      <c r="AZ28" s="133"/>
      <c r="BA28" s="132"/>
      <c r="BB28" s="122">
        <f t="shared" si="15"/>
        <v>420.07242575772733</v>
      </c>
      <c r="BC28" s="133"/>
      <c r="BD28" s="132"/>
      <c r="BE28" s="122">
        <f t="shared" si="16"/>
        <v>428.47387427288186</v>
      </c>
      <c r="BF28" s="133"/>
      <c r="BG28" s="132"/>
      <c r="BH28" s="122">
        <f t="shared" si="17"/>
        <v>437.0433517583395</v>
      </c>
      <c r="BI28" s="133"/>
      <c r="BJ28" s="132"/>
      <c r="BK28" s="122">
        <f t="shared" si="18"/>
        <v>445.78421879350628</v>
      </c>
      <c r="BL28" s="133"/>
      <c r="BM28" s="132"/>
      <c r="BN28" s="122">
        <f t="shared" si="19"/>
        <v>454.6999031693764</v>
      </c>
      <c r="BO28" s="133"/>
      <c r="BP28" s="132"/>
      <c r="BQ28" s="122">
        <f t="shared" si="20"/>
        <v>463.79390123276391</v>
      </c>
      <c r="BR28" s="133"/>
      <c r="BS28" s="132"/>
      <c r="BT28" s="122">
        <f t="shared" si="21"/>
        <v>473.06977925741921</v>
      </c>
      <c r="BU28" s="133"/>
      <c r="BV28" s="132"/>
      <c r="BW28" s="122">
        <f t="shared" si="22"/>
        <v>482.53117484256762</v>
      </c>
      <c r="BX28" s="133"/>
      <c r="BY28" s="132"/>
      <c r="BZ28" s="122">
        <f t="shared" si="23"/>
        <v>492.18179833941895</v>
      </c>
      <c r="CA28" s="133"/>
      <c r="CB28" s="132"/>
      <c r="CC28" s="122">
        <f t="shared" si="24"/>
        <v>502.02543430620733</v>
      </c>
      <c r="CD28" s="133"/>
      <c r="CE28" s="132"/>
      <c r="CF28" s="122">
        <f t="shared" si="25"/>
        <v>512.06594299233143</v>
      </c>
      <c r="CG28" s="133"/>
      <c r="CH28" s="132"/>
      <c r="CI28" s="122">
        <f t="shared" si="26"/>
        <v>522.30726185217804</v>
      </c>
      <c r="CJ28" s="133"/>
      <c r="CK28" s="132"/>
      <c r="CL28" s="122">
        <f t="shared" si="27"/>
        <v>532.75340708922158</v>
      </c>
      <c r="CM28" s="133"/>
    </row>
    <row r="29" spans="1:91" s="48" customFormat="1" x14ac:dyDescent="0.2">
      <c r="A29" s="112"/>
      <c r="B29" s="120" t="s">
        <v>16</v>
      </c>
      <c r="C29" s="89">
        <v>324</v>
      </c>
      <c r="D29" s="131"/>
      <c r="E29" s="132"/>
      <c r="F29" s="122">
        <f t="shared" si="28"/>
        <v>330.48</v>
      </c>
      <c r="G29" s="133"/>
      <c r="H29" s="132"/>
      <c r="I29" s="122">
        <f t="shared" si="0"/>
        <v>337.08960000000002</v>
      </c>
      <c r="J29" s="133"/>
      <c r="K29" s="132"/>
      <c r="L29" s="122">
        <f t="shared" si="1"/>
        <v>343.83139199999999</v>
      </c>
      <c r="M29" s="133"/>
      <c r="N29" s="132"/>
      <c r="O29" s="122">
        <f t="shared" si="2"/>
        <v>350.70801984000002</v>
      </c>
      <c r="P29" s="133"/>
      <c r="Q29" s="132"/>
      <c r="R29" s="122">
        <f t="shared" si="3"/>
        <v>357.7221802368</v>
      </c>
      <c r="S29" s="133"/>
      <c r="T29" s="132"/>
      <c r="U29" s="122">
        <f t="shared" si="4"/>
        <v>364.876623841536</v>
      </c>
      <c r="V29" s="133"/>
      <c r="W29" s="132"/>
      <c r="X29" s="122">
        <f t="shared" si="5"/>
        <v>372.17415631836673</v>
      </c>
      <c r="Y29" s="133"/>
      <c r="Z29" s="132"/>
      <c r="AA29" s="122">
        <f t="shared" si="6"/>
        <v>379.61763944473404</v>
      </c>
      <c r="AB29" s="133"/>
      <c r="AC29" s="132"/>
      <c r="AD29" s="122">
        <f t="shared" si="7"/>
        <v>387.20999223362872</v>
      </c>
      <c r="AE29" s="133"/>
      <c r="AF29" s="132"/>
      <c r="AG29" s="122">
        <f t="shared" si="8"/>
        <v>394.95419207830128</v>
      </c>
      <c r="AH29" s="133"/>
      <c r="AI29" s="132"/>
      <c r="AJ29" s="122">
        <f t="shared" si="9"/>
        <v>402.85327591986731</v>
      </c>
      <c r="AK29" s="133"/>
      <c r="AL29" s="132"/>
      <c r="AM29" s="122">
        <f t="shared" si="10"/>
        <v>410.91034143826465</v>
      </c>
      <c r="AN29" s="133"/>
      <c r="AO29" s="132"/>
      <c r="AP29" s="122">
        <f t="shared" si="11"/>
        <v>419.12854826702994</v>
      </c>
      <c r="AQ29" s="133"/>
      <c r="AR29" s="132"/>
      <c r="AS29" s="122">
        <f t="shared" si="12"/>
        <v>427.51111923237056</v>
      </c>
      <c r="AT29" s="133"/>
      <c r="AU29" s="132"/>
      <c r="AV29" s="122">
        <f t="shared" si="13"/>
        <v>436.06134161701794</v>
      </c>
      <c r="AW29" s="133"/>
      <c r="AX29" s="132"/>
      <c r="AY29" s="122">
        <f t="shared" si="14"/>
        <v>444.78256844935828</v>
      </c>
      <c r="AZ29" s="133"/>
      <c r="BA29" s="132"/>
      <c r="BB29" s="122">
        <f t="shared" si="15"/>
        <v>453.67821981834544</v>
      </c>
      <c r="BC29" s="133"/>
      <c r="BD29" s="132"/>
      <c r="BE29" s="122">
        <f t="shared" si="16"/>
        <v>462.75178421471236</v>
      </c>
      <c r="BF29" s="133"/>
      <c r="BG29" s="132"/>
      <c r="BH29" s="122">
        <f t="shared" si="17"/>
        <v>472.00681989900659</v>
      </c>
      <c r="BI29" s="133"/>
      <c r="BJ29" s="132"/>
      <c r="BK29" s="122">
        <f t="shared" si="18"/>
        <v>481.44695629698674</v>
      </c>
      <c r="BL29" s="133"/>
      <c r="BM29" s="132"/>
      <c r="BN29" s="122">
        <f t="shared" si="19"/>
        <v>491.07589542292646</v>
      </c>
      <c r="BO29" s="133"/>
      <c r="BP29" s="132"/>
      <c r="BQ29" s="122">
        <f t="shared" si="20"/>
        <v>500.897413331385</v>
      </c>
      <c r="BR29" s="133"/>
      <c r="BS29" s="132"/>
      <c r="BT29" s="122">
        <f t="shared" si="21"/>
        <v>510.91536159801268</v>
      </c>
      <c r="BU29" s="133"/>
      <c r="BV29" s="132"/>
      <c r="BW29" s="122">
        <f t="shared" si="22"/>
        <v>521.13366882997298</v>
      </c>
      <c r="BX29" s="133"/>
      <c r="BY29" s="132"/>
      <c r="BZ29" s="122">
        <f t="shared" si="23"/>
        <v>531.55634220657248</v>
      </c>
      <c r="CA29" s="133"/>
      <c r="CB29" s="132"/>
      <c r="CC29" s="122">
        <f t="shared" si="24"/>
        <v>542.18746905070395</v>
      </c>
      <c r="CD29" s="133"/>
      <c r="CE29" s="132"/>
      <c r="CF29" s="122">
        <f t="shared" si="25"/>
        <v>553.031218431718</v>
      </c>
      <c r="CG29" s="133"/>
      <c r="CH29" s="132"/>
      <c r="CI29" s="122">
        <f t="shared" si="26"/>
        <v>564.09184280035231</v>
      </c>
      <c r="CJ29" s="133"/>
      <c r="CK29" s="132"/>
      <c r="CL29" s="122">
        <f t="shared" si="27"/>
        <v>575.3736796563594</v>
      </c>
      <c r="CM29" s="133"/>
    </row>
    <row r="30" spans="1:91" s="48" customFormat="1" x14ac:dyDescent="0.2">
      <c r="A30" s="112"/>
      <c r="B30" s="120" t="s">
        <v>17</v>
      </c>
      <c r="C30" s="89">
        <v>1500</v>
      </c>
      <c r="D30" s="131"/>
      <c r="E30" s="132"/>
      <c r="F30" s="122">
        <f t="shared" si="28"/>
        <v>1530</v>
      </c>
      <c r="G30" s="133"/>
      <c r="H30" s="132"/>
      <c r="I30" s="122">
        <f t="shared" si="0"/>
        <v>1560.6</v>
      </c>
      <c r="J30" s="133"/>
      <c r="K30" s="132"/>
      <c r="L30" s="122">
        <f t="shared" si="1"/>
        <v>1591.8119999999999</v>
      </c>
      <c r="M30" s="133"/>
      <c r="N30" s="132"/>
      <c r="O30" s="122">
        <f t="shared" si="2"/>
        <v>1623.64824</v>
      </c>
      <c r="P30" s="133"/>
      <c r="Q30" s="132"/>
      <c r="R30" s="122">
        <f t="shared" si="3"/>
        <v>1656.1212048</v>
      </c>
      <c r="S30" s="133"/>
      <c r="T30" s="132"/>
      <c r="U30" s="122">
        <f t="shared" si="4"/>
        <v>1689.243628896</v>
      </c>
      <c r="V30" s="133"/>
      <c r="W30" s="132"/>
      <c r="X30" s="122">
        <f t="shared" si="5"/>
        <v>1723.02850147392</v>
      </c>
      <c r="Y30" s="133"/>
      <c r="Z30" s="132"/>
      <c r="AA30" s="122">
        <f t="shared" si="6"/>
        <v>1757.4890715033985</v>
      </c>
      <c r="AB30" s="133"/>
      <c r="AC30" s="132"/>
      <c r="AD30" s="122">
        <f t="shared" si="7"/>
        <v>1792.6388529334665</v>
      </c>
      <c r="AE30" s="133"/>
      <c r="AF30" s="132"/>
      <c r="AG30" s="122">
        <f t="shared" si="8"/>
        <v>1828.4916299921358</v>
      </c>
      <c r="AH30" s="133"/>
      <c r="AI30" s="132"/>
      <c r="AJ30" s="122">
        <f t="shared" si="9"/>
        <v>1865.0614625919786</v>
      </c>
      <c r="AK30" s="133"/>
      <c r="AL30" s="132"/>
      <c r="AM30" s="122">
        <f t="shared" si="10"/>
        <v>1902.3626918438181</v>
      </c>
      <c r="AN30" s="133"/>
      <c r="AO30" s="132"/>
      <c r="AP30" s="122">
        <f t="shared" si="11"/>
        <v>1940.4099456806944</v>
      </c>
      <c r="AQ30" s="133"/>
      <c r="AR30" s="132"/>
      <c r="AS30" s="122">
        <f t="shared" si="12"/>
        <v>1979.2181445943083</v>
      </c>
      <c r="AT30" s="133"/>
      <c r="AU30" s="132"/>
      <c r="AV30" s="122">
        <f t="shared" si="13"/>
        <v>2018.8025074861946</v>
      </c>
      <c r="AW30" s="133"/>
      <c r="AX30" s="132"/>
      <c r="AY30" s="122">
        <f t="shared" si="14"/>
        <v>2059.1785576359184</v>
      </c>
      <c r="AZ30" s="133"/>
      <c r="BA30" s="132"/>
      <c r="BB30" s="122">
        <f t="shared" si="15"/>
        <v>2100.3621287886367</v>
      </c>
      <c r="BC30" s="133"/>
      <c r="BD30" s="132"/>
      <c r="BE30" s="122">
        <f t="shared" si="16"/>
        <v>2142.3693713644093</v>
      </c>
      <c r="BF30" s="133"/>
      <c r="BG30" s="132"/>
      <c r="BH30" s="122">
        <f t="shared" si="17"/>
        <v>2185.2167587916974</v>
      </c>
      <c r="BI30" s="133"/>
      <c r="BJ30" s="132"/>
      <c r="BK30" s="122">
        <f t="shared" si="18"/>
        <v>2228.9210939675313</v>
      </c>
      <c r="BL30" s="133"/>
      <c r="BM30" s="132"/>
      <c r="BN30" s="122">
        <f t="shared" si="19"/>
        <v>2273.4995158468819</v>
      </c>
      <c r="BO30" s="133"/>
      <c r="BP30" s="132"/>
      <c r="BQ30" s="122">
        <f t="shared" si="20"/>
        <v>2318.9695061638195</v>
      </c>
      <c r="BR30" s="133"/>
      <c r="BS30" s="132"/>
      <c r="BT30" s="122">
        <f t="shared" si="21"/>
        <v>2365.3488962870961</v>
      </c>
      <c r="BU30" s="133"/>
      <c r="BV30" s="132"/>
      <c r="BW30" s="122">
        <f t="shared" si="22"/>
        <v>2412.6558742128382</v>
      </c>
      <c r="BX30" s="133"/>
      <c r="BY30" s="132"/>
      <c r="BZ30" s="122">
        <f t="shared" si="23"/>
        <v>2460.9089916970947</v>
      </c>
      <c r="CA30" s="133"/>
      <c r="CB30" s="132"/>
      <c r="CC30" s="122">
        <f t="shared" si="24"/>
        <v>2510.1271715310368</v>
      </c>
      <c r="CD30" s="133"/>
      <c r="CE30" s="132"/>
      <c r="CF30" s="122">
        <f t="shared" si="25"/>
        <v>2560.3297149616574</v>
      </c>
      <c r="CG30" s="133"/>
      <c r="CH30" s="132"/>
      <c r="CI30" s="122">
        <f t="shared" si="26"/>
        <v>2611.5363092608904</v>
      </c>
      <c r="CJ30" s="133"/>
      <c r="CK30" s="132"/>
      <c r="CL30" s="122">
        <f t="shared" si="27"/>
        <v>2663.7670354461084</v>
      </c>
      <c r="CM30" s="133"/>
    </row>
    <row r="31" spans="1:91" s="48" customFormat="1" x14ac:dyDescent="0.2">
      <c r="A31" s="112"/>
      <c r="B31" s="120" t="s">
        <v>18</v>
      </c>
      <c r="C31" s="89">
        <v>4160</v>
      </c>
      <c r="D31" s="131"/>
      <c r="E31" s="132"/>
      <c r="F31" s="122">
        <f t="shared" si="28"/>
        <v>4243.2</v>
      </c>
      <c r="G31" s="133"/>
      <c r="H31" s="132"/>
      <c r="I31" s="122">
        <f t="shared" si="0"/>
        <v>4328.0639999999994</v>
      </c>
      <c r="J31" s="133"/>
      <c r="K31" s="132"/>
      <c r="L31" s="122">
        <f t="shared" si="1"/>
        <v>4414.6252799999993</v>
      </c>
      <c r="M31" s="133"/>
      <c r="N31" s="132"/>
      <c r="O31" s="122">
        <f t="shared" si="2"/>
        <v>4502.9177855999997</v>
      </c>
      <c r="P31" s="133"/>
      <c r="Q31" s="132"/>
      <c r="R31" s="122">
        <f t="shared" si="3"/>
        <v>4592.9761413119995</v>
      </c>
      <c r="S31" s="133"/>
      <c r="T31" s="132"/>
      <c r="U31" s="122">
        <f t="shared" si="4"/>
        <v>4684.8356641382397</v>
      </c>
      <c r="V31" s="133"/>
      <c r="W31" s="132"/>
      <c r="X31" s="122">
        <f t="shared" si="5"/>
        <v>4778.5323774210046</v>
      </c>
      <c r="Y31" s="133"/>
      <c r="Z31" s="132"/>
      <c r="AA31" s="122">
        <f t="shared" si="6"/>
        <v>4874.103024969425</v>
      </c>
      <c r="AB31" s="133"/>
      <c r="AC31" s="132"/>
      <c r="AD31" s="122">
        <f t="shared" si="7"/>
        <v>4971.5850854688133</v>
      </c>
      <c r="AE31" s="133"/>
      <c r="AF31" s="132"/>
      <c r="AG31" s="122">
        <f t="shared" si="8"/>
        <v>5071.0167871781896</v>
      </c>
      <c r="AH31" s="133"/>
      <c r="AI31" s="132"/>
      <c r="AJ31" s="122">
        <f t="shared" si="9"/>
        <v>5172.4371229217531</v>
      </c>
      <c r="AK31" s="133"/>
      <c r="AL31" s="132"/>
      <c r="AM31" s="122">
        <f t="shared" si="10"/>
        <v>5275.8858653801881</v>
      </c>
      <c r="AN31" s="133"/>
      <c r="AO31" s="132"/>
      <c r="AP31" s="122">
        <f t="shared" si="11"/>
        <v>5381.4035826877916</v>
      </c>
      <c r="AQ31" s="133"/>
      <c r="AR31" s="132"/>
      <c r="AS31" s="122">
        <f t="shared" si="12"/>
        <v>5489.0316543415474</v>
      </c>
      <c r="AT31" s="133"/>
      <c r="AU31" s="132"/>
      <c r="AV31" s="122">
        <f t="shared" si="13"/>
        <v>5598.8122874283781</v>
      </c>
      <c r="AW31" s="133"/>
      <c r="AX31" s="132"/>
      <c r="AY31" s="122">
        <f t="shared" si="14"/>
        <v>5710.7885331769457</v>
      </c>
      <c r="AZ31" s="133"/>
      <c r="BA31" s="132"/>
      <c r="BB31" s="122">
        <f t="shared" si="15"/>
        <v>5825.0043038404847</v>
      </c>
      <c r="BC31" s="133"/>
      <c r="BD31" s="132"/>
      <c r="BE31" s="122">
        <f t="shared" si="16"/>
        <v>5941.5043899172942</v>
      </c>
      <c r="BF31" s="133"/>
      <c r="BG31" s="132"/>
      <c r="BH31" s="122">
        <f t="shared" si="17"/>
        <v>6060.3344777156399</v>
      </c>
      <c r="BI31" s="133"/>
      <c r="BJ31" s="132"/>
      <c r="BK31" s="122">
        <f t="shared" si="18"/>
        <v>6181.5411672699529</v>
      </c>
      <c r="BL31" s="133"/>
      <c r="BM31" s="132"/>
      <c r="BN31" s="122">
        <f t="shared" si="19"/>
        <v>6305.1719906153521</v>
      </c>
      <c r="BO31" s="133"/>
      <c r="BP31" s="132"/>
      <c r="BQ31" s="122">
        <f t="shared" si="20"/>
        <v>6431.2754304276596</v>
      </c>
      <c r="BR31" s="133"/>
      <c r="BS31" s="132"/>
      <c r="BT31" s="122">
        <f t="shared" si="21"/>
        <v>6559.9009390362125</v>
      </c>
      <c r="BU31" s="133"/>
      <c r="BV31" s="132"/>
      <c r="BW31" s="122">
        <f t="shared" si="22"/>
        <v>6691.0989578169365</v>
      </c>
      <c r="BX31" s="133"/>
      <c r="BY31" s="132"/>
      <c r="BZ31" s="122">
        <f t="shared" si="23"/>
        <v>6824.9209369732753</v>
      </c>
      <c r="CA31" s="133"/>
      <c r="CB31" s="132"/>
      <c r="CC31" s="122">
        <f t="shared" si="24"/>
        <v>6961.419355712741</v>
      </c>
      <c r="CD31" s="133"/>
      <c r="CE31" s="132"/>
      <c r="CF31" s="122">
        <f t="shared" si="25"/>
        <v>7100.6477428269955</v>
      </c>
      <c r="CG31" s="133"/>
      <c r="CH31" s="132"/>
      <c r="CI31" s="122">
        <f t="shared" si="26"/>
        <v>7242.6606976835355</v>
      </c>
      <c r="CJ31" s="133"/>
      <c r="CK31" s="132"/>
      <c r="CL31" s="122">
        <f t="shared" si="27"/>
        <v>7387.5139116372065</v>
      </c>
      <c r="CM31" s="133"/>
    </row>
    <row r="32" spans="1:91" s="48" customFormat="1" x14ac:dyDescent="0.2">
      <c r="A32" s="112"/>
      <c r="B32" s="121" t="s">
        <v>1</v>
      </c>
      <c r="C32" s="89"/>
      <c r="D32" s="131"/>
      <c r="E32" s="132"/>
      <c r="F32" s="122">
        <f t="shared" si="28"/>
        <v>0</v>
      </c>
      <c r="G32" s="133"/>
      <c r="H32" s="132"/>
      <c r="I32" s="122">
        <f t="shared" si="0"/>
        <v>0</v>
      </c>
      <c r="J32" s="133"/>
      <c r="K32" s="132"/>
      <c r="L32" s="122">
        <f t="shared" si="1"/>
        <v>0</v>
      </c>
      <c r="M32" s="133"/>
      <c r="N32" s="132"/>
      <c r="O32" s="122">
        <f t="shared" si="2"/>
        <v>0</v>
      </c>
      <c r="P32" s="133"/>
      <c r="Q32" s="132"/>
      <c r="R32" s="122">
        <f t="shared" si="3"/>
        <v>0</v>
      </c>
      <c r="S32" s="133"/>
      <c r="T32" s="132"/>
      <c r="U32" s="122">
        <f t="shared" si="4"/>
        <v>0</v>
      </c>
      <c r="V32" s="133"/>
      <c r="W32" s="132"/>
      <c r="X32" s="122">
        <f t="shared" si="5"/>
        <v>0</v>
      </c>
      <c r="Y32" s="133"/>
      <c r="Z32" s="132"/>
      <c r="AA32" s="122">
        <f t="shared" si="6"/>
        <v>0</v>
      </c>
      <c r="AB32" s="133"/>
      <c r="AC32" s="132"/>
      <c r="AD32" s="122">
        <f t="shared" si="7"/>
        <v>0</v>
      </c>
      <c r="AE32" s="133"/>
      <c r="AF32" s="132"/>
      <c r="AG32" s="122">
        <f t="shared" si="8"/>
        <v>0</v>
      </c>
      <c r="AH32" s="133"/>
      <c r="AI32" s="132"/>
      <c r="AJ32" s="122">
        <f t="shared" si="9"/>
        <v>0</v>
      </c>
      <c r="AK32" s="133"/>
      <c r="AL32" s="132"/>
      <c r="AM32" s="122">
        <f t="shared" si="10"/>
        <v>0</v>
      </c>
      <c r="AN32" s="133"/>
      <c r="AO32" s="132"/>
      <c r="AP32" s="122">
        <f t="shared" si="11"/>
        <v>0</v>
      </c>
      <c r="AQ32" s="133"/>
      <c r="AR32" s="132"/>
      <c r="AS32" s="122">
        <f t="shared" si="12"/>
        <v>0</v>
      </c>
      <c r="AT32" s="133"/>
      <c r="AU32" s="132"/>
      <c r="AV32" s="122">
        <f t="shared" si="13"/>
        <v>0</v>
      </c>
      <c r="AW32" s="133"/>
      <c r="AX32" s="132"/>
      <c r="AY32" s="122">
        <f t="shared" si="14"/>
        <v>0</v>
      </c>
      <c r="AZ32" s="133"/>
      <c r="BA32" s="132"/>
      <c r="BB32" s="122">
        <f t="shared" si="15"/>
        <v>0</v>
      </c>
      <c r="BC32" s="133"/>
      <c r="BD32" s="132"/>
      <c r="BE32" s="122">
        <f t="shared" si="16"/>
        <v>0</v>
      </c>
      <c r="BF32" s="133"/>
      <c r="BG32" s="132"/>
      <c r="BH32" s="122">
        <f t="shared" si="17"/>
        <v>0</v>
      </c>
      <c r="BI32" s="133"/>
      <c r="BJ32" s="132"/>
      <c r="BK32" s="122">
        <f t="shared" si="18"/>
        <v>0</v>
      </c>
      <c r="BL32" s="133"/>
      <c r="BM32" s="132"/>
      <c r="BN32" s="122">
        <f t="shared" si="19"/>
        <v>0</v>
      </c>
      <c r="BO32" s="133"/>
      <c r="BP32" s="132"/>
      <c r="BQ32" s="122">
        <f t="shared" si="20"/>
        <v>0</v>
      </c>
      <c r="BR32" s="133"/>
      <c r="BS32" s="132"/>
      <c r="BT32" s="122">
        <f t="shared" si="21"/>
        <v>0</v>
      </c>
      <c r="BU32" s="133"/>
      <c r="BV32" s="132"/>
      <c r="BW32" s="122">
        <f t="shared" si="22"/>
        <v>0</v>
      </c>
      <c r="BX32" s="133"/>
      <c r="BY32" s="132"/>
      <c r="BZ32" s="122">
        <f t="shared" si="23"/>
        <v>0</v>
      </c>
      <c r="CA32" s="133"/>
      <c r="CB32" s="132"/>
      <c r="CC32" s="122">
        <f t="shared" si="24"/>
        <v>0</v>
      </c>
      <c r="CD32" s="133"/>
      <c r="CE32" s="132"/>
      <c r="CF32" s="122">
        <f t="shared" si="25"/>
        <v>0</v>
      </c>
      <c r="CG32" s="133"/>
      <c r="CH32" s="132"/>
      <c r="CI32" s="122">
        <f t="shared" si="26"/>
        <v>0</v>
      </c>
      <c r="CJ32" s="133"/>
      <c r="CK32" s="132"/>
      <c r="CL32" s="122">
        <f t="shared" si="27"/>
        <v>0</v>
      </c>
      <c r="CM32" s="133"/>
    </row>
    <row r="33" spans="1:91" s="48" customFormat="1" x14ac:dyDescent="0.2">
      <c r="A33" s="112"/>
      <c r="B33" s="120" t="s">
        <v>1</v>
      </c>
      <c r="C33" s="89"/>
      <c r="D33" s="131"/>
      <c r="E33" s="132"/>
      <c r="F33" s="122">
        <f t="shared" si="28"/>
        <v>0</v>
      </c>
      <c r="G33" s="133"/>
      <c r="H33" s="132"/>
      <c r="I33" s="122">
        <f t="shared" si="0"/>
        <v>0</v>
      </c>
      <c r="J33" s="133"/>
      <c r="K33" s="132"/>
      <c r="L33" s="122">
        <f t="shared" si="1"/>
        <v>0</v>
      </c>
      <c r="M33" s="133"/>
      <c r="N33" s="132"/>
      <c r="O33" s="122">
        <f t="shared" si="2"/>
        <v>0</v>
      </c>
      <c r="P33" s="133"/>
      <c r="Q33" s="132"/>
      <c r="R33" s="122">
        <f t="shared" si="3"/>
        <v>0</v>
      </c>
      <c r="S33" s="133"/>
      <c r="T33" s="132"/>
      <c r="U33" s="122">
        <f t="shared" si="4"/>
        <v>0</v>
      </c>
      <c r="V33" s="133"/>
      <c r="W33" s="132"/>
      <c r="X33" s="122">
        <f t="shared" si="5"/>
        <v>0</v>
      </c>
      <c r="Y33" s="133"/>
      <c r="Z33" s="132"/>
      <c r="AA33" s="122">
        <f t="shared" si="6"/>
        <v>0</v>
      </c>
      <c r="AB33" s="133"/>
      <c r="AC33" s="132"/>
      <c r="AD33" s="122">
        <f t="shared" si="7"/>
        <v>0</v>
      </c>
      <c r="AE33" s="133"/>
      <c r="AF33" s="132"/>
      <c r="AG33" s="122">
        <f t="shared" si="8"/>
        <v>0</v>
      </c>
      <c r="AH33" s="133"/>
      <c r="AI33" s="132"/>
      <c r="AJ33" s="122">
        <f t="shared" si="9"/>
        <v>0</v>
      </c>
      <c r="AK33" s="133"/>
      <c r="AL33" s="132"/>
      <c r="AM33" s="122">
        <f t="shared" si="10"/>
        <v>0</v>
      </c>
      <c r="AN33" s="133"/>
      <c r="AO33" s="132"/>
      <c r="AP33" s="122">
        <f t="shared" si="11"/>
        <v>0</v>
      </c>
      <c r="AQ33" s="133"/>
      <c r="AR33" s="132"/>
      <c r="AS33" s="122">
        <f t="shared" si="12"/>
        <v>0</v>
      </c>
      <c r="AT33" s="133"/>
      <c r="AU33" s="132"/>
      <c r="AV33" s="122">
        <f t="shared" si="13"/>
        <v>0</v>
      </c>
      <c r="AW33" s="133"/>
      <c r="AX33" s="132"/>
      <c r="AY33" s="122">
        <f t="shared" si="14"/>
        <v>0</v>
      </c>
      <c r="AZ33" s="133"/>
      <c r="BA33" s="132"/>
      <c r="BB33" s="122">
        <f t="shared" si="15"/>
        <v>0</v>
      </c>
      <c r="BC33" s="133"/>
      <c r="BD33" s="132"/>
      <c r="BE33" s="122">
        <f t="shared" si="16"/>
        <v>0</v>
      </c>
      <c r="BF33" s="133"/>
      <c r="BG33" s="132"/>
      <c r="BH33" s="122">
        <f t="shared" si="17"/>
        <v>0</v>
      </c>
      <c r="BI33" s="133"/>
      <c r="BJ33" s="132"/>
      <c r="BK33" s="122">
        <f t="shared" si="18"/>
        <v>0</v>
      </c>
      <c r="BL33" s="133"/>
      <c r="BM33" s="132"/>
      <c r="BN33" s="122">
        <f t="shared" si="19"/>
        <v>0</v>
      </c>
      <c r="BO33" s="133"/>
      <c r="BP33" s="132"/>
      <c r="BQ33" s="122">
        <f t="shared" si="20"/>
        <v>0</v>
      </c>
      <c r="BR33" s="133"/>
      <c r="BS33" s="132"/>
      <c r="BT33" s="122">
        <f t="shared" si="21"/>
        <v>0</v>
      </c>
      <c r="BU33" s="133"/>
      <c r="BV33" s="132"/>
      <c r="BW33" s="122">
        <f t="shared" si="22"/>
        <v>0</v>
      </c>
      <c r="BX33" s="133"/>
      <c r="BY33" s="132"/>
      <c r="BZ33" s="122">
        <f t="shared" si="23"/>
        <v>0</v>
      </c>
      <c r="CA33" s="133"/>
      <c r="CB33" s="132"/>
      <c r="CC33" s="122">
        <f t="shared" si="24"/>
        <v>0</v>
      </c>
      <c r="CD33" s="133"/>
      <c r="CE33" s="132"/>
      <c r="CF33" s="122">
        <f t="shared" si="25"/>
        <v>0</v>
      </c>
      <c r="CG33" s="133"/>
      <c r="CH33" s="132"/>
      <c r="CI33" s="122">
        <f t="shared" si="26"/>
        <v>0</v>
      </c>
      <c r="CJ33" s="133"/>
      <c r="CK33" s="132"/>
      <c r="CL33" s="122">
        <f t="shared" si="27"/>
        <v>0</v>
      </c>
      <c r="CM33" s="133"/>
    </row>
    <row r="34" spans="1:91" s="48" customFormat="1" x14ac:dyDescent="0.2">
      <c r="A34" s="112"/>
      <c r="B34" s="120" t="s">
        <v>1</v>
      </c>
      <c r="C34" s="89"/>
      <c r="D34" s="131"/>
      <c r="E34" s="132"/>
      <c r="F34" s="122">
        <f t="shared" si="28"/>
        <v>0</v>
      </c>
      <c r="G34" s="133"/>
      <c r="H34" s="132"/>
      <c r="I34" s="122">
        <f t="shared" si="0"/>
        <v>0</v>
      </c>
      <c r="J34" s="133"/>
      <c r="K34" s="132"/>
      <c r="L34" s="122">
        <f t="shared" si="1"/>
        <v>0</v>
      </c>
      <c r="M34" s="133"/>
      <c r="N34" s="132"/>
      <c r="O34" s="122">
        <f t="shared" si="2"/>
        <v>0</v>
      </c>
      <c r="P34" s="133"/>
      <c r="Q34" s="132"/>
      <c r="R34" s="122">
        <f t="shared" si="3"/>
        <v>0</v>
      </c>
      <c r="S34" s="133"/>
      <c r="T34" s="132"/>
      <c r="U34" s="122">
        <f t="shared" si="4"/>
        <v>0</v>
      </c>
      <c r="V34" s="133"/>
      <c r="W34" s="132"/>
      <c r="X34" s="122">
        <f t="shared" si="5"/>
        <v>0</v>
      </c>
      <c r="Y34" s="133"/>
      <c r="Z34" s="132"/>
      <c r="AA34" s="122">
        <f t="shared" si="6"/>
        <v>0</v>
      </c>
      <c r="AB34" s="133"/>
      <c r="AC34" s="132"/>
      <c r="AD34" s="122">
        <f t="shared" si="7"/>
        <v>0</v>
      </c>
      <c r="AE34" s="133"/>
      <c r="AF34" s="132"/>
      <c r="AG34" s="122">
        <f t="shared" si="8"/>
        <v>0</v>
      </c>
      <c r="AH34" s="133"/>
      <c r="AI34" s="132"/>
      <c r="AJ34" s="122">
        <f t="shared" si="9"/>
        <v>0</v>
      </c>
      <c r="AK34" s="133"/>
      <c r="AL34" s="132"/>
      <c r="AM34" s="122">
        <f t="shared" si="10"/>
        <v>0</v>
      </c>
      <c r="AN34" s="133"/>
      <c r="AO34" s="132"/>
      <c r="AP34" s="122">
        <f t="shared" si="11"/>
        <v>0</v>
      </c>
      <c r="AQ34" s="133"/>
      <c r="AR34" s="132"/>
      <c r="AS34" s="122">
        <f t="shared" si="12"/>
        <v>0</v>
      </c>
      <c r="AT34" s="133"/>
      <c r="AU34" s="132"/>
      <c r="AV34" s="122">
        <f t="shared" si="13"/>
        <v>0</v>
      </c>
      <c r="AW34" s="133"/>
      <c r="AX34" s="132"/>
      <c r="AY34" s="122">
        <f t="shared" si="14"/>
        <v>0</v>
      </c>
      <c r="AZ34" s="133"/>
      <c r="BA34" s="132"/>
      <c r="BB34" s="122">
        <f t="shared" si="15"/>
        <v>0</v>
      </c>
      <c r="BC34" s="133"/>
      <c r="BD34" s="132"/>
      <c r="BE34" s="122">
        <f t="shared" si="16"/>
        <v>0</v>
      </c>
      <c r="BF34" s="133"/>
      <c r="BG34" s="132"/>
      <c r="BH34" s="122">
        <f t="shared" si="17"/>
        <v>0</v>
      </c>
      <c r="BI34" s="133"/>
      <c r="BJ34" s="132"/>
      <c r="BK34" s="122">
        <f t="shared" si="18"/>
        <v>0</v>
      </c>
      <c r="BL34" s="133"/>
      <c r="BM34" s="132"/>
      <c r="BN34" s="122">
        <f t="shared" si="19"/>
        <v>0</v>
      </c>
      <c r="BO34" s="133"/>
      <c r="BP34" s="132"/>
      <c r="BQ34" s="122">
        <f t="shared" si="20"/>
        <v>0</v>
      </c>
      <c r="BR34" s="133"/>
      <c r="BS34" s="132"/>
      <c r="BT34" s="122">
        <f t="shared" si="21"/>
        <v>0</v>
      </c>
      <c r="BU34" s="133"/>
      <c r="BV34" s="132"/>
      <c r="BW34" s="122">
        <f t="shared" si="22"/>
        <v>0</v>
      </c>
      <c r="BX34" s="133"/>
      <c r="BY34" s="132"/>
      <c r="BZ34" s="122">
        <f t="shared" si="23"/>
        <v>0</v>
      </c>
      <c r="CA34" s="133"/>
      <c r="CB34" s="132"/>
      <c r="CC34" s="122">
        <f t="shared" si="24"/>
        <v>0</v>
      </c>
      <c r="CD34" s="133"/>
      <c r="CE34" s="132"/>
      <c r="CF34" s="122">
        <f t="shared" si="25"/>
        <v>0</v>
      </c>
      <c r="CG34" s="133"/>
      <c r="CH34" s="132"/>
      <c r="CI34" s="122">
        <f t="shared" si="26"/>
        <v>0</v>
      </c>
      <c r="CJ34" s="133"/>
      <c r="CK34" s="132"/>
      <c r="CL34" s="122">
        <f t="shared" si="27"/>
        <v>0</v>
      </c>
      <c r="CM34" s="133"/>
    </row>
    <row r="35" spans="1:91" s="48" customFormat="1" x14ac:dyDescent="0.2">
      <c r="A35" s="112"/>
      <c r="B35" s="120" t="s">
        <v>1</v>
      </c>
      <c r="C35" s="89"/>
      <c r="D35" s="131"/>
      <c r="E35" s="132"/>
      <c r="F35" s="122">
        <f t="shared" si="28"/>
        <v>0</v>
      </c>
      <c r="G35" s="133"/>
      <c r="H35" s="132"/>
      <c r="I35" s="122">
        <f t="shared" si="0"/>
        <v>0</v>
      </c>
      <c r="J35" s="133"/>
      <c r="K35" s="132"/>
      <c r="L35" s="122">
        <f t="shared" si="1"/>
        <v>0</v>
      </c>
      <c r="M35" s="133"/>
      <c r="N35" s="132"/>
      <c r="O35" s="122">
        <f t="shared" si="2"/>
        <v>0</v>
      </c>
      <c r="P35" s="133"/>
      <c r="Q35" s="132"/>
      <c r="R35" s="122">
        <f t="shared" si="3"/>
        <v>0</v>
      </c>
      <c r="S35" s="133"/>
      <c r="T35" s="132"/>
      <c r="U35" s="122">
        <f t="shared" si="4"/>
        <v>0</v>
      </c>
      <c r="V35" s="133"/>
      <c r="W35" s="132"/>
      <c r="X35" s="122">
        <f t="shared" si="5"/>
        <v>0</v>
      </c>
      <c r="Y35" s="133"/>
      <c r="Z35" s="132"/>
      <c r="AA35" s="122">
        <f t="shared" si="6"/>
        <v>0</v>
      </c>
      <c r="AB35" s="133"/>
      <c r="AC35" s="132"/>
      <c r="AD35" s="122">
        <f t="shared" si="7"/>
        <v>0</v>
      </c>
      <c r="AE35" s="133"/>
      <c r="AF35" s="132"/>
      <c r="AG35" s="122">
        <f t="shared" si="8"/>
        <v>0</v>
      </c>
      <c r="AH35" s="133"/>
      <c r="AI35" s="132"/>
      <c r="AJ35" s="122">
        <f t="shared" si="9"/>
        <v>0</v>
      </c>
      <c r="AK35" s="133"/>
      <c r="AL35" s="132"/>
      <c r="AM35" s="122">
        <f t="shared" si="10"/>
        <v>0</v>
      </c>
      <c r="AN35" s="133"/>
      <c r="AO35" s="132"/>
      <c r="AP35" s="122">
        <f t="shared" si="11"/>
        <v>0</v>
      </c>
      <c r="AQ35" s="133"/>
      <c r="AR35" s="132"/>
      <c r="AS35" s="122">
        <f t="shared" si="12"/>
        <v>0</v>
      </c>
      <c r="AT35" s="133"/>
      <c r="AU35" s="132"/>
      <c r="AV35" s="122">
        <f t="shared" si="13"/>
        <v>0</v>
      </c>
      <c r="AW35" s="133"/>
      <c r="AX35" s="132"/>
      <c r="AY35" s="122">
        <f t="shared" si="14"/>
        <v>0</v>
      </c>
      <c r="AZ35" s="133"/>
      <c r="BA35" s="132"/>
      <c r="BB35" s="122">
        <f t="shared" si="15"/>
        <v>0</v>
      </c>
      <c r="BC35" s="133"/>
      <c r="BD35" s="132"/>
      <c r="BE35" s="122">
        <f t="shared" si="16"/>
        <v>0</v>
      </c>
      <c r="BF35" s="133"/>
      <c r="BG35" s="132"/>
      <c r="BH35" s="122">
        <f t="shared" si="17"/>
        <v>0</v>
      </c>
      <c r="BI35" s="133"/>
      <c r="BJ35" s="132"/>
      <c r="BK35" s="122">
        <f t="shared" si="18"/>
        <v>0</v>
      </c>
      <c r="BL35" s="133"/>
      <c r="BM35" s="132"/>
      <c r="BN35" s="122">
        <f t="shared" si="19"/>
        <v>0</v>
      </c>
      <c r="BO35" s="133"/>
      <c r="BP35" s="132"/>
      <c r="BQ35" s="122">
        <f t="shared" si="20"/>
        <v>0</v>
      </c>
      <c r="BR35" s="133"/>
      <c r="BS35" s="132"/>
      <c r="BT35" s="122">
        <f t="shared" si="21"/>
        <v>0</v>
      </c>
      <c r="BU35" s="133"/>
      <c r="BV35" s="132"/>
      <c r="BW35" s="122">
        <f t="shared" si="22"/>
        <v>0</v>
      </c>
      <c r="BX35" s="133"/>
      <c r="BY35" s="132"/>
      <c r="BZ35" s="122">
        <f t="shared" si="23"/>
        <v>0</v>
      </c>
      <c r="CA35" s="133"/>
      <c r="CB35" s="132"/>
      <c r="CC35" s="122">
        <f t="shared" si="24"/>
        <v>0</v>
      </c>
      <c r="CD35" s="133"/>
      <c r="CE35" s="132"/>
      <c r="CF35" s="122">
        <f t="shared" si="25"/>
        <v>0</v>
      </c>
      <c r="CG35" s="133"/>
      <c r="CH35" s="132"/>
      <c r="CI35" s="122">
        <f t="shared" si="26"/>
        <v>0</v>
      </c>
      <c r="CJ35" s="133"/>
      <c r="CK35" s="132"/>
      <c r="CL35" s="122">
        <f t="shared" si="27"/>
        <v>0</v>
      </c>
      <c r="CM35" s="133"/>
    </row>
    <row r="36" spans="1:91" s="51" customFormat="1" x14ac:dyDescent="0.2">
      <c r="A36" s="119" t="s">
        <v>32</v>
      </c>
      <c r="B36" s="107"/>
      <c r="C36" s="52">
        <f>SUM(C16:C35)</f>
        <v>16061</v>
      </c>
      <c r="D36" s="138"/>
      <c r="E36" s="139"/>
      <c r="F36" s="140">
        <f>SUM(F16:F35)</f>
        <v>16382.220000000001</v>
      </c>
      <c r="G36" s="138"/>
      <c r="H36" s="139"/>
      <c r="I36" s="140">
        <f>SUM(I16:I35)</f>
        <v>16709.864400000002</v>
      </c>
      <c r="J36" s="138"/>
      <c r="K36" s="139"/>
      <c r="L36" s="140">
        <f>SUM(L16:L35)</f>
        <v>17044.061688000002</v>
      </c>
      <c r="M36" s="138"/>
      <c r="N36" s="140"/>
      <c r="O36" s="140">
        <f>SUM(O16:O35)</f>
        <v>17384.942921759997</v>
      </c>
      <c r="P36" s="138"/>
      <c r="Q36" s="140"/>
      <c r="R36" s="140">
        <f>SUM(R16:R35)</f>
        <v>17732.641780195197</v>
      </c>
      <c r="S36" s="138"/>
      <c r="T36" s="140"/>
      <c r="U36" s="140">
        <f>SUM(U16:U35)</f>
        <v>18087.294615799103</v>
      </c>
      <c r="V36" s="138"/>
      <c r="W36" s="140"/>
      <c r="X36" s="140">
        <f>SUM(X16:X35)</f>
        <v>18449.040508115086</v>
      </c>
      <c r="Y36" s="138"/>
      <c r="Z36" s="140"/>
      <c r="AA36" s="140">
        <f>SUM(AA16:AA35)</f>
        <v>18818.021318277388</v>
      </c>
      <c r="AB36" s="138"/>
      <c r="AC36" s="140"/>
      <c r="AD36" s="140">
        <f>SUM(AD16:AD35)</f>
        <v>19194.381744642938</v>
      </c>
      <c r="AE36" s="138"/>
      <c r="AF36" s="140"/>
      <c r="AG36" s="140">
        <f>SUM(AG16:AG35)</f>
        <v>19578.269379535792</v>
      </c>
      <c r="AI36" s="140"/>
      <c r="AJ36" s="140">
        <f>SUM(AJ16:AJ35)</f>
        <v>19969.834767126511</v>
      </c>
      <c r="AL36" s="140"/>
      <c r="AM36" s="140">
        <f>SUM(AM16:AM35)</f>
        <v>20369.231462469044</v>
      </c>
      <c r="AO36" s="140"/>
      <c r="AP36" s="140">
        <f>SUM(AP16:AP35)</f>
        <v>20776.616091718424</v>
      </c>
      <c r="AR36" s="140"/>
      <c r="AS36" s="140">
        <f>SUM(AS16:AS35)</f>
        <v>21192.148413552786</v>
      </c>
      <c r="AU36" s="140"/>
      <c r="AV36" s="140">
        <f>SUM(AV16:AV35)</f>
        <v>21615.991381823849</v>
      </c>
      <c r="AX36" s="140"/>
      <c r="AY36" s="140">
        <f>SUM(AY16:AY35)</f>
        <v>22048.31120946032</v>
      </c>
      <c r="BA36" s="140"/>
      <c r="BB36" s="140">
        <f>SUM(BB16:BB35)</f>
        <v>22489.277433649528</v>
      </c>
      <c r="BD36" s="140"/>
      <c r="BE36" s="140">
        <f>SUM(BE16:BE35)</f>
        <v>22939.062982322517</v>
      </c>
      <c r="BG36" s="140"/>
      <c r="BH36" s="140">
        <f>SUM(BH16:BH35)</f>
        <v>23397.844241968967</v>
      </c>
      <c r="BJ36" s="140"/>
      <c r="BK36" s="140">
        <f>SUM(BK16:BK35)</f>
        <v>23865.801126808346</v>
      </c>
      <c r="BM36" s="140"/>
      <c r="BN36" s="140">
        <f>SUM(BN16:BN35)</f>
        <v>24343.117149344514</v>
      </c>
      <c r="BP36" s="140"/>
      <c r="BQ36" s="140">
        <f>SUM(BQ16:BQ35)</f>
        <v>24829.979492331404</v>
      </c>
      <c r="BS36" s="140"/>
      <c r="BT36" s="140">
        <f>SUM(BT16:BT35)</f>
        <v>25326.579082178032</v>
      </c>
      <c r="BV36" s="140"/>
      <c r="BW36" s="140">
        <f>SUM(BW16:BW35)</f>
        <v>25833.110663821597</v>
      </c>
      <c r="BY36" s="140"/>
      <c r="BZ36" s="140">
        <f>SUM(BZ16:BZ35)</f>
        <v>26349.772877098025</v>
      </c>
      <c r="CB36" s="140"/>
      <c r="CC36" s="140">
        <f>SUM(CC16:CC35)</f>
        <v>26876.768334639983</v>
      </c>
      <c r="CE36" s="140"/>
      <c r="CF36" s="140">
        <f>SUM(CF16:CF35)</f>
        <v>27414.303701332785</v>
      </c>
      <c r="CH36" s="140"/>
      <c r="CI36" s="140">
        <f>SUM(CI16:CI35)</f>
        <v>27962.58977535944</v>
      </c>
      <c r="CK36" s="140"/>
      <c r="CL36" s="140">
        <f>SUM(CL16:CL35)</f>
        <v>28521.841570866629</v>
      </c>
    </row>
    <row r="37" spans="1:91" s="51" customFormat="1" x14ac:dyDescent="0.2">
      <c r="A37" s="119" t="s">
        <v>47</v>
      </c>
      <c r="B37" s="107"/>
      <c r="C37" s="52">
        <f>C13-C36</f>
        <v>308.92000000000007</v>
      </c>
      <c r="D37" s="138"/>
      <c r="E37" s="139"/>
      <c r="F37" s="140">
        <f>F13-F36</f>
        <v>-12.300000000001091</v>
      </c>
      <c r="G37" s="138"/>
      <c r="H37" s="139"/>
      <c r="I37" s="140">
        <f>I13-I36</f>
        <v>-339.94440000000213</v>
      </c>
      <c r="J37" s="138"/>
      <c r="K37" s="139"/>
      <c r="L37" s="140">
        <f>L13-L36</f>
        <v>831.13831199999913</v>
      </c>
      <c r="M37" s="138"/>
      <c r="N37" s="140"/>
      <c r="O37" s="140">
        <f>O13-O36</f>
        <v>490.25707824000347</v>
      </c>
      <c r="P37" s="138"/>
      <c r="Q37" s="140"/>
      <c r="R37" s="140">
        <f>R13-R36</f>
        <v>142.55821980480323</v>
      </c>
      <c r="S37" s="138"/>
      <c r="T37" s="140"/>
      <c r="U37" s="140">
        <f>U13-U36</f>
        <v>822.78538420089899</v>
      </c>
      <c r="V37" s="138"/>
      <c r="W37" s="140"/>
      <c r="X37" s="140">
        <f>X13-X36</f>
        <v>461.03949188491606</v>
      </c>
      <c r="Y37" s="138"/>
      <c r="Z37" s="140"/>
      <c r="AA37" s="140">
        <f>AA13-AA36</f>
        <v>92.058681722613983</v>
      </c>
      <c r="AB37" s="138"/>
      <c r="AC37" s="140"/>
      <c r="AD37" s="140">
        <f>AD13-AD36</f>
        <v>656.49825535706259</v>
      </c>
      <c r="AE37" s="138"/>
      <c r="AF37" s="140"/>
      <c r="AG37" s="140">
        <f>AG13-AG36</f>
        <v>272.61062046420921</v>
      </c>
      <c r="AI37" s="140"/>
      <c r="AJ37" s="140">
        <f>AJ13-AJ36</f>
        <v>-118.95476712650998</v>
      </c>
      <c r="AL37" s="140"/>
      <c r="AM37" s="140">
        <f>AM13-AM36</f>
        <v>-518.35146246904333</v>
      </c>
      <c r="AO37" s="140"/>
      <c r="AP37" s="140">
        <f>AP13-AP36</f>
        <v>-925.73609171842327</v>
      </c>
      <c r="AR37" s="140"/>
      <c r="AS37" s="140">
        <f>AS13-AS36</f>
        <v>-1341.2684135527852</v>
      </c>
      <c r="AU37" s="140"/>
      <c r="AV37" s="140">
        <f>AV13-AV36</f>
        <v>-1765.1113818238482</v>
      </c>
      <c r="AX37" s="140"/>
      <c r="AY37" s="140">
        <f>AY13-AY36</f>
        <v>-2197.4312094603192</v>
      </c>
      <c r="BA37" s="140"/>
      <c r="BB37" s="140">
        <f>BB13-BB36</f>
        <v>-2638.3974336495266</v>
      </c>
      <c r="BD37" s="140"/>
      <c r="BE37" s="140">
        <f>BE13-BE36</f>
        <v>-3088.1829823225162</v>
      </c>
      <c r="BG37" s="140"/>
      <c r="BH37" s="140">
        <f>BH13-BH36</f>
        <v>-3546.9642419689662</v>
      </c>
      <c r="BJ37" s="140"/>
      <c r="BK37" s="140">
        <f>BK13-BK36</f>
        <v>-4014.9211268083454</v>
      </c>
      <c r="BM37" s="140"/>
      <c r="BN37" s="140">
        <f>BN13-BN36</f>
        <v>-4492.2371493445135</v>
      </c>
      <c r="BP37" s="140"/>
      <c r="BQ37" s="140">
        <f>BQ13-BQ36</f>
        <v>-4979.0994923314029</v>
      </c>
      <c r="BS37" s="140"/>
      <c r="BT37" s="140">
        <f>BT13-BT36</f>
        <v>-5475.6990821780309</v>
      </c>
      <c r="BV37" s="140"/>
      <c r="BW37" s="140">
        <f>BW13-BW36</f>
        <v>-5982.230663821596</v>
      </c>
      <c r="BY37" s="140"/>
      <c r="BZ37" s="140">
        <f>BZ13-BZ36</f>
        <v>-6498.8928770980237</v>
      </c>
      <c r="CB37" s="140"/>
      <c r="CC37" s="140">
        <f>CC13-CC36</f>
        <v>-7025.8883346399816</v>
      </c>
      <c r="CE37" s="140"/>
      <c r="CF37" s="140">
        <f>CF13-CF36</f>
        <v>-7563.4237013327838</v>
      </c>
      <c r="CH37" s="140"/>
      <c r="CI37" s="140">
        <f>CI13-CI36</f>
        <v>-8111.7097753594389</v>
      </c>
      <c r="CK37" s="140"/>
      <c r="CL37" s="140">
        <f>CL13-CL36</f>
        <v>-8670.9615708666279</v>
      </c>
    </row>
    <row r="38" spans="1:91" s="12" customFormat="1" x14ac:dyDescent="0.2">
      <c r="B38" s="3"/>
      <c r="C38" s="22"/>
      <c r="D38" s="138"/>
      <c r="E38" s="139"/>
      <c r="F38" s="140"/>
      <c r="G38" s="138"/>
      <c r="H38" s="139"/>
      <c r="I38" s="140"/>
      <c r="J38" s="138"/>
      <c r="K38" s="139"/>
      <c r="L38" s="140"/>
      <c r="M38" s="138"/>
      <c r="N38" s="140"/>
      <c r="O38" s="140"/>
      <c r="P38" s="138"/>
      <c r="Q38" s="140"/>
      <c r="R38" s="140"/>
      <c r="S38" s="138"/>
      <c r="T38" s="140"/>
      <c r="U38" s="140"/>
      <c r="V38" s="138"/>
      <c r="W38" s="140"/>
      <c r="X38" s="140"/>
      <c r="Y38" s="138"/>
      <c r="Z38" s="140"/>
      <c r="AA38" s="140"/>
      <c r="AB38" s="138"/>
      <c r="AC38" s="140"/>
      <c r="AD38" s="140"/>
      <c r="AE38" s="138"/>
      <c r="AF38" s="140"/>
      <c r="AG38" s="140"/>
      <c r="AI38" s="140"/>
      <c r="AJ38" s="140"/>
      <c r="AL38" s="140"/>
      <c r="AM38" s="140"/>
      <c r="AO38" s="140"/>
      <c r="AP38" s="140"/>
      <c r="AR38" s="140"/>
      <c r="AS38" s="140"/>
      <c r="AU38" s="140"/>
      <c r="AV38" s="140"/>
      <c r="AX38" s="140"/>
      <c r="AY38" s="140"/>
      <c r="BA38" s="140"/>
      <c r="BB38" s="140"/>
      <c r="BD38" s="140"/>
      <c r="BE38" s="140"/>
      <c r="BG38" s="140"/>
      <c r="BH38" s="140"/>
      <c r="BJ38" s="140"/>
      <c r="BK38" s="140"/>
      <c r="BM38" s="140"/>
      <c r="BN38" s="140"/>
      <c r="BP38" s="140"/>
      <c r="BQ38" s="140"/>
      <c r="BS38" s="140"/>
      <c r="BT38" s="140"/>
      <c r="BV38" s="140"/>
      <c r="BW38" s="140"/>
      <c r="BY38" s="140"/>
      <c r="BZ38" s="140"/>
      <c r="CB38" s="140"/>
      <c r="CC38" s="140"/>
      <c r="CE38" s="140"/>
      <c r="CF38" s="140"/>
      <c r="CH38" s="140"/>
      <c r="CI38" s="140"/>
      <c r="CK38" s="140"/>
      <c r="CL38" s="140"/>
    </row>
    <row r="39" spans="1:91" s="21" customFormat="1" x14ac:dyDescent="0.2">
      <c r="D39" s="47"/>
      <c r="E39" s="11"/>
      <c r="G39" s="47"/>
      <c r="H39" s="11"/>
      <c r="J39" s="47"/>
      <c r="K39" s="11"/>
      <c r="M39" s="47"/>
      <c r="P39" s="47"/>
      <c r="S39" s="47"/>
      <c r="V39" s="47"/>
      <c r="Y39" s="47"/>
      <c r="AB39" s="47"/>
      <c r="AE39" s="47"/>
    </row>
    <row r="40" spans="1:91" s="44" customFormat="1" ht="18" x14ac:dyDescent="0.25">
      <c r="A40" s="44" t="s">
        <v>38</v>
      </c>
      <c r="D40" s="45"/>
      <c r="E40" s="46"/>
      <c r="G40" s="45"/>
      <c r="H40" s="46"/>
      <c r="J40" s="45"/>
      <c r="K40" s="46"/>
      <c r="M40" s="45"/>
      <c r="P40" s="45"/>
      <c r="S40" s="45"/>
      <c r="V40" s="45"/>
      <c r="Y40" s="45"/>
      <c r="AB40" s="45"/>
      <c r="AE40" s="45"/>
    </row>
    <row r="41" spans="1:91" s="63" customFormat="1" x14ac:dyDescent="0.2">
      <c r="B41" s="64" t="s">
        <v>29</v>
      </c>
      <c r="C41" s="87">
        <v>30</v>
      </c>
      <c r="D41" s="103"/>
      <c r="E41" s="104"/>
      <c r="F41" s="87">
        <v>30</v>
      </c>
      <c r="G41" s="103"/>
      <c r="H41" s="104"/>
      <c r="I41" s="87">
        <v>30</v>
      </c>
      <c r="J41" s="103"/>
      <c r="K41" s="104"/>
      <c r="L41" s="87">
        <v>40</v>
      </c>
      <c r="M41" s="103"/>
      <c r="N41" s="105"/>
      <c r="O41" s="87">
        <v>40</v>
      </c>
      <c r="P41" s="103"/>
      <c r="Q41" s="105"/>
      <c r="R41" s="87">
        <v>40</v>
      </c>
      <c r="S41" s="103"/>
      <c r="T41" s="105"/>
      <c r="U41" s="87">
        <v>50</v>
      </c>
      <c r="V41" s="103"/>
      <c r="W41" s="105"/>
      <c r="X41" s="87">
        <v>50</v>
      </c>
      <c r="Y41" s="103"/>
      <c r="Z41" s="105"/>
      <c r="AA41" s="87">
        <v>50</v>
      </c>
      <c r="AB41" s="103"/>
      <c r="AC41" s="105"/>
      <c r="AD41" s="87">
        <v>55</v>
      </c>
      <c r="AE41" s="103"/>
      <c r="AF41" s="105"/>
      <c r="AG41" s="87">
        <v>55</v>
      </c>
      <c r="AH41" s="65"/>
      <c r="AI41" s="105"/>
      <c r="AJ41" s="87">
        <v>55</v>
      </c>
      <c r="AK41" s="65"/>
      <c r="AL41" s="105"/>
      <c r="AM41" s="87">
        <v>55</v>
      </c>
      <c r="AN41" s="65"/>
      <c r="AO41" s="105"/>
      <c r="AP41" s="87">
        <v>55</v>
      </c>
      <c r="AQ41" s="65"/>
      <c r="AR41" s="105"/>
      <c r="AS41" s="87">
        <v>55</v>
      </c>
      <c r="AT41" s="65"/>
      <c r="AU41" s="105"/>
      <c r="AV41" s="87">
        <v>55</v>
      </c>
      <c r="AW41" s="65"/>
      <c r="AX41" s="105"/>
      <c r="AY41" s="87">
        <v>55</v>
      </c>
      <c r="AZ41" s="65"/>
      <c r="BA41" s="105"/>
      <c r="BB41" s="87">
        <v>55</v>
      </c>
      <c r="BC41" s="65"/>
      <c r="BD41" s="105"/>
      <c r="BE41" s="87">
        <v>55</v>
      </c>
      <c r="BF41" s="65"/>
      <c r="BG41" s="105"/>
      <c r="BH41" s="87">
        <v>55</v>
      </c>
      <c r="BI41" s="65"/>
      <c r="BJ41" s="105"/>
      <c r="BK41" s="87">
        <v>55</v>
      </c>
      <c r="BL41" s="65"/>
      <c r="BM41" s="105"/>
      <c r="BN41" s="87">
        <v>55</v>
      </c>
      <c r="BO41" s="65"/>
      <c r="BP41" s="105"/>
      <c r="BQ41" s="87">
        <v>55</v>
      </c>
      <c r="BR41" s="65"/>
      <c r="BS41" s="105"/>
      <c r="BT41" s="87">
        <v>55</v>
      </c>
      <c r="BU41" s="65"/>
      <c r="BV41" s="105"/>
      <c r="BW41" s="87">
        <v>55</v>
      </c>
      <c r="BX41" s="65"/>
      <c r="BY41" s="105"/>
      <c r="BZ41" s="87">
        <v>55</v>
      </c>
      <c r="CA41" s="65"/>
      <c r="CB41" s="105"/>
      <c r="CC41" s="87">
        <v>55</v>
      </c>
      <c r="CD41" s="65"/>
      <c r="CE41" s="105"/>
      <c r="CF41" s="87">
        <v>55</v>
      </c>
      <c r="CG41" s="65"/>
      <c r="CH41" s="105"/>
      <c r="CI41" s="87">
        <v>55</v>
      </c>
      <c r="CJ41" s="65"/>
      <c r="CK41" s="105"/>
      <c r="CL41" s="87">
        <v>55</v>
      </c>
      <c r="CM41" s="65"/>
    </row>
    <row r="42" spans="1:91" s="23" customFormat="1" x14ac:dyDescent="0.2">
      <c r="B42" s="24"/>
      <c r="C42" s="25"/>
      <c r="D42" s="26"/>
      <c r="E42" s="27"/>
      <c r="F42" s="25"/>
      <c r="G42" s="26"/>
      <c r="H42" s="27"/>
      <c r="I42" s="25"/>
      <c r="J42" s="26"/>
      <c r="K42" s="27"/>
      <c r="L42" s="25"/>
      <c r="M42" s="26"/>
      <c r="N42" s="25"/>
      <c r="O42" s="25"/>
      <c r="P42" s="26"/>
      <c r="Q42" s="25"/>
      <c r="R42" s="25"/>
      <c r="S42" s="26"/>
      <c r="T42" s="25"/>
      <c r="U42" s="25"/>
      <c r="V42" s="26"/>
      <c r="W42" s="25"/>
      <c r="X42" s="25"/>
      <c r="Y42" s="26"/>
      <c r="Z42" s="25"/>
      <c r="AA42" s="25"/>
      <c r="AB42" s="26"/>
      <c r="AC42" s="25"/>
      <c r="AD42" s="25"/>
      <c r="AE42" s="26"/>
      <c r="AF42" s="25"/>
      <c r="AG42" s="25"/>
      <c r="AI42" s="25"/>
      <c r="AJ42" s="25"/>
      <c r="AL42" s="25"/>
      <c r="AM42" s="25"/>
      <c r="AO42" s="25"/>
      <c r="AP42" s="25"/>
      <c r="AR42" s="25"/>
      <c r="AS42" s="25"/>
      <c r="AU42" s="25"/>
      <c r="AV42" s="25"/>
      <c r="AX42" s="25"/>
      <c r="AY42" s="25"/>
      <c r="BA42" s="25"/>
      <c r="BB42" s="25"/>
      <c r="BD42" s="25"/>
      <c r="BE42" s="25"/>
      <c r="BG42" s="25"/>
      <c r="BH42" s="25"/>
      <c r="BJ42" s="25"/>
      <c r="BK42" s="25"/>
      <c r="BM42" s="25"/>
      <c r="BN42" s="25"/>
      <c r="BP42" s="25"/>
      <c r="BQ42" s="25"/>
      <c r="BS42" s="25"/>
      <c r="BT42" s="25"/>
      <c r="BV42" s="25"/>
      <c r="BW42" s="25"/>
      <c r="BY42" s="25"/>
      <c r="BZ42" s="25"/>
      <c r="CB42" s="25"/>
      <c r="CC42" s="25"/>
      <c r="CE42" s="25"/>
      <c r="CF42" s="25"/>
      <c r="CH42" s="25"/>
      <c r="CI42" s="25"/>
      <c r="CK42" s="25"/>
      <c r="CL42" s="25"/>
    </row>
    <row r="43" spans="1:91" s="23" customFormat="1" ht="15" x14ac:dyDescent="0.25">
      <c r="A43" s="28" t="s">
        <v>35</v>
      </c>
      <c r="B43" s="29"/>
      <c r="C43" s="30"/>
      <c r="D43" s="31"/>
      <c r="E43" s="32"/>
      <c r="F43" s="30"/>
      <c r="G43" s="33"/>
      <c r="H43" s="32"/>
      <c r="I43" s="30"/>
      <c r="J43" s="33"/>
      <c r="K43" s="32"/>
      <c r="L43" s="30"/>
      <c r="M43" s="33"/>
      <c r="O43" s="30"/>
      <c r="P43" s="33"/>
      <c r="R43" s="30"/>
      <c r="S43" s="33"/>
      <c r="U43" s="30"/>
      <c r="V43" s="33"/>
      <c r="X43" s="30"/>
      <c r="Y43" s="33"/>
      <c r="AA43" s="30"/>
      <c r="AB43" s="33"/>
      <c r="AD43" s="30"/>
      <c r="AE43" s="33"/>
      <c r="AG43" s="30"/>
      <c r="AJ43" s="30"/>
      <c r="AM43" s="30"/>
      <c r="AP43" s="30"/>
      <c r="AS43" s="30"/>
      <c r="AV43" s="30"/>
      <c r="AY43" s="30"/>
      <c r="BB43" s="30"/>
      <c r="BE43" s="30"/>
      <c r="BH43" s="30"/>
      <c r="BK43" s="30"/>
      <c r="BN43" s="30"/>
      <c r="BQ43" s="30"/>
      <c r="BT43" s="30"/>
      <c r="BW43" s="30"/>
      <c r="BZ43" s="30"/>
      <c r="CC43" s="30"/>
      <c r="CF43" s="30"/>
      <c r="CI43" s="30"/>
      <c r="CL43" s="30"/>
    </row>
    <row r="44" spans="1:91" s="34" customFormat="1" x14ac:dyDescent="0.2">
      <c r="B44" s="35" t="s">
        <v>37</v>
      </c>
      <c r="C44" s="89">
        <v>1750</v>
      </c>
      <c r="D44" s="91"/>
      <c r="E44" s="92"/>
      <c r="F44" s="89">
        <v>0</v>
      </c>
      <c r="G44" s="93"/>
      <c r="H44" s="92"/>
      <c r="I44" s="89">
        <v>0</v>
      </c>
      <c r="J44" s="93"/>
      <c r="K44" s="92"/>
      <c r="L44" s="89">
        <v>0</v>
      </c>
      <c r="M44" s="93"/>
      <c r="N44" s="94"/>
      <c r="O44" s="89">
        <v>0</v>
      </c>
      <c r="P44" s="93"/>
      <c r="Q44" s="94"/>
      <c r="R44" s="89">
        <v>0</v>
      </c>
      <c r="S44" s="93"/>
      <c r="T44" s="94"/>
      <c r="U44" s="89">
        <v>0</v>
      </c>
      <c r="V44" s="93"/>
      <c r="W44" s="94"/>
      <c r="X44" s="89">
        <v>0</v>
      </c>
      <c r="Y44" s="93"/>
      <c r="Z44" s="94"/>
      <c r="AA44" s="89">
        <v>0</v>
      </c>
      <c r="AB44" s="93"/>
      <c r="AC44" s="94"/>
      <c r="AD44" s="89">
        <v>0</v>
      </c>
      <c r="AE44" s="93"/>
      <c r="AF44" s="94"/>
      <c r="AG44" s="89">
        <v>0</v>
      </c>
      <c r="AI44" s="94"/>
      <c r="AJ44" s="89">
        <v>0</v>
      </c>
      <c r="AL44" s="94"/>
      <c r="AM44" s="89">
        <v>0</v>
      </c>
      <c r="AO44" s="94"/>
      <c r="AP44" s="89">
        <v>0</v>
      </c>
      <c r="AR44" s="94"/>
      <c r="AS44" s="89">
        <v>0</v>
      </c>
      <c r="AU44" s="94"/>
      <c r="AV44" s="89">
        <v>0</v>
      </c>
      <c r="AX44" s="94"/>
      <c r="AY44" s="89">
        <v>0</v>
      </c>
      <c r="BA44" s="94"/>
      <c r="BB44" s="89">
        <v>0</v>
      </c>
      <c r="BD44" s="94"/>
      <c r="BE44" s="89">
        <v>0</v>
      </c>
      <c r="BG44" s="94"/>
      <c r="BH44" s="89">
        <v>0</v>
      </c>
      <c r="BJ44" s="94"/>
      <c r="BK44" s="89">
        <v>0</v>
      </c>
      <c r="BM44" s="94"/>
      <c r="BN44" s="89">
        <v>0</v>
      </c>
      <c r="BP44" s="94"/>
      <c r="BQ44" s="89">
        <v>0</v>
      </c>
      <c r="BS44" s="94"/>
      <c r="BT44" s="89">
        <v>0</v>
      </c>
      <c r="BV44" s="94"/>
      <c r="BW44" s="89">
        <v>0</v>
      </c>
      <c r="BY44" s="94"/>
      <c r="BZ44" s="89">
        <v>0</v>
      </c>
      <c r="CB44" s="94"/>
      <c r="CC44" s="89">
        <v>0</v>
      </c>
      <c r="CE44" s="94"/>
      <c r="CF44" s="89">
        <v>0</v>
      </c>
      <c r="CH44" s="94"/>
      <c r="CI44" s="89">
        <v>0</v>
      </c>
      <c r="CK44" s="94"/>
      <c r="CL44" s="89">
        <v>0</v>
      </c>
    </row>
    <row r="45" spans="1:91" s="34" customFormat="1" x14ac:dyDescent="0.2">
      <c r="B45" s="35" t="s">
        <v>36</v>
      </c>
      <c r="C45" s="89">
        <v>1000</v>
      </c>
      <c r="D45" s="91"/>
      <c r="E45" s="92"/>
      <c r="F45" s="89">
        <v>0</v>
      </c>
      <c r="G45" s="93"/>
      <c r="H45" s="92"/>
      <c r="I45" s="89">
        <v>0</v>
      </c>
      <c r="J45" s="93"/>
      <c r="K45" s="92"/>
      <c r="L45" s="89">
        <v>1000</v>
      </c>
      <c r="M45" s="93"/>
      <c r="N45" s="94"/>
      <c r="O45" s="89">
        <v>0</v>
      </c>
      <c r="P45" s="93"/>
      <c r="Q45" s="94"/>
      <c r="R45" s="89">
        <v>0</v>
      </c>
      <c r="S45" s="93"/>
      <c r="T45" s="94"/>
      <c r="U45" s="89">
        <v>1000</v>
      </c>
      <c r="V45" s="93"/>
      <c r="W45" s="94"/>
      <c r="X45" s="89">
        <v>0</v>
      </c>
      <c r="Y45" s="93"/>
      <c r="Z45" s="94"/>
      <c r="AA45" s="89">
        <v>0</v>
      </c>
      <c r="AB45" s="93"/>
      <c r="AC45" s="94"/>
      <c r="AD45" s="89">
        <v>1000</v>
      </c>
      <c r="AE45" s="93"/>
      <c r="AF45" s="94"/>
      <c r="AG45" s="89">
        <v>0</v>
      </c>
      <c r="AI45" s="94"/>
      <c r="AJ45" s="89">
        <v>0</v>
      </c>
      <c r="AL45" s="94"/>
      <c r="AM45" s="89">
        <v>0</v>
      </c>
      <c r="AO45" s="94"/>
      <c r="AP45" s="89">
        <v>0</v>
      </c>
      <c r="AR45" s="94"/>
      <c r="AS45" s="89">
        <v>0</v>
      </c>
      <c r="AU45" s="94"/>
      <c r="AV45" s="89">
        <v>0</v>
      </c>
      <c r="AX45" s="94"/>
      <c r="AY45" s="89">
        <v>0</v>
      </c>
      <c r="BA45" s="94"/>
      <c r="BB45" s="89">
        <v>0</v>
      </c>
      <c r="BD45" s="94"/>
      <c r="BE45" s="89">
        <v>0</v>
      </c>
      <c r="BG45" s="94"/>
      <c r="BH45" s="89">
        <v>0</v>
      </c>
      <c r="BJ45" s="94"/>
      <c r="BK45" s="89">
        <v>0</v>
      </c>
      <c r="BM45" s="94"/>
      <c r="BN45" s="89">
        <v>0</v>
      </c>
      <c r="BP45" s="94"/>
      <c r="BQ45" s="89">
        <v>0</v>
      </c>
      <c r="BS45" s="94"/>
      <c r="BT45" s="89">
        <v>0</v>
      </c>
      <c r="BV45" s="94"/>
      <c r="BW45" s="89">
        <v>0</v>
      </c>
      <c r="BY45" s="94"/>
      <c r="BZ45" s="89">
        <v>0</v>
      </c>
      <c r="CB45" s="94"/>
      <c r="CC45" s="89">
        <v>0</v>
      </c>
      <c r="CE45" s="94"/>
      <c r="CF45" s="89">
        <v>0</v>
      </c>
      <c r="CH45" s="94"/>
      <c r="CI45" s="89">
        <v>0</v>
      </c>
      <c r="CK45" s="94"/>
      <c r="CL45" s="89">
        <v>0</v>
      </c>
    </row>
    <row r="46" spans="1:91" s="34" customFormat="1" x14ac:dyDescent="0.2">
      <c r="B46" s="35" t="s">
        <v>19</v>
      </c>
      <c r="C46" s="89">
        <v>1200</v>
      </c>
      <c r="D46" s="91"/>
      <c r="E46" s="92"/>
      <c r="F46" s="89">
        <v>0</v>
      </c>
      <c r="G46" s="93"/>
      <c r="H46" s="92"/>
      <c r="I46" s="89">
        <v>0</v>
      </c>
      <c r="J46" s="93"/>
      <c r="K46" s="92"/>
      <c r="L46" s="89">
        <v>0</v>
      </c>
      <c r="M46" s="93"/>
      <c r="N46" s="94"/>
      <c r="O46" s="89">
        <v>0</v>
      </c>
      <c r="P46" s="93"/>
      <c r="Q46" s="94"/>
      <c r="R46" s="89">
        <v>0</v>
      </c>
      <c r="S46" s="93"/>
      <c r="T46" s="94"/>
      <c r="U46" s="89">
        <v>0</v>
      </c>
      <c r="V46" s="93"/>
      <c r="W46" s="94"/>
      <c r="X46" s="89">
        <v>0</v>
      </c>
      <c r="Y46" s="93"/>
      <c r="Z46" s="94"/>
      <c r="AA46" s="89">
        <v>0</v>
      </c>
      <c r="AB46" s="93"/>
      <c r="AC46" s="94"/>
      <c r="AD46" s="89">
        <v>1200</v>
      </c>
      <c r="AE46" s="93"/>
      <c r="AF46" s="94"/>
      <c r="AG46" s="89">
        <v>0</v>
      </c>
      <c r="AI46" s="94"/>
      <c r="AJ46" s="89">
        <v>0</v>
      </c>
      <c r="AL46" s="94"/>
      <c r="AM46" s="89">
        <v>0</v>
      </c>
      <c r="AO46" s="94"/>
      <c r="AP46" s="89">
        <v>0</v>
      </c>
      <c r="AR46" s="94"/>
      <c r="AS46" s="89">
        <v>0</v>
      </c>
      <c r="AU46" s="94"/>
      <c r="AV46" s="89">
        <v>0</v>
      </c>
      <c r="AX46" s="94"/>
      <c r="AY46" s="89">
        <v>0</v>
      </c>
      <c r="BA46" s="94"/>
      <c r="BB46" s="89">
        <v>0</v>
      </c>
      <c r="BD46" s="94"/>
      <c r="BE46" s="89">
        <v>0</v>
      </c>
      <c r="BG46" s="94"/>
      <c r="BH46" s="89">
        <v>0</v>
      </c>
      <c r="BJ46" s="94"/>
      <c r="BK46" s="89">
        <v>0</v>
      </c>
      <c r="BM46" s="94"/>
      <c r="BN46" s="89">
        <v>0</v>
      </c>
      <c r="BP46" s="94"/>
      <c r="BQ46" s="89">
        <v>0</v>
      </c>
      <c r="BS46" s="94"/>
      <c r="BT46" s="89">
        <v>0</v>
      </c>
      <c r="BV46" s="94"/>
      <c r="BW46" s="89">
        <v>0</v>
      </c>
      <c r="BY46" s="94"/>
      <c r="BZ46" s="89">
        <v>0</v>
      </c>
      <c r="CB46" s="94"/>
      <c r="CC46" s="89">
        <v>0</v>
      </c>
      <c r="CE46" s="94"/>
      <c r="CF46" s="89">
        <v>0</v>
      </c>
      <c r="CH46" s="94"/>
      <c r="CI46" s="89">
        <v>0</v>
      </c>
      <c r="CK46" s="94"/>
      <c r="CL46" s="89">
        <v>0</v>
      </c>
    </row>
    <row r="47" spans="1:91" s="34" customFormat="1" x14ac:dyDescent="0.2">
      <c r="B47" s="35" t="s">
        <v>20</v>
      </c>
      <c r="C47" s="89">
        <v>0</v>
      </c>
      <c r="D47" s="91"/>
      <c r="E47" s="92"/>
      <c r="F47" s="89">
        <v>0</v>
      </c>
      <c r="G47" s="93"/>
      <c r="H47" s="92"/>
      <c r="I47" s="89">
        <v>0</v>
      </c>
      <c r="J47" s="93"/>
      <c r="K47" s="92"/>
      <c r="L47" s="89">
        <v>0</v>
      </c>
      <c r="M47" s="93"/>
      <c r="N47" s="94"/>
      <c r="O47" s="89">
        <v>0</v>
      </c>
      <c r="P47" s="93"/>
      <c r="Q47" s="94"/>
      <c r="R47" s="89">
        <v>0</v>
      </c>
      <c r="S47" s="93"/>
      <c r="T47" s="94"/>
      <c r="U47" s="89">
        <v>0</v>
      </c>
      <c r="V47" s="93"/>
      <c r="W47" s="94"/>
      <c r="X47" s="89">
        <v>0</v>
      </c>
      <c r="Y47" s="93"/>
      <c r="Z47" s="94"/>
      <c r="AA47" s="89">
        <v>0</v>
      </c>
      <c r="AB47" s="93"/>
      <c r="AC47" s="94"/>
      <c r="AD47" s="89">
        <v>0</v>
      </c>
      <c r="AE47" s="93"/>
      <c r="AF47" s="94"/>
      <c r="AG47" s="89">
        <v>0</v>
      </c>
      <c r="AI47" s="94"/>
      <c r="AJ47" s="89">
        <v>0</v>
      </c>
      <c r="AL47" s="94"/>
      <c r="AM47" s="89">
        <v>0</v>
      </c>
      <c r="AO47" s="94"/>
      <c r="AP47" s="89">
        <v>0</v>
      </c>
      <c r="AR47" s="94"/>
      <c r="AS47" s="89">
        <v>0</v>
      </c>
      <c r="AU47" s="94"/>
      <c r="AV47" s="89">
        <v>0</v>
      </c>
      <c r="AX47" s="94"/>
      <c r="AY47" s="89">
        <v>0</v>
      </c>
      <c r="BA47" s="94"/>
      <c r="BB47" s="89">
        <v>0</v>
      </c>
      <c r="BD47" s="94"/>
      <c r="BE47" s="89">
        <v>0</v>
      </c>
      <c r="BG47" s="94"/>
      <c r="BH47" s="89">
        <v>0</v>
      </c>
      <c r="BJ47" s="94"/>
      <c r="BK47" s="89">
        <v>0</v>
      </c>
      <c r="BM47" s="94"/>
      <c r="BN47" s="89">
        <v>0</v>
      </c>
      <c r="BP47" s="94"/>
      <c r="BQ47" s="89">
        <v>0</v>
      </c>
      <c r="BS47" s="94"/>
      <c r="BT47" s="89">
        <v>0</v>
      </c>
      <c r="BV47" s="94"/>
      <c r="BW47" s="89">
        <v>0</v>
      </c>
      <c r="BY47" s="94"/>
      <c r="BZ47" s="89">
        <v>0</v>
      </c>
      <c r="CB47" s="94"/>
      <c r="CC47" s="89">
        <v>0</v>
      </c>
      <c r="CE47" s="94"/>
      <c r="CF47" s="89">
        <v>0</v>
      </c>
      <c r="CH47" s="94"/>
      <c r="CI47" s="89">
        <v>0</v>
      </c>
      <c r="CK47" s="94"/>
      <c r="CL47" s="89">
        <v>0</v>
      </c>
    </row>
    <row r="48" spans="1:91" s="34" customFormat="1" x14ac:dyDescent="0.2">
      <c r="B48" s="35" t="s">
        <v>21</v>
      </c>
      <c r="C48" s="89">
        <v>0</v>
      </c>
      <c r="D48" s="91"/>
      <c r="E48" s="92"/>
      <c r="F48" s="89">
        <v>3000</v>
      </c>
      <c r="G48" s="93"/>
      <c r="H48" s="92"/>
      <c r="I48" s="89">
        <v>0</v>
      </c>
      <c r="J48" s="93"/>
      <c r="K48" s="92"/>
      <c r="L48" s="89">
        <v>0</v>
      </c>
      <c r="M48" s="93"/>
      <c r="N48" s="94"/>
      <c r="O48" s="89">
        <v>0</v>
      </c>
      <c r="P48" s="93"/>
      <c r="Q48" s="94"/>
      <c r="R48" s="89">
        <v>0</v>
      </c>
      <c r="S48" s="93"/>
      <c r="T48" s="94"/>
      <c r="U48" s="89">
        <v>0</v>
      </c>
      <c r="V48" s="93"/>
      <c r="W48" s="94"/>
      <c r="X48" s="89">
        <v>0</v>
      </c>
      <c r="Y48" s="93"/>
      <c r="Z48" s="94"/>
      <c r="AA48" s="89">
        <v>3000</v>
      </c>
      <c r="AB48" s="93"/>
      <c r="AC48" s="94"/>
      <c r="AD48" s="89">
        <v>0</v>
      </c>
      <c r="AE48" s="93"/>
      <c r="AF48" s="94"/>
      <c r="AG48" s="89">
        <v>0</v>
      </c>
      <c r="AI48" s="94"/>
      <c r="AJ48" s="89">
        <v>0</v>
      </c>
      <c r="AL48" s="94"/>
      <c r="AM48" s="89">
        <v>0</v>
      </c>
      <c r="AO48" s="94"/>
      <c r="AP48" s="89">
        <v>0</v>
      </c>
      <c r="AR48" s="94"/>
      <c r="AS48" s="89">
        <v>0</v>
      </c>
      <c r="AU48" s="94"/>
      <c r="AV48" s="89">
        <v>0</v>
      </c>
      <c r="AX48" s="94"/>
      <c r="AY48" s="89">
        <v>0</v>
      </c>
      <c r="BA48" s="94"/>
      <c r="BB48" s="89">
        <v>0</v>
      </c>
      <c r="BD48" s="94"/>
      <c r="BE48" s="89">
        <v>0</v>
      </c>
      <c r="BG48" s="94"/>
      <c r="BH48" s="89">
        <v>0</v>
      </c>
      <c r="BJ48" s="94"/>
      <c r="BK48" s="89">
        <v>0</v>
      </c>
      <c r="BM48" s="94"/>
      <c r="BN48" s="89">
        <v>0</v>
      </c>
      <c r="BP48" s="94"/>
      <c r="BQ48" s="89">
        <v>0</v>
      </c>
      <c r="BS48" s="94"/>
      <c r="BT48" s="89">
        <v>0</v>
      </c>
      <c r="BV48" s="94"/>
      <c r="BW48" s="89">
        <v>0</v>
      </c>
      <c r="BY48" s="94"/>
      <c r="BZ48" s="89">
        <v>0</v>
      </c>
      <c r="CB48" s="94"/>
      <c r="CC48" s="89">
        <v>0</v>
      </c>
      <c r="CE48" s="94"/>
      <c r="CF48" s="89">
        <v>0</v>
      </c>
      <c r="CH48" s="94"/>
      <c r="CI48" s="89">
        <v>0</v>
      </c>
      <c r="CK48" s="94"/>
      <c r="CL48" s="89">
        <v>0</v>
      </c>
    </row>
    <row r="49" spans="1:91" s="34" customFormat="1" x14ac:dyDescent="0.2">
      <c r="B49" s="35" t="s">
        <v>22</v>
      </c>
      <c r="C49" s="89">
        <v>0</v>
      </c>
      <c r="D49" s="91"/>
      <c r="E49" s="92"/>
      <c r="F49" s="89">
        <v>0</v>
      </c>
      <c r="G49" s="93"/>
      <c r="H49" s="92"/>
      <c r="I49" s="89">
        <v>0</v>
      </c>
      <c r="J49" s="93"/>
      <c r="K49" s="92"/>
      <c r="L49" s="89">
        <v>0</v>
      </c>
      <c r="M49" s="93"/>
      <c r="N49" s="94"/>
      <c r="O49" s="89">
        <v>0</v>
      </c>
      <c r="P49" s="93"/>
      <c r="Q49" s="94"/>
      <c r="R49" s="89">
        <v>0</v>
      </c>
      <c r="S49" s="93"/>
      <c r="T49" s="94"/>
      <c r="U49" s="89">
        <v>0</v>
      </c>
      <c r="V49" s="93"/>
      <c r="W49" s="94"/>
      <c r="X49" s="89">
        <v>0</v>
      </c>
      <c r="Y49" s="93"/>
      <c r="Z49" s="94"/>
      <c r="AA49" s="89">
        <v>18000</v>
      </c>
      <c r="AB49" s="93"/>
      <c r="AC49" s="94"/>
      <c r="AD49" s="89">
        <v>0</v>
      </c>
      <c r="AE49" s="93"/>
      <c r="AF49" s="94"/>
      <c r="AG49" s="89"/>
      <c r="AI49" s="94"/>
      <c r="AJ49" s="89"/>
      <c r="AL49" s="94"/>
      <c r="AM49" s="89"/>
      <c r="AO49" s="94"/>
      <c r="AP49" s="89"/>
      <c r="AR49" s="94"/>
      <c r="AS49" s="89"/>
      <c r="AU49" s="94"/>
      <c r="AV49" s="89"/>
      <c r="AX49" s="94"/>
      <c r="AY49" s="89"/>
      <c r="BA49" s="94"/>
      <c r="BB49" s="89"/>
      <c r="BD49" s="94"/>
      <c r="BE49" s="89"/>
      <c r="BG49" s="94"/>
      <c r="BH49" s="89"/>
      <c r="BJ49" s="94"/>
      <c r="BK49" s="89"/>
      <c r="BM49" s="94"/>
      <c r="BN49" s="89"/>
      <c r="BP49" s="94"/>
      <c r="BQ49" s="89"/>
      <c r="BS49" s="94"/>
      <c r="BT49" s="89"/>
      <c r="BV49" s="94"/>
      <c r="BW49" s="89"/>
      <c r="BY49" s="94"/>
      <c r="BZ49" s="89"/>
      <c r="CB49" s="94"/>
      <c r="CC49" s="89"/>
      <c r="CE49" s="94"/>
      <c r="CF49" s="89"/>
      <c r="CH49" s="94"/>
      <c r="CI49" s="89"/>
      <c r="CK49" s="94"/>
      <c r="CL49" s="89"/>
    </row>
    <row r="50" spans="1:91" s="34" customFormat="1" x14ac:dyDescent="0.2">
      <c r="B50" s="35" t="s">
        <v>27</v>
      </c>
      <c r="C50" s="89">
        <v>2000</v>
      </c>
      <c r="D50" s="91"/>
      <c r="E50" s="92"/>
      <c r="F50" s="89">
        <v>2000</v>
      </c>
      <c r="G50" s="93"/>
      <c r="H50" s="92"/>
      <c r="I50" s="89">
        <v>2000</v>
      </c>
      <c r="J50" s="93"/>
      <c r="K50" s="92"/>
      <c r="L50" s="89">
        <v>2000</v>
      </c>
      <c r="M50" s="93"/>
      <c r="N50" s="94"/>
      <c r="O50" s="89">
        <v>2000</v>
      </c>
      <c r="P50" s="93"/>
      <c r="Q50" s="94"/>
      <c r="R50" s="89">
        <v>2000</v>
      </c>
      <c r="S50" s="93"/>
      <c r="T50" s="94"/>
      <c r="U50" s="89">
        <v>2000</v>
      </c>
      <c r="V50" s="93"/>
      <c r="W50" s="94"/>
      <c r="X50" s="89">
        <v>2000</v>
      </c>
      <c r="Y50" s="93"/>
      <c r="Z50" s="94"/>
      <c r="AA50" s="89">
        <v>2000</v>
      </c>
      <c r="AB50" s="93"/>
      <c r="AC50" s="94"/>
      <c r="AD50" s="89">
        <v>2000</v>
      </c>
      <c r="AE50" s="93"/>
      <c r="AF50" s="94"/>
      <c r="AG50" s="89">
        <v>2000</v>
      </c>
      <c r="AI50" s="94"/>
      <c r="AJ50" s="89">
        <v>2000</v>
      </c>
      <c r="AL50" s="94"/>
      <c r="AM50" s="89">
        <v>2000</v>
      </c>
      <c r="AO50" s="94"/>
      <c r="AP50" s="89">
        <v>2000</v>
      </c>
      <c r="AR50" s="94"/>
      <c r="AS50" s="89">
        <v>2000</v>
      </c>
      <c r="AU50" s="94"/>
      <c r="AV50" s="89">
        <v>2000</v>
      </c>
      <c r="AX50" s="94"/>
      <c r="AY50" s="89">
        <v>2000</v>
      </c>
      <c r="BA50" s="94"/>
      <c r="BB50" s="89">
        <v>2000</v>
      </c>
      <c r="BD50" s="94"/>
      <c r="BE50" s="89">
        <v>2000</v>
      </c>
      <c r="BG50" s="94"/>
      <c r="BH50" s="89">
        <v>2000</v>
      </c>
      <c r="BJ50" s="94"/>
      <c r="BK50" s="89">
        <v>2000</v>
      </c>
      <c r="BM50" s="94"/>
      <c r="BN50" s="89">
        <v>2000</v>
      </c>
      <c r="BP50" s="94"/>
      <c r="BQ50" s="89">
        <v>2000</v>
      </c>
      <c r="BS50" s="94"/>
      <c r="BT50" s="89">
        <v>2000</v>
      </c>
      <c r="BV50" s="94"/>
      <c r="BW50" s="89">
        <v>2000</v>
      </c>
      <c r="BY50" s="94"/>
      <c r="BZ50" s="89">
        <v>2000</v>
      </c>
      <c r="CB50" s="94"/>
      <c r="CC50" s="89">
        <v>2000</v>
      </c>
      <c r="CE50" s="94"/>
      <c r="CF50" s="89">
        <v>2000</v>
      </c>
      <c r="CH50" s="94"/>
      <c r="CI50" s="89">
        <v>2000</v>
      </c>
      <c r="CK50" s="94"/>
      <c r="CL50" s="89">
        <v>2000</v>
      </c>
    </row>
    <row r="51" spans="1:91" s="34" customFormat="1" x14ac:dyDescent="0.2">
      <c r="B51" s="90" t="s">
        <v>1</v>
      </c>
      <c r="C51" s="89">
        <v>0</v>
      </c>
      <c r="D51" s="91"/>
      <c r="E51" s="92"/>
      <c r="F51" s="89">
        <v>0</v>
      </c>
      <c r="G51" s="93"/>
      <c r="H51" s="92"/>
      <c r="I51" s="89">
        <v>0</v>
      </c>
      <c r="J51" s="93"/>
      <c r="K51" s="92"/>
      <c r="L51" s="89">
        <v>0</v>
      </c>
      <c r="M51" s="93"/>
      <c r="N51" s="94"/>
      <c r="O51" s="89">
        <v>0</v>
      </c>
      <c r="P51" s="93"/>
      <c r="Q51" s="94"/>
      <c r="R51" s="89">
        <v>0</v>
      </c>
      <c r="S51" s="93"/>
      <c r="T51" s="94"/>
      <c r="U51" s="89">
        <v>0</v>
      </c>
      <c r="V51" s="93"/>
      <c r="W51" s="94"/>
      <c r="X51" s="89">
        <v>0</v>
      </c>
      <c r="Y51" s="93"/>
      <c r="Z51" s="94"/>
      <c r="AA51" s="89">
        <v>0</v>
      </c>
      <c r="AB51" s="93"/>
      <c r="AC51" s="94"/>
      <c r="AD51" s="89">
        <v>0</v>
      </c>
      <c r="AE51" s="93"/>
      <c r="AF51" s="94"/>
      <c r="AG51" s="89">
        <v>0</v>
      </c>
      <c r="AI51" s="94"/>
      <c r="AJ51" s="89">
        <v>0</v>
      </c>
      <c r="AL51" s="94"/>
      <c r="AM51" s="89">
        <v>0</v>
      </c>
      <c r="AO51" s="94"/>
      <c r="AP51" s="89">
        <v>0</v>
      </c>
      <c r="AR51" s="94"/>
      <c r="AS51" s="89">
        <v>0</v>
      </c>
      <c r="AU51" s="94"/>
      <c r="AV51" s="89">
        <v>0</v>
      </c>
      <c r="AX51" s="94"/>
      <c r="AY51" s="89">
        <v>0</v>
      </c>
      <c r="BA51" s="94"/>
      <c r="BB51" s="89">
        <v>0</v>
      </c>
      <c r="BD51" s="94"/>
      <c r="BE51" s="89">
        <v>0</v>
      </c>
      <c r="BG51" s="94"/>
      <c r="BH51" s="89">
        <v>0</v>
      </c>
      <c r="BJ51" s="94"/>
      <c r="BK51" s="89">
        <v>0</v>
      </c>
      <c r="BM51" s="94"/>
      <c r="BN51" s="89">
        <v>0</v>
      </c>
      <c r="BP51" s="94"/>
      <c r="BQ51" s="89">
        <v>0</v>
      </c>
      <c r="BS51" s="94"/>
      <c r="BT51" s="89">
        <v>0</v>
      </c>
      <c r="BV51" s="94"/>
      <c r="BW51" s="89">
        <v>0</v>
      </c>
      <c r="BY51" s="94"/>
      <c r="BZ51" s="89">
        <v>0</v>
      </c>
      <c r="CB51" s="94"/>
      <c r="CC51" s="89">
        <v>0</v>
      </c>
      <c r="CE51" s="94"/>
      <c r="CF51" s="89">
        <v>0</v>
      </c>
      <c r="CH51" s="94"/>
      <c r="CI51" s="89">
        <v>0</v>
      </c>
      <c r="CK51" s="94"/>
      <c r="CL51" s="89">
        <v>0</v>
      </c>
    </row>
    <row r="52" spans="1:91" s="34" customFormat="1" x14ac:dyDescent="0.2">
      <c r="B52" s="35" t="s">
        <v>1</v>
      </c>
      <c r="C52" s="89">
        <v>0</v>
      </c>
      <c r="D52" s="91"/>
      <c r="E52" s="92"/>
      <c r="F52" s="89">
        <v>0</v>
      </c>
      <c r="G52" s="93"/>
      <c r="H52" s="92"/>
      <c r="I52" s="89">
        <v>0</v>
      </c>
      <c r="J52" s="93"/>
      <c r="K52" s="92"/>
      <c r="L52" s="89">
        <v>0</v>
      </c>
      <c r="M52" s="93"/>
      <c r="N52" s="94"/>
      <c r="O52" s="89">
        <v>0</v>
      </c>
      <c r="P52" s="93"/>
      <c r="Q52" s="94"/>
      <c r="R52" s="89">
        <v>0</v>
      </c>
      <c r="S52" s="93"/>
      <c r="T52" s="94"/>
      <c r="U52" s="89">
        <v>0</v>
      </c>
      <c r="V52" s="93"/>
      <c r="W52" s="94"/>
      <c r="X52" s="89">
        <v>0</v>
      </c>
      <c r="Y52" s="93"/>
      <c r="Z52" s="94"/>
      <c r="AA52" s="89">
        <v>0</v>
      </c>
      <c r="AB52" s="93"/>
      <c r="AC52" s="94"/>
      <c r="AD52" s="89">
        <v>0</v>
      </c>
      <c r="AE52" s="93"/>
      <c r="AF52" s="94"/>
      <c r="AG52" s="89">
        <v>0</v>
      </c>
      <c r="AI52" s="94"/>
      <c r="AJ52" s="89">
        <v>0</v>
      </c>
      <c r="AL52" s="94"/>
      <c r="AM52" s="89">
        <v>0</v>
      </c>
      <c r="AO52" s="94"/>
      <c r="AP52" s="89">
        <v>0</v>
      </c>
      <c r="AR52" s="94"/>
      <c r="AS52" s="89">
        <v>0</v>
      </c>
      <c r="AU52" s="94"/>
      <c r="AV52" s="89">
        <v>0</v>
      </c>
      <c r="AX52" s="94"/>
      <c r="AY52" s="89">
        <v>0</v>
      </c>
      <c r="BA52" s="94"/>
      <c r="BB52" s="89">
        <v>0</v>
      </c>
      <c r="BD52" s="94"/>
      <c r="BE52" s="89">
        <v>0</v>
      </c>
      <c r="BG52" s="94"/>
      <c r="BH52" s="89">
        <v>0</v>
      </c>
      <c r="BJ52" s="94"/>
      <c r="BK52" s="89">
        <v>0</v>
      </c>
      <c r="BM52" s="94"/>
      <c r="BN52" s="89">
        <v>0</v>
      </c>
      <c r="BP52" s="94"/>
      <c r="BQ52" s="89">
        <v>0</v>
      </c>
      <c r="BS52" s="94"/>
      <c r="BT52" s="89">
        <v>0</v>
      </c>
      <c r="BV52" s="94"/>
      <c r="BW52" s="89">
        <v>0</v>
      </c>
      <c r="BY52" s="94"/>
      <c r="BZ52" s="89">
        <v>0</v>
      </c>
      <c r="CB52" s="94"/>
      <c r="CC52" s="89">
        <v>0</v>
      </c>
      <c r="CE52" s="94"/>
      <c r="CF52" s="89">
        <v>0</v>
      </c>
      <c r="CH52" s="94"/>
      <c r="CI52" s="89">
        <v>0</v>
      </c>
      <c r="CK52" s="94"/>
      <c r="CL52" s="89">
        <v>0</v>
      </c>
    </row>
    <row r="53" spans="1:91" s="34" customFormat="1" x14ac:dyDescent="0.2">
      <c r="B53" s="35" t="s">
        <v>1</v>
      </c>
      <c r="C53" s="89">
        <v>0</v>
      </c>
      <c r="D53" s="91"/>
      <c r="E53" s="92"/>
      <c r="F53" s="89">
        <v>0</v>
      </c>
      <c r="G53" s="93"/>
      <c r="H53" s="92"/>
      <c r="I53" s="89">
        <v>0</v>
      </c>
      <c r="J53" s="93"/>
      <c r="K53" s="92"/>
      <c r="L53" s="89">
        <v>0</v>
      </c>
      <c r="M53" s="93"/>
      <c r="N53" s="94"/>
      <c r="O53" s="89">
        <v>0</v>
      </c>
      <c r="P53" s="93"/>
      <c r="Q53" s="94"/>
      <c r="R53" s="89">
        <v>0</v>
      </c>
      <c r="S53" s="93"/>
      <c r="T53" s="94"/>
      <c r="U53" s="89">
        <v>0</v>
      </c>
      <c r="V53" s="93"/>
      <c r="W53" s="94"/>
      <c r="X53" s="89">
        <v>0</v>
      </c>
      <c r="Y53" s="93"/>
      <c r="Z53" s="94"/>
      <c r="AA53" s="89">
        <v>0</v>
      </c>
      <c r="AB53" s="93"/>
      <c r="AC53" s="94"/>
      <c r="AD53" s="89">
        <v>0</v>
      </c>
      <c r="AE53" s="93"/>
      <c r="AF53" s="94"/>
      <c r="AG53" s="89">
        <v>0</v>
      </c>
      <c r="AI53" s="94"/>
      <c r="AJ53" s="89">
        <v>0</v>
      </c>
      <c r="AL53" s="94"/>
      <c r="AM53" s="89">
        <v>0</v>
      </c>
      <c r="AO53" s="94"/>
      <c r="AP53" s="89">
        <v>0</v>
      </c>
      <c r="AR53" s="94"/>
      <c r="AS53" s="89">
        <v>0</v>
      </c>
      <c r="AU53" s="94"/>
      <c r="AV53" s="89">
        <v>0</v>
      </c>
      <c r="AX53" s="94"/>
      <c r="AY53" s="89">
        <v>0</v>
      </c>
      <c r="BA53" s="94"/>
      <c r="BB53" s="89">
        <v>0</v>
      </c>
      <c r="BD53" s="94"/>
      <c r="BE53" s="89">
        <v>0</v>
      </c>
      <c r="BG53" s="94"/>
      <c r="BH53" s="89">
        <v>0</v>
      </c>
      <c r="BJ53" s="94"/>
      <c r="BK53" s="89">
        <v>0</v>
      </c>
      <c r="BM53" s="94"/>
      <c r="BN53" s="89">
        <v>0</v>
      </c>
      <c r="BP53" s="94"/>
      <c r="BQ53" s="89">
        <v>0</v>
      </c>
      <c r="BS53" s="94"/>
      <c r="BT53" s="89">
        <v>0</v>
      </c>
      <c r="BV53" s="94"/>
      <c r="BW53" s="89">
        <v>0</v>
      </c>
      <c r="BY53" s="94"/>
      <c r="BZ53" s="89">
        <v>0</v>
      </c>
      <c r="CB53" s="94"/>
      <c r="CC53" s="89">
        <v>0</v>
      </c>
      <c r="CE53" s="94"/>
      <c r="CF53" s="89">
        <v>0</v>
      </c>
      <c r="CH53" s="94"/>
      <c r="CI53" s="89">
        <v>0</v>
      </c>
      <c r="CK53" s="94"/>
      <c r="CL53" s="89">
        <v>0</v>
      </c>
    </row>
    <row r="54" spans="1:91" s="34" customFormat="1" x14ac:dyDescent="0.2">
      <c r="B54" s="35" t="s">
        <v>1</v>
      </c>
      <c r="C54" s="89">
        <v>0</v>
      </c>
      <c r="D54" s="91"/>
      <c r="E54" s="92"/>
      <c r="F54" s="89">
        <v>0</v>
      </c>
      <c r="G54" s="93"/>
      <c r="H54" s="92"/>
      <c r="I54" s="89">
        <v>0</v>
      </c>
      <c r="J54" s="93"/>
      <c r="K54" s="92"/>
      <c r="L54" s="89">
        <v>0</v>
      </c>
      <c r="M54" s="93"/>
      <c r="N54" s="94"/>
      <c r="O54" s="89">
        <v>0</v>
      </c>
      <c r="P54" s="93"/>
      <c r="Q54" s="94"/>
      <c r="R54" s="89">
        <v>0</v>
      </c>
      <c r="S54" s="93"/>
      <c r="T54" s="94"/>
      <c r="U54" s="89">
        <v>0</v>
      </c>
      <c r="V54" s="93"/>
      <c r="W54" s="94"/>
      <c r="X54" s="89">
        <v>0</v>
      </c>
      <c r="Y54" s="93"/>
      <c r="Z54" s="94"/>
      <c r="AA54" s="89">
        <v>0</v>
      </c>
      <c r="AB54" s="93"/>
      <c r="AC54" s="94"/>
      <c r="AD54" s="89">
        <v>0</v>
      </c>
      <c r="AE54" s="93"/>
      <c r="AF54" s="94"/>
      <c r="AG54" s="89">
        <v>0</v>
      </c>
      <c r="AI54" s="94"/>
      <c r="AJ54" s="89">
        <v>0</v>
      </c>
      <c r="AL54" s="94"/>
      <c r="AM54" s="89">
        <v>0</v>
      </c>
      <c r="AO54" s="94"/>
      <c r="AP54" s="89">
        <v>0</v>
      </c>
      <c r="AR54" s="94"/>
      <c r="AS54" s="89">
        <v>0</v>
      </c>
      <c r="AU54" s="94"/>
      <c r="AV54" s="89">
        <v>0</v>
      </c>
      <c r="AX54" s="94"/>
      <c r="AY54" s="89">
        <v>0</v>
      </c>
      <c r="BA54" s="94"/>
      <c r="BB54" s="89">
        <v>0</v>
      </c>
      <c r="BD54" s="94"/>
      <c r="BE54" s="89">
        <v>0</v>
      </c>
      <c r="BG54" s="94"/>
      <c r="BH54" s="89">
        <v>0</v>
      </c>
      <c r="BJ54" s="94"/>
      <c r="BK54" s="89">
        <v>0</v>
      </c>
      <c r="BM54" s="94"/>
      <c r="BN54" s="89">
        <v>0</v>
      </c>
      <c r="BP54" s="94"/>
      <c r="BQ54" s="89">
        <v>0</v>
      </c>
      <c r="BS54" s="94"/>
      <c r="BT54" s="89">
        <v>0</v>
      </c>
      <c r="BV54" s="94"/>
      <c r="BW54" s="89">
        <v>0</v>
      </c>
      <c r="BY54" s="94"/>
      <c r="BZ54" s="89">
        <v>0</v>
      </c>
      <c r="CB54" s="94"/>
      <c r="CC54" s="89">
        <v>0</v>
      </c>
      <c r="CE54" s="94"/>
      <c r="CF54" s="89">
        <v>0</v>
      </c>
      <c r="CH54" s="94"/>
      <c r="CI54" s="89">
        <v>0</v>
      </c>
      <c r="CK54" s="94"/>
      <c r="CL54" s="89">
        <v>0</v>
      </c>
    </row>
    <row r="55" spans="1:91" s="34" customFormat="1" x14ac:dyDescent="0.2">
      <c r="B55" s="35" t="s">
        <v>1</v>
      </c>
      <c r="C55" s="89">
        <v>0</v>
      </c>
      <c r="D55" s="91"/>
      <c r="E55" s="92"/>
      <c r="F55" s="89">
        <v>0</v>
      </c>
      <c r="G55" s="93"/>
      <c r="H55" s="92"/>
      <c r="I55" s="89">
        <v>0</v>
      </c>
      <c r="J55" s="93"/>
      <c r="K55" s="92"/>
      <c r="L55" s="89">
        <v>0</v>
      </c>
      <c r="M55" s="93"/>
      <c r="N55" s="94"/>
      <c r="O55" s="89">
        <v>0</v>
      </c>
      <c r="P55" s="93"/>
      <c r="Q55" s="94"/>
      <c r="R55" s="89">
        <v>0</v>
      </c>
      <c r="S55" s="93"/>
      <c r="T55" s="94"/>
      <c r="U55" s="89">
        <v>0</v>
      </c>
      <c r="V55" s="93"/>
      <c r="W55" s="94"/>
      <c r="X55" s="89">
        <v>0</v>
      </c>
      <c r="Y55" s="93"/>
      <c r="Z55" s="94"/>
      <c r="AA55" s="89">
        <v>0</v>
      </c>
      <c r="AB55" s="93"/>
      <c r="AC55" s="94"/>
      <c r="AD55" s="89">
        <v>0</v>
      </c>
      <c r="AE55" s="93"/>
      <c r="AF55" s="94"/>
      <c r="AG55" s="89">
        <v>0</v>
      </c>
      <c r="AI55" s="94"/>
      <c r="AJ55" s="89">
        <v>0</v>
      </c>
      <c r="AL55" s="94"/>
      <c r="AM55" s="89">
        <v>0</v>
      </c>
      <c r="AO55" s="94"/>
      <c r="AP55" s="89">
        <v>0</v>
      </c>
      <c r="AR55" s="94"/>
      <c r="AS55" s="89">
        <v>0</v>
      </c>
      <c r="AU55" s="94"/>
      <c r="AV55" s="89">
        <v>0</v>
      </c>
      <c r="AX55" s="94"/>
      <c r="AY55" s="89">
        <v>0</v>
      </c>
      <c r="BA55" s="94"/>
      <c r="BB55" s="89">
        <v>0</v>
      </c>
      <c r="BD55" s="94"/>
      <c r="BE55" s="89">
        <v>0</v>
      </c>
      <c r="BG55" s="94"/>
      <c r="BH55" s="89">
        <v>0</v>
      </c>
      <c r="BJ55" s="94"/>
      <c r="BK55" s="89">
        <v>0</v>
      </c>
      <c r="BM55" s="94"/>
      <c r="BN55" s="89">
        <v>0</v>
      </c>
      <c r="BP55" s="94"/>
      <c r="BQ55" s="89">
        <v>0</v>
      </c>
      <c r="BS55" s="94"/>
      <c r="BT55" s="89">
        <v>0</v>
      </c>
      <c r="BV55" s="94"/>
      <c r="BW55" s="89">
        <v>0</v>
      </c>
      <c r="BY55" s="94"/>
      <c r="BZ55" s="89">
        <v>0</v>
      </c>
      <c r="CB55" s="94"/>
      <c r="CC55" s="89">
        <v>0</v>
      </c>
      <c r="CE55" s="94"/>
      <c r="CF55" s="89">
        <v>0</v>
      </c>
      <c r="CH55" s="94"/>
      <c r="CI55" s="89">
        <v>0</v>
      </c>
      <c r="CK55" s="94"/>
      <c r="CL55" s="89">
        <v>0</v>
      </c>
    </row>
    <row r="56" spans="1:91" s="34" customFormat="1" ht="13.5" thickBot="1" x14ac:dyDescent="0.25">
      <c r="B56" s="40" t="s">
        <v>31</v>
      </c>
      <c r="C56" s="41">
        <f>SUM(C44:C55)</f>
        <v>5950</v>
      </c>
      <c r="D56" s="37"/>
      <c r="E56" s="38"/>
      <c r="F56" s="41">
        <f>SUM(F44:F55)</f>
        <v>5000</v>
      </c>
      <c r="G56" s="39"/>
      <c r="H56" s="38"/>
      <c r="I56" s="41">
        <f>SUM(I44:I55)</f>
        <v>2000</v>
      </c>
      <c r="J56" s="39"/>
      <c r="K56" s="38"/>
      <c r="L56" s="41">
        <f>SUM(L44:L55)</f>
        <v>3000</v>
      </c>
      <c r="M56" s="39"/>
      <c r="O56" s="41">
        <f>SUM(O44:O55)</f>
        <v>2000</v>
      </c>
      <c r="P56" s="39"/>
      <c r="R56" s="41">
        <f>SUM(R44:R55)</f>
        <v>2000</v>
      </c>
      <c r="S56" s="39"/>
      <c r="U56" s="41">
        <f>SUM(U44:U55)</f>
        <v>3000</v>
      </c>
      <c r="V56" s="39"/>
      <c r="X56" s="41">
        <f>SUM(X44:X55)</f>
        <v>2000</v>
      </c>
      <c r="Y56" s="39"/>
      <c r="AA56" s="41">
        <f>SUM(AA44:AA55)</f>
        <v>23000</v>
      </c>
      <c r="AB56" s="39"/>
      <c r="AD56" s="41">
        <f>SUM(AD44:AD55)</f>
        <v>4200</v>
      </c>
      <c r="AE56" s="39"/>
      <c r="AG56" s="41">
        <f>SUM(AG44:AG55)</f>
        <v>2000</v>
      </c>
      <c r="AH56" s="42"/>
      <c r="AJ56" s="41">
        <f>SUM(AJ44:AJ55)</f>
        <v>2000</v>
      </c>
      <c r="AK56" s="42"/>
      <c r="AM56" s="41">
        <f>SUM(AM44:AM55)</f>
        <v>2000</v>
      </c>
      <c r="AN56" s="42"/>
      <c r="AP56" s="41">
        <f>SUM(AP44:AP55)</f>
        <v>2000</v>
      </c>
      <c r="AQ56" s="42"/>
      <c r="AS56" s="41">
        <f>SUM(AS44:AS55)</f>
        <v>2000</v>
      </c>
      <c r="AT56" s="42"/>
      <c r="AV56" s="41">
        <f>SUM(AV44:AV55)</f>
        <v>2000</v>
      </c>
      <c r="AW56" s="42"/>
      <c r="AY56" s="41">
        <f>SUM(AY44:AY55)</f>
        <v>2000</v>
      </c>
      <c r="AZ56" s="42"/>
      <c r="BB56" s="41">
        <f>SUM(BB44:BB55)</f>
        <v>2000</v>
      </c>
      <c r="BC56" s="42"/>
      <c r="BE56" s="41">
        <f>SUM(BE44:BE55)</f>
        <v>2000</v>
      </c>
      <c r="BF56" s="42"/>
      <c r="BH56" s="41">
        <f>SUM(BH44:BH55)</f>
        <v>2000</v>
      </c>
      <c r="BI56" s="42"/>
      <c r="BK56" s="41">
        <f>SUM(BK44:BK55)</f>
        <v>2000</v>
      </c>
      <c r="BL56" s="42"/>
      <c r="BN56" s="41">
        <f>SUM(BN44:BN55)</f>
        <v>2000</v>
      </c>
      <c r="BO56" s="42"/>
      <c r="BQ56" s="41">
        <f>SUM(BQ44:BQ55)</f>
        <v>2000</v>
      </c>
      <c r="BR56" s="42"/>
      <c r="BT56" s="41">
        <f>SUM(BT44:BT55)</f>
        <v>2000</v>
      </c>
      <c r="BU56" s="42"/>
      <c r="BW56" s="41">
        <f>SUM(BW44:BW55)</f>
        <v>2000</v>
      </c>
      <c r="BX56" s="42"/>
      <c r="BZ56" s="41">
        <f>SUM(BZ44:BZ55)</f>
        <v>2000</v>
      </c>
      <c r="CA56" s="42"/>
      <c r="CC56" s="41">
        <f>SUM(CC44:CC55)</f>
        <v>2000</v>
      </c>
      <c r="CD56" s="42"/>
      <c r="CF56" s="41">
        <f>SUM(CF44:CF55)</f>
        <v>2000</v>
      </c>
      <c r="CG56" s="42"/>
      <c r="CI56" s="41">
        <f>SUM(CI44:CI55)</f>
        <v>2000</v>
      </c>
      <c r="CJ56" s="42"/>
      <c r="CL56" s="41">
        <f>SUM(CL44:CL55)</f>
        <v>2000</v>
      </c>
      <c r="CM56" s="42"/>
    </row>
    <row r="57" spans="1:91" s="34" customFormat="1" ht="13.5" thickTop="1" x14ac:dyDescent="0.2">
      <c r="B57" s="24"/>
      <c r="C57" s="43"/>
      <c r="D57" s="37"/>
      <c r="E57" s="38"/>
      <c r="F57" s="43"/>
      <c r="G57" s="39"/>
      <c r="H57" s="38"/>
      <c r="I57" s="43"/>
      <c r="J57" s="39"/>
      <c r="K57" s="38"/>
      <c r="L57" s="43"/>
      <c r="M57" s="39"/>
      <c r="O57" s="43"/>
      <c r="P57" s="39"/>
      <c r="R57" s="43"/>
      <c r="S57" s="39"/>
      <c r="U57" s="43"/>
      <c r="V57" s="39"/>
      <c r="X57" s="43"/>
      <c r="Y57" s="39"/>
      <c r="AA57" s="43"/>
      <c r="AB57" s="39"/>
      <c r="AD57" s="43"/>
      <c r="AE57" s="39"/>
      <c r="AG57" s="43"/>
      <c r="AJ57" s="43"/>
      <c r="AM57" s="43"/>
      <c r="AP57" s="43"/>
      <c r="AS57" s="43"/>
      <c r="AV57" s="43"/>
      <c r="AY57" s="43"/>
      <c r="BB57" s="43"/>
      <c r="BE57" s="43"/>
      <c r="BH57" s="43"/>
      <c r="BK57" s="43"/>
      <c r="BN57" s="43"/>
      <c r="BQ57" s="43"/>
      <c r="BT57" s="43"/>
      <c r="BW57" s="43"/>
      <c r="BZ57" s="43"/>
      <c r="CC57" s="43"/>
      <c r="CF57" s="43"/>
      <c r="CI57" s="43"/>
      <c r="CL57" s="43"/>
    </row>
    <row r="58" spans="1:91" s="34" customFormat="1" x14ac:dyDescent="0.2">
      <c r="B58" s="24" t="s">
        <v>30</v>
      </c>
      <c r="C58" s="36">
        <f>C41*C10*12</f>
        <v>2880</v>
      </c>
      <c r="D58" s="37"/>
      <c r="E58" s="38"/>
      <c r="F58" s="36">
        <f>F41*F10*12</f>
        <v>2880</v>
      </c>
      <c r="G58" s="37"/>
      <c r="H58" s="38"/>
      <c r="I58" s="36">
        <f>I41*I10*12</f>
        <v>2880</v>
      </c>
      <c r="J58" s="37"/>
      <c r="K58" s="38"/>
      <c r="L58" s="36">
        <f>L41*L10*12</f>
        <v>3840</v>
      </c>
      <c r="M58" s="37"/>
      <c r="O58" s="36">
        <f>O41*O10*12</f>
        <v>3840</v>
      </c>
      <c r="P58" s="37"/>
      <c r="R58" s="36">
        <f>R41*R10*12</f>
        <v>3840</v>
      </c>
      <c r="S58" s="37"/>
      <c r="U58" s="36">
        <f>U41*U10*12</f>
        <v>4800</v>
      </c>
      <c r="V58" s="37"/>
      <c r="X58" s="36">
        <f>X41*X10*12</f>
        <v>4800</v>
      </c>
      <c r="Y58" s="37"/>
      <c r="AA58" s="36">
        <f>AA41*AA10*12</f>
        <v>4800</v>
      </c>
      <c r="AB58" s="37"/>
      <c r="AD58" s="36">
        <f>AD41*AD10*12</f>
        <v>5280</v>
      </c>
      <c r="AE58" s="37"/>
      <c r="AG58" s="36">
        <f>AG41*AG10*12</f>
        <v>5280</v>
      </c>
      <c r="AH58" s="43"/>
      <c r="AJ58" s="36">
        <f>AJ41*AJ10*12</f>
        <v>5280</v>
      </c>
      <c r="AK58" s="43"/>
      <c r="AM58" s="36">
        <f>AM41*AM10*12</f>
        <v>5280</v>
      </c>
      <c r="AN58" s="43"/>
      <c r="AP58" s="36">
        <f>AP41*AP10*12</f>
        <v>5280</v>
      </c>
      <c r="AQ58" s="43"/>
      <c r="AS58" s="36">
        <f>AS41*AS10*12</f>
        <v>5280</v>
      </c>
      <c r="AT58" s="43"/>
      <c r="AV58" s="36">
        <f>AV41*AV10*12</f>
        <v>5280</v>
      </c>
      <c r="AW58" s="43"/>
      <c r="AY58" s="36">
        <f>AY41*AY10*12</f>
        <v>5280</v>
      </c>
      <c r="AZ58" s="43"/>
      <c r="BB58" s="36">
        <f>BB41*BB10*12</f>
        <v>5280</v>
      </c>
      <c r="BC58" s="43"/>
      <c r="BE58" s="36">
        <f>BE41*BE10*12</f>
        <v>5280</v>
      </c>
      <c r="BF58" s="43"/>
      <c r="BH58" s="36">
        <f>BH41*BH10*12</f>
        <v>5280</v>
      </c>
      <c r="BI58" s="43"/>
      <c r="BK58" s="36">
        <f>BK41*BK10*12</f>
        <v>5280</v>
      </c>
      <c r="BL58" s="43"/>
      <c r="BN58" s="36">
        <f>BN41*BN10*12</f>
        <v>5280</v>
      </c>
      <c r="BO58" s="43"/>
      <c r="BQ58" s="36">
        <f>BQ41*BQ10*12</f>
        <v>5280</v>
      </c>
      <c r="BR58" s="43"/>
      <c r="BT58" s="36">
        <f>BT41*BT10*12</f>
        <v>5280</v>
      </c>
      <c r="BU58" s="43"/>
      <c r="BW58" s="36">
        <f>BW41*BW10*12</f>
        <v>5280</v>
      </c>
      <c r="BX58" s="43"/>
      <c r="BZ58" s="36">
        <f>BZ41*BZ10*12</f>
        <v>5280</v>
      </c>
      <c r="CA58" s="43"/>
      <c r="CC58" s="36">
        <f>CC41*CC10*12</f>
        <v>5280</v>
      </c>
      <c r="CD58" s="43"/>
      <c r="CF58" s="36">
        <f>CF41*CF10*12</f>
        <v>5280</v>
      </c>
      <c r="CG58" s="43"/>
      <c r="CI58" s="36">
        <f>CI41*CI10*12</f>
        <v>5280</v>
      </c>
      <c r="CJ58" s="43"/>
      <c r="CL58" s="36">
        <f>CL41*CL10*12</f>
        <v>5280</v>
      </c>
      <c r="CM58" s="43"/>
    </row>
    <row r="59" spans="1:91" s="34" customFormat="1" x14ac:dyDescent="0.2">
      <c r="A59" s="61" t="s">
        <v>25</v>
      </c>
      <c r="B59" s="24"/>
      <c r="C59" s="43"/>
      <c r="D59" s="37"/>
      <c r="E59" s="38"/>
      <c r="F59" s="43"/>
      <c r="G59" s="39"/>
      <c r="H59" s="38"/>
      <c r="I59" s="43"/>
      <c r="J59" s="39"/>
      <c r="K59" s="38"/>
      <c r="L59" s="43"/>
      <c r="M59" s="39"/>
      <c r="O59" s="43"/>
      <c r="P59" s="39"/>
      <c r="R59" s="43"/>
      <c r="S59" s="39"/>
      <c r="U59" s="43"/>
      <c r="V59" s="39"/>
      <c r="X59" s="43"/>
      <c r="Y59" s="39"/>
      <c r="AA59" s="43"/>
      <c r="AB59" s="39"/>
      <c r="AD59" s="43"/>
      <c r="AE59" s="39"/>
      <c r="AG59" s="43"/>
      <c r="AJ59" s="43"/>
      <c r="AM59" s="43"/>
      <c r="AP59" s="43"/>
      <c r="AS59" s="43"/>
      <c r="AV59" s="43"/>
      <c r="AY59" s="43"/>
      <c r="BB59" s="43"/>
      <c r="BE59" s="43"/>
      <c r="BH59" s="43"/>
      <c r="BK59" s="43"/>
      <c r="BN59" s="43"/>
      <c r="BQ59" s="43"/>
      <c r="BT59" s="43"/>
      <c r="BW59" s="43"/>
      <c r="BZ59" s="43"/>
      <c r="CC59" s="43"/>
      <c r="CF59" s="43"/>
      <c r="CI59" s="43"/>
      <c r="CL59" s="43"/>
    </row>
    <row r="60" spans="1:91" s="66" customFormat="1" ht="18" x14ac:dyDescent="0.25">
      <c r="A60" s="95">
        <v>14560</v>
      </c>
      <c r="B60" s="82" t="s">
        <v>24</v>
      </c>
      <c r="C60" s="79">
        <f>A60+C58-C56</f>
        <v>11490</v>
      </c>
      <c r="D60" s="80"/>
      <c r="E60" s="81"/>
      <c r="F60" s="79">
        <f>C60-F56+F58</f>
        <v>9370</v>
      </c>
      <c r="G60" s="80"/>
      <c r="H60" s="81"/>
      <c r="I60" s="79">
        <f>F60-I56+I58</f>
        <v>10250</v>
      </c>
      <c r="J60" s="80"/>
      <c r="K60" s="81"/>
      <c r="L60" s="79">
        <f>I60-L56+L58</f>
        <v>11090</v>
      </c>
      <c r="M60" s="80"/>
      <c r="N60" s="78"/>
      <c r="O60" s="79">
        <f>L60-O56+O58</f>
        <v>12930</v>
      </c>
      <c r="P60" s="80"/>
      <c r="Q60" s="78"/>
      <c r="R60" s="79">
        <f>O60-R56+R58</f>
        <v>14770</v>
      </c>
      <c r="S60" s="80"/>
      <c r="T60" s="78"/>
      <c r="U60" s="79">
        <f>R60-U56+U58</f>
        <v>16570</v>
      </c>
      <c r="V60" s="80"/>
      <c r="W60" s="78"/>
      <c r="X60" s="79">
        <f>U60-X56+X58</f>
        <v>19370</v>
      </c>
      <c r="Y60" s="80"/>
      <c r="Z60" s="78"/>
      <c r="AA60" s="79">
        <f>X60-AA56+AA58</f>
        <v>1170</v>
      </c>
      <c r="AB60" s="80"/>
      <c r="AC60" s="78"/>
      <c r="AD60" s="79">
        <f>AA60-AD56+AD58</f>
        <v>2250</v>
      </c>
      <c r="AE60" s="80"/>
      <c r="AF60" s="78"/>
      <c r="AG60" s="79">
        <f>AD60-AG56+AG58</f>
        <v>5530</v>
      </c>
      <c r="AI60" s="78"/>
      <c r="AJ60" s="79">
        <f>AG60-AJ56+AJ58</f>
        <v>8810</v>
      </c>
      <c r="AL60" s="78"/>
      <c r="AM60" s="79">
        <f>AJ60-AM56+AM58</f>
        <v>12090</v>
      </c>
      <c r="AO60" s="78"/>
      <c r="AP60" s="79">
        <f>AM60-AP56+AP58</f>
        <v>15370</v>
      </c>
      <c r="AR60" s="78"/>
      <c r="AS60" s="79">
        <f>AP60-AS56+AS58</f>
        <v>18650</v>
      </c>
      <c r="AU60" s="78"/>
      <c r="AV60" s="79">
        <f>AS60-AV56+AV58</f>
        <v>21930</v>
      </c>
      <c r="AX60" s="78"/>
      <c r="AY60" s="79">
        <f>AV60-AY56+AY58</f>
        <v>25210</v>
      </c>
      <c r="BA60" s="78"/>
      <c r="BB60" s="79">
        <f>AY60-BB56+BB58</f>
        <v>28490</v>
      </c>
      <c r="BD60" s="78"/>
      <c r="BE60" s="79">
        <f>BB60-BE56+BE58</f>
        <v>31770</v>
      </c>
      <c r="BG60" s="78"/>
      <c r="BH60" s="79">
        <f>BE60-BH56+BH58</f>
        <v>35050</v>
      </c>
      <c r="BJ60" s="78"/>
      <c r="BK60" s="79">
        <f>BH60-BK56+BK58</f>
        <v>38330</v>
      </c>
      <c r="BM60" s="78"/>
      <c r="BN60" s="79">
        <f>BK60-BN56+BN58</f>
        <v>41610</v>
      </c>
      <c r="BP60" s="78"/>
      <c r="BQ60" s="79">
        <f>BN60-BQ56+BQ58</f>
        <v>44890</v>
      </c>
      <c r="BS60" s="78"/>
      <c r="BT60" s="79">
        <f>BQ60-BT56+BT58</f>
        <v>48170</v>
      </c>
      <c r="BV60" s="78"/>
      <c r="BW60" s="79">
        <f>BT60-BW56+BW58</f>
        <v>51450</v>
      </c>
      <c r="BY60" s="78"/>
      <c r="BZ60" s="79">
        <f>BW60-BZ56+BZ58</f>
        <v>54730</v>
      </c>
      <c r="CB60" s="78"/>
      <c r="CC60" s="79">
        <f>BZ60-CC56+CC58</f>
        <v>58010</v>
      </c>
      <c r="CE60" s="78"/>
      <c r="CF60" s="79">
        <f>CC60-CF56+CF58</f>
        <v>61290</v>
      </c>
      <c r="CH60" s="78"/>
      <c r="CI60" s="79">
        <f>CF60-CI56+CI58</f>
        <v>64570</v>
      </c>
      <c r="CK60" s="78"/>
      <c r="CL60" s="79">
        <f>CI60-CL56+CL58</f>
        <v>67850</v>
      </c>
    </row>
    <row r="61" spans="1:91" s="23" customFormat="1" ht="51" x14ac:dyDescent="0.2">
      <c r="A61" s="96" t="s">
        <v>45</v>
      </c>
      <c r="B61" s="54" t="s">
        <v>44</v>
      </c>
      <c r="C61" s="25"/>
      <c r="D61" s="26"/>
      <c r="E61" s="27"/>
      <c r="F61" s="25"/>
      <c r="G61" s="26"/>
      <c r="H61" s="27"/>
      <c r="I61" s="25"/>
      <c r="J61" s="26"/>
      <c r="K61" s="27"/>
      <c r="L61" s="25"/>
      <c r="M61" s="26"/>
      <c r="N61" s="25"/>
      <c r="O61" s="25"/>
      <c r="P61" s="26"/>
      <c r="Q61" s="25"/>
      <c r="R61" s="25"/>
      <c r="S61" s="26"/>
      <c r="T61" s="25"/>
      <c r="U61" s="25"/>
      <c r="V61" s="26"/>
      <c r="W61" s="25"/>
      <c r="X61" s="25"/>
      <c r="Y61" s="26"/>
      <c r="Z61" s="25"/>
      <c r="AA61" s="25"/>
      <c r="AB61" s="26"/>
      <c r="AC61" s="25"/>
      <c r="AD61" s="25"/>
      <c r="AE61" s="26"/>
      <c r="AF61" s="25"/>
      <c r="AG61" s="25"/>
      <c r="AI61" s="25"/>
      <c r="AJ61" s="25"/>
      <c r="AL61" s="25"/>
      <c r="AM61" s="25"/>
      <c r="AO61" s="25"/>
      <c r="AP61" s="25"/>
      <c r="AR61" s="25"/>
      <c r="AS61" s="25"/>
      <c r="AU61" s="25"/>
      <c r="AV61" s="25"/>
      <c r="AX61" s="25"/>
      <c r="AY61" s="25"/>
      <c r="BA61" s="25"/>
      <c r="BB61" s="25"/>
      <c r="BD61" s="25"/>
      <c r="BE61" s="25"/>
      <c r="BG61" s="25"/>
      <c r="BH61" s="25"/>
      <c r="BJ61" s="25"/>
      <c r="BK61" s="25"/>
      <c r="BM61" s="25"/>
      <c r="BN61" s="25"/>
      <c r="BP61" s="25"/>
      <c r="BQ61" s="25"/>
      <c r="BS61" s="25"/>
      <c r="BT61" s="25"/>
      <c r="BV61" s="25"/>
      <c r="BW61" s="25"/>
      <c r="BY61" s="25"/>
      <c r="BZ61" s="25"/>
      <c r="CB61" s="25"/>
      <c r="CC61" s="25"/>
      <c r="CE61" s="25"/>
      <c r="CF61" s="25"/>
      <c r="CH61" s="25"/>
      <c r="CI61" s="25"/>
      <c r="CK61" s="25"/>
      <c r="CL61" s="25"/>
    </row>
    <row r="62" spans="1:91" s="34" customFormat="1" x14ac:dyDescent="0.2">
      <c r="B62" s="55" t="s">
        <v>39</v>
      </c>
      <c r="C62" s="43"/>
      <c r="D62" s="37"/>
      <c r="E62" s="38"/>
      <c r="F62" s="43"/>
      <c r="G62" s="39"/>
      <c r="H62" s="38"/>
      <c r="I62" s="43"/>
      <c r="J62" s="39"/>
      <c r="K62" s="38"/>
      <c r="L62" s="43"/>
      <c r="M62" s="39"/>
      <c r="O62" s="43"/>
      <c r="P62" s="39"/>
      <c r="R62" s="43"/>
      <c r="S62" s="39"/>
      <c r="U62" s="43"/>
      <c r="V62" s="39"/>
      <c r="X62" s="43"/>
      <c r="Y62" s="39"/>
      <c r="AA62" s="43"/>
      <c r="AB62" s="39"/>
      <c r="AD62" s="43"/>
      <c r="AE62" s="39"/>
      <c r="AG62" s="43"/>
      <c r="AJ62" s="43"/>
      <c r="AM62" s="43"/>
      <c r="AP62" s="43"/>
      <c r="AS62" s="43"/>
      <c r="AV62" s="43"/>
      <c r="AY62" s="43"/>
      <c r="BB62" s="43"/>
      <c r="BE62" s="43"/>
      <c r="BH62" s="43"/>
      <c r="BK62" s="43"/>
      <c r="BN62" s="43"/>
      <c r="BQ62" s="43"/>
      <c r="BT62" s="43"/>
      <c r="BW62" s="43"/>
      <c r="BZ62" s="43"/>
      <c r="CC62" s="43"/>
      <c r="CF62" s="43"/>
      <c r="CI62" s="43"/>
      <c r="CL62" s="43"/>
    </row>
    <row r="63" spans="1:91" s="21" customFormat="1" x14ac:dyDescent="0.2">
      <c r="D63" s="47"/>
      <c r="E63" s="11"/>
      <c r="G63" s="47"/>
      <c r="H63" s="11"/>
      <c r="J63" s="47"/>
      <c r="K63" s="11"/>
      <c r="M63" s="47"/>
      <c r="P63" s="47"/>
      <c r="S63" s="47"/>
      <c r="V63" s="47"/>
      <c r="Y63" s="47"/>
      <c r="AB63" s="47"/>
      <c r="AE63" s="47"/>
    </row>
    <row r="64" spans="1:91" s="21" customFormat="1" x14ac:dyDescent="0.2">
      <c r="D64" s="47"/>
      <c r="E64" s="11"/>
      <c r="G64" s="47"/>
      <c r="H64" s="11"/>
      <c r="J64" s="47"/>
      <c r="K64" s="11"/>
      <c r="M64" s="47"/>
      <c r="P64" s="47"/>
      <c r="S64" s="47"/>
      <c r="V64" s="47"/>
      <c r="Y64" s="47"/>
      <c r="AB64" s="47"/>
      <c r="AE64" s="47"/>
    </row>
    <row r="65" spans="1:91" s="56" customFormat="1" ht="18" x14ac:dyDescent="0.25">
      <c r="A65" s="60" t="s">
        <v>40</v>
      </c>
      <c r="B65" s="59"/>
      <c r="D65" s="57"/>
      <c r="E65" s="58"/>
      <c r="G65" s="57"/>
      <c r="H65" s="58"/>
      <c r="J65" s="57"/>
      <c r="K65" s="58"/>
      <c r="M65" s="57"/>
      <c r="P65" s="57"/>
      <c r="S65" s="57"/>
      <c r="V65" s="57"/>
      <c r="Y65" s="57"/>
      <c r="AB65" s="57"/>
      <c r="AE65" s="57"/>
    </row>
    <row r="66" spans="1:91" s="67" customFormat="1" x14ac:dyDescent="0.2">
      <c r="B66" s="68" t="s">
        <v>28</v>
      </c>
      <c r="C66" s="69">
        <f>C9</f>
        <v>174</v>
      </c>
      <c r="D66" s="70"/>
      <c r="E66" s="71"/>
      <c r="F66" s="69">
        <f>F9</f>
        <v>174</v>
      </c>
      <c r="G66" s="70"/>
      <c r="H66" s="71"/>
      <c r="I66" s="69">
        <f>I9</f>
        <v>174</v>
      </c>
      <c r="J66" s="70"/>
      <c r="K66" s="71"/>
      <c r="L66" s="69">
        <f>L9</f>
        <v>190</v>
      </c>
      <c r="M66" s="70"/>
      <c r="O66" s="69">
        <f>O9</f>
        <v>190</v>
      </c>
      <c r="P66" s="70"/>
      <c r="R66" s="69">
        <f>R9</f>
        <v>190</v>
      </c>
      <c r="S66" s="70"/>
      <c r="U66" s="69">
        <f>U9</f>
        <v>201</v>
      </c>
      <c r="V66" s="70"/>
      <c r="X66" s="69">
        <f>X9</f>
        <v>201</v>
      </c>
      <c r="Y66" s="70"/>
      <c r="AA66" s="69">
        <f>AA9</f>
        <v>201</v>
      </c>
      <c r="AB66" s="70"/>
      <c r="AD66" s="69">
        <f>AD9</f>
        <v>211</v>
      </c>
      <c r="AE66" s="70"/>
      <c r="AG66" s="69">
        <f>AG9</f>
        <v>211</v>
      </c>
      <c r="AH66" s="69"/>
      <c r="AJ66" s="69">
        <f>AJ9</f>
        <v>211</v>
      </c>
      <c r="AK66" s="69"/>
      <c r="AM66" s="69">
        <f>AM9</f>
        <v>211</v>
      </c>
      <c r="AN66" s="69"/>
      <c r="AP66" s="69">
        <f>AP9</f>
        <v>211</v>
      </c>
      <c r="AQ66" s="69"/>
      <c r="AS66" s="69">
        <f>AS9</f>
        <v>211</v>
      </c>
      <c r="AT66" s="69"/>
      <c r="AV66" s="69">
        <f>AV9</f>
        <v>211</v>
      </c>
      <c r="AW66" s="69"/>
      <c r="AY66" s="69">
        <f>AY9</f>
        <v>211</v>
      </c>
      <c r="AZ66" s="69"/>
      <c r="BB66" s="69">
        <f>BB9</f>
        <v>211</v>
      </c>
      <c r="BC66" s="69"/>
      <c r="BE66" s="69">
        <f>BE9</f>
        <v>211</v>
      </c>
      <c r="BF66" s="69"/>
      <c r="BH66" s="69">
        <f>BH9</f>
        <v>211</v>
      </c>
      <c r="BI66" s="69"/>
      <c r="BK66" s="69">
        <f>BK9</f>
        <v>211</v>
      </c>
      <c r="BL66" s="69"/>
      <c r="BN66" s="69">
        <f>BN9</f>
        <v>211</v>
      </c>
      <c r="BO66" s="69"/>
      <c r="BQ66" s="69">
        <f>BQ9</f>
        <v>211</v>
      </c>
      <c r="BR66" s="69"/>
      <c r="BT66" s="69">
        <f>BT9</f>
        <v>211</v>
      </c>
      <c r="BU66" s="69"/>
      <c r="BW66" s="69">
        <f>BW9</f>
        <v>211</v>
      </c>
      <c r="BX66" s="69"/>
      <c r="BZ66" s="69">
        <f>BZ9</f>
        <v>211</v>
      </c>
      <c r="CA66" s="69"/>
      <c r="CC66" s="69">
        <f>CC9</f>
        <v>211</v>
      </c>
      <c r="CD66" s="69"/>
      <c r="CF66" s="69">
        <f>CF9</f>
        <v>211</v>
      </c>
      <c r="CG66" s="69"/>
      <c r="CI66" s="69">
        <f>CI9</f>
        <v>211</v>
      </c>
      <c r="CJ66" s="69"/>
      <c r="CL66" s="69">
        <f>CL9</f>
        <v>211</v>
      </c>
      <c r="CM66" s="69"/>
    </row>
    <row r="67" spans="1:91" s="67" customFormat="1" ht="13.5" thickBot="1" x14ac:dyDescent="0.25">
      <c r="B67" s="68" t="s">
        <v>29</v>
      </c>
      <c r="C67" s="72">
        <f>C41</f>
        <v>30</v>
      </c>
      <c r="D67" s="70"/>
      <c r="E67" s="71"/>
      <c r="F67" s="72">
        <f>F41</f>
        <v>30</v>
      </c>
      <c r="G67" s="70"/>
      <c r="H67" s="71"/>
      <c r="I67" s="72">
        <f>I41</f>
        <v>30</v>
      </c>
      <c r="J67" s="70"/>
      <c r="K67" s="71"/>
      <c r="L67" s="72">
        <f>L41</f>
        <v>40</v>
      </c>
      <c r="M67" s="70"/>
      <c r="O67" s="72">
        <f>O41</f>
        <v>40</v>
      </c>
      <c r="P67" s="70"/>
      <c r="R67" s="72">
        <f>R41</f>
        <v>40</v>
      </c>
      <c r="S67" s="70"/>
      <c r="U67" s="72">
        <f>U41</f>
        <v>50</v>
      </c>
      <c r="V67" s="70"/>
      <c r="X67" s="72">
        <f>X41</f>
        <v>50</v>
      </c>
      <c r="Y67" s="70"/>
      <c r="AA67" s="72">
        <f>AA41</f>
        <v>50</v>
      </c>
      <c r="AB67" s="70"/>
      <c r="AD67" s="72">
        <f>AD41</f>
        <v>55</v>
      </c>
      <c r="AE67" s="70"/>
      <c r="AG67" s="72">
        <f>AG41</f>
        <v>55</v>
      </c>
      <c r="AH67" s="69"/>
      <c r="AJ67" s="72">
        <f>AJ41</f>
        <v>55</v>
      </c>
      <c r="AK67" s="69"/>
      <c r="AM67" s="72">
        <f>AM41</f>
        <v>55</v>
      </c>
      <c r="AN67" s="69"/>
      <c r="AP67" s="72">
        <f>AP41</f>
        <v>55</v>
      </c>
      <c r="AQ67" s="69"/>
      <c r="AS67" s="72">
        <f>AS41</f>
        <v>55</v>
      </c>
      <c r="AT67" s="69"/>
      <c r="AV67" s="72">
        <f>AV41</f>
        <v>55</v>
      </c>
      <c r="AW67" s="69"/>
      <c r="AY67" s="72">
        <f>AY41</f>
        <v>55</v>
      </c>
      <c r="AZ67" s="69"/>
      <c r="BB67" s="72">
        <f>BB41</f>
        <v>55</v>
      </c>
      <c r="BC67" s="69"/>
      <c r="BE67" s="72">
        <f>BE41</f>
        <v>55</v>
      </c>
      <c r="BF67" s="69"/>
      <c r="BH67" s="72">
        <f>BH41</f>
        <v>55</v>
      </c>
      <c r="BI67" s="69"/>
      <c r="BK67" s="72">
        <f>BK41</f>
        <v>55</v>
      </c>
      <c r="BL67" s="69"/>
      <c r="BN67" s="72">
        <f>BN41</f>
        <v>55</v>
      </c>
      <c r="BO67" s="69"/>
      <c r="BQ67" s="72">
        <f>BQ41</f>
        <v>55</v>
      </c>
      <c r="BR67" s="69"/>
      <c r="BT67" s="72">
        <f>BT41</f>
        <v>55</v>
      </c>
      <c r="BU67" s="69"/>
      <c r="BW67" s="72">
        <f>BW41</f>
        <v>55</v>
      </c>
      <c r="BX67" s="69"/>
      <c r="BZ67" s="72">
        <f>BZ41</f>
        <v>55</v>
      </c>
      <c r="CA67" s="69"/>
      <c r="CC67" s="72">
        <f>CC41</f>
        <v>55</v>
      </c>
      <c r="CD67" s="69"/>
      <c r="CF67" s="72">
        <f>CF41</f>
        <v>55</v>
      </c>
      <c r="CG67" s="69"/>
      <c r="CI67" s="72">
        <f>CI41</f>
        <v>55</v>
      </c>
      <c r="CJ67" s="69"/>
      <c r="CL67" s="72">
        <f>CL41</f>
        <v>55</v>
      </c>
      <c r="CM67" s="69"/>
    </row>
    <row r="68" spans="1:91" s="73" customFormat="1" ht="16.5" thickTop="1" x14ac:dyDescent="0.25">
      <c r="B68" s="83" t="s">
        <v>41</v>
      </c>
      <c r="C68" s="74">
        <f>SUM(C66:C67)</f>
        <v>204</v>
      </c>
      <c r="D68" s="75"/>
      <c r="E68" s="76"/>
      <c r="F68" s="74">
        <f>SUM(F66:F67)</f>
        <v>204</v>
      </c>
      <c r="G68" s="75"/>
      <c r="H68" s="76"/>
      <c r="I68" s="74">
        <f>SUM(I66:I67)</f>
        <v>204</v>
      </c>
      <c r="J68" s="75"/>
      <c r="K68" s="76"/>
      <c r="L68" s="74">
        <f>SUM(L66:L67)</f>
        <v>230</v>
      </c>
      <c r="M68" s="75"/>
      <c r="N68" s="77"/>
      <c r="O68" s="74">
        <f>SUM(O66:O67)</f>
        <v>230</v>
      </c>
      <c r="P68" s="75"/>
      <c r="Q68" s="77"/>
      <c r="R68" s="74">
        <f>SUM(R66:R67)</f>
        <v>230</v>
      </c>
      <c r="S68" s="75"/>
      <c r="T68" s="77"/>
      <c r="U68" s="74">
        <f>SUM(U66:U67)</f>
        <v>251</v>
      </c>
      <c r="V68" s="75"/>
      <c r="W68" s="77"/>
      <c r="X68" s="74">
        <f>SUM(X66:X67)</f>
        <v>251</v>
      </c>
      <c r="Y68" s="75"/>
      <c r="Z68" s="77"/>
      <c r="AA68" s="74">
        <f>SUM(AA66:AA67)</f>
        <v>251</v>
      </c>
      <c r="AB68" s="75"/>
      <c r="AC68" s="77"/>
      <c r="AD68" s="74">
        <f>SUM(AD66:AD67)</f>
        <v>266</v>
      </c>
      <c r="AE68" s="75"/>
      <c r="AF68" s="77"/>
      <c r="AG68" s="74">
        <f>SUM(AG66:AG67)</f>
        <v>266</v>
      </c>
      <c r="AI68" s="77"/>
      <c r="AJ68" s="74">
        <f>SUM(AJ66:AJ67)</f>
        <v>266</v>
      </c>
      <c r="AL68" s="77"/>
      <c r="AM68" s="74">
        <f>SUM(AM66:AM67)</f>
        <v>266</v>
      </c>
      <c r="AO68" s="77"/>
      <c r="AP68" s="74">
        <f>SUM(AP66:AP67)</f>
        <v>266</v>
      </c>
      <c r="AR68" s="77"/>
      <c r="AS68" s="74">
        <f>SUM(AS66:AS67)</f>
        <v>266</v>
      </c>
      <c r="AU68" s="77"/>
      <c r="AV68" s="74">
        <f>SUM(AV66:AV67)</f>
        <v>266</v>
      </c>
      <c r="AX68" s="77"/>
      <c r="AY68" s="74">
        <f>SUM(AY66:AY67)</f>
        <v>266</v>
      </c>
      <c r="BA68" s="77"/>
      <c r="BB68" s="74">
        <f>SUM(BB66:BB67)</f>
        <v>266</v>
      </c>
      <c r="BD68" s="77"/>
      <c r="BE68" s="74">
        <f>SUM(BE66:BE67)</f>
        <v>266</v>
      </c>
      <c r="BG68" s="77"/>
      <c r="BH68" s="74">
        <f>SUM(BH66:BH67)</f>
        <v>266</v>
      </c>
      <c r="BJ68" s="77"/>
      <c r="BK68" s="74">
        <f>SUM(BK66:BK67)</f>
        <v>266</v>
      </c>
      <c r="BM68" s="77"/>
      <c r="BN68" s="74">
        <f>SUM(BN66:BN67)</f>
        <v>266</v>
      </c>
      <c r="BP68" s="77"/>
      <c r="BQ68" s="74">
        <f>SUM(BQ66:BQ67)</f>
        <v>266</v>
      </c>
      <c r="BS68" s="77"/>
      <c r="BT68" s="74">
        <f>SUM(BT66:BT67)</f>
        <v>266</v>
      </c>
      <c r="BV68" s="77"/>
      <c r="BW68" s="74">
        <f>SUM(BW66:BW67)</f>
        <v>266</v>
      </c>
      <c r="BY68" s="77"/>
      <c r="BZ68" s="74">
        <f>SUM(BZ66:BZ67)</f>
        <v>266</v>
      </c>
      <c r="CB68" s="77"/>
      <c r="CC68" s="74">
        <f>SUM(CC66:CC67)</f>
        <v>266</v>
      </c>
      <c r="CE68" s="77"/>
      <c r="CF68" s="74">
        <f>SUM(CF66:CF67)</f>
        <v>266</v>
      </c>
      <c r="CH68" s="77"/>
      <c r="CI68" s="74">
        <f>SUM(CI66:CI67)</f>
        <v>266</v>
      </c>
      <c r="CK68" s="77"/>
      <c r="CL68" s="74">
        <f>SUM(CL66:CL67)</f>
        <v>266</v>
      </c>
    </row>
    <row r="69" spans="1:91" s="56" customFormat="1" x14ac:dyDescent="0.2">
      <c r="D69" s="57"/>
      <c r="E69" s="58"/>
      <c r="G69" s="57"/>
      <c r="H69" s="58"/>
      <c r="J69" s="57"/>
      <c r="K69" s="58"/>
      <c r="M69" s="57"/>
      <c r="P69" s="57"/>
      <c r="S69" s="57"/>
      <c r="V69" s="57"/>
      <c r="Y69" s="57"/>
      <c r="AB69" s="57"/>
      <c r="AE69" s="57"/>
    </row>
    <row r="70" spans="1:91" s="21" customFormat="1" x14ac:dyDescent="0.2">
      <c r="D70" s="47"/>
      <c r="E70" s="11"/>
      <c r="G70" s="47"/>
      <c r="H70" s="11"/>
      <c r="J70" s="47"/>
      <c r="K70" s="11"/>
      <c r="M70" s="47"/>
      <c r="P70" s="47"/>
      <c r="S70" s="47"/>
      <c r="V70" s="47"/>
      <c r="Y70" s="47"/>
      <c r="AB70" s="47"/>
      <c r="AE70" s="47"/>
    </row>
    <row r="71" spans="1:91" s="21" customFormat="1" x14ac:dyDescent="0.2">
      <c r="D71" s="47"/>
      <c r="E71" s="11"/>
      <c r="G71" s="47"/>
      <c r="H71" s="11"/>
      <c r="J71" s="47"/>
      <c r="K71" s="11"/>
      <c r="M71" s="47"/>
      <c r="P71" s="47"/>
      <c r="S71" s="47"/>
      <c r="V71" s="47"/>
      <c r="Y71" s="47"/>
      <c r="AB71" s="47"/>
      <c r="AE71" s="47"/>
    </row>
    <row r="72" spans="1:91" s="21" customFormat="1" x14ac:dyDescent="0.2">
      <c r="D72" s="47"/>
      <c r="E72" s="11"/>
      <c r="G72" s="47"/>
      <c r="H72" s="11"/>
      <c r="J72" s="47"/>
      <c r="K72" s="11"/>
      <c r="M72" s="47"/>
      <c r="P72" s="47"/>
      <c r="S72" s="47"/>
      <c r="V72" s="47"/>
      <c r="Y72" s="47"/>
      <c r="AB72" s="47"/>
      <c r="AE72" s="47"/>
    </row>
  </sheetData>
  <phoneticPr fontId="0" type="noConversion"/>
  <printOptions horizontalCentered="1" verticalCentered="1"/>
  <pageMargins left="0.4" right="0.4" top="0.4" bottom="0.4" header="0.4" footer="0.4"/>
  <pageSetup scale="55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30-Yr Profit Projection</vt:lpstr>
      <vt:lpstr>'30-Yr Profit Projection'!Print_Area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2018-09-28T17:31:00Z</dcterms:created>
  <dcterms:modified xsi:type="dcterms:W3CDTF">2023-01-06T14:21:00Z</dcterms:modified>
</cp:coreProperties>
</file>