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.wijtvliet\Ruud\Python\dev\lichtblyck\scripts\2022\2022_04_11_longmengen_gas_MtM\"/>
    </mc:Choice>
  </mc:AlternateContent>
  <xr:revisionPtr revIDLastSave="0" documentId="13_ncr:1_{6C3762EA-AAB3-4678-A3AD-6E533CAF79F7}" xr6:coauthVersionLast="47" xr6:coauthVersionMax="47" xr10:uidLastSave="{00000000-0000-0000-0000-000000000000}"/>
  <bookViews>
    <workbookView xWindow="5040" yWindow="3040" windowWidth="27300" windowHeight="15950" xr2:uid="{6E55DC50-DBB0-44B1-8A2E-E5AED484AF5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4" i="1" l="1"/>
  <c r="J34" i="1"/>
  <c r="K34" i="1"/>
  <c r="I35" i="1"/>
  <c r="J35" i="1"/>
  <c r="K35" i="1"/>
  <c r="J30" i="1"/>
  <c r="K30" i="1"/>
  <c r="J31" i="1"/>
  <c r="K31" i="1"/>
  <c r="J32" i="1"/>
  <c r="K32" i="1"/>
  <c r="I30" i="1"/>
  <c r="I31" i="1"/>
  <c r="I32" i="1"/>
  <c r="H36" i="1"/>
  <c r="I36" i="1"/>
  <c r="J36" i="1"/>
  <c r="K36" i="1"/>
  <c r="G36" i="1"/>
  <c r="H33" i="1"/>
  <c r="I33" i="1"/>
  <c r="J33" i="1"/>
  <c r="K33" i="1"/>
  <c r="G33" i="1"/>
  <c r="H34" i="1"/>
  <c r="H35" i="1"/>
  <c r="H32" i="1"/>
  <c r="H30" i="1"/>
  <c r="H31" i="1"/>
  <c r="H23" i="1"/>
  <c r="K27" i="1"/>
  <c r="K23" i="1"/>
  <c r="I27" i="1"/>
  <c r="J27" i="1"/>
  <c r="H27" i="1"/>
  <c r="J23" i="1"/>
  <c r="I23" i="1"/>
</calcChain>
</file>

<file path=xl/sharedStrings.xml><?xml version="1.0" encoding="utf-8"?>
<sst xmlns="http://schemas.openxmlformats.org/spreadsheetml/2006/main" count="22" uniqueCount="14">
  <si>
    <t>q</t>
  </si>
  <si>
    <t>r</t>
  </si>
  <si>
    <t>delta</t>
  </si>
  <si>
    <t>now</t>
  </si>
  <si>
    <t>pricedrop</t>
  </si>
  <si>
    <t>B2C_LEGACY</t>
  </si>
  <si>
    <t>B2B_BTB</t>
  </si>
  <si>
    <t>B2B_RLM</t>
  </si>
  <si>
    <t>B2B_CONTI</t>
  </si>
  <si>
    <t>Σ 2023-2025</t>
  </si>
  <si>
    <t>Σ 2022 ROY</t>
  </si>
  <si>
    <t>B2C Legacy</t>
  </si>
  <si>
    <t>B2B BtB + RLM</t>
  </si>
  <si>
    <t>B2B Contingent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</si>
</sst>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%;\-#,##0.00%"/>
    <numFmt numFmtId="165" formatCode="#,##0%;\-#,##0%"/>
    <numFmt numFmtId="166" formatCode="#,##0.0000;\-#,##0.0000"/>
    <numFmt numFmtId="167" formatCode="yyyy\-mm\-dd\ hh:mm;;"/>
    <numFmt numFmtId="168" formatCode="yyyy\-mm\-dd;;"/>
    <numFmt numFmtId="169" formatCode="mmm\ yyyy;;"/>
    <numFmt numFmtId="170" formatCode="#,##0.00;\-#,##0.00"/>
    <numFmt numFmtId="171" formatCode="#,##0;\-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64" fontId="1" fillId="0" borderId="0" applyFont="0" applyFill="0" applyBorder="0" applyProtection="0">
      <alignment vertical="top"/>
    </xf>
    <xf numFmtId="165" fontId="1" fillId="0" borderId="0" applyFont="0" applyFill="0" applyBorder="0" applyProtection="0">
      <alignment vertical="top"/>
    </xf>
    <xf numFmtId="166" fontId="1" fillId="0" borderId="0" applyFont="0" applyFill="0" applyBorder="0" applyProtection="0">
      <alignment vertical="top"/>
    </xf>
    <xf numFmtId="167" fontId="1" fillId="0" borderId="0" applyFont="0" applyFill="0" applyBorder="0" applyProtection="0">
      <alignment vertical="top"/>
    </xf>
    <xf numFmtId="168" fontId="1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3">
    <xf numFmtId="0" fontId="0" fillId="0" borderId="0" xfId="0">
      <alignment vertical="top"/>
    </xf>
    <xf numFmtId="17" fontId="0" fillId="0" borderId="0" xfId="0" applyNumberFormat="1">
      <alignment vertical="top"/>
    </xf>
    <xf numFmtId="171" fontId="0" fillId="0" borderId="0" xfId="2" applyFont="1">
      <alignment vertical="top"/>
    </xf>
  </cellXfs>
  <cellStyles count="9">
    <cellStyle name="​​Date" xfId="7" xr:uid="{1C65D5A0-5322-480B-98D4-79649C368DE6}"/>
    <cellStyle name="​​Month" xfId="8" xr:uid="{3936DC4A-D985-436B-A53D-BB5429B1ABFB}"/>
    <cellStyle name="​​Timestamp" xfId="6" xr:uid="{D0F0957E-376A-4896-991C-665757432681}"/>
    <cellStyle name="​Factor [4]" xfId="5" xr:uid="{77041F84-0D9B-4AED-93E8-1644E7F5C00F}"/>
    <cellStyle name="​Percentage [0]" xfId="4" xr:uid="{1D42D2D9-FDA4-417C-B70B-2CCB22ADC48D}"/>
    <cellStyle name="​Percentage [2]" xfId="3" xr:uid="{78BC70C4-847A-40A8-8E25-65344825D60D}"/>
    <cellStyle name="Normal" xfId="0" builtinId="0" customBuiltin="1"/>
    <cellStyle name="Number [0]" xfId="2" xr:uid="{A06C38F2-6B0D-445B-850B-290276009A5D}"/>
    <cellStyle name="Number [2]" xfId="1" xr:uid="{BE755F13-72C2-4919-9999-A8478B4C8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81DE-E00B-4252-8A22-685475049965}">
  <dimension ref="F17:K36"/>
  <sheetViews>
    <sheetView tabSelected="1" topLeftCell="A7" workbookViewId="0">
      <selection activeCell="J36" sqref="J36:K36"/>
    </sheetView>
  </sheetViews>
  <sheetFormatPr defaultRowHeight="14.5" x14ac:dyDescent="0.35"/>
  <cols>
    <col min="7" max="7" width="14.26953125" customWidth="1"/>
    <col min="8" max="8" width="12.81640625" bestFit="1" customWidth="1"/>
    <col min="9" max="10" width="14.90625" bestFit="1" customWidth="1"/>
    <col min="11" max="11" width="11.90625" bestFit="1" customWidth="1"/>
    <col min="13" max="13" width="11.26953125" bestFit="1" customWidth="1"/>
    <col min="14" max="14" width="11.90625" bestFit="1" customWidth="1"/>
  </cols>
  <sheetData>
    <row r="17" spans="6:11" x14ac:dyDescent="0.35">
      <c r="H17" t="s">
        <v>0</v>
      </c>
      <c r="I17" t="s">
        <v>1</v>
      </c>
      <c r="J17" t="s">
        <v>1</v>
      </c>
      <c r="K17" t="s">
        <v>2</v>
      </c>
    </row>
    <row r="18" spans="6:11" x14ac:dyDescent="0.35">
      <c r="H18" t="s">
        <v>3</v>
      </c>
      <c r="I18" t="s">
        <v>3</v>
      </c>
      <c r="J18" t="s">
        <v>4</v>
      </c>
      <c r="K18" t="s">
        <v>4</v>
      </c>
    </row>
    <row r="19" spans="6:11" x14ac:dyDescent="0.35">
      <c r="F19" s="1"/>
      <c r="G19" t="s">
        <v>6</v>
      </c>
      <c r="H19" s="2">
        <v>3169.926999999991</v>
      </c>
      <c r="I19" s="2">
        <v>321704.24567137897</v>
      </c>
      <c r="J19" s="2">
        <v>160852.12283568949</v>
      </c>
      <c r="K19" s="2">
        <v>-160852.12283568949</v>
      </c>
    </row>
    <row r="20" spans="6:11" x14ac:dyDescent="0.35">
      <c r="F20" s="1"/>
      <c r="G20" t="s">
        <v>8</v>
      </c>
      <c r="H20" s="2">
        <v>20806.43365954102</v>
      </c>
      <c r="I20" s="2">
        <v>2074449.312635516</v>
      </c>
      <c r="J20" s="2">
        <v>1037224.656317758</v>
      </c>
      <c r="K20" s="2">
        <v>-1037224.656317758</v>
      </c>
    </row>
    <row r="21" spans="6:11" x14ac:dyDescent="0.35">
      <c r="F21" s="1"/>
      <c r="G21" t="s">
        <v>7</v>
      </c>
      <c r="H21" s="2">
        <v>194.37199999999811</v>
      </c>
      <c r="I21" s="2">
        <v>19626.9236253032</v>
      </c>
      <c r="J21" s="2">
        <v>9813.4618126516016</v>
      </c>
      <c r="K21" s="2">
        <v>-9813.4618126516016</v>
      </c>
    </row>
    <row r="22" spans="6:11" x14ac:dyDescent="0.35">
      <c r="F22" s="1"/>
      <c r="G22" t="s">
        <v>5</v>
      </c>
      <c r="H22" s="2">
        <v>3976.8490000000288</v>
      </c>
      <c r="I22" s="2">
        <v>487142.69228063809</v>
      </c>
      <c r="J22" s="2">
        <v>243571.34614031899</v>
      </c>
      <c r="K22" s="2">
        <v>-243571.34614031899</v>
      </c>
    </row>
    <row r="23" spans="6:11" x14ac:dyDescent="0.35">
      <c r="G23" t="s">
        <v>10</v>
      </c>
      <c r="H23" s="2">
        <f>SUM(H19:H22)</f>
        <v>28147.58165954104</v>
      </c>
      <c r="I23" s="2">
        <f>SUM(I19:I22)</f>
        <v>2902923.1742128367</v>
      </c>
      <c r="J23" s="2">
        <f>SUM(J19:J22)</f>
        <v>1451461.5871064183</v>
      </c>
      <c r="K23" s="2">
        <f>SUM(K19:K22)</f>
        <v>-1451461.5871064183</v>
      </c>
    </row>
    <row r="24" spans="6:11" x14ac:dyDescent="0.35">
      <c r="G24" t="s">
        <v>6</v>
      </c>
      <c r="H24" s="2">
        <v>11204.989</v>
      </c>
      <c r="I24" s="2">
        <v>818279.5214614179</v>
      </c>
      <c r="J24" s="2">
        <v>409139.76073070889</v>
      </c>
      <c r="K24" s="2">
        <v>-409139.76073070889</v>
      </c>
    </row>
    <row r="25" spans="6:11" x14ac:dyDescent="0.35">
      <c r="G25" t="s">
        <v>8</v>
      </c>
      <c r="H25" s="2">
        <v>54264.282125543963</v>
      </c>
      <c r="I25" s="2">
        <v>3981197.2149147242</v>
      </c>
      <c r="J25" s="2">
        <v>1990598.6074573621</v>
      </c>
      <c r="K25" s="2">
        <v>-1990598.6074573621</v>
      </c>
    </row>
    <row r="26" spans="6:11" x14ac:dyDescent="0.35">
      <c r="G26" t="s">
        <v>7</v>
      </c>
      <c r="H26" s="2">
        <v>1244.154999999997</v>
      </c>
      <c r="I26" s="2">
        <v>89320.992492270845</v>
      </c>
      <c r="J26" s="2">
        <v>44660.496246135423</v>
      </c>
      <c r="K26" s="2">
        <v>-44660.496246135423</v>
      </c>
    </row>
    <row r="27" spans="6:11" x14ac:dyDescent="0.35">
      <c r="G27" t="s">
        <v>9</v>
      </c>
      <c r="H27" s="2">
        <f>SUM(H24:H26)</f>
        <v>66713.426125543963</v>
      </c>
      <c r="I27" s="2">
        <f>SUM(I24:I26)</f>
        <v>4888797.7288684128</v>
      </c>
      <c r="J27" s="2">
        <f>SUM(J24:J26)</f>
        <v>2444398.8644342064</v>
      </c>
      <c r="K27" s="2">
        <f>SUM(K24:K26)</f>
        <v>-2444398.8644342064</v>
      </c>
    </row>
    <row r="30" spans="6:11" x14ac:dyDescent="0.35">
      <c r="G30" t="s">
        <v>11</v>
      </c>
      <c r="H30" s="2">
        <f>H22</f>
        <v>3976.8490000000288</v>
      </c>
      <c r="I30" s="2">
        <f>I22</f>
        <v>487142.69228063809</v>
      </c>
      <c r="J30" s="2">
        <f>J22</f>
        <v>243571.34614031899</v>
      </c>
      <c r="K30" s="2">
        <f>K22</f>
        <v>-243571.34614031899</v>
      </c>
    </row>
    <row r="31" spans="6:11" x14ac:dyDescent="0.35">
      <c r="G31" t="s">
        <v>12</v>
      </c>
      <c r="H31" s="2">
        <f>H19+H21</f>
        <v>3364.2989999999891</v>
      </c>
      <c r="I31" s="2">
        <f>I19+I21</f>
        <v>341331.16929668217</v>
      </c>
      <c r="J31" s="2">
        <f>J19+J21</f>
        <v>170665.58464834109</v>
      </c>
      <c r="K31" s="2">
        <f>K19+K21</f>
        <v>-170665.58464834109</v>
      </c>
    </row>
    <row r="32" spans="6:11" x14ac:dyDescent="0.35">
      <c r="G32" t="s">
        <v>13</v>
      </c>
      <c r="H32" s="2">
        <f>H22</f>
        <v>3976.8490000000288</v>
      </c>
      <c r="I32" s="2">
        <f>I22</f>
        <v>487142.69228063809</v>
      </c>
      <c r="J32" s="2">
        <f>J22</f>
        <v>243571.34614031899</v>
      </c>
      <c r="K32" s="2">
        <f>K22</f>
        <v>-243571.34614031899</v>
      </c>
    </row>
    <row r="33" spans="7:11" x14ac:dyDescent="0.35">
      <c r="G33" t="str">
        <f>G23</f>
        <v>Σ 2022 ROY</v>
      </c>
      <c r="H33" s="2">
        <f t="shared" ref="H33:K33" si="0">H23</f>
        <v>28147.58165954104</v>
      </c>
      <c r="I33" s="2">
        <f t="shared" si="0"/>
        <v>2902923.1742128367</v>
      </c>
      <c r="J33" s="2">
        <f t="shared" si="0"/>
        <v>1451461.5871064183</v>
      </c>
      <c r="K33" s="2">
        <f t="shared" si="0"/>
        <v>-1451461.5871064183</v>
      </c>
    </row>
    <row r="34" spans="7:11" x14ac:dyDescent="0.35">
      <c r="G34" t="s">
        <v>12</v>
      </c>
      <c r="H34" s="2">
        <f>H26+H24</f>
        <v>12449.143999999997</v>
      </c>
      <c r="I34" s="2">
        <f t="shared" ref="I34:K34" si="1">I26+I24</f>
        <v>907600.51395368879</v>
      </c>
      <c r="J34" s="2">
        <f t="shared" si="1"/>
        <v>453800.25697684434</v>
      </c>
      <c r="K34" s="2">
        <f t="shared" si="1"/>
        <v>-453800.25697684434</v>
      </c>
    </row>
    <row r="35" spans="7:11" x14ac:dyDescent="0.35">
      <c r="G35" t="s">
        <v>13</v>
      </c>
      <c r="H35" s="2">
        <f>H25</f>
        <v>54264.282125543963</v>
      </c>
      <c r="I35" s="2">
        <f t="shared" ref="I35:K35" si="2">I25</f>
        <v>3981197.2149147242</v>
      </c>
      <c r="J35" s="2">
        <f t="shared" si="2"/>
        <v>1990598.6074573621</v>
      </c>
      <c r="K35" s="2">
        <f t="shared" si="2"/>
        <v>-1990598.6074573621</v>
      </c>
    </row>
    <row r="36" spans="7:11" x14ac:dyDescent="0.35">
      <c r="G36" t="str">
        <f>G27</f>
        <v>Σ 2023-2025</v>
      </c>
      <c r="H36" s="2">
        <f t="shared" ref="H36:K36" si="3">H27</f>
        <v>66713.426125543963</v>
      </c>
      <c r="I36" s="2">
        <f t="shared" si="3"/>
        <v>4888797.7288684128</v>
      </c>
      <c r="J36" s="2">
        <f t="shared" si="3"/>
        <v>2444398.8644342064</v>
      </c>
      <c r="K36" s="2">
        <f t="shared" si="3"/>
        <v>-2444398.8644342064</v>
      </c>
    </row>
  </sheetData>
  <pageMargins left="0.7" right="0.7" top="0.75" bottom="0.75" header="0.3" footer="0.3"/>
  <pageSetup paperSize="9" orientation="portrait" horizontalDpi="1200" verticalDpi="1200" r:id="rId1"/>
  <customProperties>
    <customPr name="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2022-04-12T17:43:10Z</dcterms:created>
  <dcterms:modified xsi:type="dcterms:W3CDTF">2022-04-19T13:03:28Z</dcterms:modified>
</cp:coreProperties>
</file>