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1_12 within-year VaR/"/>
    </mc:Choice>
  </mc:AlternateContent>
  <xr:revisionPtr revIDLastSave="16" documentId="13_ncr:1_{D8AE753A-BB49-427C-BEBB-5883468ED885}" xr6:coauthVersionLast="47" xr6:coauthVersionMax="47" xr10:uidLastSave="{B195E1BD-4C9A-4F72-BBD7-D4ADECA74A8A}"/>
  <bookViews>
    <workbookView xWindow="1930" yWindow="-110" windowWidth="36580" windowHeight="21820" activeTab="1" xr2:uid="{00000000-000D-0000-FFFF-FFFF00000000}"/>
  </bookViews>
  <sheets>
    <sheet name="B2C_P2H" sheetId="1" r:id="rId1"/>
    <sheet name="B2C_HH" sheetId="4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4" l="1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M39" i="1"/>
  <c r="J39" i="1"/>
  <c r="J28" i="1"/>
  <c r="J29" i="1"/>
  <c r="J30" i="1"/>
  <c r="J31" i="1"/>
  <c r="J32" i="1"/>
  <c r="J33" i="1"/>
  <c r="J34" i="1"/>
  <c r="J35" i="1"/>
  <c r="J36" i="1"/>
  <c r="J37" i="1"/>
  <c r="J38" i="1"/>
  <c r="J27" i="1"/>
  <c r="L39" i="4"/>
  <c r="K39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62" i="1" l="1"/>
  <c r="H63" i="1"/>
  <c r="H64" i="1"/>
  <c r="H65" i="1"/>
  <c r="H66" i="1"/>
  <c r="H67" i="1"/>
  <c r="H68" i="1"/>
  <c r="H69" i="1"/>
  <c r="H70" i="1"/>
  <c r="H71" i="1"/>
  <c r="H72" i="1"/>
  <c r="H61" i="1"/>
  <c r="H45" i="1"/>
  <c r="H46" i="1"/>
  <c r="H47" i="1"/>
  <c r="H48" i="1"/>
  <c r="H49" i="1"/>
  <c r="H50" i="1"/>
  <c r="H51" i="1"/>
  <c r="H52" i="1"/>
  <c r="H53" i="1"/>
  <c r="H54" i="1"/>
  <c r="H55" i="1"/>
  <c r="H44" i="1"/>
  <c r="G45" i="1"/>
  <c r="G46" i="1"/>
  <c r="G47" i="1"/>
  <c r="G48" i="1"/>
  <c r="G49" i="1"/>
  <c r="G50" i="1"/>
  <c r="G51" i="1"/>
  <c r="G52" i="1"/>
  <c r="G53" i="1"/>
  <c r="G54" i="1"/>
  <c r="G55" i="1"/>
  <c r="G44" i="1"/>
  <c r="G62" i="1"/>
  <c r="G63" i="1"/>
  <c r="G64" i="1"/>
  <c r="G65" i="1"/>
  <c r="G66" i="1"/>
  <c r="G67" i="1"/>
  <c r="G68" i="1"/>
  <c r="G69" i="1"/>
  <c r="G70" i="1"/>
  <c r="G71" i="1"/>
  <c r="G72" i="1"/>
  <c r="G61" i="1"/>
  <c r="L39" i="1"/>
  <c r="K39" i="1"/>
</calcChain>
</file>

<file path=xl/sharedStrings.xml><?xml version="1.0" encoding="utf-8"?>
<sst xmlns="http://schemas.openxmlformats.org/spreadsheetml/2006/main" count="244" uniqueCount="51">
  <si>
    <t>ts_left</t>
  </si>
  <si>
    <t>w</t>
  </si>
  <si>
    <t>q</t>
  </si>
  <si>
    <t>p</t>
  </si>
  <si>
    <t>r</t>
  </si>
  <si>
    <t>2022-01-01 00:00:00+01:00</t>
  </si>
  <si>
    <t>2022-02-01 00:00:00+01:00</t>
  </si>
  <si>
    <t>2022-03-01 00:00:00+01:00</t>
  </si>
  <si>
    <t>2022-04-01 00:00:00+02:00</t>
  </si>
  <si>
    <t>2022-05-01 00:00:00+02:00</t>
  </si>
  <si>
    <t>2022-06-01 00:00:00+02:00</t>
  </si>
  <si>
    <t>2022-07-01 00:00:00+02:00</t>
  </si>
  <si>
    <t>2022-08-01 00:00:00+02:00</t>
  </si>
  <si>
    <t>2022-09-01 00:00:00+02:00</t>
  </si>
  <si>
    <t>2022-10-01 00:00:00+02:00</t>
  </si>
  <si>
    <t>2022-11-01 00:00:00+01:00</t>
  </si>
  <si>
    <t>2022-12-01 00:00:00+01:00</t>
  </si>
  <si>
    <t>unit</t>
  </si>
  <si>
    <t>MW</t>
  </si>
  <si>
    <t>MWh</t>
  </si>
  <si>
    <t>Eur/MWh</t>
  </si>
  <si>
    <t>Eur</t>
  </si>
  <si>
    <t>q0.05</t>
  </si>
  <si>
    <t>q0.95</t>
  </si>
  <si>
    <t>current</t>
  </si>
  <si>
    <t xml:space="preserve"> </t>
  </si>
  <si>
    <t>Index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</si>
  <si>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</si>
  <si>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</si>
  <si>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</si>
  <si>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</si>
  <si>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</si>
  <si>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</si>
  <si>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</si>
  <si>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</si>
  <si>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</si>
  <si>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</si>
  <si>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</si>
  <si>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</si>
  <si>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fraction</t>
  </si>
  <si>
    <t>offtake</t>
  </si>
  <si>
    <t>sourced</t>
  </si>
  <si>
    <t>unsourced</t>
  </si>
  <si>
    <t>Δp</t>
  </si>
  <si>
    <t>Δ</t>
  </si>
  <si>
    <t>Δ r</t>
  </si>
  <si>
    <t>(energy + risk)</t>
  </si>
  <si>
    <t>FSP</t>
  </si>
  <si>
    <t>Prices</t>
  </si>
  <si>
    <t>Volumes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</si>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</sst>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E6E6E6"/>
      <name val="Consolas"/>
      <family val="3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 applyFont="0" applyFill="0" applyBorder="0" applyProtection="0">
      <alignment vertical="top"/>
    </xf>
    <xf numFmtId="9" fontId="1" fillId="0" borderId="0" applyFont="0" applyFill="0" applyBorder="0" applyAlignment="0" applyProtection="0"/>
    <xf numFmtId="39" fontId="1" fillId="0" borderId="0" applyFont="0" applyFill="0" applyBorder="0" applyProtection="0">
      <alignment vertical="top"/>
    </xf>
    <xf numFmtId="37" fontId="1" fillId="0" borderId="0" applyFont="0" applyFill="0" applyBorder="0" applyProtection="0">
      <alignment vertical="top"/>
    </xf>
    <xf numFmtId="164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</cellStyleXfs>
  <cellXfs count="18">
    <xf numFmtId="0" fontId="0" fillId="0" borderId="0" xfId="0">
      <alignment vertical="top"/>
    </xf>
    <xf numFmtId="0" fontId="2" fillId="0" borderId="0" xfId="0" applyFont="1" applyAlignment="1">
      <alignment vertical="center"/>
    </xf>
    <xf numFmtId="39" fontId="0" fillId="0" borderId="0" xfId="2" applyFont="1">
      <alignment vertical="top"/>
    </xf>
    <xf numFmtId="37" fontId="0" fillId="0" borderId="0" xfId="3" applyFont="1">
      <alignment vertical="top"/>
    </xf>
    <xf numFmtId="168" fontId="0" fillId="0" borderId="0" xfId="8" applyFont="1">
      <alignment vertical="top"/>
    </xf>
    <xf numFmtId="9" fontId="0" fillId="0" borderId="0" xfId="1" applyFont="1" applyAlignment="1">
      <alignment vertical="top"/>
    </xf>
    <xf numFmtId="37" fontId="0" fillId="0" borderId="0" xfId="0" applyNumberFormat="1">
      <alignment vertical="top"/>
    </xf>
    <xf numFmtId="39" fontId="0" fillId="0" borderId="0" xfId="2" applyFont="1" applyBorder="1">
      <alignment vertical="top"/>
    </xf>
    <xf numFmtId="0" fontId="0" fillId="0" borderId="0" xfId="0" applyBorder="1">
      <alignment vertical="top"/>
    </xf>
    <xf numFmtId="39" fontId="0" fillId="0" borderId="0" xfId="0" applyNumberFormat="1">
      <alignment vertical="top"/>
    </xf>
    <xf numFmtId="0" fontId="0" fillId="0" borderId="0" xfId="0" applyAlignment="1"/>
    <xf numFmtId="39" fontId="0" fillId="0" borderId="0" xfId="2" applyFont="1" applyAlignment="1"/>
    <xf numFmtId="0" fontId="0" fillId="0" borderId="0" xfId="0" applyBorder="1" applyAlignment="1"/>
    <xf numFmtId="0" fontId="0" fillId="0" borderId="0" xfId="0" applyAlignment="1">
      <alignment vertical="top"/>
    </xf>
    <xf numFmtId="39" fontId="0" fillId="0" borderId="0" xfId="2" applyFont="1" applyAlignment="1">
      <alignment vertical="top"/>
    </xf>
    <xf numFmtId="0" fontId="0" fillId="0" borderId="0" xfId="0" applyBorder="1" applyAlignment="1">
      <alignment vertical="top"/>
    </xf>
    <xf numFmtId="2" fontId="4" fillId="0" borderId="0" xfId="0" applyNumberFormat="1" applyFont="1" applyFill="1" applyBorder="1" applyAlignment="1"/>
    <xf numFmtId="2" fontId="4" fillId="0" borderId="0" xfId="0" applyNumberFormat="1" applyFont="1" applyFill="1" applyBorder="1" applyAlignment="1">
      <alignment vertical="top"/>
    </xf>
  </cellXfs>
  <cellStyles count="10">
    <cellStyle name="​​Date" xfId="8" xr:uid="{EACF90CB-A7B2-4F44-97CD-F8B6768156A8}"/>
    <cellStyle name="​​Month" xfId="9" xr:uid="{D0A34E20-BA62-4643-91A9-34428BBC7066}"/>
    <cellStyle name="​​Timestamp" xfId="7" xr:uid="{C6F149C6-245F-431D-94A5-A25C5AF6290A}"/>
    <cellStyle name="​Factor [4]" xfId="6" xr:uid="{B5143DB9-3EE4-4834-9879-5A4FFFC669B9}"/>
    <cellStyle name="​Percentage [0]" xfId="5" xr:uid="{7DDBD28E-EDC8-4BAC-92FB-71A0C29198B5}"/>
    <cellStyle name="​Percentage [2]" xfId="4" xr:uid="{877970F8-32E0-4CE3-8873-AD114ECB18D9}"/>
    <cellStyle name="Normal" xfId="0" builtinId="0" customBuiltin="1"/>
    <cellStyle name="Number [0]" xfId="3" xr:uid="{C3F531BF-58D5-46A6-8506-A8B77F4D165A}"/>
    <cellStyle name="Number [2]" xfId="2" xr:uid="{0B532622-6EED-452B-B5A8-B118C2A55F97}"/>
    <cellStyle name="Percent" xfId="1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B2C_P2H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B2C_P2H!$B$5</c:f>
              <c:strCache>
                <c:ptCount val="1"/>
                <c:pt idx="0">
                  <c:v>FSP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B2C_P2H!$E$9:$E$20</c:f>
              <c:numCache>
                <c:formatCode>0.00</c:formatCode>
                <c:ptCount val="12"/>
                <c:pt idx="0">
                  <c:v>91.724382144624443</c:v>
                </c:pt>
                <c:pt idx="1">
                  <c:v>85.390758305038986</c:v>
                </c:pt>
                <c:pt idx="2">
                  <c:v>69.625906948046847</c:v>
                </c:pt>
                <c:pt idx="3">
                  <c:v>72.408484729575804</c:v>
                </c:pt>
                <c:pt idx="4">
                  <c:v>54.053765518181372</c:v>
                </c:pt>
                <c:pt idx="5">
                  <c:v>28.604562524793888</c:v>
                </c:pt>
                <c:pt idx="6">
                  <c:v>-9.9762659615535441</c:v>
                </c:pt>
                <c:pt idx="7">
                  <c:v>-22.040085202790753</c:v>
                </c:pt>
                <c:pt idx="8">
                  <c:v>32.659771149825147</c:v>
                </c:pt>
                <c:pt idx="9">
                  <c:v>64.828757012985889</c:v>
                </c:pt>
                <c:pt idx="10">
                  <c:v>73.160470484844666</c:v>
                </c:pt>
                <c:pt idx="11">
                  <c:v>74.485268858350906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F-4B11-BBB4-2AE12AFA594A}"/>
            </c:ext>
          </c:extLst>
        </c:ser>
        <c:ser>
          <c:idx val="0"/>
          <c:order val="1"/>
          <c:tx>
            <c:strRef>
              <c:f>B2C_P2H!$B$23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B2C_P2H!$I$27:$I$38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B2C_P2H!$E$27:$E$38</c:f>
              <c:numCache>
                <c:formatCode>#,##0.00_);\(#,##0.00\)</c:formatCode>
                <c:ptCount val="12"/>
                <c:pt idx="0">
                  <c:v>79.094577429715699</c:v>
                </c:pt>
                <c:pt idx="1">
                  <c:v>73.920861770300107</c:v>
                </c:pt>
                <c:pt idx="2">
                  <c:v>49.199428155139401</c:v>
                </c:pt>
                <c:pt idx="3">
                  <c:v>78.873832295251901</c:v>
                </c:pt>
                <c:pt idx="4">
                  <c:v>31.840143683927099</c:v>
                </c:pt>
                <c:pt idx="5">
                  <c:v>-35.624596934193598</c:v>
                </c:pt>
                <c:pt idx="6">
                  <c:v>-41.233493138308603</c:v>
                </c:pt>
                <c:pt idx="7">
                  <c:v>-63.882830911408597</c:v>
                </c:pt>
                <c:pt idx="8">
                  <c:v>29.130423692915201</c:v>
                </c:pt>
                <c:pt idx="9">
                  <c:v>31.974288772461801</c:v>
                </c:pt>
                <c:pt idx="10">
                  <c:v>61.889537785430697</c:v>
                </c:pt>
                <c:pt idx="11">
                  <c:v>71.475016341390102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F-4B11-BBB4-2AE12AFA594A}"/>
            </c:ext>
          </c:extLst>
        </c:ser>
        <c:ser>
          <c:idx val="1"/>
          <c:order val="2"/>
          <c:tx>
            <c:strRef>
              <c:f>B2C_P2H!$B$40</c:f>
              <c:strCache>
                <c:ptCount val="1"/>
                <c:pt idx="0">
                  <c:v>q0.05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B2C_P2H!$I$27:$I$38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B2C_P2H!$E$44:$E$55</c:f>
              <c:numCache>
                <c:formatCode>#,##0.00_);\(#,##0.00\)</c:formatCode>
                <c:ptCount val="12"/>
                <c:pt idx="0">
                  <c:v>76.346583705501104</c:v>
                </c:pt>
                <c:pt idx="1">
                  <c:v>72.628889560373295</c:v>
                </c:pt>
                <c:pt idx="2">
                  <c:v>55.686077377454097</c:v>
                </c:pt>
                <c:pt idx="3">
                  <c:v>68.998332656780207</c:v>
                </c:pt>
                <c:pt idx="4">
                  <c:v>35.984278956627499</c:v>
                </c:pt>
                <c:pt idx="5">
                  <c:v>-10.2302468306968</c:v>
                </c:pt>
                <c:pt idx="6">
                  <c:v>-37.327079804285397</c:v>
                </c:pt>
                <c:pt idx="7">
                  <c:v>-55.699867110191903</c:v>
                </c:pt>
                <c:pt idx="8">
                  <c:v>21.777974048569099</c:v>
                </c:pt>
                <c:pt idx="9">
                  <c:v>42.300685001645299</c:v>
                </c:pt>
                <c:pt idx="10">
                  <c:v>61.011909180162398</c:v>
                </c:pt>
                <c:pt idx="11">
                  <c:v>66.677512619284599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F-4B11-BBB4-2AE12AFA594A}"/>
            </c:ext>
          </c:extLst>
        </c:ser>
        <c:ser>
          <c:idx val="2"/>
          <c:order val="3"/>
          <c:tx>
            <c:strRef>
              <c:f>B2C_P2H!$B$57</c:f>
              <c:strCache>
                <c:ptCount val="1"/>
                <c:pt idx="0">
                  <c:v>q0.95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CCCC"/>
              </a:solidFill>
              <a:ln w="9525">
                <a:noFill/>
              </a:ln>
              <a:effectLst/>
            </c:spPr>
          </c:marker>
          <c:cat>
            <c:strRef>
              <c:f>B2C_P2H!$I$27:$I$38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B2C_P2H!$E$61:$E$72</c:f>
              <c:numCache>
                <c:formatCode>#,##0.00_);\(#,##0.00\)</c:formatCode>
                <c:ptCount val="12"/>
                <c:pt idx="0">
                  <c:v>82.265593868292498</c:v>
                </c:pt>
                <c:pt idx="1">
                  <c:v>75.411718565118306</c:v>
                </c:pt>
                <c:pt idx="2">
                  <c:v>41.7142322705959</c:v>
                </c:pt>
                <c:pt idx="3">
                  <c:v>90.269553987340402</c:v>
                </c:pt>
                <c:pt idx="4">
                  <c:v>27.058065414379701</c:v>
                </c:pt>
                <c:pt idx="5">
                  <c:v>-64.928121507629498</c:v>
                </c:pt>
                <c:pt idx="6">
                  <c:v>-45.741254851485301</c:v>
                </c:pt>
                <c:pt idx="7">
                  <c:v>-73.325469917927606</c:v>
                </c:pt>
                <c:pt idx="8">
                  <c:v>37.614700232773203</c:v>
                </c:pt>
                <c:pt idx="9">
                  <c:v>20.058260032854999</c:v>
                </c:pt>
                <c:pt idx="10">
                  <c:v>62.902267439704701</c:v>
                </c:pt>
                <c:pt idx="11">
                  <c:v>77.011041781651699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F-4B11-BBB4-2AE12AFA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40959"/>
        <c:axId val="1093641375"/>
      </c:lineChart>
      <c:catAx>
        <c:axId val="10936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1375"/>
        <c:crosses val="autoZero"/>
        <c:auto val="1"/>
        <c:lblAlgn val="ctr"/>
        <c:lblOffset val="100"/>
        <c:noMultiLvlLbl val="0"/>
      </c:catAx>
      <c:valAx>
        <c:axId val="10936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B2C_P2H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B2C_P2H!$K$23</c:f>
              <c:strCache>
                <c:ptCount val="1"/>
                <c:pt idx="0">
                  <c:v>sourced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B2C_P2H!$I$27:$I$38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B2C_P2H!$K$27:$K$38</c:f>
              <c:numCache>
                <c:formatCode>#,##0_);\(#,##0\)</c:formatCode>
                <c:ptCount val="12"/>
                <c:pt idx="0">
                  <c:v>251010.21815999999</c:v>
                </c:pt>
                <c:pt idx="1">
                  <c:v>223627.38208000001</c:v>
                </c:pt>
                <c:pt idx="2">
                  <c:v>232717.832270001</c:v>
                </c:pt>
                <c:pt idx="3">
                  <c:v>92680.305000000197</c:v>
                </c:pt>
                <c:pt idx="4">
                  <c:v>81193.837000000407</c:v>
                </c:pt>
                <c:pt idx="5">
                  <c:v>69803.023000000103</c:v>
                </c:pt>
                <c:pt idx="6">
                  <c:v>33628.118000000002</c:v>
                </c:pt>
                <c:pt idx="7">
                  <c:v>33414.255999999899</c:v>
                </c:pt>
                <c:pt idx="8">
                  <c:v>40094.202000000201</c:v>
                </c:pt>
                <c:pt idx="9">
                  <c:v>153782.33399999901</c:v>
                </c:pt>
                <c:pt idx="10">
                  <c:v>160589.508999999</c:v>
                </c:pt>
                <c:pt idx="11">
                  <c:v>179195.91200000001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9-4EDF-ABCD-92478E74441B}"/>
            </c:ext>
          </c:extLst>
        </c:ser>
        <c:ser>
          <c:idx val="0"/>
          <c:order val="1"/>
          <c:tx>
            <c:strRef>
              <c:f>B2C_P2H!$L$23</c:f>
              <c:strCache>
                <c:ptCount val="1"/>
                <c:pt idx="0">
                  <c:v>unsourced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44D7B5E-A99C-40D0-B42C-E0ED2400B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B59-4EDF-ABCD-92478E7444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512E59-F300-49A5-A4CC-8D9AD837B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B59-4EDF-ABCD-92478E7444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28DAC1-B4C5-4036-99AF-9239AF607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B59-4EDF-ABCD-92478E74441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C92C18-644C-44B2-A71D-ABF4A0771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B59-4EDF-ABCD-92478E74441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C94AF7-D9CC-44D9-A054-01CFD346D4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B59-4EDF-ABCD-92478E74441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5557ED-5B8B-4BBA-975B-539A42B2F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B59-4EDF-ABCD-92478E74441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2A224CF-2984-4EDE-9BAF-AAB08C063F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B59-4EDF-ABCD-92478E74441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948EAF2-50DA-4FF6-9C89-3C57B4C14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B59-4EDF-ABCD-92478E7444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0C67153-C3F3-4B91-837D-578C7066D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B59-4EDF-ABCD-92478E74441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B3A11F4-8A8C-481D-BA36-A70B2177B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B59-4EDF-ABCD-92478E74441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EE6B541-161F-4121-A09C-13DD4C3AE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B59-4EDF-ABCD-92478E74441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CCF451B-487C-4DA2-8163-D6AB7C2BD7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B59-4EDF-ABCD-92478E7444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B2C_P2H!$I$27:$I$38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B2C_P2H!$L$27:$L$38</c:f>
              <c:numCache>
                <c:formatCode>#,##0_);\(#,##0\)</c:formatCode>
                <c:ptCount val="12"/>
                <c:pt idx="0">
                  <c:v>22342.978339999099</c:v>
                </c:pt>
                <c:pt idx="1">
                  <c:v>13480.376169999699</c:v>
                </c:pt>
                <c:pt idx="2">
                  <c:v>-25237.998520001402</c:v>
                </c:pt>
                <c:pt idx="3">
                  <c:v>39418.236249999602</c:v>
                </c:pt>
                <c:pt idx="4">
                  <c:v>-8703.59725000045</c:v>
                </c:pt>
                <c:pt idx="5">
                  <c:v>-30741.8347500001</c:v>
                </c:pt>
                <c:pt idx="6">
                  <c:v>-3870.8577499999901</c:v>
                </c:pt>
                <c:pt idx="7">
                  <c:v>-7135.74124999999</c:v>
                </c:pt>
                <c:pt idx="8">
                  <c:v>11169.873749999701</c:v>
                </c:pt>
                <c:pt idx="9">
                  <c:v>-34931.524499999803</c:v>
                </c:pt>
                <c:pt idx="10">
                  <c:v>8765.0132500006494</c:v>
                </c:pt>
                <c:pt idx="11">
                  <c:v>36619.865499998697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B2C_P2H!$J$27:$J$38</c15:f>
                <c15:dlblRangeCache>
                  <c:ptCount val="12"/>
                  <c:pt idx="0">
                    <c:v>-8%</c:v>
                  </c:pt>
                  <c:pt idx="1">
                    <c:v>-6%</c:v>
                  </c:pt>
                  <c:pt idx="2">
                    <c:v>12%</c:v>
                  </c:pt>
                  <c:pt idx="3">
                    <c:v>-30%</c:v>
                  </c:pt>
                  <c:pt idx="4">
                    <c:v>12%</c:v>
                  </c:pt>
                  <c:pt idx="5">
                    <c:v>79%</c:v>
                  </c:pt>
                  <c:pt idx="6">
                    <c:v>13%</c:v>
                  </c:pt>
                  <c:pt idx="7">
                    <c:v>27%</c:v>
                  </c:pt>
                  <c:pt idx="8">
                    <c:v>-22%</c:v>
                  </c:pt>
                  <c:pt idx="9">
                    <c:v>29%</c:v>
                  </c:pt>
                  <c:pt idx="10">
                    <c:v>-5%</c:v>
                  </c:pt>
                  <c:pt idx="11">
                    <c:v>-17%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B59-4EDF-ABCD-92478E744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93640959"/>
        <c:axId val="1093641375"/>
      </c:barChart>
      <c:lineChart>
        <c:grouping val="standard"/>
        <c:varyColors val="0"/>
        <c:ser>
          <c:idx val="1"/>
          <c:order val="2"/>
          <c:tx>
            <c:strRef>
              <c:f>B2C_P2H!$M$23</c:f>
              <c:strCache>
                <c:ptCount val="1"/>
                <c:pt idx="0">
                  <c:v>offtake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B2C_P2H!$M$27:$M$38</c:f>
              <c:numCache>
                <c:formatCode>#,##0.00_);\(#,##0.00\)</c:formatCode>
                <c:ptCount val="12"/>
                <c:pt idx="0">
                  <c:v>273353.19649999897</c:v>
                </c:pt>
                <c:pt idx="1">
                  <c:v>237107.75825000001</c:v>
                </c:pt>
                <c:pt idx="2">
                  <c:v>207479.833749999</c:v>
                </c:pt>
                <c:pt idx="3">
                  <c:v>132098.54124999899</c:v>
                </c:pt>
                <c:pt idx="4">
                  <c:v>72490.239749999906</c:v>
                </c:pt>
                <c:pt idx="5">
                  <c:v>39061.188249999897</c:v>
                </c:pt>
                <c:pt idx="6">
                  <c:v>29757.260249999999</c:v>
                </c:pt>
                <c:pt idx="7">
                  <c:v>26278.5147499999</c:v>
                </c:pt>
                <c:pt idx="8">
                  <c:v>51264.075749999902</c:v>
                </c:pt>
                <c:pt idx="9">
                  <c:v>118850.809499999</c:v>
                </c:pt>
                <c:pt idx="10">
                  <c:v>169354.52225000001</c:v>
                </c:pt>
                <c:pt idx="11">
                  <c:v>215815.77749999901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9-4EDF-ABCD-92478E744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40959"/>
        <c:axId val="1093641375"/>
      </c:lineChart>
      <c:catAx>
        <c:axId val="10936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1375"/>
        <c:crosses val="autoZero"/>
        <c:auto val="1"/>
        <c:lblAlgn val="ctr"/>
        <c:lblOffset val="100"/>
        <c:noMultiLvlLbl val="0"/>
      </c:catAx>
      <c:valAx>
        <c:axId val="10936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0959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</a:t>
            </a:r>
            <a:r>
              <a:rPr lang="en-US" baseline="0"/>
              <a:t> s</a:t>
            </a:r>
            <a:r>
              <a:rPr lang="en-US"/>
              <a:t>pecific 1-week 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B2C_P2H!$B$40</c:f>
              <c:strCache>
                <c:ptCount val="1"/>
                <c:pt idx="0">
                  <c:v>q0.05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B2C_P2H!$I$27:$I$38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B2C_P2H!$G$44:$G$55</c:f>
              <c:numCache>
                <c:formatCode>#,##0.00_);\(#,##0.00\)</c:formatCode>
                <c:ptCount val="12"/>
                <c:pt idx="0">
                  <c:v>-2.7479937242145951</c:v>
                </c:pt>
                <c:pt idx="1">
                  <c:v>-1.2919722099268114</c:v>
                </c:pt>
                <c:pt idx="2">
                  <c:v>6.4866492223146963</c:v>
                </c:pt>
                <c:pt idx="3">
                  <c:v>-9.8754996384716947</c:v>
                </c:pt>
                <c:pt idx="4">
                  <c:v>4.1441352727003995</c:v>
                </c:pt>
                <c:pt idx="5">
                  <c:v>25.394350103496798</c:v>
                </c:pt>
                <c:pt idx="6">
                  <c:v>3.9064133340232061</c:v>
                </c:pt>
                <c:pt idx="7">
                  <c:v>8.1829638012166939</c:v>
                </c:pt>
                <c:pt idx="8">
                  <c:v>-7.3524496443461018</c:v>
                </c:pt>
                <c:pt idx="9">
                  <c:v>10.326396229183498</c:v>
                </c:pt>
                <c:pt idx="10">
                  <c:v>-0.87762860526829911</c:v>
                </c:pt>
                <c:pt idx="11">
                  <c:v>-4.7975037221055032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1-4F8F-A47D-A157596B1844}"/>
            </c:ext>
          </c:extLst>
        </c:ser>
        <c:ser>
          <c:idx val="2"/>
          <c:order val="1"/>
          <c:tx>
            <c:strRef>
              <c:f>B2C_P2H!$B$57</c:f>
              <c:strCache>
                <c:ptCount val="1"/>
                <c:pt idx="0">
                  <c:v>q0.95</c:v>
                </c:pt>
              </c:strCache>
            </c:strRef>
          </c:tx>
          <c:spPr>
            <a:solidFill>
              <a:srgbClr val="FFCCCC"/>
            </a:solidFill>
            <a:ln w="25400">
              <a:noFill/>
            </a:ln>
            <a:effectLst/>
          </c:spPr>
          <c:invertIfNegative val="0"/>
          <c:cat>
            <c:strRef>
              <c:f>B2C_P2H!$I$27:$I$38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B2C_P2H!$G$61:$G$72</c:f>
              <c:numCache>
                <c:formatCode>#,##0.00_);\(#,##0.00\)</c:formatCode>
                <c:ptCount val="12"/>
                <c:pt idx="0">
                  <c:v>3.1710164385767996</c:v>
                </c:pt>
                <c:pt idx="1">
                  <c:v>1.4908567948181997</c:v>
                </c:pt>
                <c:pt idx="2">
                  <c:v>-7.4851958845435007</c:v>
                </c:pt>
                <c:pt idx="3">
                  <c:v>11.3957216920885</c:v>
                </c:pt>
                <c:pt idx="4">
                  <c:v>-4.782078269547398</c:v>
                </c:pt>
                <c:pt idx="5">
                  <c:v>-29.303524573435901</c:v>
                </c:pt>
                <c:pt idx="6">
                  <c:v>-4.5077617131766985</c:v>
                </c:pt>
                <c:pt idx="7">
                  <c:v>-9.4426390065190091</c:v>
                </c:pt>
                <c:pt idx="8">
                  <c:v>8.4842765398580013</c:v>
                </c:pt>
                <c:pt idx="9">
                  <c:v>-11.916028739606801</c:v>
                </c:pt>
                <c:pt idx="10">
                  <c:v>1.0127296542740041</c:v>
                </c:pt>
                <c:pt idx="11">
                  <c:v>5.5360254402615965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1-4F8F-A47D-A157596B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640959"/>
        <c:axId val="1093641375"/>
      </c:barChart>
      <c:catAx>
        <c:axId val="10936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1375"/>
        <c:crosses val="autoZero"/>
        <c:auto val="1"/>
        <c:lblAlgn val="ctr"/>
        <c:lblOffset val="100"/>
        <c:noMultiLvlLbl val="0"/>
      </c:catAx>
      <c:valAx>
        <c:axId val="1093641375"/>
        <c:scaling>
          <c:orientation val="minMax"/>
          <c:max val="25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PF-Price</a:t>
                </a:r>
                <a:r>
                  <a:rPr lang="en-US" baseline="0"/>
                  <a:t> [</a:t>
                </a:r>
                <a:r>
                  <a:rPr lang="en-US"/>
                  <a:t>Eur/MWh]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Power B2C_P2H: a</a:t>
            </a:r>
            <a:r>
              <a:rPr lang="en-US"/>
              <a:t>bsolute 1-week VaR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B2C_P2H!$B$40</c:f>
              <c:strCache>
                <c:ptCount val="1"/>
                <c:pt idx="0">
                  <c:v>q0.05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B2C_P2H!$I$27:$I$38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B2C_P2H!$H$44:$H$55</c:f>
              <c:numCache>
                <c:formatCode>#,##0_);\(#,##0\)</c:formatCode>
                <c:ptCount val="12"/>
                <c:pt idx="0">
                  <c:v>-751172.86847599968</c:v>
                </c:pt>
                <c:pt idx="1">
                  <c:v>-306336.63441710174</c:v>
                </c:pt>
                <c:pt idx="2">
                  <c:v>1345848.9022404999</c:v>
                </c:pt>
                <c:pt idx="3">
                  <c:v>-1304539.096357001</c:v>
                </c:pt>
                <c:pt idx="4">
                  <c:v>300409.35947448015</c:v>
                </c:pt>
                <c:pt idx="5">
                  <c:v>991933.48987908382</c:v>
                </c:pt>
                <c:pt idx="6">
                  <c:v>116244.15822460013</c:v>
                </c:pt>
                <c:pt idx="7">
                  <c:v>215036.13494898984</c:v>
                </c:pt>
                <c:pt idx="8">
                  <c:v>-376916.53551581991</c:v>
                </c:pt>
                <c:pt idx="9">
                  <c:v>1227300.55105621</c:v>
                </c:pt>
                <c:pt idx="10">
                  <c:v>-148630.37315810099</c:v>
                </c:pt>
                <c:pt idx="11">
                  <c:v>-1035376.9958453998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E-4C81-9CB7-879FEF9C0DA9}"/>
            </c:ext>
          </c:extLst>
        </c:ser>
        <c:ser>
          <c:idx val="2"/>
          <c:order val="1"/>
          <c:tx>
            <c:strRef>
              <c:f>B2C_P2H!$B$57</c:f>
              <c:strCache>
                <c:ptCount val="1"/>
                <c:pt idx="0">
                  <c:v>q0.95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B2C_P2H!$I$27:$I$38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B2C_P2H!$H$61:$H$72</c:f>
              <c:numCache>
                <c:formatCode>#,##0_);\(#,##0\)</c:formatCode>
                <c:ptCount val="12"/>
                <c:pt idx="0">
                  <c:v>866807.47963900119</c:v>
                </c:pt>
                <c:pt idx="1">
                  <c:v>353493.71249109879</c:v>
                </c:pt>
                <c:pt idx="2">
                  <c:v>-1553027.1977111902</c:v>
                </c:pt>
                <c:pt idx="3">
                  <c:v>1505358.2120158002</c:v>
                </c:pt>
                <c:pt idx="4">
                  <c:v>-346654.00026274985</c:v>
                </c:pt>
                <c:pt idx="5">
                  <c:v>-1144630.4897514801</c:v>
                </c:pt>
                <c:pt idx="6">
                  <c:v>-134138.6384439799</c:v>
                </c:pt>
                <c:pt idx="7">
                  <c:v>-248138.52841172996</c:v>
                </c:pt>
                <c:pt idx="8">
                  <c:v>434938.59522323008</c:v>
                </c:pt>
                <c:pt idx="9">
                  <c:v>-1416229.6617275197</c:v>
                </c:pt>
                <c:pt idx="10">
                  <c:v>171510.34676799923</c:v>
                </c:pt>
                <c:pt idx="11">
                  <c:v>1194761.6346498001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E-4C81-9CB7-879FEF9C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640959"/>
        <c:axId val="1093641375"/>
      </c:barChart>
      <c:catAx>
        <c:axId val="10936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1375"/>
        <c:crosses val="autoZero"/>
        <c:auto val="1"/>
        <c:lblAlgn val="ctr"/>
        <c:lblOffset val="100"/>
        <c:noMultiLvlLbl val="0"/>
      </c:catAx>
      <c:valAx>
        <c:axId val="1093641375"/>
        <c:scaling>
          <c:orientation val="minMax"/>
          <c:max val="1500000"/>
          <c:min val="-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0959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Change in PF-Costs [MEur]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B2C_HH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B2C_HH!$B$5</c:f>
              <c:strCache>
                <c:ptCount val="1"/>
                <c:pt idx="0">
                  <c:v>FSP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B2C_HH!$E$9:$E$20</c:f>
              <c:numCache>
                <c:formatCode>0.00</c:formatCode>
                <c:ptCount val="12"/>
                <c:pt idx="0">
                  <c:v>99.161221300671443</c:v>
                </c:pt>
                <c:pt idx="1">
                  <c:v>92.405404477163501</c:v>
                </c:pt>
                <c:pt idx="2">
                  <c:v>80.521611140060486</c:v>
                </c:pt>
                <c:pt idx="3">
                  <c:v>65.936372697857735</c:v>
                </c:pt>
                <c:pt idx="4">
                  <c:v>61.972065609649164</c:v>
                </c:pt>
                <c:pt idx="5">
                  <c:v>58.396725888635224</c:v>
                </c:pt>
                <c:pt idx="6">
                  <c:v>58.684480419146915</c:v>
                </c:pt>
                <c:pt idx="7">
                  <c:v>58.608780017481713</c:v>
                </c:pt>
                <c:pt idx="8">
                  <c:v>59.522551994789232</c:v>
                </c:pt>
                <c:pt idx="9">
                  <c:v>63.548276676587207</c:v>
                </c:pt>
                <c:pt idx="10">
                  <c:v>68.644129928699357</c:v>
                </c:pt>
                <c:pt idx="11">
                  <c:v>70.477294876410298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D-4674-A295-AF70325C8A06}"/>
            </c:ext>
          </c:extLst>
        </c:ser>
        <c:ser>
          <c:idx val="0"/>
          <c:order val="1"/>
          <c:tx>
            <c:strRef>
              <c:f>B2C_HH!$B$23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B2C_HH!$I$27:$I$38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B2C_HH!$E$27:$E$38</c:f>
              <c:numCache>
                <c:formatCode>#,##0.00_);\(#,##0.00\)</c:formatCode>
                <c:ptCount val="12"/>
                <c:pt idx="0">
                  <c:v>93.755065093597494</c:v>
                </c:pt>
                <c:pt idx="1">
                  <c:v>90.721096118961796</c:v>
                </c:pt>
                <c:pt idx="2">
                  <c:v>79.464160748193294</c:v>
                </c:pt>
                <c:pt idx="3">
                  <c:v>66.854547259526896</c:v>
                </c:pt>
                <c:pt idx="4">
                  <c:v>56.3464290163312</c:v>
                </c:pt>
                <c:pt idx="5">
                  <c:v>48.202650955156301</c:v>
                </c:pt>
                <c:pt idx="6">
                  <c:v>52.867938154338198</c:v>
                </c:pt>
                <c:pt idx="7">
                  <c:v>51.867556076037602</c:v>
                </c:pt>
                <c:pt idx="8">
                  <c:v>56.725379879300597</c:v>
                </c:pt>
                <c:pt idx="9">
                  <c:v>54.725956499441899</c:v>
                </c:pt>
                <c:pt idx="10">
                  <c:v>66.260118317139799</c:v>
                </c:pt>
                <c:pt idx="11">
                  <c:v>71.541294877748001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D-4674-A295-AF70325C8A06}"/>
            </c:ext>
          </c:extLst>
        </c:ser>
        <c:ser>
          <c:idx val="1"/>
          <c:order val="2"/>
          <c:tx>
            <c:strRef>
              <c:f>B2C_HH!$B$40</c:f>
              <c:strCache>
                <c:ptCount val="1"/>
                <c:pt idx="0">
                  <c:v>q0.05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B2C_HH!$I$27:$I$38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B2C_HH!$E$44:$E$55</c:f>
              <c:numCache>
                <c:formatCode>#,##0.00_);\(#,##0.00\)</c:formatCode>
                <c:ptCount val="12"/>
                <c:pt idx="0">
                  <c:v>92.293865263657693</c:v>
                </c:pt>
                <c:pt idx="1">
                  <c:v>90.304362002635301</c:v>
                </c:pt>
                <c:pt idx="2">
                  <c:v>82.709315643168395</c:v>
                </c:pt>
                <c:pt idx="3">
                  <c:v>63.968773713193997</c:v>
                </c:pt>
                <c:pt idx="4">
                  <c:v>56.754252680615899</c:v>
                </c:pt>
                <c:pt idx="5">
                  <c:v>51.2887737809775</c:v>
                </c:pt>
                <c:pt idx="6">
                  <c:v>53.152606943700903</c:v>
                </c:pt>
                <c:pt idx="7">
                  <c:v>52.528701619736097</c:v>
                </c:pt>
                <c:pt idx="8">
                  <c:v>55.965593336509102</c:v>
                </c:pt>
                <c:pt idx="9">
                  <c:v>57.842746524164902</c:v>
                </c:pt>
                <c:pt idx="10">
                  <c:v>65.988048377281999</c:v>
                </c:pt>
                <c:pt idx="11">
                  <c:v>69.272204096391604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D-4674-A295-AF70325C8A06}"/>
            </c:ext>
          </c:extLst>
        </c:ser>
        <c:ser>
          <c:idx val="2"/>
          <c:order val="3"/>
          <c:tx>
            <c:strRef>
              <c:f>B2C_HH!$B$57</c:f>
              <c:strCache>
                <c:ptCount val="1"/>
                <c:pt idx="0">
                  <c:v>q0.95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CCCC"/>
              </a:solidFill>
              <a:ln w="9525">
                <a:noFill/>
              </a:ln>
              <a:effectLst/>
            </c:spPr>
          </c:marker>
          <c:cat>
            <c:strRef>
              <c:f>B2C_HH!$I$27:$I$38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B2C_HH!$E$61:$E$72</c:f>
              <c:numCache>
                <c:formatCode>#,##0.00_);\(#,##0.00\)</c:formatCode>
                <c:ptCount val="12"/>
                <c:pt idx="0">
                  <c:v>95.441200196438501</c:v>
                </c:pt>
                <c:pt idx="1">
                  <c:v>91.201981763547707</c:v>
                </c:pt>
                <c:pt idx="2">
                  <c:v>75.719450770503997</c:v>
                </c:pt>
                <c:pt idx="3">
                  <c:v>70.184553173586096</c:v>
                </c:pt>
                <c:pt idx="4">
                  <c:v>55.875825487621398</c:v>
                </c:pt>
                <c:pt idx="5">
                  <c:v>44.641454244292802</c:v>
                </c:pt>
                <c:pt idx="6">
                  <c:v>52.539447807848298</c:v>
                </c:pt>
                <c:pt idx="7">
                  <c:v>51.104634614869099</c:v>
                </c:pt>
                <c:pt idx="8">
                  <c:v>57.602127011497899</c:v>
                </c:pt>
                <c:pt idx="9">
                  <c:v>51.129371719462398</c:v>
                </c:pt>
                <c:pt idx="10">
                  <c:v>66.574070363001397</c:v>
                </c:pt>
                <c:pt idx="11">
                  <c:v>74.159686653864995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D-4674-A295-AF70325C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40959"/>
        <c:axId val="1093641375"/>
      </c:lineChart>
      <c:catAx>
        <c:axId val="10936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1375"/>
        <c:crosses val="autoZero"/>
        <c:auto val="1"/>
        <c:lblAlgn val="ctr"/>
        <c:lblOffset val="100"/>
        <c:noMultiLvlLbl val="0"/>
      </c:catAx>
      <c:valAx>
        <c:axId val="10936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B2C_HH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B2C_HH!$K$23</c:f>
              <c:strCache>
                <c:ptCount val="1"/>
                <c:pt idx="0">
                  <c:v>sourced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B2C_HH!$I$27:$I$38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B2C_HH!$K$27:$K$38</c:f>
              <c:numCache>
                <c:formatCode>#,##0_);\(#,##0\)</c:formatCode>
                <c:ptCount val="12"/>
                <c:pt idx="0">
                  <c:v>115318.261</c:v>
                </c:pt>
                <c:pt idx="1">
                  <c:v>104357.58999999901</c:v>
                </c:pt>
                <c:pt idx="2">
                  <c:v>115247.783</c:v>
                </c:pt>
                <c:pt idx="3">
                  <c:v>87214.123000000007</c:v>
                </c:pt>
                <c:pt idx="4">
                  <c:v>89893.604999999603</c:v>
                </c:pt>
                <c:pt idx="5">
                  <c:v>86293.200000000201</c:v>
                </c:pt>
                <c:pt idx="6">
                  <c:v>79341.179999999702</c:v>
                </c:pt>
                <c:pt idx="7">
                  <c:v>80297.16</c:v>
                </c:pt>
                <c:pt idx="8">
                  <c:v>78445.304999999906</c:v>
                </c:pt>
                <c:pt idx="9">
                  <c:v>97461.025999999605</c:v>
                </c:pt>
                <c:pt idx="10">
                  <c:v>94941.539999999703</c:v>
                </c:pt>
                <c:pt idx="11">
                  <c:v>98791.726000000199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D-48CD-AC31-FC1678C709C8}"/>
            </c:ext>
          </c:extLst>
        </c:ser>
        <c:ser>
          <c:idx val="0"/>
          <c:order val="1"/>
          <c:tx>
            <c:strRef>
              <c:f>B2C_HH!$L$23</c:f>
              <c:strCache>
                <c:ptCount val="1"/>
                <c:pt idx="0">
                  <c:v>unsourced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FFDA094-52DA-4C43-86D2-B60E3F9A7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7D-48CD-AC31-FC1678C70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91FE65-E3C0-415A-84A4-445A46995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A7D-48CD-AC31-FC1678C709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B9AAA5-2D74-48EC-A602-734CE8F66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A7D-48CD-AC31-FC1678C709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F9B256-8F4D-4C65-A1A0-96C5A4CD0E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A7D-48CD-AC31-FC1678C709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C1006A-5CD4-45F1-990D-5F6D2F107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A7D-48CD-AC31-FC1678C709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1F5032-78ED-4257-BE2F-DF678B3C6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A7D-48CD-AC31-FC1678C709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63EFBA-040F-4FA1-BF66-2CF8DA380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A7D-48CD-AC31-FC1678C709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D4AC8F-A162-4882-9682-CB5D507F6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A7D-48CD-AC31-FC1678C709C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0026BF6-A2CD-420A-8A88-304279062F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A7D-48CD-AC31-FC1678C709C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90CEEA6-E30D-4D63-B7BE-CBAA3E42B2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A7D-48CD-AC31-FC1678C709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04046AD-BBA8-40DB-B4FC-2B7052F1C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A7D-48CD-AC31-FC1678C709C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9CE910C-E48D-4656-BC60-4797BBCDF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A7D-48CD-AC31-FC1678C70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B2C_HH!$I$27:$I$38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B2C_HH!$L$27:$L$38</c:f>
              <c:numCache>
                <c:formatCode>#,##0_);\(#,##0\)</c:formatCode>
                <c:ptCount val="12"/>
                <c:pt idx="0">
                  <c:v>-569.27750000006904</c:v>
                </c:pt>
                <c:pt idx="1">
                  <c:v>-2551.5344999999502</c:v>
                </c:pt>
                <c:pt idx="2">
                  <c:v>-10521.8712499999</c:v>
                </c:pt>
                <c:pt idx="3">
                  <c:v>4997.1570000001302</c:v>
                </c:pt>
                <c:pt idx="4">
                  <c:v>-3339.1582499997999</c:v>
                </c:pt>
                <c:pt idx="5">
                  <c:v>-8762.1035000002794</c:v>
                </c:pt>
                <c:pt idx="6">
                  <c:v>-2411.7027499996402</c:v>
                </c:pt>
                <c:pt idx="7">
                  <c:v>-3458.4270000000902</c:v>
                </c:pt>
                <c:pt idx="8">
                  <c:v>-456.77199999983702</c:v>
                </c:pt>
                <c:pt idx="9">
                  <c:v>-9748.9594999997298</c:v>
                </c:pt>
                <c:pt idx="10">
                  <c:v>-2482.2627499996302</c:v>
                </c:pt>
                <c:pt idx="11">
                  <c:v>3161.6334999999499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B2C_HH!$J$27:$J$38</c15:f>
                <c15:dlblRangeCache>
                  <c:ptCount val="12"/>
                  <c:pt idx="0">
                    <c:v>0%</c:v>
                  </c:pt>
                  <c:pt idx="1">
                    <c:v>3%</c:v>
                  </c:pt>
                  <c:pt idx="2">
                    <c:v>10%</c:v>
                  </c:pt>
                  <c:pt idx="3">
                    <c:v>-5%</c:v>
                  </c:pt>
                  <c:pt idx="4">
                    <c:v>4%</c:v>
                  </c:pt>
                  <c:pt idx="5">
                    <c:v>11%</c:v>
                  </c:pt>
                  <c:pt idx="6">
                    <c:v>3%</c:v>
                  </c:pt>
                  <c:pt idx="7">
                    <c:v>5%</c:v>
                  </c:pt>
                  <c:pt idx="8">
                    <c:v>1%</c:v>
                  </c:pt>
                  <c:pt idx="9">
                    <c:v>11%</c:v>
                  </c:pt>
                  <c:pt idx="10">
                    <c:v>3%</c:v>
                  </c:pt>
                  <c:pt idx="11">
                    <c:v>-3%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0A7D-48CD-AC31-FC1678C7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93640959"/>
        <c:axId val="1093641375"/>
      </c:barChart>
      <c:lineChart>
        <c:grouping val="standard"/>
        <c:varyColors val="0"/>
        <c:ser>
          <c:idx val="1"/>
          <c:order val="2"/>
          <c:tx>
            <c:strRef>
              <c:f>B2C_HH!$M$23</c:f>
              <c:strCache>
                <c:ptCount val="1"/>
                <c:pt idx="0">
                  <c:v>offtake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B2C_HH!$M$27:$M$38</c:f>
              <c:numCache>
                <c:formatCode>#,##0.00_);\(#,##0.00\)</c:formatCode>
                <c:ptCount val="12"/>
                <c:pt idx="0">
                  <c:v>114748.983499999</c:v>
                </c:pt>
                <c:pt idx="1">
                  <c:v>101806.055499999</c:v>
                </c:pt>
                <c:pt idx="2">
                  <c:v>104725.91175</c:v>
                </c:pt>
                <c:pt idx="3">
                  <c:v>92211.280000000101</c:v>
                </c:pt>
                <c:pt idx="4">
                  <c:v>86554.446749999799</c:v>
                </c:pt>
                <c:pt idx="5">
                  <c:v>77531.096499999898</c:v>
                </c:pt>
                <c:pt idx="6">
                  <c:v>76929.477250000098</c:v>
                </c:pt>
                <c:pt idx="7">
                  <c:v>76838.732999999906</c:v>
                </c:pt>
                <c:pt idx="8">
                  <c:v>77988.532999999996</c:v>
                </c:pt>
                <c:pt idx="9">
                  <c:v>87712.066499999899</c:v>
                </c:pt>
                <c:pt idx="10">
                  <c:v>92459.277250000101</c:v>
                </c:pt>
                <c:pt idx="11">
                  <c:v>101953.35950000001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7D-48CD-AC31-FC1678C7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40959"/>
        <c:axId val="1093641375"/>
      </c:lineChart>
      <c:catAx>
        <c:axId val="10936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1375"/>
        <c:crosses val="autoZero"/>
        <c:auto val="1"/>
        <c:lblAlgn val="ctr"/>
        <c:lblOffset val="100"/>
        <c:noMultiLvlLbl val="0"/>
      </c:catAx>
      <c:valAx>
        <c:axId val="10936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0959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B2C_HH:</a:t>
            </a:r>
            <a:r>
              <a:rPr lang="en-US" baseline="0"/>
              <a:t> s</a:t>
            </a:r>
            <a:r>
              <a:rPr lang="en-US"/>
              <a:t>pecific 1-week 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B2C_HH!$B$40</c:f>
              <c:strCache>
                <c:ptCount val="1"/>
                <c:pt idx="0">
                  <c:v>q0.05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B2C_HH!$I$27:$I$38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B2C_HH!$G$44:$G$55</c:f>
              <c:numCache>
                <c:formatCode>#,##0.00_);\(#,##0.00\)</c:formatCode>
                <c:ptCount val="12"/>
                <c:pt idx="0">
                  <c:v>-1.461199829939801</c:v>
                </c:pt>
                <c:pt idx="1">
                  <c:v>-0.41673411632649504</c:v>
                </c:pt>
                <c:pt idx="2">
                  <c:v>3.2451548949751015</c:v>
                </c:pt>
                <c:pt idx="3">
                  <c:v>-2.8857735463328993</c:v>
                </c:pt>
                <c:pt idx="4">
                  <c:v>0.40782366428469885</c:v>
                </c:pt>
                <c:pt idx="5">
                  <c:v>3.0861228258211995</c:v>
                </c:pt>
                <c:pt idx="6">
                  <c:v>0.2846687893627049</c:v>
                </c:pt>
                <c:pt idx="7">
                  <c:v>0.66114554369849543</c:v>
                </c:pt>
                <c:pt idx="8">
                  <c:v>-0.75978654279149538</c:v>
                </c:pt>
                <c:pt idx="9">
                  <c:v>3.1167900247230023</c:v>
                </c:pt>
                <c:pt idx="10">
                  <c:v>-0.27206993985780059</c:v>
                </c:pt>
                <c:pt idx="11">
                  <c:v>-2.2690907813563967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9-4033-A55E-DAE090979C3B}"/>
            </c:ext>
          </c:extLst>
        </c:ser>
        <c:ser>
          <c:idx val="2"/>
          <c:order val="1"/>
          <c:tx>
            <c:strRef>
              <c:f>B2C_HH!$B$57</c:f>
              <c:strCache>
                <c:ptCount val="1"/>
                <c:pt idx="0">
                  <c:v>q0.95</c:v>
                </c:pt>
              </c:strCache>
            </c:strRef>
          </c:tx>
          <c:spPr>
            <a:solidFill>
              <a:srgbClr val="FFCCCC"/>
            </a:solidFill>
            <a:ln w="25400">
              <a:noFill/>
            </a:ln>
            <a:effectLst/>
          </c:spPr>
          <c:invertIfNegative val="0"/>
          <c:cat>
            <c:strRef>
              <c:f>B2C_HH!$I$27:$I$38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B2C_HH!$G$61:$G$72</c:f>
              <c:numCache>
                <c:formatCode>#,##0.00_);\(#,##0.00\)</c:formatCode>
                <c:ptCount val="12"/>
                <c:pt idx="0">
                  <c:v>1.686135102841007</c:v>
                </c:pt>
                <c:pt idx="1">
                  <c:v>0.48088564458591065</c:v>
                </c:pt>
                <c:pt idx="2">
                  <c:v>-3.7447099776892969</c:v>
                </c:pt>
                <c:pt idx="3">
                  <c:v>3.3300059140591998</c:v>
                </c:pt>
                <c:pt idx="4">
                  <c:v>-0.47060352870980182</c:v>
                </c:pt>
                <c:pt idx="5">
                  <c:v>-3.5611967108634985</c:v>
                </c:pt>
                <c:pt idx="6">
                  <c:v>-0.32849034648990028</c:v>
                </c:pt>
                <c:pt idx="7">
                  <c:v>-0.7629214611685029</c:v>
                </c:pt>
                <c:pt idx="8">
                  <c:v>0.87674713219730194</c:v>
                </c:pt>
                <c:pt idx="9">
                  <c:v>-3.5965847799795014</c:v>
                </c:pt>
                <c:pt idx="10">
                  <c:v>0.31395204586159764</c:v>
                </c:pt>
                <c:pt idx="11">
                  <c:v>2.6183917761169937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9-4033-A55E-DAE09097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640959"/>
        <c:axId val="1093641375"/>
      </c:barChart>
      <c:catAx>
        <c:axId val="10936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1375"/>
        <c:crosses val="autoZero"/>
        <c:auto val="1"/>
        <c:lblAlgn val="ctr"/>
        <c:lblOffset val="100"/>
        <c:noMultiLvlLbl val="0"/>
      </c:catAx>
      <c:valAx>
        <c:axId val="1093641375"/>
        <c:scaling>
          <c:orientation val="minMax"/>
          <c:max val="25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PF-Price</a:t>
                </a:r>
                <a:r>
                  <a:rPr lang="en-US" baseline="0"/>
                  <a:t> [</a:t>
                </a:r>
                <a:r>
                  <a:rPr lang="en-US"/>
                  <a:t>Eur/MWh]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Power B2C_HH: a</a:t>
            </a:r>
            <a:r>
              <a:rPr lang="en-US"/>
              <a:t>bsolute 1-week VaR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B2C_HH!$B$40</c:f>
              <c:strCache>
                <c:ptCount val="1"/>
                <c:pt idx="0">
                  <c:v>q0.05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B2C_HH!$I$27:$I$38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B2C_HH!$H$44:$H$55</c:f>
              <c:numCache>
                <c:formatCode>#,##0_);\(#,##0\)</c:formatCode>
                <c:ptCount val="12"/>
                <c:pt idx="0">
                  <c:v>-167671.19517599978</c:v>
                </c:pt>
                <c:pt idx="1">
                  <c:v>-42426.056575478986</c:v>
                </c:pt>
                <c:pt idx="2">
                  <c:v>339851.80514622945</c:v>
                </c:pt>
                <c:pt idx="3">
                  <c:v>-266100.87249748968</c:v>
                </c:pt>
                <c:pt idx="4">
                  <c:v>35298.951633729972</c:v>
                </c:pt>
                <c:pt idx="5">
                  <c:v>239270.48661958985</c:v>
                </c:pt>
                <c:pt idx="6">
                  <c:v>21899.42115507042</c:v>
                </c:pt>
                <c:pt idx="7">
                  <c:v>50801.585906379856</c:v>
                </c:pt>
                <c:pt idx="8">
                  <c:v>-59254.637865449302</c:v>
                </c:pt>
                <c:pt idx="9">
                  <c:v>273380.09391503967</c:v>
                </c:pt>
                <c:pt idx="10">
                  <c:v>-25155.390000700019</c:v>
                </c:pt>
                <c:pt idx="11">
                  <c:v>-231341.42816975992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8-46B6-BA01-F7CBCD6C303B}"/>
            </c:ext>
          </c:extLst>
        </c:ser>
        <c:ser>
          <c:idx val="2"/>
          <c:order val="1"/>
          <c:tx>
            <c:strRef>
              <c:f>B2C_HH!$B$57</c:f>
              <c:strCache>
                <c:ptCount val="1"/>
                <c:pt idx="0">
                  <c:v>q0.95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B2C_HH!$I$27:$I$38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B2C_HH!$H$61:$H$72</c:f>
              <c:numCache>
                <c:formatCode>#,##0_);\(#,##0\)</c:formatCode>
                <c:ptCount val="12"/>
                <c:pt idx="0">
                  <c:v>193482.28909470141</c:v>
                </c:pt>
                <c:pt idx="1">
                  <c:v>48957.070621870458</c:v>
                </c:pt>
                <c:pt idx="2">
                  <c:v>-392168.16665283963</c:v>
                </c:pt>
                <c:pt idx="3">
                  <c:v>307064.10774296988</c:v>
                </c:pt>
                <c:pt idx="4">
                  <c:v>-40732.828066070564</c:v>
                </c:pt>
                <c:pt idx="5">
                  <c:v>-276103.48584544985</c:v>
                </c:pt>
                <c:pt idx="6">
                  <c:v>-25270.590637129731</c:v>
                </c:pt>
                <c:pt idx="7">
                  <c:v>-58621.91845470015</c:v>
                </c:pt>
                <c:pt idx="8">
                  <c:v>68376.222652030177</c:v>
                </c:pt>
                <c:pt idx="9">
                  <c:v>-315463.88339444995</c:v>
                </c:pt>
                <c:pt idx="10">
                  <c:v>29027.779251519591</c:v>
                </c:pt>
                <c:pt idx="11">
                  <c:v>266953.83806230035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8-46B6-BA01-F7CBCD6C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640959"/>
        <c:axId val="1093641375"/>
      </c:barChart>
      <c:catAx>
        <c:axId val="10936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1375"/>
        <c:crosses val="autoZero"/>
        <c:auto val="1"/>
        <c:lblAlgn val="ctr"/>
        <c:lblOffset val="100"/>
        <c:noMultiLvlLbl val="0"/>
      </c:catAx>
      <c:valAx>
        <c:axId val="1093641375"/>
        <c:scaling>
          <c:orientation val="minMax"/>
          <c:max val="1500000"/>
          <c:min val="-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0959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Change in PF-Costs [MEur]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</xdr:colOff>
      <xdr:row>3</xdr:row>
      <xdr:rowOff>15875</xdr:rowOff>
    </xdr:from>
    <xdr:to>
      <xdr:col>21</xdr:col>
      <xdr:colOff>727075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26217-42C1-47D7-B424-61BAB5241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</xdr:colOff>
      <xdr:row>23</xdr:row>
      <xdr:rowOff>6350</xdr:rowOff>
    </xdr:from>
    <xdr:to>
      <xdr:col>21</xdr:col>
      <xdr:colOff>495300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BF944C-AF8D-4D66-AC56-EF86130C4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41</xdr:row>
      <xdr:rowOff>44450</xdr:rowOff>
    </xdr:from>
    <xdr:to>
      <xdr:col>21</xdr:col>
      <xdr:colOff>577850</xdr:colOff>
      <xdr:row>56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FA8EDC-DFF2-40D7-B9D6-36D17DF6D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679450</xdr:colOff>
      <xdr:row>56</xdr:row>
      <xdr:rowOff>50800</xdr:rowOff>
    </xdr:from>
    <xdr:to>
      <xdr:col>21</xdr:col>
      <xdr:colOff>552450</xdr:colOff>
      <xdr:row>71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58D59-CF5A-42A7-A670-D10C5FA25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</xdr:colOff>
      <xdr:row>3</xdr:row>
      <xdr:rowOff>15875</xdr:rowOff>
    </xdr:from>
    <xdr:to>
      <xdr:col>21</xdr:col>
      <xdr:colOff>727075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E2374-854F-4385-B62A-5D810DF69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</xdr:colOff>
      <xdr:row>23</xdr:row>
      <xdr:rowOff>6350</xdr:rowOff>
    </xdr:from>
    <xdr:to>
      <xdr:col>21</xdr:col>
      <xdr:colOff>495300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937D9-7A70-40EB-9F2D-DF5DA4B01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41</xdr:row>
      <xdr:rowOff>44450</xdr:rowOff>
    </xdr:from>
    <xdr:to>
      <xdr:col>21</xdr:col>
      <xdr:colOff>577850</xdr:colOff>
      <xdr:row>56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374D34-8E10-4AC9-8B9C-58B546A34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679450</xdr:colOff>
      <xdr:row>56</xdr:row>
      <xdr:rowOff>50800</xdr:rowOff>
    </xdr:from>
    <xdr:to>
      <xdr:col>21</xdr:col>
      <xdr:colOff>552450</xdr:colOff>
      <xdr:row>71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76F2F7-8EFA-4A50-A298-603E48E73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2"/>
  <sheetViews>
    <sheetView workbookViewId="0">
      <selection activeCell="C1" sqref="C1:M1048576"/>
    </sheetView>
  </sheetViews>
  <sheetFormatPr defaultRowHeight="14.5" x14ac:dyDescent="0.35"/>
  <cols>
    <col min="2" max="2" width="23.453125" bestFit="1" customWidth="1"/>
    <col min="3" max="4" width="12.81640625" customWidth="1"/>
    <col min="5" max="5" width="12.81640625" style="10" customWidth="1"/>
    <col min="6" max="13" width="12.81640625" customWidth="1"/>
    <col min="14" max="14" width="9.81640625" bestFit="1" customWidth="1"/>
    <col min="15" max="15" width="8.81640625" bestFit="1" customWidth="1"/>
    <col min="16" max="16" width="12.26953125" bestFit="1" customWidth="1"/>
    <col min="17" max="17" width="8.81640625" bestFit="1" customWidth="1"/>
    <col min="18" max="18" width="9.453125" bestFit="1" customWidth="1"/>
    <col min="19" max="19" width="8.81640625" bestFit="1" customWidth="1"/>
    <col min="20" max="20" width="11.90625" bestFit="1" customWidth="1"/>
  </cols>
  <sheetData>
    <row r="1" spans="2:15" x14ac:dyDescent="0.35">
      <c r="B1" t="s">
        <v>25</v>
      </c>
    </row>
    <row r="3" spans="2:15" x14ac:dyDescent="0.35">
      <c r="O3" t="s">
        <v>48</v>
      </c>
    </row>
    <row r="5" spans="2:15" x14ac:dyDescent="0.35">
      <c r="B5" t="s">
        <v>47</v>
      </c>
      <c r="C5" s="2"/>
      <c r="D5" s="2"/>
      <c r="E5" s="11" t="s">
        <v>46</v>
      </c>
      <c r="F5" s="2"/>
    </row>
    <row r="6" spans="2:15" x14ac:dyDescent="0.35">
      <c r="C6" s="2"/>
      <c r="D6" s="2"/>
      <c r="E6" s="10" t="s">
        <v>3</v>
      </c>
      <c r="F6" s="2"/>
    </row>
    <row r="7" spans="2:15" x14ac:dyDescent="0.35">
      <c r="B7" s="2"/>
      <c r="C7" s="2"/>
      <c r="D7" s="2"/>
      <c r="E7" s="10" t="s">
        <v>20</v>
      </c>
    </row>
    <row r="8" spans="2:15" x14ac:dyDescent="0.35">
      <c r="B8" t="s">
        <v>0</v>
      </c>
      <c r="C8" s="2"/>
      <c r="D8" s="2"/>
      <c r="E8" s="12"/>
    </row>
    <row r="9" spans="2:15" x14ac:dyDescent="0.35">
      <c r="B9" t="s">
        <v>5</v>
      </c>
      <c r="C9" s="2"/>
      <c r="D9" s="2"/>
      <c r="E9" s="16">
        <v>91.724382144624443</v>
      </c>
    </row>
    <row r="10" spans="2:15" x14ac:dyDescent="0.35">
      <c r="B10" t="s">
        <v>6</v>
      </c>
      <c r="C10" s="2"/>
      <c r="D10" s="2"/>
      <c r="E10" s="16">
        <v>85.390758305038986</v>
      </c>
    </row>
    <row r="11" spans="2:15" x14ac:dyDescent="0.35">
      <c r="B11" t="s">
        <v>7</v>
      </c>
      <c r="C11" s="2"/>
      <c r="D11" s="2"/>
      <c r="E11" s="16">
        <v>69.625906948046847</v>
      </c>
    </row>
    <row r="12" spans="2:15" x14ac:dyDescent="0.35">
      <c r="B12" t="s">
        <v>8</v>
      </c>
      <c r="C12" s="2"/>
      <c r="D12" s="2"/>
      <c r="E12" s="16">
        <v>72.408484729575804</v>
      </c>
    </row>
    <row r="13" spans="2:15" x14ac:dyDescent="0.35">
      <c r="B13" t="s">
        <v>9</v>
      </c>
      <c r="C13" s="2"/>
      <c r="D13" s="2"/>
      <c r="E13" s="16">
        <v>54.053765518181372</v>
      </c>
    </row>
    <row r="14" spans="2:15" x14ac:dyDescent="0.35">
      <c r="B14" t="s">
        <v>10</v>
      </c>
      <c r="C14" s="2"/>
      <c r="D14" s="2"/>
      <c r="E14" s="16">
        <v>28.604562524793888</v>
      </c>
    </row>
    <row r="15" spans="2:15" x14ac:dyDescent="0.35">
      <c r="B15" t="s">
        <v>11</v>
      </c>
      <c r="C15" s="2"/>
      <c r="D15" s="2"/>
      <c r="E15" s="16">
        <v>-9.9762659615535441</v>
      </c>
    </row>
    <row r="16" spans="2:15" x14ac:dyDescent="0.35">
      <c r="B16" t="s">
        <v>12</v>
      </c>
      <c r="C16" s="2"/>
      <c r="D16" s="2"/>
      <c r="E16" s="16">
        <v>-22.040085202790753</v>
      </c>
    </row>
    <row r="17" spans="2:15" x14ac:dyDescent="0.35">
      <c r="B17" t="s">
        <v>13</v>
      </c>
      <c r="C17" s="2"/>
      <c r="D17" s="2"/>
      <c r="E17" s="16">
        <v>32.659771149825147</v>
      </c>
    </row>
    <row r="18" spans="2:15" x14ac:dyDescent="0.35">
      <c r="B18" t="s">
        <v>14</v>
      </c>
      <c r="C18" s="2"/>
      <c r="D18" s="2"/>
      <c r="E18" s="16">
        <v>64.828757012985889</v>
      </c>
    </row>
    <row r="19" spans="2:15" x14ac:dyDescent="0.35">
      <c r="B19" t="s">
        <v>15</v>
      </c>
      <c r="C19" s="2"/>
      <c r="D19" s="2"/>
      <c r="E19" s="16">
        <v>73.160470484844666</v>
      </c>
    </row>
    <row r="20" spans="2:15" x14ac:dyDescent="0.35">
      <c r="B20" t="s">
        <v>16</v>
      </c>
      <c r="E20" s="16">
        <v>74.485268858350906</v>
      </c>
    </row>
    <row r="21" spans="2:15" x14ac:dyDescent="0.35">
      <c r="E21" s="12"/>
    </row>
    <row r="23" spans="2:15" x14ac:dyDescent="0.35">
      <c r="B23" t="s">
        <v>24</v>
      </c>
      <c r="K23" t="s">
        <v>41</v>
      </c>
      <c r="L23" t="s">
        <v>42</v>
      </c>
      <c r="M23" t="s">
        <v>40</v>
      </c>
      <c r="O23" t="s">
        <v>49</v>
      </c>
    </row>
    <row r="24" spans="2:15" x14ac:dyDescent="0.35">
      <c r="B24" s="1"/>
      <c r="C24" t="s">
        <v>1</v>
      </c>
      <c r="D24" t="s">
        <v>2</v>
      </c>
      <c r="E24" s="10" t="s">
        <v>3</v>
      </c>
      <c r="F24" t="s">
        <v>4</v>
      </c>
      <c r="K24" t="s">
        <v>2</v>
      </c>
      <c r="L24" t="s">
        <v>2</v>
      </c>
      <c r="M24" t="s">
        <v>2</v>
      </c>
    </row>
    <row r="25" spans="2:15" x14ac:dyDescent="0.35">
      <c r="B25" t="s">
        <v>17</v>
      </c>
      <c r="C25" t="s">
        <v>18</v>
      </c>
      <c r="D25" t="s">
        <v>19</v>
      </c>
      <c r="E25" s="10" t="s">
        <v>20</v>
      </c>
      <c r="F25" t="s">
        <v>21</v>
      </c>
      <c r="J25" s="2" t="s">
        <v>39</v>
      </c>
      <c r="K25" t="s">
        <v>19</v>
      </c>
      <c r="L25" t="s">
        <v>19</v>
      </c>
      <c r="M25" t="s">
        <v>19</v>
      </c>
    </row>
    <row r="26" spans="2:15" x14ac:dyDescent="0.35">
      <c r="B26" t="s">
        <v>0</v>
      </c>
      <c r="I26" t="s">
        <v>0</v>
      </c>
    </row>
    <row r="27" spans="2:15" x14ac:dyDescent="0.35">
      <c r="B27" t="s">
        <v>5</v>
      </c>
      <c r="C27" s="2">
        <v>367.41021034946101</v>
      </c>
      <c r="D27" s="2">
        <v>273353.19649999897</v>
      </c>
      <c r="E27" s="11">
        <v>79.094577429715699</v>
      </c>
      <c r="F27" s="2">
        <v>21620755.5662295</v>
      </c>
      <c r="I27" s="4" t="s">
        <v>27</v>
      </c>
      <c r="J27" s="5">
        <f>-L27/M27</f>
        <v>-8.1736663869592552E-2</v>
      </c>
      <c r="K27" s="3">
        <v>251010.21815999999</v>
      </c>
      <c r="L27" s="3">
        <v>22342.978339999099</v>
      </c>
      <c r="M27" s="2">
        <v>273353.19649999897</v>
      </c>
    </row>
    <row r="28" spans="2:15" x14ac:dyDescent="0.35">
      <c r="B28" t="s">
        <v>6</v>
      </c>
      <c r="C28" s="2">
        <v>352.83892596726099</v>
      </c>
      <c r="D28" s="2">
        <v>237107.75825000001</v>
      </c>
      <c r="E28" s="11">
        <v>73.920861770300107</v>
      </c>
      <c r="F28" s="2">
        <v>17527209.822264001</v>
      </c>
      <c r="I28" s="4" t="s">
        <v>28</v>
      </c>
      <c r="J28" s="5">
        <f t="shared" ref="J28:J38" si="0">-L28/M28</f>
        <v>-5.6853374471983138E-2</v>
      </c>
      <c r="K28" s="3">
        <v>223627.38208000001</v>
      </c>
      <c r="L28" s="3">
        <v>13480.376169999699</v>
      </c>
      <c r="M28" s="2">
        <v>237107.75825000001</v>
      </c>
    </row>
    <row r="29" spans="2:15" x14ac:dyDescent="0.35">
      <c r="B29" t="s">
        <v>7</v>
      </c>
      <c r="C29" s="2">
        <v>279.24607503364598</v>
      </c>
      <c r="D29" s="2">
        <v>207479.833749999</v>
      </c>
      <c r="E29" s="11">
        <v>49.199428155139401</v>
      </c>
      <c r="F29" s="2">
        <v>10207889.1742233</v>
      </c>
      <c r="I29" s="4" t="s">
        <v>29</v>
      </c>
      <c r="J29" s="5">
        <f t="shared" si="0"/>
        <v>0.12164073039701635</v>
      </c>
      <c r="K29" s="3">
        <v>232717.832270001</v>
      </c>
      <c r="L29" s="3">
        <v>-25237.998520001402</v>
      </c>
      <c r="M29" s="2">
        <v>207479.833749999</v>
      </c>
    </row>
    <row r="30" spans="2:15" x14ac:dyDescent="0.35">
      <c r="B30" t="s">
        <v>8</v>
      </c>
      <c r="C30" s="2">
        <v>183.47019618055501</v>
      </c>
      <c r="D30" s="2">
        <v>132098.54124999899</v>
      </c>
      <c r="E30" s="11">
        <v>78.873832295251901</v>
      </c>
      <c r="F30" s="2">
        <v>10419118.188999901</v>
      </c>
      <c r="I30" s="4" t="s">
        <v>30</v>
      </c>
      <c r="J30" s="5">
        <f t="shared" si="0"/>
        <v>-0.29840023876872224</v>
      </c>
      <c r="K30" s="3">
        <v>92680.305000000197</v>
      </c>
      <c r="L30" s="3">
        <v>39418.236249999602</v>
      </c>
      <c r="M30" s="2">
        <v>132098.54124999899</v>
      </c>
    </row>
    <row r="31" spans="2:15" x14ac:dyDescent="0.35">
      <c r="B31" t="s">
        <v>9</v>
      </c>
      <c r="C31" s="2">
        <v>97.433117943548297</v>
      </c>
      <c r="D31" s="2">
        <v>72490.239749999906</v>
      </c>
      <c r="E31" s="11">
        <v>31.840143683927099</v>
      </c>
      <c r="F31" s="2">
        <v>2308099.6493223198</v>
      </c>
      <c r="I31" s="4" t="s">
        <v>31</v>
      </c>
      <c r="J31" s="5">
        <f t="shared" si="0"/>
        <v>0.12006578099364695</v>
      </c>
      <c r="K31" s="3">
        <v>81193.837000000407</v>
      </c>
      <c r="L31" s="3">
        <v>-8703.59725000045</v>
      </c>
      <c r="M31" s="2">
        <v>72490.239749999906</v>
      </c>
    </row>
    <row r="32" spans="2:15" x14ac:dyDescent="0.35">
      <c r="B32" t="s">
        <v>10</v>
      </c>
      <c r="C32" s="2">
        <v>54.251650347222103</v>
      </c>
      <c r="D32" s="2">
        <v>39061.188249999897</v>
      </c>
      <c r="E32" s="11">
        <v>-35.624596934193598</v>
      </c>
      <c r="F32" s="2">
        <v>-1391539.0871768999</v>
      </c>
      <c r="I32" s="4" t="s">
        <v>32</v>
      </c>
      <c r="J32" s="5">
        <f t="shared" si="0"/>
        <v>0.78701739827385253</v>
      </c>
      <c r="K32" s="3">
        <v>69803.023000000103</v>
      </c>
      <c r="L32" s="3">
        <v>-30741.8347500001</v>
      </c>
      <c r="M32" s="2">
        <v>39061.188249999897</v>
      </c>
    </row>
    <row r="33" spans="2:20" x14ac:dyDescent="0.35">
      <c r="B33" t="s">
        <v>11</v>
      </c>
      <c r="C33" s="2">
        <v>39.9963175403226</v>
      </c>
      <c r="D33" s="2">
        <v>29757.260249999999</v>
      </c>
      <c r="E33" s="11">
        <v>-41.233493138308603</v>
      </c>
      <c r="F33" s="2">
        <v>-1226995.7863332401</v>
      </c>
      <c r="I33" s="4" t="s">
        <v>33</v>
      </c>
      <c r="J33" s="5">
        <f t="shared" si="0"/>
        <v>0.13008112028727478</v>
      </c>
      <c r="K33" s="3">
        <v>33628.118000000002</v>
      </c>
      <c r="L33" s="3">
        <v>-3870.8577499999901</v>
      </c>
      <c r="M33" s="2">
        <v>29757.260249999999</v>
      </c>
    </row>
    <row r="34" spans="2:20" x14ac:dyDescent="0.35">
      <c r="B34" t="s">
        <v>12</v>
      </c>
      <c r="C34" s="2">
        <v>35.320584341397797</v>
      </c>
      <c r="D34" s="2">
        <v>26278.5147499999</v>
      </c>
      <c r="E34" s="11">
        <v>-63.882830911408597</v>
      </c>
      <c r="F34" s="2">
        <v>-1678745.9143772</v>
      </c>
      <c r="I34" s="4" t="s">
        <v>34</v>
      </c>
      <c r="J34" s="5">
        <f t="shared" si="0"/>
        <v>0.27154279143573046</v>
      </c>
      <c r="K34" s="3">
        <v>33414.255999999899</v>
      </c>
      <c r="L34" s="3">
        <v>-7135.74124999999</v>
      </c>
      <c r="M34" s="2">
        <v>26278.5147499999</v>
      </c>
    </row>
    <row r="35" spans="2:20" x14ac:dyDescent="0.35">
      <c r="B35" t="s">
        <v>13</v>
      </c>
      <c r="C35" s="2">
        <v>71.200105208333298</v>
      </c>
      <c r="D35" s="2">
        <v>51264.075749999902</v>
      </c>
      <c r="E35" s="11">
        <v>29.130423692915201</v>
      </c>
      <c r="F35" s="2">
        <v>1493344.2468232</v>
      </c>
      <c r="I35" s="4" t="s">
        <v>35</v>
      </c>
      <c r="J35" s="5">
        <f t="shared" si="0"/>
        <v>-0.21788891317327069</v>
      </c>
      <c r="K35" s="3">
        <v>40094.202000000201</v>
      </c>
      <c r="L35" s="3">
        <v>11169.873749999701</v>
      </c>
      <c r="M35" s="2">
        <v>51264.075749999902</v>
      </c>
    </row>
    <row r="36" spans="2:20" x14ac:dyDescent="0.35">
      <c r="B36" t="s">
        <v>14</v>
      </c>
      <c r="C36" s="2">
        <v>159.53128791946199</v>
      </c>
      <c r="D36" s="2">
        <v>118850.809499999</v>
      </c>
      <c r="E36" s="11">
        <v>31.974288772461801</v>
      </c>
      <c r="F36" s="2">
        <v>3800170.1037938399</v>
      </c>
      <c r="I36" s="4" t="s">
        <v>36</v>
      </c>
      <c r="J36" s="5">
        <f t="shared" si="0"/>
        <v>0.29391069902641342</v>
      </c>
      <c r="K36" s="3">
        <v>153782.33399999901</v>
      </c>
      <c r="L36" s="3">
        <v>-34931.524499999803</v>
      </c>
      <c r="M36" s="2">
        <v>118850.809499999</v>
      </c>
    </row>
    <row r="37" spans="2:20" x14ac:dyDescent="0.35">
      <c r="B37" t="s">
        <v>15</v>
      </c>
      <c r="C37" s="2">
        <v>235.214614236111</v>
      </c>
      <c r="D37" s="2">
        <v>169354.52225000001</v>
      </c>
      <c r="E37" s="11">
        <v>61.889537785430697</v>
      </c>
      <c r="F37" s="2">
        <v>10481273.1039249</v>
      </c>
      <c r="I37" s="4" t="s">
        <v>37</v>
      </c>
      <c r="J37" s="5">
        <f t="shared" si="0"/>
        <v>-5.1755413044487796E-2</v>
      </c>
      <c r="K37" s="3">
        <v>160589.508999999</v>
      </c>
      <c r="L37" s="3">
        <v>8765.0132500006494</v>
      </c>
      <c r="M37" s="2">
        <v>169354.52225000001</v>
      </c>
    </row>
    <row r="38" spans="2:20" x14ac:dyDescent="0.35">
      <c r="B38" t="s">
        <v>16</v>
      </c>
      <c r="C38" s="2">
        <v>290.07496975806401</v>
      </c>
      <c r="D38" s="2">
        <v>215815.77749999901</v>
      </c>
      <c r="E38" s="11">
        <v>71.475016341390102</v>
      </c>
      <c r="F38" s="2">
        <v>15425436.223542299</v>
      </c>
      <c r="I38" s="4" t="s">
        <v>38</v>
      </c>
      <c r="J38" s="5">
        <f t="shared" si="0"/>
        <v>-0.16968113232592028</v>
      </c>
      <c r="K38" s="3">
        <v>179195.91200000001</v>
      </c>
      <c r="L38" s="3">
        <v>36619.865499998697</v>
      </c>
      <c r="M38" s="2">
        <v>215815.77749999901</v>
      </c>
    </row>
    <row r="39" spans="2:20" x14ac:dyDescent="0.35">
      <c r="I39">
        <v>2023</v>
      </c>
      <c r="J39" s="5">
        <f>L39/-M39</f>
        <v>-1.3462160018926967E-2</v>
      </c>
      <c r="K39" s="6">
        <f>SUM(K27:K38)</f>
        <v>1551736.9285099998</v>
      </c>
      <c r="L39" s="6">
        <f>SUM(L27:L38)</f>
        <v>21174.789239995713</v>
      </c>
      <c r="M39" s="9">
        <f>SUM(M27:M38)</f>
        <v>1572911.7177499945</v>
      </c>
    </row>
    <row r="40" spans="2:20" x14ac:dyDescent="0.35">
      <c r="B40" t="s">
        <v>22</v>
      </c>
    </row>
    <row r="41" spans="2:20" x14ac:dyDescent="0.35">
      <c r="B41" s="2"/>
      <c r="C41" s="2" t="s">
        <v>1</v>
      </c>
      <c r="D41" s="2" t="s">
        <v>2</v>
      </c>
      <c r="E41" s="11" t="s">
        <v>3</v>
      </c>
      <c r="F41" s="2" t="s">
        <v>4</v>
      </c>
      <c r="G41" s="2" t="s">
        <v>43</v>
      </c>
      <c r="H41" s="2" t="s">
        <v>45</v>
      </c>
      <c r="O41" t="s">
        <v>50</v>
      </c>
    </row>
    <row r="42" spans="2:20" x14ac:dyDescent="0.35">
      <c r="B42" s="2" t="s">
        <v>17</v>
      </c>
      <c r="C42" s="2" t="s">
        <v>18</v>
      </c>
      <c r="D42" s="2" t="s">
        <v>19</v>
      </c>
      <c r="E42" s="11" t="s">
        <v>20</v>
      </c>
      <c r="F42" s="2" t="s">
        <v>21</v>
      </c>
      <c r="G42" s="2" t="s">
        <v>20</v>
      </c>
      <c r="H42" s="2" t="s">
        <v>21</v>
      </c>
    </row>
    <row r="43" spans="2:20" x14ac:dyDescent="0.35">
      <c r="B43" s="2" t="s">
        <v>0</v>
      </c>
      <c r="C43" s="2"/>
      <c r="D43" s="2"/>
      <c r="E43" s="11"/>
      <c r="F43" s="2"/>
    </row>
    <row r="44" spans="2:20" x14ac:dyDescent="0.35">
      <c r="B44" s="2" t="s">
        <v>5</v>
      </c>
      <c r="C44" s="2">
        <v>367.41021034946101</v>
      </c>
      <c r="D44" s="2">
        <v>273353.19649999897</v>
      </c>
      <c r="E44" s="11">
        <v>76.346583705501104</v>
      </c>
      <c r="F44" s="2">
        <v>20869582.6977535</v>
      </c>
      <c r="G44" s="2">
        <f>E44-E27</f>
        <v>-2.7479937242145951</v>
      </c>
      <c r="H44" s="3">
        <f>F44-F27</f>
        <v>-751172.86847599968</v>
      </c>
    </row>
    <row r="45" spans="2:20" x14ac:dyDescent="0.35">
      <c r="B45" s="2" t="s">
        <v>6</v>
      </c>
      <c r="C45" s="2">
        <v>352.83892596726099</v>
      </c>
      <c r="D45" s="2">
        <v>237107.75825000001</v>
      </c>
      <c r="E45" s="11">
        <v>72.628889560373295</v>
      </c>
      <c r="F45" s="2">
        <v>17220873.187846899</v>
      </c>
      <c r="G45" s="2">
        <f t="shared" ref="G45:G55" si="1">E45-E28</f>
        <v>-1.2919722099268114</v>
      </c>
      <c r="H45" s="3">
        <f t="shared" ref="H45:H55" si="2">F45-F28</f>
        <v>-306336.63441710174</v>
      </c>
    </row>
    <row r="46" spans="2:20" x14ac:dyDescent="0.35">
      <c r="B46" s="2" t="s">
        <v>7</v>
      </c>
      <c r="C46" s="2">
        <v>279.24607503364598</v>
      </c>
      <c r="D46" s="2">
        <v>207479.833749999</v>
      </c>
      <c r="E46" s="11">
        <v>55.686077377454097</v>
      </c>
      <c r="F46" s="2">
        <v>11553738.0764638</v>
      </c>
      <c r="G46" s="2">
        <f t="shared" si="1"/>
        <v>6.4866492223146963</v>
      </c>
      <c r="H46" s="3">
        <f t="shared" si="2"/>
        <v>1345848.9022404999</v>
      </c>
    </row>
    <row r="47" spans="2:20" x14ac:dyDescent="0.35">
      <c r="B47" s="2" t="s">
        <v>8</v>
      </c>
      <c r="C47" s="2">
        <v>183.47019618055501</v>
      </c>
      <c r="D47" s="2">
        <v>132098.54124999899</v>
      </c>
      <c r="E47" s="11">
        <v>68.998332656780207</v>
      </c>
      <c r="F47" s="2">
        <v>9114579.0926428996</v>
      </c>
      <c r="G47" s="2">
        <f t="shared" si="1"/>
        <v>-9.8754996384716947</v>
      </c>
      <c r="H47" s="3">
        <f t="shared" si="2"/>
        <v>-1304539.096357001</v>
      </c>
    </row>
    <row r="48" spans="2:20" x14ac:dyDescent="0.35">
      <c r="B48" s="2" t="s">
        <v>9</v>
      </c>
      <c r="C48" s="2">
        <v>97.433117943548297</v>
      </c>
      <c r="D48" s="2">
        <v>72490.239749999906</v>
      </c>
      <c r="E48" s="11">
        <v>35.984278956627499</v>
      </c>
      <c r="F48" s="2">
        <v>2608509.0087967999</v>
      </c>
      <c r="G48" s="2">
        <f t="shared" si="1"/>
        <v>4.1441352727003995</v>
      </c>
      <c r="H48" s="3">
        <f t="shared" si="2"/>
        <v>300409.35947448015</v>
      </c>
      <c r="K48" s="3"/>
      <c r="L48" s="3"/>
      <c r="M48" s="3"/>
      <c r="O48" s="3"/>
      <c r="P48" s="3"/>
      <c r="Q48" s="3"/>
      <c r="S48" s="3"/>
      <c r="T48" s="3"/>
    </row>
    <row r="49" spans="2:20" x14ac:dyDescent="0.35">
      <c r="B49" s="2" t="s">
        <v>10</v>
      </c>
      <c r="C49" s="2">
        <v>54.251650347222103</v>
      </c>
      <c r="D49" s="2">
        <v>39061.188249999897</v>
      </c>
      <c r="E49" s="11">
        <v>-10.2302468306968</v>
      </c>
      <c r="F49" s="2">
        <v>-399605.59729781601</v>
      </c>
      <c r="G49" s="2">
        <f t="shared" si="1"/>
        <v>25.394350103496798</v>
      </c>
      <c r="H49" s="3">
        <f t="shared" si="2"/>
        <v>991933.48987908382</v>
      </c>
      <c r="K49" s="3"/>
      <c r="L49" s="3"/>
      <c r="M49" s="3"/>
      <c r="O49" s="3"/>
      <c r="P49" s="3"/>
      <c r="Q49" s="3"/>
      <c r="S49" s="3"/>
      <c r="T49" s="3"/>
    </row>
    <row r="50" spans="2:20" x14ac:dyDescent="0.35">
      <c r="B50" s="2" t="s">
        <v>11</v>
      </c>
      <c r="C50" s="2">
        <v>39.9963175403226</v>
      </c>
      <c r="D50" s="2">
        <v>29757.260249999999</v>
      </c>
      <c r="E50" s="11">
        <v>-37.327079804285397</v>
      </c>
      <c r="F50" s="2">
        <v>-1110751.62810864</v>
      </c>
      <c r="G50" s="2">
        <f t="shared" si="1"/>
        <v>3.9064133340232061</v>
      </c>
      <c r="H50" s="3">
        <f t="shared" si="2"/>
        <v>116244.15822460013</v>
      </c>
      <c r="K50" s="3"/>
      <c r="L50" s="3"/>
      <c r="M50" s="3"/>
      <c r="O50" s="3"/>
      <c r="P50" s="3"/>
      <c r="Q50" s="3"/>
      <c r="S50" s="3"/>
      <c r="T50" s="3"/>
    </row>
    <row r="51" spans="2:20" x14ac:dyDescent="0.35">
      <c r="B51" s="2" t="s">
        <v>12</v>
      </c>
      <c r="C51" s="2">
        <v>35.320584341397797</v>
      </c>
      <c r="D51" s="2">
        <v>26278.5147499999</v>
      </c>
      <c r="E51" s="11">
        <v>-55.699867110191903</v>
      </c>
      <c r="F51" s="2">
        <v>-1463709.7794282101</v>
      </c>
      <c r="G51" s="2">
        <f t="shared" si="1"/>
        <v>8.1829638012166939</v>
      </c>
      <c r="H51" s="3">
        <f t="shared" si="2"/>
        <v>215036.13494898984</v>
      </c>
      <c r="K51" s="3"/>
      <c r="L51" s="3"/>
      <c r="M51" s="3"/>
      <c r="O51" s="3"/>
      <c r="P51" s="3"/>
      <c r="Q51" s="3"/>
      <c r="S51" s="3"/>
      <c r="T51" s="3"/>
    </row>
    <row r="52" spans="2:20" x14ac:dyDescent="0.35">
      <c r="B52" s="2" t="s">
        <v>13</v>
      </c>
      <c r="C52" s="2">
        <v>71.200105208333298</v>
      </c>
      <c r="D52" s="2">
        <v>51264.075749999902</v>
      </c>
      <c r="E52" s="11">
        <v>21.777974048569099</v>
      </c>
      <c r="F52" s="2">
        <v>1116427.7113073801</v>
      </c>
      <c r="G52" s="2">
        <f t="shared" si="1"/>
        <v>-7.3524496443461018</v>
      </c>
      <c r="H52" s="3">
        <f t="shared" si="2"/>
        <v>-376916.53551581991</v>
      </c>
      <c r="K52" s="3"/>
      <c r="L52" s="3"/>
      <c r="M52" s="3"/>
      <c r="O52" s="3"/>
      <c r="P52" s="3"/>
      <c r="Q52" s="3"/>
      <c r="S52" s="3"/>
      <c r="T52" s="3"/>
    </row>
    <row r="53" spans="2:20" x14ac:dyDescent="0.35">
      <c r="B53" s="2" t="s">
        <v>14</v>
      </c>
      <c r="C53" s="2">
        <v>159.53128791946199</v>
      </c>
      <c r="D53" s="2">
        <v>118850.809499999</v>
      </c>
      <c r="E53" s="11">
        <v>42.300685001645299</v>
      </c>
      <c r="F53" s="2">
        <v>5027470.6548500499</v>
      </c>
      <c r="G53" s="2">
        <f t="shared" si="1"/>
        <v>10.326396229183498</v>
      </c>
      <c r="H53" s="3">
        <f t="shared" si="2"/>
        <v>1227300.55105621</v>
      </c>
      <c r="K53" s="3"/>
      <c r="L53" s="3"/>
      <c r="M53" s="3"/>
      <c r="O53" s="3"/>
      <c r="P53" s="3"/>
      <c r="Q53" s="3"/>
      <c r="S53" s="3"/>
      <c r="T53" s="3"/>
    </row>
    <row r="54" spans="2:20" x14ac:dyDescent="0.35">
      <c r="B54" s="2" t="s">
        <v>15</v>
      </c>
      <c r="C54" s="2">
        <v>235.214614236111</v>
      </c>
      <c r="D54" s="2">
        <v>169354.52225000001</v>
      </c>
      <c r="E54" s="11">
        <v>61.011909180162398</v>
      </c>
      <c r="F54" s="2">
        <v>10332642.730766799</v>
      </c>
      <c r="G54" s="2">
        <f t="shared" si="1"/>
        <v>-0.87762860526829911</v>
      </c>
      <c r="H54" s="3">
        <f t="shared" si="2"/>
        <v>-148630.37315810099</v>
      </c>
      <c r="K54" s="3"/>
      <c r="L54" s="3"/>
      <c r="M54" s="3"/>
      <c r="O54" s="3"/>
      <c r="P54" s="3"/>
      <c r="Q54" s="3"/>
      <c r="S54" s="3"/>
      <c r="T54" s="3"/>
    </row>
    <row r="55" spans="2:20" x14ac:dyDescent="0.35">
      <c r="B55" s="2" t="s">
        <v>16</v>
      </c>
      <c r="C55" s="2">
        <v>290.07496975806401</v>
      </c>
      <c r="D55" s="2">
        <v>215815.77749999901</v>
      </c>
      <c r="E55" s="11">
        <v>66.677512619284599</v>
      </c>
      <c r="F55" s="2">
        <v>14390059.227696899</v>
      </c>
      <c r="G55" s="2">
        <f t="shared" si="1"/>
        <v>-4.7975037221055032</v>
      </c>
      <c r="H55" s="3">
        <f t="shared" si="2"/>
        <v>-1035376.9958453998</v>
      </c>
      <c r="K55" s="3"/>
      <c r="L55" s="3"/>
      <c r="M55" s="3"/>
      <c r="O55" s="3"/>
      <c r="P55" s="3"/>
      <c r="Q55" s="3"/>
      <c r="S55" s="3"/>
      <c r="T55" s="3"/>
    </row>
    <row r="56" spans="2:20" x14ac:dyDescent="0.35">
      <c r="K56" s="3"/>
      <c r="L56" s="3"/>
      <c r="M56" s="3"/>
      <c r="O56" s="3"/>
      <c r="P56" s="3"/>
      <c r="Q56" s="3"/>
      <c r="S56" s="3"/>
      <c r="T56" s="3"/>
    </row>
    <row r="57" spans="2:20" x14ac:dyDescent="0.35">
      <c r="B57" s="2" t="s">
        <v>23</v>
      </c>
      <c r="K57" s="3"/>
      <c r="L57" s="3"/>
      <c r="M57" s="3"/>
      <c r="O57" s="3"/>
      <c r="P57" s="3"/>
      <c r="Q57" s="3"/>
      <c r="S57" s="3"/>
      <c r="T57" s="3"/>
    </row>
    <row r="58" spans="2:20" x14ac:dyDescent="0.35">
      <c r="B58" s="2"/>
      <c r="C58" s="2" t="s">
        <v>1</v>
      </c>
      <c r="D58" s="2" t="s">
        <v>2</v>
      </c>
      <c r="E58" s="11" t="s">
        <v>3</v>
      </c>
      <c r="F58" s="2" t="s">
        <v>4</v>
      </c>
      <c r="G58" s="2" t="s">
        <v>43</v>
      </c>
      <c r="H58" s="2" t="s">
        <v>45</v>
      </c>
      <c r="I58" s="2" t="s">
        <v>44</v>
      </c>
      <c r="K58" s="3"/>
      <c r="L58" s="3"/>
      <c r="M58" s="3"/>
      <c r="O58" s="3"/>
      <c r="P58" s="3"/>
      <c r="Q58" s="3"/>
      <c r="S58" s="3"/>
      <c r="T58" s="3"/>
    </row>
    <row r="59" spans="2:20" x14ac:dyDescent="0.35">
      <c r="B59" s="2" t="s">
        <v>17</v>
      </c>
      <c r="C59" s="2" t="s">
        <v>18</v>
      </c>
      <c r="D59" s="2" t="s">
        <v>19</v>
      </c>
      <c r="E59" s="11" t="s">
        <v>20</v>
      </c>
      <c r="F59" s="2" t="s">
        <v>21</v>
      </c>
      <c r="G59" s="2" t="s">
        <v>20</v>
      </c>
      <c r="H59" s="2" t="s">
        <v>21</v>
      </c>
      <c r="K59" s="3"/>
      <c r="L59" s="3"/>
      <c r="M59" s="3"/>
      <c r="O59" s="3"/>
      <c r="P59" s="3"/>
      <c r="Q59" s="3"/>
      <c r="S59" s="3"/>
      <c r="T59" s="3"/>
    </row>
    <row r="60" spans="2:20" x14ac:dyDescent="0.35">
      <c r="B60" s="2" t="s">
        <v>0</v>
      </c>
      <c r="C60" s="2"/>
      <c r="D60" s="2"/>
      <c r="E60" s="11"/>
      <c r="F60" s="2"/>
    </row>
    <row r="61" spans="2:20" x14ac:dyDescent="0.35">
      <c r="B61" s="2" t="s">
        <v>5</v>
      </c>
      <c r="C61" s="2">
        <v>367.41021034946101</v>
      </c>
      <c r="D61" s="2">
        <v>273353.19649999897</v>
      </c>
      <c r="E61" s="11">
        <v>82.265593868292498</v>
      </c>
      <c r="F61" s="2">
        <v>22487563.045868501</v>
      </c>
      <c r="G61" s="2">
        <f>E61-E27</f>
        <v>3.1710164385767996</v>
      </c>
      <c r="H61" s="3">
        <f>F61-F27</f>
        <v>866807.47963900119</v>
      </c>
    </row>
    <row r="62" spans="2:20" x14ac:dyDescent="0.35">
      <c r="B62" s="2" t="s">
        <v>6</v>
      </c>
      <c r="C62" s="2">
        <v>352.83892596726099</v>
      </c>
      <c r="D62" s="2">
        <v>237107.75825000001</v>
      </c>
      <c r="E62" s="11">
        <v>75.411718565118306</v>
      </c>
      <c r="F62" s="2">
        <v>17880703.5347551</v>
      </c>
      <c r="G62" s="2">
        <f t="shared" ref="G62:G72" si="3">E62-E28</f>
        <v>1.4908567948181997</v>
      </c>
      <c r="H62" s="3">
        <f t="shared" ref="H62:H72" si="4">F62-F28</f>
        <v>353493.71249109879</v>
      </c>
    </row>
    <row r="63" spans="2:20" x14ac:dyDescent="0.35">
      <c r="B63" s="2" t="s">
        <v>7</v>
      </c>
      <c r="C63" s="2">
        <v>279.24607503364598</v>
      </c>
      <c r="D63" s="2">
        <v>207479.833749999</v>
      </c>
      <c r="E63" s="11">
        <v>41.7142322705959</v>
      </c>
      <c r="F63" s="2">
        <v>8654861.9765121099</v>
      </c>
      <c r="G63" s="2">
        <f t="shared" si="3"/>
        <v>-7.4851958845435007</v>
      </c>
      <c r="H63" s="3">
        <f t="shared" si="4"/>
        <v>-1553027.1977111902</v>
      </c>
    </row>
    <row r="64" spans="2:20" x14ac:dyDescent="0.35">
      <c r="B64" s="2" t="s">
        <v>8</v>
      </c>
      <c r="C64" s="2">
        <v>183.47019618055501</v>
      </c>
      <c r="D64" s="2">
        <v>132098.54124999899</v>
      </c>
      <c r="E64" s="11">
        <v>90.269553987340402</v>
      </c>
      <c r="F64" s="2">
        <v>11924476.401015701</v>
      </c>
      <c r="G64" s="2">
        <f t="shared" si="3"/>
        <v>11.3957216920885</v>
      </c>
      <c r="H64" s="3">
        <f t="shared" si="4"/>
        <v>1505358.2120158002</v>
      </c>
    </row>
    <row r="65" spans="2:8" x14ac:dyDescent="0.35">
      <c r="B65" s="2" t="s">
        <v>9</v>
      </c>
      <c r="C65" s="2">
        <v>97.433117943548297</v>
      </c>
      <c r="D65" s="2">
        <v>72490.239749999906</v>
      </c>
      <c r="E65" s="11">
        <v>27.058065414379701</v>
      </c>
      <c r="F65" s="2">
        <v>1961445.6490595699</v>
      </c>
      <c r="G65" s="2">
        <f t="shared" si="3"/>
        <v>-4.782078269547398</v>
      </c>
      <c r="H65" s="3">
        <f t="shared" si="4"/>
        <v>-346654.00026274985</v>
      </c>
    </row>
    <row r="66" spans="2:8" x14ac:dyDescent="0.35">
      <c r="B66" s="2" t="s">
        <v>10</v>
      </c>
      <c r="C66" s="2">
        <v>54.251650347222103</v>
      </c>
      <c r="D66" s="2">
        <v>39061.188249999897</v>
      </c>
      <c r="E66" s="11">
        <v>-64.928121507629498</v>
      </c>
      <c r="F66" s="2">
        <v>-2536169.5769283799</v>
      </c>
      <c r="G66" s="2">
        <f t="shared" si="3"/>
        <v>-29.303524573435901</v>
      </c>
      <c r="H66" s="3">
        <f t="shared" si="4"/>
        <v>-1144630.4897514801</v>
      </c>
    </row>
    <row r="67" spans="2:8" x14ac:dyDescent="0.35">
      <c r="B67" s="2" t="s">
        <v>11</v>
      </c>
      <c r="C67" s="2">
        <v>39.9963175403226</v>
      </c>
      <c r="D67" s="2">
        <v>29757.260249999999</v>
      </c>
      <c r="E67" s="11">
        <v>-45.741254851485301</v>
      </c>
      <c r="F67" s="2">
        <v>-1361134.42477722</v>
      </c>
      <c r="G67" s="2">
        <f t="shared" si="3"/>
        <v>-4.5077617131766985</v>
      </c>
      <c r="H67" s="3">
        <f t="shared" si="4"/>
        <v>-134138.6384439799</v>
      </c>
    </row>
    <row r="68" spans="2:8" x14ac:dyDescent="0.35">
      <c r="B68" s="2" t="s">
        <v>12</v>
      </c>
      <c r="C68" s="2">
        <v>35.320584341397797</v>
      </c>
      <c r="D68" s="2">
        <v>26278.5147499999</v>
      </c>
      <c r="E68" s="11">
        <v>-73.325469917927606</v>
      </c>
      <c r="F68" s="2">
        <v>-1926884.4427889299</v>
      </c>
      <c r="G68" s="2">
        <f t="shared" si="3"/>
        <v>-9.4426390065190091</v>
      </c>
      <c r="H68" s="3">
        <f t="shared" si="4"/>
        <v>-248138.52841172996</v>
      </c>
    </row>
    <row r="69" spans="2:8" x14ac:dyDescent="0.35">
      <c r="B69" s="2" t="s">
        <v>13</v>
      </c>
      <c r="C69" s="2">
        <v>71.200105208333298</v>
      </c>
      <c r="D69" s="2">
        <v>51264.075749999902</v>
      </c>
      <c r="E69" s="11">
        <v>37.614700232773203</v>
      </c>
      <c r="F69" s="2">
        <v>1928282.8420464301</v>
      </c>
      <c r="G69" s="2">
        <f t="shared" si="3"/>
        <v>8.4842765398580013</v>
      </c>
      <c r="H69" s="3">
        <f t="shared" si="4"/>
        <v>434938.59522323008</v>
      </c>
    </row>
    <row r="70" spans="2:8" x14ac:dyDescent="0.35">
      <c r="B70" s="2" t="s">
        <v>14</v>
      </c>
      <c r="C70" s="2">
        <v>159.53128791946199</v>
      </c>
      <c r="D70" s="2">
        <v>118850.809499999</v>
      </c>
      <c r="E70" s="11">
        <v>20.058260032854999</v>
      </c>
      <c r="F70" s="2">
        <v>2383940.4420663202</v>
      </c>
      <c r="G70" s="2">
        <f t="shared" si="3"/>
        <v>-11.916028739606801</v>
      </c>
      <c r="H70" s="3">
        <f t="shared" si="4"/>
        <v>-1416229.6617275197</v>
      </c>
    </row>
    <row r="71" spans="2:8" x14ac:dyDescent="0.35">
      <c r="B71" s="2" t="s">
        <v>15</v>
      </c>
      <c r="C71" s="2">
        <v>235.214614236111</v>
      </c>
      <c r="D71" s="2">
        <v>169354.52225000001</v>
      </c>
      <c r="E71" s="11">
        <v>62.902267439704701</v>
      </c>
      <c r="F71" s="2">
        <v>10652783.4506929</v>
      </c>
      <c r="G71" s="2">
        <f t="shared" si="3"/>
        <v>1.0127296542740041</v>
      </c>
      <c r="H71" s="3">
        <f t="shared" si="4"/>
        <v>171510.34676799923</v>
      </c>
    </row>
    <row r="72" spans="2:8" x14ac:dyDescent="0.35">
      <c r="B72" s="2" t="s">
        <v>16</v>
      </c>
      <c r="C72" s="2">
        <v>290.07496975806401</v>
      </c>
      <c r="D72" s="2">
        <v>215815.77749999901</v>
      </c>
      <c r="E72" s="11">
        <v>77.011041781651699</v>
      </c>
      <c r="F72" s="2">
        <v>16620197.858192099</v>
      </c>
      <c r="G72" s="2">
        <f t="shared" si="3"/>
        <v>5.5360254402615965</v>
      </c>
      <c r="H72" s="3">
        <f t="shared" si="4"/>
        <v>1194761.6346498001</v>
      </c>
    </row>
  </sheetData>
  <phoneticPr fontId="3" type="noConversion"/>
  <pageMargins left="0.7" right="0.7" top="0.75" bottom="0.75" header="0.3" footer="0.3"/>
  <customProperties>
    <customPr name="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6E63-4DF3-454D-B161-D338A76C3654}">
  <dimension ref="B1:T72"/>
  <sheetViews>
    <sheetView tabSelected="1" workbookViewId="0">
      <selection activeCell="E9" sqref="E9:E20"/>
    </sheetView>
  </sheetViews>
  <sheetFormatPr defaultRowHeight="14.5" x14ac:dyDescent="0.35"/>
  <cols>
    <col min="2" max="2" width="23.453125" bestFit="1" customWidth="1"/>
    <col min="3" max="4" width="12.90625" customWidth="1"/>
    <col min="5" max="5" width="12.90625" style="13" customWidth="1"/>
    <col min="6" max="13" width="12.90625" customWidth="1"/>
    <col min="14" max="14" width="9.81640625" bestFit="1" customWidth="1"/>
    <col min="15" max="15" width="8.81640625" bestFit="1" customWidth="1"/>
    <col min="16" max="16" width="12.26953125" bestFit="1" customWidth="1"/>
    <col min="17" max="17" width="8.81640625" bestFit="1" customWidth="1"/>
    <col min="18" max="18" width="9.453125" bestFit="1" customWidth="1"/>
    <col min="19" max="19" width="8.81640625" bestFit="1" customWidth="1"/>
    <col min="20" max="20" width="11.90625" bestFit="1" customWidth="1"/>
  </cols>
  <sheetData>
    <row r="1" spans="2:15" x14ac:dyDescent="0.35">
      <c r="B1" t="s">
        <v>25</v>
      </c>
    </row>
    <row r="3" spans="2:15" x14ac:dyDescent="0.35">
      <c r="O3" t="s">
        <v>48</v>
      </c>
    </row>
    <row r="5" spans="2:15" x14ac:dyDescent="0.35">
      <c r="B5" t="s">
        <v>47</v>
      </c>
      <c r="C5" s="2"/>
      <c r="D5" s="2"/>
      <c r="E5" s="14" t="s">
        <v>46</v>
      </c>
      <c r="F5" s="2"/>
    </row>
    <row r="6" spans="2:15" x14ac:dyDescent="0.35">
      <c r="C6" s="2"/>
      <c r="D6" s="2"/>
      <c r="E6" s="13" t="s">
        <v>3</v>
      </c>
      <c r="F6" s="2"/>
    </row>
    <row r="7" spans="2:15" x14ac:dyDescent="0.35">
      <c r="B7" s="2"/>
      <c r="C7" s="2"/>
      <c r="D7" s="2"/>
      <c r="E7" s="13" t="s">
        <v>20</v>
      </c>
    </row>
    <row r="8" spans="2:15" x14ac:dyDescent="0.35">
      <c r="B8" t="s">
        <v>0</v>
      </c>
      <c r="C8" s="2"/>
      <c r="D8" s="7"/>
      <c r="E8" s="15"/>
      <c r="F8" s="8"/>
    </row>
    <row r="9" spans="2:15" x14ac:dyDescent="0.35">
      <c r="B9" t="s">
        <v>5</v>
      </c>
      <c r="C9" s="2"/>
      <c r="D9" s="7"/>
      <c r="E9" s="17">
        <v>99.161221300671443</v>
      </c>
      <c r="F9" s="8"/>
    </row>
    <row r="10" spans="2:15" x14ac:dyDescent="0.35">
      <c r="B10" t="s">
        <v>6</v>
      </c>
      <c r="C10" s="2"/>
      <c r="D10" s="7"/>
      <c r="E10" s="17">
        <v>92.405404477163501</v>
      </c>
      <c r="F10" s="8"/>
    </row>
    <row r="11" spans="2:15" x14ac:dyDescent="0.35">
      <c r="B11" t="s">
        <v>7</v>
      </c>
      <c r="C11" s="2"/>
      <c r="D11" s="7"/>
      <c r="E11" s="17">
        <v>80.521611140060486</v>
      </c>
      <c r="F11" s="8"/>
    </row>
    <row r="12" spans="2:15" x14ac:dyDescent="0.35">
      <c r="B12" t="s">
        <v>8</v>
      </c>
      <c r="C12" s="2"/>
      <c r="D12" s="7"/>
      <c r="E12" s="17">
        <v>65.936372697857735</v>
      </c>
      <c r="F12" s="8"/>
    </row>
    <row r="13" spans="2:15" x14ac:dyDescent="0.35">
      <c r="B13" t="s">
        <v>9</v>
      </c>
      <c r="C13" s="2"/>
      <c r="D13" s="7"/>
      <c r="E13" s="17">
        <v>61.972065609649164</v>
      </c>
      <c r="F13" s="8"/>
    </row>
    <row r="14" spans="2:15" x14ac:dyDescent="0.35">
      <c r="B14" t="s">
        <v>10</v>
      </c>
      <c r="C14" s="2"/>
      <c r="D14" s="7"/>
      <c r="E14" s="17">
        <v>58.396725888635224</v>
      </c>
      <c r="F14" s="8"/>
    </row>
    <row r="15" spans="2:15" x14ac:dyDescent="0.35">
      <c r="B15" t="s">
        <v>11</v>
      </c>
      <c r="C15" s="2"/>
      <c r="D15" s="7"/>
      <c r="E15" s="17">
        <v>58.684480419146915</v>
      </c>
      <c r="F15" s="8"/>
    </row>
    <row r="16" spans="2:15" x14ac:dyDescent="0.35">
      <c r="B16" t="s">
        <v>12</v>
      </c>
      <c r="C16" s="2"/>
      <c r="D16" s="7"/>
      <c r="E16" s="17">
        <v>58.608780017481713</v>
      </c>
      <c r="F16" s="8"/>
    </row>
    <row r="17" spans="2:15" x14ac:dyDescent="0.35">
      <c r="B17" t="s">
        <v>13</v>
      </c>
      <c r="C17" s="2"/>
      <c r="D17" s="7"/>
      <c r="E17" s="17">
        <v>59.522551994789232</v>
      </c>
      <c r="F17" s="8"/>
    </row>
    <row r="18" spans="2:15" x14ac:dyDescent="0.35">
      <c r="B18" t="s">
        <v>14</v>
      </c>
      <c r="C18" s="2"/>
      <c r="D18" s="7"/>
      <c r="E18" s="17">
        <v>63.548276676587207</v>
      </c>
      <c r="F18" s="8"/>
    </row>
    <row r="19" spans="2:15" x14ac:dyDescent="0.35">
      <c r="B19" t="s">
        <v>15</v>
      </c>
      <c r="C19" s="2"/>
      <c r="D19" s="7"/>
      <c r="E19" s="17">
        <v>68.644129928699357</v>
      </c>
      <c r="F19" s="8"/>
    </row>
    <row r="20" spans="2:15" x14ac:dyDescent="0.35">
      <c r="B20" t="s">
        <v>16</v>
      </c>
      <c r="D20" s="8"/>
      <c r="E20" s="17">
        <v>70.477294876410298</v>
      </c>
      <c r="F20" s="8"/>
    </row>
    <row r="21" spans="2:15" x14ac:dyDescent="0.35">
      <c r="D21" s="8"/>
      <c r="E21" s="15"/>
      <c r="F21" s="8"/>
    </row>
    <row r="23" spans="2:15" x14ac:dyDescent="0.35">
      <c r="B23" t="s">
        <v>24</v>
      </c>
      <c r="K23" t="s">
        <v>41</v>
      </c>
      <c r="L23" t="s">
        <v>42</v>
      </c>
      <c r="M23" t="s">
        <v>40</v>
      </c>
      <c r="O23" t="s">
        <v>49</v>
      </c>
    </row>
    <row r="24" spans="2:15" x14ac:dyDescent="0.35">
      <c r="B24" s="1"/>
      <c r="C24" t="s">
        <v>1</v>
      </c>
      <c r="D24" t="s">
        <v>2</v>
      </c>
      <c r="E24" s="13" t="s">
        <v>3</v>
      </c>
      <c r="F24" t="s">
        <v>4</v>
      </c>
      <c r="K24" t="s">
        <v>2</v>
      </c>
      <c r="L24" t="s">
        <v>2</v>
      </c>
      <c r="M24" t="s">
        <v>2</v>
      </c>
    </row>
    <row r="25" spans="2:15" x14ac:dyDescent="0.35">
      <c r="B25" t="s">
        <v>17</v>
      </c>
      <c r="C25" t="s">
        <v>18</v>
      </c>
      <c r="D25" t="s">
        <v>19</v>
      </c>
      <c r="E25" s="13" t="s">
        <v>20</v>
      </c>
      <c r="F25" t="s">
        <v>21</v>
      </c>
      <c r="J25" s="2" t="s">
        <v>39</v>
      </c>
      <c r="K25" t="s">
        <v>19</v>
      </c>
      <c r="L25" t="s">
        <v>19</v>
      </c>
      <c r="M25" t="s">
        <v>19</v>
      </c>
    </row>
    <row r="26" spans="2:15" x14ac:dyDescent="0.35">
      <c r="B26" t="s">
        <v>0</v>
      </c>
      <c r="I26" t="s">
        <v>26</v>
      </c>
    </row>
    <row r="27" spans="2:15" x14ac:dyDescent="0.35">
      <c r="B27" t="s">
        <v>5</v>
      </c>
      <c r="C27" s="2">
        <v>154.23250470430099</v>
      </c>
      <c r="D27" s="2">
        <v>114748.983499999</v>
      </c>
      <c r="E27" s="14">
        <v>93.755065093597494</v>
      </c>
      <c r="F27" s="2">
        <v>10758298.417466599</v>
      </c>
      <c r="I27" s="4" t="s">
        <v>27</v>
      </c>
      <c r="J27" s="5">
        <f>-L27/M27</f>
        <v>4.9610679122057237E-3</v>
      </c>
      <c r="K27" s="3">
        <v>115318.261</v>
      </c>
      <c r="L27" s="3">
        <v>-569.27750000006904</v>
      </c>
      <c r="M27" s="2">
        <v>114748.983499999</v>
      </c>
    </row>
    <row r="28" spans="2:15" x14ac:dyDescent="0.35">
      <c r="B28" t="s">
        <v>6</v>
      </c>
      <c r="C28" s="2">
        <v>151.497106398809</v>
      </c>
      <c r="D28" s="2">
        <v>101806.055499999</v>
      </c>
      <c r="E28" s="14">
        <v>90.721096118961796</v>
      </c>
      <c r="F28" s="2">
        <v>9235956.9465078395</v>
      </c>
      <c r="I28" s="4" t="s">
        <v>28</v>
      </c>
      <c r="J28" s="5">
        <f t="shared" ref="J28:J38" si="0">-L28/M28</f>
        <v>2.5062698750763165E-2</v>
      </c>
      <c r="K28" s="3">
        <v>104357.58999999901</v>
      </c>
      <c r="L28" s="3">
        <v>-2551.5344999999502</v>
      </c>
      <c r="M28" s="2">
        <v>101806.055499999</v>
      </c>
    </row>
    <row r="29" spans="2:15" x14ac:dyDescent="0.35">
      <c r="B29" t="s">
        <v>7</v>
      </c>
      <c r="C29" s="2">
        <v>140.95008310901699</v>
      </c>
      <c r="D29" s="2">
        <v>104725.91175</v>
      </c>
      <c r="E29" s="14">
        <v>79.464160748193294</v>
      </c>
      <c r="F29" s="2">
        <v>8321956.68580312</v>
      </c>
      <c r="I29" s="4" t="s">
        <v>29</v>
      </c>
      <c r="J29" s="5">
        <f t="shared" si="0"/>
        <v>0.10047056238686697</v>
      </c>
      <c r="K29" s="3">
        <v>115247.783</v>
      </c>
      <c r="L29" s="3">
        <v>-10521.8712499999</v>
      </c>
      <c r="M29" s="2">
        <v>104725.91175</v>
      </c>
    </row>
    <row r="30" spans="2:15" x14ac:dyDescent="0.35">
      <c r="B30" t="s">
        <v>8</v>
      </c>
      <c r="C30" s="2">
        <v>128.07122222222199</v>
      </c>
      <c r="D30" s="2">
        <v>92211.280000000101</v>
      </c>
      <c r="E30" s="14">
        <v>66.854547259526896</v>
      </c>
      <c r="F30" s="2">
        <v>6164743.3766214801</v>
      </c>
      <c r="I30" s="4" t="s">
        <v>30</v>
      </c>
      <c r="J30" s="5">
        <f t="shared" si="0"/>
        <v>-5.4192469728216813E-2</v>
      </c>
      <c r="K30" s="3">
        <v>87214.123000000007</v>
      </c>
      <c r="L30" s="3">
        <v>4997.1570000001302</v>
      </c>
      <c r="M30" s="2">
        <v>92211.280000000101</v>
      </c>
    </row>
    <row r="31" spans="2:15" x14ac:dyDescent="0.35">
      <c r="B31" t="s">
        <v>9</v>
      </c>
      <c r="C31" s="2">
        <v>116.336621975806</v>
      </c>
      <c r="D31" s="2">
        <v>86554.446749999799</v>
      </c>
      <c r="E31" s="14">
        <v>56.3464290163312</v>
      </c>
      <c r="F31" s="2">
        <v>4877033.9898466803</v>
      </c>
      <c r="I31" s="4" t="s">
        <v>31</v>
      </c>
      <c r="J31" s="5">
        <f t="shared" si="0"/>
        <v>3.8578702485898654E-2</v>
      </c>
      <c r="K31" s="3">
        <v>89893.604999999603</v>
      </c>
      <c r="L31" s="3">
        <v>-3339.1582499997999</v>
      </c>
      <c r="M31" s="2">
        <v>86554.446749999799</v>
      </c>
    </row>
    <row r="32" spans="2:15" x14ac:dyDescent="0.35">
      <c r="B32" t="s">
        <v>10</v>
      </c>
      <c r="C32" s="2">
        <v>107.682078472222</v>
      </c>
      <c r="D32" s="2">
        <v>77531.096499999898</v>
      </c>
      <c r="E32" s="14">
        <v>48.202650955156301</v>
      </c>
      <c r="F32" s="2">
        <v>3737204.38276004</v>
      </c>
      <c r="I32" s="4" t="s">
        <v>32</v>
      </c>
      <c r="J32" s="5">
        <f t="shared" si="0"/>
        <v>0.11301405365781575</v>
      </c>
      <c r="K32" s="3">
        <v>86293.200000000201</v>
      </c>
      <c r="L32" s="3">
        <v>-8762.1035000002794</v>
      </c>
      <c r="M32" s="2">
        <v>77531.096499999898</v>
      </c>
    </row>
    <row r="33" spans="2:20" x14ac:dyDescent="0.35">
      <c r="B33" t="s">
        <v>11</v>
      </c>
      <c r="C33" s="2">
        <v>103.39983501344</v>
      </c>
      <c r="D33" s="2">
        <v>76929.477250000098</v>
      </c>
      <c r="E33" s="14">
        <v>52.867938154338198</v>
      </c>
      <c r="F33" s="2">
        <v>4067102.8454985698</v>
      </c>
      <c r="I33" s="4" t="s">
        <v>33</v>
      </c>
      <c r="J33" s="5">
        <f t="shared" si="0"/>
        <v>3.1349527336085432E-2</v>
      </c>
      <c r="K33" s="3">
        <v>79341.179999999702</v>
      </c>
      <c r="L33" s="3">
        <v>-2411.7027499996402</v>
      </c>
      <c r="M33" s="2">
        <v>76929.477250000098</v>
      </c>
    </row>
    <row r="34" spans="2:20" x14ac:dyDescent="0.35">
      <c r="B34" t="s">
        <v>12</v>
      </c>
      <c r="C34" s="2">
        <v>103.277866935483</v>
      </c>
      <c r="D34" s="2">
        <v>76838.732999999906</v>
      </c>
      <c r="E34" s="14">
        <v>51.867556076037602</v>
      </c>
      <c r="F34" s="2">
        <v>3985437.29268918</v>
      </c>
      <c r="I34" s="4" t="s">
        <v>34</v>
      </c>
      <c r="J34" s="5">
        <f t="shared" si="0"/>
        <v>4.5008901955737535E-2</v>
      </c>
      <c r="K34" s="3">
        <v>80297.16</v>
      </c>
      <c r="L34" s="3">
        <v>-3458.4270000000902</v>
      </c>
      <c r="M34" s="2">
        <v>76838.732999999906</v>
      </c>
    </row>
    <row r="35" spans="2:20" x14ac:dyDescent="0.35">
      <c r="B35" t="s">
        <v>13</v>
      </c>
      <c r="C35" s="2">
        <v>108.317406944444</v>
      </c>
      <c r="D35" s="2">
        <v>77988.532999999996</v>
      </c>
      <c r="E35" s="14">
        <v>56.725379879300597</v>
      </c>
      <c r="F35" s="2">
        <v>4423929.1606543697</v>
      </c>
      <c r="I35" s="4" t="s">
        <v>35</v>
      </c>
      <c r="J35" s="5">
        <f t="shared" si="0"/>
        <v>5.8569123232493298E-3</v>
      </c>
      <c r="K35" s="3">
        <v>78445.304999999906</v>
      </c>
      <c r="L35" s="3">
        <v>-456.77199999983702</v>
      </c>
      <c r="M35" s="2">
        <v>77988.532999999996</v>
      </c>
    </row>
    <row r="36" spans="2:20" x14ac:dyDescent="0.35">
      <c r="B36" t="s">
        <v>14</v>
      </c>
      <c r="C36" s="2">
        <v>117.734317449664</v>
      </c>
      <c r="D36" s="2">
        <v>87712.066499999899</v>
      </c>
      <c r="E36" s="14">
        <v>54.725956499441899</v>
      </c>
      <c r="F36" s="2">
        <v>4800126.7357551502</v>
      </c>
      <c r="I36" s="4" t="s">
        <v>36</v>
      </c>
      <c r="J36" s="5">
        <f t="shared" si="0"/>
        <v>0.11114730149471215</v>
      </c>
      <c r="K36" s="3">
        <v>97461.025999999605</v>
      </c>
      <c r="L36" s="3">
        <v>-9748.9594999997298</v>
      </c>
      <c r="M36" s="2">
        <v>87712.066499999899</v>
      </c>
    </row>
    <row r="37" spans="2:20" x14ac:dyDescent="0.35">
      <c r="B37" t="s">
        <v>15</v>
      </c>
      <c r="C37" s="2">
        <v>128.41566284722199</v>
      </c>
      <c r="D37" s="2">
        <v>92459.277250000101</v>
      </c>
      <c r="E37" s="14">
        <v>66.260118317139799</v>
      </c>
      <c r="F37" s="2">
        <v>6126362.65010224</v>
      </c>
      <c r="I37" s="4" t="s">
        <v>37</v>
      </c>
      <c r="J37" s="5">
        <f t="shared" si="0"/>
        <v>2.6847092296512921E-2</v>
      </c>
      <c r="K37" s="3">
        <v>94941.539999999703</v>
      </c>
      <c r="L37" s="3">
        <v>-2482.2627499996302</v>
      </c>
      <c r="M37" s="2">
        <v>92459.277250000101</v>
      </c>
    </row>
    <row r="38" spans="2:20" x14ac:dyDescent="0.35">
      <c r="B38" t="s">
        <v>16</v>
      </c>
      <c r="C38" s="2">
        <v>137.034085349462</v>
      </c>
      <c r="D38" s="2">
        <v>101953.35950000001</v>
      </c>
      <c r="E38" s="14">
        <v>71.541294877748001</v>
      </c>
      <c r="F38" s="2">
        <v>7293875.35576656</v>
      </c>
      <c r="I38" s="4" t="s">
        <v>38</v>
      </c>
      <c r="J38" s="5">
        <f t="shared" si="0"/>
        <v>-3.1010586757564861E-2</v>
      </c>
      <c r="K38" s="3">
        <v>98791.726000000199</v>
      </c>
      <c r="L38" s="3">
        <v>3161.6334999999499</v>
      </c>
      <c r="M38" s="2">
        <v>101953.35950000001</v>
      </c>
    </row>
    <row r="39" spans="2:20" x14ac:dyDescent="0.35">
      <c r="I39">
        <v>2023</v>
      </c>
      <c r="J39" s="5">
        <f>L39/-M39</f>
        <v>3.3114639393894717E-2</v>
      </c>
      <c r="K39" s="6">
        <f>SUM(K27:K38)</f>
        <v>1127602.498999998</v>
      </c>
      <c r="L39" s="6">
        <f>SUM(L27:L38)</f>
        <v>-36143.278499998843</v>
      </c>
      <c r="M39" s="9">
        <f>SUM(M27:M38)</f>
        <v>1091459.2204999977</v>
      </c>
    </row>
    <row r="40" spans="2:20" x14ac:dyDescent="0.35">
      <c r="B40" t="s">
        <v>22</v>
      </c>
    </row>
    <row r="41" spans="2:20" x14ac:dyDescent="0.35">
      <c r="B41" s="2"/>
      <c r="C41" s="2" t="s">
        <v>1</v>
      </c>
      <c r="D41" s="2" t="s">
        <v>2</v>
      </c>
      <c r="E41" s="14" t="s">
        <v>3</v>
      </c>
      <c r="F41" s="2" t="s">
        <v>4</v>
      </c>
      <c r="G41" s="2" t="s">
        <v>43</v>
      </c>
      <c r="H41" s="2" t="s">
        <v>45</v>
      </c>
      <c r="O41" t="s">
        <v>50</v>
      </c>
    </row>
    <row r="42" spans="2:20" x14ac:dyDescent="0.35">
      <c r="B42" s="2" t="s">
        <v>17</v>
      </c>
      <c r="C42" s="2" t="s">
        <v>18</v>
      </c>
      <c r="D42" s="2" t="s">
        <v>19</v>
      </c>
      <c r="E42" s="14" t="s">
        <v>20</v>
      </c>
      <c r="F42" s="2" t="s">
        <v>21</v>
      </c>
      <c r="G42" s="2" t="s">
        <v>20</v>
      </c>
      <c r="H42" s="2" t="s">
        <v>21</v>
      </c>
    </row>
    <row r="43" spans="2:20" x14ac:dyDescent="0.35">
      <c r="B43" s="2" t="s">
        <v>0</v>
      </c>
      <c r="C43" s="2"/>
      <c r="D43" s="2"/>
      <c r="E43" s="14"/>
      <c r="F43" s="2"/>
    </row>
    <row r="44" spans="2:20" x14ac:dyDescent="0.35">
      <c r="B44" s="2" t="s">
        <v>5</v>
      </c>
      <c r="C44" s="2">
        <v>154.23250470430099</v>
      </c>
      <c r="D44" s="2">
        <v>114748.983499999</v>
      </c>
      <c r="E44" s="14">
        <v>92.293865263657693</v>
      </c>
      <c r="F44" s="2">
        <v>10590627.2222906</v>
      </c>
      <c r="G44" s="2">
        <f>E44-E27</f>
        <v>-1.461199829939801</v>
      </c>
      <c r="H44" s="3">
        <f>F44-F27</f>
        <v>-167671.19517599978</v>
      </c>
    </row>
    <row r="45" spans="2:20" x14ac:dyDescent="0.35">
      <c r="B45" s="2" t="s">
        <v>6</v>
      </c>
      <c r="C45" s="2">
        <v>151.497106398809</v>
      </c>
      <c r="D45" s="2">
        <v>101806.055499999</v>
      </c>
      <c r="E45" s="14">
        <v>90.304362002635301</v>
      </c>
      <c r="F45" s="2">
        <v>9193530.8899323605</v>
      </c>
      <c r="G45" s="2">
        <f t="shared" ref="G45:H55" si="1">E45-E28</f>
        <v>-0.41673411632649504</v>
      </c>
      <c r="H45" s="3">
        <f t="shared" si="1"/>
        <v>-42426.056575478986</v>
      </c>
    </row>
    <row r="46" spans="2:20" x14ac:dyDescent="0.35">
      <c r="B46" s="2" t="s">
        <v>7</v>
      </c>
      <c r="C46" s="2">
        <v>140.95008310901699</v>
      </c>
      <c r="D46" s="2">
        <v>104725.91175</v>
      </c>
      <c r="E46" s="14">
        <v>82.709315643168395</v>
      </c>
      <c r="F46" s="2">
        <v>8661808.4909493495</v>
      </c>
      <c r="G46" s="2">
        <f t="shared" si="1"/>
        <v>3.2451548949751015</v>
      </c>
      <c r="H46" s="3">
        <f t="shared" si="1"/>
        <v>339851.80514622945</v>
      </c>
    </row>
    <row r="47" spans="2:20" x14ac:dyDescent="0.35">
      <c r="B47" s="2" t="s">
        <v>8</v>
      </c>
      <c r="C47" s="2">
        <v>128.07122222222199</v>
      </c>
      <c r="D47" s="2">
        <v>92211.280000000101</v>
      </c>
      <c r="E47" s="14">
        <v>63.968773713193997</v>
      </c>
      <c r="F47" s="2">
        <v>5898642.5041239904</v>
      </c>
      <c r="G47" s="2">
        <f t="shared" si="1"/>
        <v>-2.8857735463328993</v>
      </c>
      <c r="H47" s="3">
        <f t="shared" si="1"/>
        <v>-266100.87249748968</v>
      </c>
    </row>
    <row r="48" spans="2:20" x14ac:dyDescent="0.35">
      <c r="B48" s="2" t="s">
        <v>9</v>
      </c>
      <c r="C48" s="2">
        <v>116.336621975806</v>
      </c>
      <c r="D48" s="2">
        <v>86554.446749999799</v>
      </c>
      <c r="E48" s="14">
        <v>56.754252680615899</v>
      </c>
      <c r="F48" s="2">
        <v>4912332.9414804103</v>
      </c>
      <c r="G48" s="2">
        <f t="shared" si="1"/>
        <v>0.40782366428469885</v>
      </c>
      <c r="H48" s="3">
        <f t="shared" si="1"/>
        <v>35298.951633729972</v>
      </c>
      <c r="K48" s="3"/>
      <c r="L48" s="3"/>
      <c r="M48" s="3"/>
      <c r="O48" s="3"/>
      <c r="P48" s="3"/>
      <c r="Q48" s="3"/>
      <c r="S48" s="3"/>
      <c r="T48" s="3"/>
    </row>
    <row r="49" spans="2:20" x14ac:dyDescent="0.35">
      <c r="B49" s="2" t="s">
        <v>10</v>
      </c>
      <c r="C49" s="2">
        <v>107.682078472222</v>
      </c>
      <c r="D49" s="2">
        <v>77531.096499999898</v>
      </c>
      <c r="E49" s="14">
        <v>51.2887737809775</v>
      </c>
      <c r="F49" s="2">
        <v>3976474.8693796298</v>
      </c>
      <c r="G49" s="2">
        <f t="shared" si="1"/>
        <v>3.0861228258211995</v>
      </c>
      <c r="H49" s="3">
        <f t="shared" si="1"/>
        <v>239270.48661958985</v>
      </c>
      <c r="K49" s="3"/>
      <c r="L49" s="3"/>
      <c r="M49" s="3"/>
      <c r="O49" s="3"/>
      <c r="P49" s="3"/>
      <c r="Q49" s="3"/>
      <c r="S49" s="3"/>
      <c r="T49" s="3"/>
    </row>
    <row r="50" spans="2:20" x14ac:dyDescent="0.35">
      <c r="B50" s="2" t="s">
        <v>11</v>
      </c>
      <c r="C50" s="2">
        <v>103.39983501344</v>
      </c>
      <c r="D50" s="2">
        <v>76929.477250000098</v>
      </c>
      <c r="E50" s="14">
        <v>53.152606943700903</v>
      </c>
      <c r="F50" s="2">
        <v>4089002.2666536402</v>
      </c>
      <c r="G50" s="2">
        <f t="shared" si="1"/>
        <v>0.2846687893627049</v>
      </c>
      <c r="H50" s="3">
        <f t="shared" si="1"/>
        <v>21899.42115507042</v>
      </c>
      <c r="K50" s="3"/>
      <c r="L50" s="3"/>
      <c r="M50" s="3"/>
      <c r="O50" s="3"/>
      <c r="P50" s="3"/>
      <c r="Q50" s="3"/>
      <c r="S50" s="3"/>
      <c r="T50" s="3"/>
    </row>
    <row r="51" spans="2:20" x14ac:dyDescent="0.35">
      <c r="B51" s="2" t="s">
        <v>12</v>
      </c>
      <c r="C51" s="2">
        <v>103.277866935483</v>
      </c>
      <c r="D51" s="2">
        <v>76838.732999999906</v>
      </c>
      <c r="E51" s="14">
        <v>52.528701619736097</v>
      </c>
      <c r="F51" s="2">
        <v>4036238.8785955599</v>
      </c>
      <c r="G51" s="2">
        <f t="shared" si="1"/>
        <v>0.66114554369849543</v>
      </c>
      <c r="H51" s="3">
        <f t="shared" si="1"/>
        <v>50801.585906379856</v>
      </c>
      <c r="K51" s="3"/>
      <c r="L51" s="3"/>
      <c r="M51" s="3"/>
      <c r="O51" s="3"/>
      <c r="P51" s="3"/>
      <c r="Q51" s="3"/>
      <c r="S51" s="3"/>
      <c r="T51" s="3"/>
    </row>
    <row r="52" spans="2:20" x14ac:dyDescent="0.35">
      <c r="B52" s="2" t="s">
        <v>13</v>
      </c>
      <c r="C52" s="2">
        <v>108.317406944444</v>
      </c>
      <c r="D52" s="2">
        <v>77988.532999999996</v>
      </c>
      <c r="E52" s="14">
        <v>55.965593336509102</v>
      </c>
      <c r="F52" s="2">
        <v>4364674.5227889204</v>
      </c>
      <c r="G52" s="2">
        <f t="shared" si="1"/>
        <v>-0.75978654279149538</v>
      </c>
      <c r="H52" s="3">
        <f t="shared" si="1"/>
        <v>-59254.637865449302</v>
      </c>
      <c r="K52" s="3"/>
      <c r="L52" s="3"/>
      <c r="M52" s="3"/>
      <c r="O52" s="3"/>
      <c r="P52" s="3"/>
      <c r="Q52" s="3"/>
      <c r="S52" s="3"/>
      <c r="T52" s="3"/>
    </row>
    <row r="53" spans="2:20" x14ac:dyDescent="0.35">
      <c r="B53" s="2" t="s">
        <v>14</v>
      </c>
      <c r="C53" s="2">
        <v>117.734317449664</v>
      </c>
      <c r="D53" s="2">
        <v>87712.066499999899</v>
      </c>
      <c r="E53" s="14">
        <v>57.842746524164902</v>
      </c>
      <c r="F53" s="2">
        <v>5073506.8296701899</v>
      </c>
      <c r="G53" s="2">
        <f t="shared" si="1"/>
        <v>3.1167900247230023</v>
      </c>
      <c r="H53" s="3">
        <f t="shared" si="1"/>
        <v>273380.09391503967</v>
      </c>
      <c r="K53" s="3"/>
      <c r="L53" s="3"/>
      <c r="M53" s="3"/>
      <c r="O53" s="3"/>
      <c r="P53" s="3"/>
      <c r="Q53" s="3"/>
      <c r="S53" s="3"/>
      <c r="T53" s="3"/>
    </row>
    <row r="54" spans="2:20" x14ac:dyDescent="0.35">
      <c r="B54" s="2" t="s">
        <v>15</v>
      </c>
      <c r="C54" s="2">
        <v>128.41566284722199</v>
      </c>
      <c r="D54" s="2">
        <v>92459.277250000101</v>
      </c>
      <c r="E54" s="14">
        <v>65.988048377281999</v>
      </c>
      <c r="F54" s="2">
        <v>6101207.26010154</v>
      </c>
      <c r="G54" s="2">
        <f t="shared" si="1"/>
        <v>-0.27206993985780059</v>
      </c>
      <c r="H54" s="3">
        <f t="shared" si="1"/>
        <v>-25155.390000700019</v>
      </c>
      <c r="K54" s="3"/>
      <c r="L54" s="3"/>
      <c r="M54" s="3"/>
      <c r="O54" s="3"/>
      <c r="P54" s="3"/>
      <c r="Q54" s="3"/>
      <c r="S54" s="3"/>
      <c r="T54" s="3"/>
    </row>
    <row r="55" spans="2:20" x14ac:dyDescent="0.35">
      <c r="B55" s="2" t="s">
        <v>16</v>
      </c>
      <c r="C55" s="2">
        <v>137.034085349462</v>
      </c>
      <c r="D55" s="2">
        <v>101953.35950000001</v>
      </c>
      <c r="E55" s="14">
        <v>69.272204096391604</v>
      </c>
      <c r="F55" s="2">
        <v>7062533.9275968</v>
      </c>
      <c r="G55" s="2">
        <f t="shared" si="1"/>
        <v>-2.2690907813563967</v>
      </c>
      <c r="H55" s="3">
        <f t="shared" si="1"/>
        <v>-231341.42816975992</v>
      </c>
      <c r="K55" s="3"/>
      <c r="L55" s="3"/>
      <c r="M55" s="3"/>
      <c r="O55" s="3"/>
      <c r="P55" s="3"/>
      <c r="Q55" s="3"/>
      <c r="S55" s="3"/>
      <c r="T55" s="3"/>
    </row>
    <row r="56" spans="2:20" x14ac:dyDescent="0.35">
      <c r="K56" s="3"/>
      <c r="L56" s="3"/>
      <c r="M56" s="3"/>
      <c r="O56" s="3"/>
      <c r="P56" s="3"/>
      <c r="Q56" s="3"/>
      <c r="S56" s="3"/>
      <c r="T56" s="3"/>
    </row>
    <row r="57" spans="2:20" x14ac:dyDescent="0.35">
      <c r="B57" s="2" t="s">
        <v>23</v>
      </c>
      <c r="K57" s="3"/>
      <c r="L57" s="3"/>
      <c r="M57" s="3"/>
      <c r="O57" s="3"/>
      <c r="P57" s="3"/>
      <c r="Q57" s="3"/>
      <c r="S57" s="3"/>
      <c r="T57" s="3"/>
    </row>
    <row r="58" spans="2:20" x14ac:dyDescent="0.35">
      <c r="B58" s="2"/>
      <c r="C58" s="2" t="s">
        <v>1</v>
      </c>
      <c r="D58" s="2" t="s">
        <v>2</v>
      </c>
      <c r="E58" s="14" t="s">
        <v>3</v>
      </c>
      <c r="F58" s="2" t="s">
        <v>4</v>
      </c>
      <c r="G58" s="2" t="s">
        <v>43</v>
      </c>
      <c r="H58" s="2" t="s">
        <v>45</v>
      </c>
      <c r="I58" s="2" t="s">
        <v>44</v>
      </c>
      <c r="K58" s="3"/>
      <c r="L58" s="3"/>
      <c r="M58" s="3"/>
      <c r="O58" s="3"/>
      <c r="P58" s="3"/>
      <c r="Q58" s="3"/>
      <c r="S58" s="3"/>
      <c r="T58" s="3"/>
    </row>
    <row r="59" spans="2:20" x14ac:dyDescent="0.35">
      <c r="B59" s="2" t="s">
        <v>17</v>
      </c>
      <c r="C59" s="2" t="s">
        <v>18</v>
      </c>
      <c r="D59" s="2" t="s">
        <v>19</v>
      </c>
      <c r="E59" s="14" t="s">
        <v>20</v>
      </c>
      <c r="F59" s="2" t="s">
        <v>21</v>
      </c>
      <c r="G59" s="2" t="s">
        <v>20</v>
      </c>
      <c r="H59" s="2" t="s">
        <v>21</v>
      </c>
      <c r="K59" s="3"/>
      <c r="L59" s="3"/>
      <c r="M59" s="3"/>
      <c r="O59" s="3"/>
      <c r="P59" s="3"/>
      <c r="Q59" s="3"/>
      <c r="S59" s="3"/>
      <c r="T59" s="3"/>
    </row>
    <row r="60" spans="2:20" x14ac:dyDescent="0.35">
      <c r="B60" s="2" t="s">
        <v>0</v>
      </c>
      <c r="C60" s="2"/>
      <c r="D60" s="2"/>
      <c r="E60" s="14"/>
      <c r="F60" s="2"/>
    </row>
    <row r="61" spans="2:20" x14ac:dyDescent="0.35">
      <c r="B61" s="2" t="s">
        <v>5</v>
      </c>
      <c r="C61" s="2">
        <v>154.23250470430099</v>
      </c>
      <c r="D61" s="2">
        <v>114748.983499999</v>
      </c>
      <c r="E61" s="14">
        <v>95.441200196438501</v>
      </c>
      <c r="F61" s="2">
        <v>10951780.706561301</v>
      </c>
      <c r="G61" s="2">
        <f>E61-E27</f>
        <v>1.686135102841007</v>
      </c>
      <c r="H61" s="3">
        <f>F61-F27</f>
        <v>193482.28909470141</v>
      </c>
    </row>
    <row r="62" spans="2:20" x14ac:dyDescent="0.35">
      <c r="B62" s="2" t="s">
        <v>6</v>
      </c>
      <c r="C62" s="2">
        <v>151.497106398809</v>
      </c>
      <c r="D62" s="2">
        <v>101806.055499999</v>
      </c>
      <c r="E62" s="14">
        <v>91.201981763547707</v>
      </c>
      <c r="F62" s="2">
        <v>9284914.0171297099</v>
      </c>
      <c r="G62" s="2">
        <f t="shared" ref="G62:H72" si="2">E62-E28</f>
        <v>0.48088564458591065</v>
      </c>
      <c r="H62" s="3">
        <f t="shared" si="2"/>
        <v>48957.070621870458</v>
      </c>
    </row>
    <row r="63" spans="2:20" x14ac:dyDescent="0.35">
      <c r="B63" s="2" t="s">
        <v>7</v>
      </c>
      <c r="C63" s="2">
        <v>140.95008310901699</v>
      </c>
      <c r="D63" s="2">
        <v>104725.91175</v>
      </c>
      <c r="E63" s="14">
        <v>75.719450770503997</v>
      </c>
      <c r="F63" s="2">
        <v>7929788.5191502804</v>
      </c>
      <c r="G63" s="2">
        <f t="shared" si="2"/>
        <v>-3.7447099776892969</v>
      </c>
      <c r="H63" s="3">
        <f t="shared" si="2"/>
        <v>-392168.16665283963</v>
      </c>
    </row>
    <row r="64" spans="2:20" x14ac:dyDescent="0.35">
      <c r="B64" s="2" t="s">
        <v>8</v>
      </c>
      <c r="C64" s="2">
        <v>128.07122222222199</v>
      </c>
      <c r="D64" s="2">
        <v>92211.280000000101</v>
      </c>
      <c r="E64" s="14">
        <v>70.184553173586096</v>
      </c>
      <c r="F64" s="2">
        <v>6471807.48436445</v>
      </c>
      <c r="G64" s="2">
        <f t="shared" si="2"/>
        <v>3.3300059140591998</v>
      </c>
      <c r="H64" s="3">
        <f t="shared" si="2"/>
        <v>307064.10774296988</v>
      </c>
    </row>
    <row r="65" spans="2:8" x14ac:dyDescent="0.35">
      <c r="B65" s="2" t="s">
        <v>9</v>
      </c>
      <c r="C65" s="2">
        <v>116.336621975806</v>
      </c>
      <c r="D65" s="2">
        <v>86554.446749999799</v>
      </c>
      <c r="E65" s="14">
        <v>55.875825487621398</v>
      </c>
      <c r="F65" s="2">
        <v>4836301.1617806097</v>
      </c>
      <c r="G65" s="2">
        <f t="shared" si="2"/>
        <v>-0.47060352870980182</v>
      </c>
      <c r="H65" s="3">
        <f t="shared" si="2"/>
        <v>-40732.828066070564</v>
      </c>
    </row>
    <row r="66" spans="2:8" x14ac:dyDescent="0.35">
      <c r="B66" s="2" t="s">
        <v>10</v>
      </c>
      <c r="C66" s="2">
        <v>107.682078472222</v>
      </c>
      <c r="D66" s="2">
        <v>77531.096499999898</v>
      </c>
      <c r="E66" s="14">
        <v>44.641454244292802</v>
      </c>
      <c r="F66" s="2">
        <v>3461100.8969145902</v>
      </c>
      <c r="G66" s="2">
        <f t="shared" si="2"/>
        <v>-3.5611967108634985</v>
      </c>
      <c r="H66" s="3">
        <f t="shared" si="2"/>
        <v>-276103.48584544985</v>
      </c>
    </row>
    <row r="67" spans="2:8" x14ac:dyDescent="0.35">
      <c r="B67" s="2" t="s">
        <v>11</v>
      </c>
      <c r="C67" s="2">
        <v>103.39983501344</v>
      </c>
      <c r="D67" s="2">
        <v>76929.477250000098</v>
      </c>
      <c r="E67" s="14">
        <v>52.539447807848298</v>
      </c>
      <c r="F67" s="2">
        <v>4041832.25486144</v>
      </c>
      <c r="G67" s="2">
        <f t="shared" si="2"/>
        <v>-0.32849034648990028</v>
      </c>
      <c r="H67" s="3">
        <f t="shared" si="2"/>
        <v>-25270.590637129731</v>
      </c>
    </row>
    <row r="68" spans="2:8" x14ac:dyDescent="0.35">
      <c r="B68" s="2" t="s">
        <v>12</v>
      </c>
      <c r="C68" s="2">
        <v>103.277866935483</v>
      </c>
      <c r="D68" s="2">
        <v>76838.732999999906</v>
      </c>
      <c r="E68" s="14">
        <v>51.104634614869099</v>
      </c>
      <c r="F68" s="2">
        <v>3926815.3742344799</v>
      </c>
      <c r="G68" s="2">
        <f t="shared" si="2"/>
        <v>-0.7629214611685029</v>
      </c>
      <c r="H68" s="3">
        <f t="shared" si="2"/>
        <v>-58621.91845470015</v>
      </c>
    </row>
    <row r="69" spans="2:8" x14ac:dyDescent="0.35">
      <c r="B69" s="2" t="s">
        <v>13</v>
      </c>
      <c r="C69" s="2">
        <v>108.317406944444</v>
      </c>
      <c r="D69" s="2">
        <v>77988.532999999996</v>
      </c>
      <c r="E69" s="14">
        <v>57.602127011497899</v>
      </c>
      <c r="F69" s="2">
        <v>4492305.3833063999</v>
      </c>
      <c r="G69" s="2">
        <f t="shared" si="2"/>
        <v>0.87674713219730194</v>
      </c>
      <c r="H69" s="3">
        <f t="shared" si="2"/>
        <v>68376.222652030177</v>
      </c>
    </row>
    <row r="70" spans="2:8" x14ac:dyDescent="0.35">
      <c r="B70" s="2" t="s">
        <v>14</v>
      </c>
      <c r="C70" s="2">
        <v>117.734317449664</v>
      </c>
      <c r="D70" s="2">
        <v>87712.066499999899</v>
      </c>
      <c r="E70" s="14">
        <v>51.129371719462398</v>
      </c>
      <c r="F70" s="2">
        <v>4484662.8523607003</v>
      </c>
      <c r="G70" s="2">
        <f t="shared" si="2"/>
        <v>-3.5965847799795014</v>
      </c>
      <c r="H70" s="3">
        <f t="shared" si="2"/>
        <v>-315463.88339444995</v>
      </c>
    </row>
    <row r="71" spans="2:8" x14ac:dyDescent="0.35">
      <c r="B71" s="2" t="s">
        <v>15</v>
      </c>
      <c r="C71" s="2">
        <v>128.41566284722199</v>
      </c>
      <c r="D71" s="2">
        <v>92459.277250000101</v>
      </c>
      <c r="E71" s="14">
        <v>66.574070363001397</v>
      </c>
      <c r="F71" s="2">
        <v>6155390.4293537596</v>
      </c>
      <c r="G71" s="2">
        <f t="shared" si="2"/>
        <v>0.31395204586159764</v>
      </c>
      <c r="H71" s="3">
        <f t="shared" si="2"/>
        <v>29027.779251519591</v>
      </c>
    </row>
    <row r="72" spans="2:8" x14ac:dyDescent="0.35">
      <c r="B72" s="2" t="s">
        <v>16</v>
      </c>
      <c r="C72" s="2">
        <v>137.034085349462</v>
      </c>
      <c r="D72" s="2">
        <v>101953.35950000001</v>
      </c>
      <c r="E72" s="14">
        <v>74.159686653864995</v>
      </c>
      <c r="F72" s="2">
        <v>7560829.1938288603</v>
      </c>
      <c r="G72" s="2">
        <f t="shared" si="2"/>
        <v>2.6183917761169937</v>
      </c>
      <c r="H72" s="3">
        <f t="shared" si="2"/>
        <v>266953.83806230035</v>
      </c>
    </row>
  </sheetData>
  <pageMargins left="0.7" right="0.7" top="0.75" bottom="0.75" header="0.3" footer="0.3"/>
  <customProperties>
    <customPr name="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B2C_P2H</vt:lpstr>
      <vt:lpstr>B2C_HH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2015-06-05T18:19:34Z</dcterms:created>
  <dcterms:modified xsi:type="dcterms:W3CDTF">2021-12-13T17:03:15Z</dcterms:modified>
</cp:coreProperties>
</file>