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6_03_heatmap_temprisk_without_planprices\"/>
    </mc:Choice>
  </mc:AlternateContent>
  <xr:revisionPtr revIDLastSave="0" documentId="13_ncr:1_{EB17E63F-DADB-45FF-A6C8-3F0392F13C17}" xr6:coauthVersionLast="47" xr6:coauthVersionMax="47" xr10:uidLastSave="{00000000-0000-0000-0000-000000000000}"/>
  <bookViews>
    <workbookView xWindow="1900" yWindow="-110" windowWidth="36610" windowHeight="21820" xr2:uid="{00000000-000D-0000-FFFF-FFFF00000000}"/>
  </bookViews>
  <sheets>
    <sheet name="Sheet1" sheetId="7" r:id="rId1"/>
    <sheet name="r_procurement" sheetId="1" r:id="rId2"/>
    <sheet name="r_temprisk" sheetId="2" r:id="rId3"/>
    <sheet name="p_procurement" sheetId="3" r:id="rId4"/>
    <sheet name="p_temprisk" sheetId="4" r:id="rId5"/>
    <sheet name="q" sheetId="5" r:id="rId6"/>
    <sheet name="pbase" sheetId="6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5" i="7" l="1"/>
  <c r="AC35" i="7"/>
  <c r="AB35" i="7"/>
  <c r="AA35" i="7"/>
  <c r="Z35" i="7"/>
  <c r="X35" i="7"/>
  <c r="W35" i="7"/>
  <c r="S35" i="7"/>
  <c r="R35" i="7"/>
  <c r="Q35" i="7"/>
  <c r="P35" i="7"/>
  <c r="O35" i="7"/>
  <c r="M35" i="7"/>
  <c r="C35" i="7"/>
  <c r="AD34" i="7"/>
  <c r="AC34" i="7"/>
  <c r="AB34" i="7"/>
  <c r="AA34" i="7"/>
  <c r="Z34" i="7"/>
  <c r="X34" i="7"/>
  <c r="S34" i="7"/>
  <c r="R34" i="7"/>
  <c r="Q34" i="7"/>
  <c r="P34" i="7"/>
  <c r="O34" i="7"/>
  <c r="M34" i="7"/>
  <c r="C34" i="7"/>
  <c r="B34" i="7"/>
  <c r="L35" i="7" s="1"/>
  <c r="AD33" i="7"/>
  <c r="AC33" i="7"/>
  <c r="AB33" i="7"/>
  <c r="AA33" i="7"/>
  <c r="Z33" i="7"/>
  <c r="X33" i="7"/>
  <c r="W33" i="7"/>
  <c r="S33" i="7"/>
  <c r="R33" i="7"/>
  <c r="Q33" i="7"/>
  <c r="P33" i="7"/>
  <c r="O33" i="7"/>
  <c r="M33" i="7"/>
  <c r="L33" i="7"/>
  <c r="C33" i="7"/>
  <c r="B33" i="7"/>
  <c r="L34" i="7" s="1"/>
  <c r="AD32" i="7"/>
  <c r="AC32" i="7"/>
  <c r="AB32" i="7"/>
  <c r="AA32" i="7"/>
  <c r="Z32" i="7"/>
  <c r="X32" i="7"/>
  <c r="W32" i="7"/>
  <c r="S32" i="7"/>
  <c r="R32" i="7"/>
  <c r="Q32" i="7"/>
  <c r="P32" i="7"/>
  <c r="O32" i="7"/>
  <c r="M32" i="7"/>
  <c r="C32" i="7"/>
  <c r="AD31" i="7"/>
  <c r="AC31" i="7"/>
  <c r="AB31" i="7"/>
  <c r="AA31" i="7"/>
  <c r="Z31" i="7"/>
  <c r="X31" i="7"/>
  <c r="S31" i="7"/>
  <c r="R31" i="7"/>
  <c r="Q31" i="7"/>
  <c r="P31" i="7"/>
  <c r="O31" i="7"/>
  <c r="M31" i="7"/>
  <c r="C31" i="7"/>
  <c r="B31" i="7"/>
  <c r="L32" i="7" s="1"/>
  <c r="AD30" i="7"/>
  <c r="AC30" i="7"/>
  <c r="AB30" i="7"/>
  <c r="AA30" i="7"/>
  <c r="Z30" i="7"/>
  <c r="X30" i="7"/>
  <c r="W30" i="7"/>
  <c r="S30" i="7"/>
  <c r="R30" i="7"/>
  <c r="Q30" i="7"/>
  <c r="P30" i="7"/>
  <c r="O30" i="7"/>
  <c r="M30" i="7"/>
  <c r="L30" i="7"/>
  <c r="C30" i="7"/>
  <c r="B30" i="7"/>
  <c r="L31" i="7" s="1"/>
  <c r="AD29" i="7"/>
  <c r="AC29" i="7"/>
  <c r="AB29" i="7"/>
  <c r="AA29" i="7"/>
  <c r="Z29" i="7"/>
  <c r="X29" i="7"/>
  <c r="W29" i="7"/>
  <c r="S29" i="7"/>
  <c r="R29" i="7"/>
  <c r="Q29" i="7"/>
  <c r="P29" i="7"/>
  <c r="O29" i="7"/>
  <c r="M29" i="7"/>
  <c r="C29" i="7"/>
  <c r="AD28" i="7"/>
  <c r="AC28" i="7"/>
  <c r="AB28" i="7"/>
  <c r="AA28" i="7"/>
  <c r="Z28" i="7"/>
  <c r="X28" i="7"/>
  <c r="S28" i="7"/>
  <c r="R28" i="7"/>
  <c r="Q28" i="7"/>
  <c r="P28" i="7"/>
  <c r="O28" i="7"/>
  <c r="M28" i="7"/>
  <c r="C28" i="7"/>
  <c r="B28" i="7"/>
  <c r="L29" i="7" s="1"/>
  <c r="AD27" i="7"/>
  <c r="AC27" i="7"/>
  <c r="AB27" i="7"/>
  <c r="AA27" i="7"/>
  <c r="Z27" i="7"/>
  <c r="X27" i="7"/>
  <c r="W27" i="7"/>
  <c r="S27" i="7"/>
  <c r="R27" i="7"/>
  <c r="Q27" i="7"/>
  <c r="P27" i="7"/>
  <c r="O27" i="7"/>
  <c r="M27" i="7"/>
  <c r="L27" i="7"/>
  <c r="C27" i="7"/>
  <c r="B27" i="7"/>
  <c r="L28" i="7" s="1"/>
  <c r="AD26" i="7"/>
  <c r="AC26" i="7"/>
  <c r="AB26" i="7"/>
  <c r="AA26" i="7"/>
  <c r="Z26" i="7"/>
  <c r="X26" i="7"/>
  <c r="W26" i="7"/>
  <c r="S26" i="7"/>
  <c r="R26" i="7"/>
  <c r="Q26" i="7"/>
  <c r="P26" i="7"/>
  <c r="O26" i="7"/>
  <c r="M26" i="7"/>
  <c r="C26" i="7"/>
  <c r="AD25" i="7"/>
  <c r="AC25" i="7"/>
  <c r="AB25" i="7"/>
  <c r="AA25" i="7"/>
  <c r="Z25" i="7"/>
  <c r="X25" i="7"/>
  <c r="S25" i="7"/>
  <c r="R25" i="7"/>
  <c r="Q25" i="7"/>
  <c r="P25" i="7"/>
  <c r="O25" i="7"/>
  <c r="M25" i="7"/>
  <c r="C25" i="7"/>
  <c r="B25" i="7"/>
  <c r="L26" i="7" s="1"/>
  <c r="AD24" i="7"/>
  <c r="AC24" i="7"/>
  <c r="AB24" i="7"/>
  <c r="AA24" i="7"/>
  <c r="Z24" i="7"/>
  <c r="X24" i="7"/>
  <c r="W24" i="7"/>
  <c r="S24" i="7"/>
  <c r="R24" i="7"/>
  <c r="Q24" i="7"/>
  <c r="P24" i="7"/>
  <c r="O24" i="7"/>
  <c r="M24" i="7"/>
  <c r="L24" i="7"/>
  <c r="C24" i="7"/>
  <c r="B24" i="7"/>
  <c r="L25" i="7" s="1"/>
  <c r="AD23" i="7"/>
  <c r="AC23" i="7"/>
  <c r="AB23" i="7"/>
  <c r="AA23" i="7"/>
  <c r="Z23" i="7"/>
  <c r="X23" i="7"/>
  <c r="S23" i="7"/>
  <c r="R23" i="7"/>
  <c r="Q23" i="7"/>
  <c r="P23" i="7"/>
  <c r="O23" i="7"/>
  <c r="M23" i="7"/>
  <c r="C23" i="7"/>
  <c r="AD22" i="7"/>
  <c r="AC22" i="7"/>
  <c r="AB22" i="7"/>
  <c r="AA22" i="7"/>
  <c r="Z22" i="7"/>
  <c r="X22" i="7"/>
  <c r="S22" i="7"/>
  <c r="R22" i="7"/>
  <c r="Q22" i="7"/>
  <c r="P22" i="7"/>
  <c r="O22" i="7"/>
  <c r="M22" i="7"/>
  <c r="C22" i="7"/>
  <c r="AD21" i="7"/>
  <c r="AC21" i="7"/>
  <c r="AB21" i="7"/>
  <c r="AA21" i="7"/>
  <c r="Z21" i="7"/>
  <c r="X21" i="7"/>
  <c r="W21" i="7"/>
  <c r="S21" i="7"/>
  <c r="R21" i="7"/>
  <c r="Q21" i="7"/>
  <c r="P21" i="7"/>
  <c r="O21" i="7"/>
  <c r="M21" i="7"/>
  <c r="L21" i="7"/>
  <c r="C21" i="7"/>
  <c r="B21" i="7"/>
  <c r="L22" i="7" s="1"/>
  <c r="AD20" i="7"/>
  <c r="AC20" i="7"/>
  <c r="AB20" i="7"/>
  <c r="AA20" i="7"/>
  <c r="Z20" i="7"/>
  <c r="X20" i="7"/>
  <c r="S20" i="7"/>
  <c r="R20" i="7"/>
  <c r="Q20" i="7"/>
  <c r="P20" i="7"/>
  <c r="O20" i="7"/>
  <c r="M20" i="7"/>
  <c r="C20" i="7"/>
  <c r="AD19" i="7"/>
  <c r="AC19" i="7"/>
  <c r="AB19" i="7"/>
  <c r="AA19" i="7"/>
  <c r="Z19" i="7"/>
  <c r="X19" i="7"/>
  <c r="S19" i="7"/>
  <c r="R19" i="7"/>
  <c r="Q19" i="7"/>
  <c r="P19" i="7"/>
  <c r="O19" i="7"/>
  <c r="M19" i="7"/>
  <c r="C19" i="7"/>
  <c r="AD18" i="7"/>
  <c r="AC18" i="7"/>
  <c r="AB18" i="7"/>
  <c r="AA18" i="7"/>
  <c r="Z18" i="7"/>
  <c r="X18" i="7"/>
  <c r="W18" i="7"/>
  <c r="S18" i="7"/>
  <c r="R18" i="7"/>
  <c r="Q18" i="7"/>
  <c r="P18" i="7"/>
  <c r="O18" i="7"/>
  <c r="M18" i="7"/>
  <c r="L18" i="7"/>
  <c r="C18" i="7"/>
  <c r="B18" i="7"/>
  <c r="L19" i="7" s="1"/>
  <c r="AD17" i="7"/>
  <c r="AC17" i="7"/>
  <c r="AB17" i="7"/>
  <c r="AA17" i="7"/>
  <c r="Z17" i="7"/>
  <c r="X17" i="7"/>
  <c r="S17" i="7"/>
  <c r="R17" i="7"/>
  <c r="Q17" i="7"/>
  <c r="P17" i="7"/>
  <c r="O17" i="7"/>
  <c r="M17" i="7"/>
  <c r="C17" i="7"/>
  <c r="AD16" i="7"/>
  <c r="AC16" i="7"/>
  <c r="AB16" i="7"/>
  <c r="AA16" i="7"/>
  <c r="Z16" i="7"/>
  <c r="X16" i="7"/>
  <c r="S16" i="7"/>
  <c r="R16" i="7"/>
  <c r="Q16" i="7"/>
  <c r="P16" i="7"/>
  <c r="O16" i="7"/>
  <c r="M16" i="7"/>
  <c r="C16" i="7"/>
  <c r="AD15" i="7"/>
  <c r="AC15" i="7"/>
  <c r="AB15" i="7"/>
  <c r="AA15" i="7"/>
  <c r="Z15" i="7"/>
  <c r="X15" i="7"/>
  <c r="W15" i="7"/>
  <c r="S15" i="7"/>
  <c r="R15" i="7"/>
  <c r="Q15" i="7"/>
  <c r="P15" i="7"/>
  <c r="O15" i="7"/>
  <c r="M15" i="7"/>
  <c r="L15" i="7"/>
  <c r="C15" i="7"/>
  <c r="B15" i="7"/>
  <c r="L16" i="7" s="1"/>
  <c r="AD13" i="7"/>
  <c r="AC13" i="7"/>
  <c r="AB13" i="7"/>
  <c r="AA13" i="7"/>
  <c r="Z13" i="7"/>
  <c r="S13" i="7"/>
  <c r="R13" i="7"/>
  <c r="Q13" i="7"/>
  <c r="P13" i="7"/>
  <c r="O13" i="7"/>
  <c r="AD12" i="7"/>
  <c r="AC12" i="7"/>
  <c r="AB12" i="7"/>
  <c r="AA12" i="7"/>
  <c r="Z12" i="7"/>
  <c r="S12" i="7"/>
  <c r="R12" i="7"/>
  <c r="Q12" i="7"/>
  <c r="P12" i="7"/>
  <c r="O12" i="7"/>
  <c r="AD11" i="7"/>
  <c r="AC11" i="7"/>
  <c r="AB11" i="7"/>
  <c r="AA11" i="7"/>
  <c r="Z11" i="7"/>
  <c r="S11" i="7"/>
  <c r="R11" i="7"/>
  <c r="Q11" i="7"/>
  <c r="P11" i="7"/>
  <c r="O11" i="7"/>
  <c r="I11" i="7"/>
  <c r="H11" i="7"/>
  <c r="G11" i="7"/>
  <c r="F11" i="7"/>
  <c r="E11" i="7"/>
  <c r="I10" i="7"/>
  <c r="H10" i="7"/>
  <c r="G10" i="7"/>
  <c r="F10" i="7"/>
  <c r="E10" i="7"/>
  <c r="AD9" i="7"/>
  <c r="AC9" i="7"/>
  <c r="AB9" i="7"/>
  <c r="AA9" i="7"/>
  <c r="Z9" i="7"/>
  <c r="S9" i="7"/>
  <c r="R9" i="7"/>
  <c r="Q9" i="7"/>
  <c r="P9" i="7"/>
  <c r="O9" i="7"/>
  <c r="I9" i="7"/>
  <c r="H9" i="7"/>
  <c r="G9" i="7"/>
  <c r="F9" i="7"/>
  <c r="E9" i="7"/>
  <c r="AD8" i="7"/>
  <c r="AC8" i="7"/>
  <c r="AB8" i="7"/>
  <c r="AA8" i="7"/>
  <c r="Z8" i="7"/>
  <c r="S8" i="7"/>
  <c r="R8" i="7"/>
  <c r="Q8" i="7"/>
  <c r="P8" i="7"/>
  <c r="O8" i="7"/>
  <c r="AD7" i="7"/>
  <c r="AC7" i="7"/>
  <c r="AB7" i="7"/>
  <c r="AA7" i="7"/>
  <c r="Z7" i="7"/>
  <c r="S7" i="7"/>
  <c r="R7" i="7"/>
  <c r="Q7" i="7"/>
  <c r="P7" i="7"/>
  <c r="O7" i="7"/>
  <c r="I7" i="7"/>
  <c r="H7" i="7"/>
  <c r="G7" i="7"/>
  <c r="F7" i="7"/>
  <c r="E7" i="7"/>
  <c r="I6" i="7"/>
  <c r="H6" i="7"/>
  <c r="G6" i="7"/>
  <c r="F6" i="7"/>
  <c r="E6" i="7"/>
  <c r="AD5" i="7"/>
  <c r="AC5" i="7"/>
  <c r="AB5" i="7"/>
  <c r="AA5" i="7"/>
  <c r="Z5" i="7"/>
  <c r="S5" i="7"/>
  <c r="R5" i="7"/>
  <c r="Q5" i="7"/>
  <c r="P5" i="7"/>
  <c r="O5" i="7"/>
  <c r="I5" i="7"/>
  <c r="H5" i="7"/>
  <c r="G5" i="7"/>
  <c r="F5" i="7"/>
  <c r="E5" i="7"/>
  <c r="I3" i="7"/>
  <c r="H3" i="7"/>
  <c r="G3" i="7"/>
  <c r="F3" i="7"/>
  <c r="E3" i="7"/>
  <c r="W16" i="7" l="1"/>
  <c r="W19" i="7"/>
  <c r="W22" i="7"/>
  <c r="W25" i="7"/>
  <c r="W28" i="7"/>
  <c r="W31" i="7"/>
  <c r="W34" i="7"/>
  <c r="B16" i="7"/>
  <c r="B19" i="7"/>
  <c r="B22" i="7"/>
  <c r="B26" i="7"/>
  <c r="B29" i="7"/>
  <c r="B32" i="7"/>
  <c r="B35" i="7"/>
  <c r="L23" i="7" l="1"/>
  <c r="B23" i="7"/>
  <c r="W23" i="7"/>
  <c r="L20" i="7"/>
  <c r="B20" i="7"/>
  <c r="W20" i="7"/>
  <c r="L17" i="7"/>
  <c r="B17" i="7"/>
  <c r="W17" i="7"/>
</calcChain>
</file>

<file path=xl/sharedStrings.xml><?xml version="1.0" encoding="utf-8"?>
<sst xmlns="http://schemas.openxmlformats.org/spreadsheetml/2006/main" count="121" uniqueCount="18">
  <si>
    <t>ts_left</t>
  </si>
  <si>
    <t>Temperature scenarios</t>
  </si>
  <si>
    <t>Temperatur vs Norm [deg]</t>
  </si>
  <si>
    <t>Volume vs Norm [%]</t>
  </si>
  <si>
    <t>2022Q3</t>
  </si>
  <si>
    <t>2022Q4</t>
  </si>
  <si>
    <t>2023Q1</t>
  </si>
  <si>
    <t>Volume [MWh]</t>
  </si>
  <si>
    <t>Price scenarios</t>
  </si>
  <si>
    <t>Price vs</t>
  </si>
  <si>
    <t>PFC [%]</t>
  </si>
  <si>
    <t>Base price</t>
  </si>
  <si>
    <t>Eur/MWh</t>
  </si>
  <si>
    <t>increase</t>
  </si>
  <si>
    <t>Table values:</t>
  </si>
  <si>
    <t>Cost increase</t>
  </si>
  <si>
    <t>Portfolio price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</si>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</sst>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%;\-#,##0%"/>
    <numFmt numFmtId="166" formatCode="#,##0.00;\-#,##0.00"/>
    <numFmt numFmtId="167" formatCode="#,##0;\-#,##0"/>
    <numFmt numFmtId="168" formatCode="#,##0.00%;\-#,##0.00%"/>
    <numFmt numFmtId="169" formatCode="#,##0.0000;\-#,##0.0000"/>
    <numFmt numFmtId="170" formatCode="yyyy\-mm\-dd\ hh:mm;;"/>
    <numFmt numFmtId="171" formatCode="yyyy\-mm\-dd;;"/>
    <numFmt numFmtId="172" formatCode="mmm\ yyyy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110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right" vertical="top"/>
    </xf>
    <xf numFmtId="166" fontId="0" fillId="0" borderId="3" xfId="3" applyFont="1" applyBorder="1">
      <alignment vertical="top"/>
    </xf>
    <xf numFmtId="0" fontId="0" fillId="0" borderId="4" xfId="0" applyBorder="1" applyAlignment="1">
      <alignment horizontal="right" vertical="top"/>
    </xf>
    <xf numFmtId="166" fontId="0" fillId="0" borderId="5" xfId="3" applyFont="1" applyBorder="1">
      <alignment vertical="top"/>
    </xf>
    <xf numFmtId="0" fontId="0" fillId="0" borderId="6" xfId="0" applyBorder="1" applyAlignment="1">
      <alignment horizontal="right" vertical="top"/>
    </xf>
    <xf numFmtId="166" fontId="0" fillId="0" borderId="7" xfId="3" applyFont="1" applyBorder="1">
      <alignment vertical="top"/>
    </xf>
    <xf numFmtId="165" fontId="0" fillId="0" borderId="8" xfId="2" applyFont="1" applyBorder="1" applyAlignment="1">
      <alignment horizontal="right" vertical="top"/>
    </xf>
    <xf numFmtId="165" fontId="0" fillId="0" borderId="9" xfId="2" applyFont="1" applyBorder="1" applyAlignment="1">
      <alignment horizontal="right" vertical="top"/>
    </xf>
    <xf numFmtId="165" fontId="0" fillId="0" borderId="10" xfId="2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6" xfId="0" applyBorder="1">
      <alignment vertical="top"/>
    </xf>
    <xf numFmtId="0" fontId="0" fillId="2" borderId="8" xfId="0" applyFill="1" applyBorder="1">
      <alignment vertical="top"/>
    </xf>
    <xf numFmtId="0" fontId="0" fillId="2" borderId="3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6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2" xfId="0" applyBorder="1" applyAlignment="1">
      <alignment vertical="top"/>
    </xf>
    <xf numFmtId="165" fontId="0" fillId="0" borderId="17" xfId="2" applyFont="1" applyBorder="1" applyAlignment="1">
      <alignment horizontal="right" vertical="top"/>
    </xf>
    <xf numFmtId="165" fontId="0" fillId="0" borderId="3" xfId="2" applyFont="1" applyBorder="1" applyAlignment="1">
      <alignment horizontal="right" vertical="top"/>
    </xf>
    <xf numFmtId="0" fontId="0" fillId="0" borderId="4" xfId="0" applyBorder="1" applyAlignment="1">
      <alignment vertical="top"/>
    </xf>
    <xf numFmtId="165" fontId="0" fillId="0" borderId="0" xfId="2" applyFont="1" applyBorder="1" applyAlignment="1">
      <alignment horizontal="right" vertical="top"/>
    </xf>
    <xf numFmtId="165" fontId="0" fillId="0" borderId="5" xfId="2" applyFont="1" applyBorder="1" applyAlignment="1">
      <alignment horizontal="right" vertical="top"/>
    </xf>
    <xf numFmtId="0" fontId="0" fillId="0" borderId="6" xfId="0" applyBorder="1" applyAlignment="1">
      <alignment vertical="top"/>
    </xf>
    <xf numFmtId="165" fontId="0" fillId="0" borderId="18" xfId="2" applyFont="1" applyBorder="1" applyAlignment="1">
      <alignment horizontal="right" vertical="top"/>
    </xf>
    <xf numFmtId="165" fontId="0" fillId="0" borderId="7" xfId="2" applyFont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167" fontId="0" fillId="0" borderId="17" xfId="1" applyFont="1" applyBorder="1">
      <alignment vertical="top"/>
    </xf>
    <xf numFmtId="167" fontId="0" fillId="0" borderId="3" xfId="1" applyFont="1" applyBorder="1">
      <alignment vertical="top"/>
    </xf>
    <xf numFmtId="167" fontId="0" fillId="0" borderId="0" xfId="1" applyFont="1" applyBorder="1">
      <alignment vertical="top"/>
    </xf>
    <xf numFmtId="167" fontId="0" fillId="0" borderId="5" xfId="1" applyFont="1" applyBorder="1">
      <alignment vertical="top"/>
    </xf>
    <xf numFmtId="167" fontId="0" fillId="0" borderId="18" xfId="1" applyFont="1" applyBorder="1">
      <alignment vertical="top"/>
    </xf>
    <xf numFmtId="167" fontId="0" fillId="0" borderId="7" xfId="1" applyFont="1" applyBorder="1">
      <alignment vertical="top"/>
    </xf>
    <xf numFmtId="0" fontId="0" fillId="3" borderId="15" xfId="0" applyFill="1" applyBorder="1" applyAlignment="1">
      <alignment vertical="top"/>
    </xf>
    <xf numFmtId="165" fontId="0" fillId="3" borderId="17" xfId="2" applyFont="1" applyFill="1" applyBorder="1" applyAlignment="1">
      <alignment horizontal="right" vertical="top"/>
    </xf>
    <xf numFmtId="165" fontId="0" fillId="3" borderId="0" xfId="2" applyFont="1" applyFill="1" applyBorder="1" applyAlignment="1">
      <alignment horizontal="right" vertical="top"/>
    </xf>
    <xf numFmtId="165" fontId="0" fillId="3" borderId="18" xfId="2" applyFont="1" applyFill="1" applyBorder="1" applyAlignment="1">
      <alignment horizontal="right" vertical="top"/>
    </xf>
    <xf numFmtId="167" fontId="0" fillId="3" borderId="17" xfId="1" applyFont="1" applyFill="1" applyBorder="1">
      <alignment vertical="top"/>
    </xf>
    <xf numFmtId="167" fontId="0" fillId="3" borderId="0" xfId="1" applyFont="1" applyFill="1" applyBorder="1">
      <alignment vertical="top"/>
    </xf>
    <xf numFmtId="167" fontId="0" fillId="3" borderId="18" xfId="1" applyFont="1" applyFill="1" applyBorder="1">
      <alignment vertical="top"/>
    </xf>
    <xf numFmtId="0" fontId="0" fillId="3" borderId="0" xfId="0" applyFill="1" applyAlignment="1">
      <alignment vertical="top"/>
    </xf>
    <xf numFmtId="0" fontId="0" fillId="3" borderId="0" xfId="0" applyFill="1">
      <alignment vertical="top"/>
    </xf>
    <xf numFmtId="0" fontId="0" fillId="3" borderId="2" xfId="0" applyFill="1" applyBorder="1" applyAlignment="1">
      <alignment horizontal="right" vertical="top"/>
    </xf>
    <xf numFmtId="165" fontId="0" fillId="3" borderId="8" xfId="2" applyFont="1" applyFill="1" applyBorder="1" applyAlignment="1">
      <alignment horizontal="right" vertical="top"/>
    </xf>
    <xf numFmtId="166" fontId="0" fillId="3" borderId="3" xfId="3" applyFont="1" applyFill="1" applyBorder="1">
      <alignment vertical="top"/>
    </xf>
    <xf numFmtId="0" fontId="0" fillId="3" borderId="4" xfId="0" applyFill="1" applyBorder="1" applyAlignment="1">
      <alignment horizontal="right" vertical="top"/>
    </xf>
    <xf numFmtId="165" fontId="0" fillId="3" borderId="9" xfId="2" applyFont="1" applyFill="1" applyBorder="1" applyAlignment="1">
      <alignment horizontal="right" vertical="top"/>
    </xf>
    <xf numFmtId="166" fontId="0" fillId="3" borderId="5" xfId="3" applyFont="1" applyFill="1" applyBorder="1">
      <alignment vertical="top"/>
    </xf>
    <xf numFmtId="0" fontId="0" fillId="3" borderId="6" xfId="0" applyFill="1" applyBorder="1" applyAlignment="1">
      <alignment horizontal="right" vertical="top"/>
    </xf>
    <xf numFmtId="165" fontId="0" fillId="3" borderId="10" xfId="2" applyFont="1" applyFill="1" applyBorder="1" applyAlignment="1">
      <alignment horizontal="right" vertical="top"/>
    </xf>
    <xf numFmtId="166" fontId="0" fillId="3" borderId="7" xfId="3" applyFont="1" applyFill="1" applyBorder="1">
      <alignment vertical="top"/>
    </xf>
    <xf numFmtId="0" fontId="0" fillId="4" borderId="12" xfId="0" applyFill="1" applyBorder="1">
      <alignment vertical="top"/>
    </xf>
    <xf numFmtId="0" fontId="0" fillId="4" borderId="13" xfId="0" applyFill="1" applyBorder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>
      <alignment vertical="top"/>
    </xf>
    <xf numFmtId="0" fontId="0" fillId="0" borderId="10" xfId="0" applyBorder="1">
      <alignment vertical="top"/>
    </xf>
    <xf numFmtId="0" fontId="0" fillId="3" borderId="8" xfId="0" applyFill="1" applyBorder="1" applyAlignment="1">
      <alignment vertical="top"/>
    </xf>
    <xf numFmtId="0" fontId="0" fillId="3" borderId="9" xfId="0" applyFill="1" applyBorder="1">
      <alignment vertical="top"/>
    </xf>
    <xf numFmtId="0" fontId="0" fillId="3" borderId="10" xfId="0" applyFill="1" applyBorder="1">
      <alignment vertical="top"/>
    </xf>
    <xf numFmtId="0" fontId="0" fillId="0" borderId="4" xfId="0" applyBorder="1">
      <alignment vertical="top"/>
    </xf>
    <xf numFmtId="0" fontId="0" fillId="3" borderId="2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4" xfId="0" applyFill="1" applyBorder="1">
      <alignment vertical="top"/>
    </xf>
    <xf numFmtId="0" fontId="0" fillId="3" borderId="10" xfId="0" applyFill="1" applyBorder="1" applyAlignment="1">
      <alignment vertical="top"/>
    </xf>
    <xf numFmtId="0" fontId="0" fillId="3" borderId="6" xfId="0" applyFill="1" applyBorder="1">
      <alignment vertical="top"/>
    </xf>
    <xf numFmtId="0" fontId="0" fillId="0" borderId="0" xfId="0" applyFill="1">
      <alignment vertical="top"/>
    </xf>
    <xf numFmtId="0" fontId="0" fillId="3" borderId="17" xfId="0" applyFill="1" applyBorder="1" applyAlignment="1">
      <alignment vertical="top"/>
    </xf>
    <xf numFmtId="0" fontId="0" fillId="3" borderId="0" xfId="0" applyFill="1" applyBorder="1">
      <alignment vertical="top"/>
    </xf>
    <xf numFmtId="0" fontId="0" fillId="3" borderId="18" xfId="0" applyFill="1" applyBorder="1">
      <alignment vertical="top"/>
    </xf>
    <xf numFmtId="0" fontId="0" fillId="4" borderId="11" xfId="0" applyFill="1" applyBorder="1" applyAlignment="1">
      <alignment vertical="top"/>
    </xf>
    <xf numFmtId="166" fontId="0" fillId="0" borderId="8" xfId="3" applyFont="1" applyBorder="1">
      <alignment vertical="top"/>
    </xf>
    <xf numFmtId="166" fontId="0" fillId="3" borderId="8" xfId="3" applyFont="1" applyFill="1" applyBorder="1">
      <alignment vertical="top"/>
    </xf>
    <xf numFmtId="166" fontId="0" fillId="0" borderId="2" xfId="3" applyFont="1" applyBorder="1">
      <alignment vertical="top"/>
    </xf>
    <xf numFmtId="166" fontId="0" fillId="0" borderId="9" xfId="3" applyFont="1" applyBorder="1">
      <alignment vertical="top"/>
    </xf>
    <xf numFmtId="166" fontId="0" fillId="3" borderId="9" xfId="3" applyFont="1" applyFill="1" applyBorder="1">
      <alignment vertical="top"/>
    </xf>
    <xf numFmtId="166" fontId="0" fillId="0" borderId="4" xfId="3" applyFont="1" applyBorder="1">
      <alignment vertical="top"/>
    </xf>
    <xf numFmtId="166" fontId="0" fillId="0" borderId="10" xfId="3" applyFont="1" applyBorder="1">
      <alignment vertical="top"/>
    </xf>
    <xf numFmtId="166" fontId="0" fillId="3" borderId="10" xfId="3" applyFont="1" applyFill="1" applyBorder="1">
      <alignment vertical="top"/>
    </xf>
    <xf numFmtId="166" fontId="0" fillId="0" borderId="6" xfId="3" applyFont="1" applyBorder="1">
      <alignment vertical="top"/>
    </xf>
    <xf numFmtId="166" fontId="0" fillId="3" borderId="2" xfId="3" applyFont="1" applyFill="1" applyBorder="1">
      <alignment vertical="top"/>
    </xf>
    <xf numFmtId="166" fontId="0" fillId="4" borderId="11" xfId="3" applyFont="1" applyFill="1" applyBorder="1">
      <alignment vertical="top"/>
    </xf>
    <xf numFmtId="166" fontId="0" fillId="3" borderId="17" xfId="3" applyFont="1" applyFill="1" applyBorder="1">
      <alignment vertical="top"/>
    </xf>
    <xf numFmtId="166" fontId="0" fillId="3" borderId="4" xfId="3" applyFont="1" applyFill="1" applyBorder="1">
      <alignment vertical="top"/>
    </xf>
    <xf numFmtId="166" fontId="0" fillId="4" borderId="12" xfId="3" applyFont="1" applyFill="1" applyBorder="1">
      <alignment vertical="top"/>
    </xf>
    <xf numFmtId="166" fontId="0" fillId="3" borderId="0" xfId="3" applyFont="1" applyFill="1" applyBorder="1">
      <alignment vertical="top"/>
    </xf>
    <xf numFmtId="166" fontId="0" fillId="3" borderId="6" xfId="3" applyFont="1" applyFill="1" applyBorder="1">
      <alignment vertical="top"/>
    </xf>
    <xf numFmtId="166" fontId="0" fillId="4" borderId="13" xfId="3" applyFont="1" applyFill="1" applyBorder="1">
      <alignment vertical="top"/>
    </xf>
    <xf numFmtId="166" fontId="0" fillId="3" borderId="18" xfId="3" applyFont="1" applyFill="1" applyBorder="1">
      <alignment vertical="top"/>
    </xf>
    <xf numFmtId="167" fontId="0" fillId="0" borderId="2" xfId="1" applyFont="1" applyBorder="1">
      <alignment vertical="top"/>
    </xf>
    <xf numFmtId="167" fontId="0" fillId="0" borderId="4" xfId="1" applyFont="1" applyBorder="1">
      <alignment vertical="top"/>
    </xf>
    <xf numFmtId="167" fontId="0" fillId="0" borderId="6" xfId="1" applyFont="1" applyBorder="1">
      <alignment vertical="top"/>
    </xf>
    <xf numFmtId="0" fontId="0" fillId="2" borderId="8" xfId="0" applyFill="1" applyBorder="1" applyAlignment="1">
      <alignment vertical="top"/>
    </xf>
    <xf numFmtId="166" fontId="0" fillId="0" borderId="0" xfId="3" applyFont="1" applyBorder="1">
      <alignment vertical="top"/>
    </xf>
    <xf numFmtId="165" fontId="0" fillId="0" borderId="2" xfId="2" applyFont="1" applyBorder="1" applyAlignment="1">
      <alignment horizontal="right" vertical="top"/>
    </xf>
    <xf numFmtId="165" fontId="0" fillId="0" borderId="4" xfId="2" applyFont="1" applyBorder="1" applyAlignment="1">
      <alignment horizontal="right" vertical="top"/>
    </xf>
    <xf numFmtId="165" fontId="0" fillId="0" borderId="6" xfId="2" applyFont="1" applyBorder="1" applyAlignment="1">
      <alignment horizontal="right" vertical="top"/>
    </xf>
  </cellXfs>
  <cellStyles count="9">
    <cellStyle name="​​Date" xfId="7" xr:uid="{5E958525-DEBA-43AB-8A12-5030521FA3C7}"/>
    <cellStyle name="​​Month" xfId="8" xr:uid="{71E426EA-19B7-4ADC-A2D8-171CCA7DBD9A}"/>
    <cellStyle name="​​Timestamp" xfId="6" xr:uid="{0F77802E-24B3-474C-9D6B-38EC88D75B27}"/>
    <cellStyle name="​Factor [4]" xfId="5" xr:uid="{70074AE8-7FDD-4BD6-B036-F85F4A3AA1EE}"/>
    <cellStyle name="​Percentage [0]" xfId="2" xr:uid="{454E0274-9823-4188-AF69-1FCE6F9AD07B}"/>
    <cellStyle name="​Percentage [2]" xfId="4" xr:uid="{12177403-B0E8-4BFB-8CC5-21C29835A31D}"/>
    <cellStyle name="Normal" xfId="0" builtinId="0" customBuiltin="1"/>
    <cellStyle name="Number [0]" xfId="1" xr:uid="{FC41D98A-D60F-4598-8BB7-FD94500078DB}"/>
    <cellStyle name="Number [2]" xfId="3" xr:uid="{8581DE59-1443-4979-B25B-3B12CDCDCFE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F06A-510D-490B-B22A-744AB3E731E9}">
  <dimension ref="A1:AG38"/>
  <sheetViews>
    <sheetView showGridLines="0" tabSelected="1" workbookViewId="0">
      <selection activeCell="AD35" sqref="A1:AD35"/>
    </sheetView>
  </sheetViews>
  <sheetFormatPr defaultRowHeight="14.5" x14ac:dyDescent="0.35"/>
  <cols>
    <col min="1" max="1" width="16" customWidth="1"/>
    <col min="2" max="2" width="16.26953125" customWidth="1"/>
    <col min="3" max="3" width="11.1796875" customWidth="1"/>
    <col min="11" max="13" width="9" customWidth="1"/>
    <col min="14" max="14" width="2.26953125" customWidth="1"/>
    <col min="15" max="20" width="9" customWidth="1"/>
    <col min="21" max="21" width="2.90625" customWidth="1"/>
    <col min="22" max="24" width="9" customWidth="1"/>
    <col min="25" max="25" width="2.26953125" customWidth="1"/>
    <col min="26" max="30" width="9" customWidth="1"/>
  </cols>
  <sheetData>
    <row r="1" spans="1:31" x14ac:dyDescent="0.35">
      <c r="B1" s="4"/>
      <c r="C1" s="4"/>
      <c r="D1" s="4"/>
      <c r="E1" s="4" t="s">
        <v>1</v>
      </c>
      <c r="F1" s="4"/>
      <c r="G1" s="4"/>
      <c r="H1" s="4"/>
      <c r="I1" s="4"/>
      <c r="L1" s="4"/>
      <c r="M1" s="4"/>
      <c r="N1" s="4"/>
    </row>
    <row r="2" spans="1:31" x14ac:dyDescent="0.35">
      <c r="B2" s="4"/>
      <c r="C2" s="4"/>
      <c r="D2" s="4"/>
      <c r="E2" s="23" t="s">
        <v>2</v>
      </c>
      <c r="F2" s="24"/>
      <c r="G2" s="24"/>
      <c r="H2" s="24"/>
      <c r="I2" s="25"/>
      <c r="L2" s="4"/>
      <c r="M2" s="4"/>
      <c r="N2" s="4"/>
    </row>
    <row r="3" spans="1:31" x14ac:dyDescent="0.35">
      <c r="B3" s="4"/>
      <c r="C3" s="4"/>
      <c r="D3" s="4"/>
      <c r="E3" s="20">
        <f>q!C1</f>
        <v>-2</v>
      </c>
      <c r="F3" s="21">
        <f>q!D1</f>
        <v>-1</v>
      </c>
      <c r="G3" s="46">
        <f>q!E1</f>
        <v>0</v>
      </c>
      <c r="H3" s="21">
        <f>q!F1</f>
        <v>1</v>
      </c>
      <c r="I3" s="22">
        <f>q!G1</f>
        <v>2</v>
      </c>
      <c r="L3" s="4"/>
      <c r="M3" s="4"/>
      <c r="N3" s="4"/>
      <c r="O3" s="4" t="s">
        <v>1</v>
      </c>
      <c r="P3" s="4"/>
      <c r="Q3" s="4"/>
      <c r="R3" s="4"/>
      <c r="S3" s="4"/>
      <c r="W3" s="4"/>
      <c r="X3" s="4"/>
      <c r="Y3" s="4"/>
      <c r="Z3" s="4" t="s">
        <v>1</v>
      </c>
      <c r="AA3" s="4"/>
      <c r="AB3" s="4"/>
      <c r="AC3" s="4"/>
      <c r="AD3" s="4"/>
    </row>
    <row r="4" spans="1:31" x14ac:dyDescent="0.35">
      <c r="B4" s="4"/>
      <c r="C4" s="4"/>
      <c r="D4" s="4"/>
      <c r="E4" s="26" t="s">
        <v>3</v>
      </c>
      <c r="F4" s="27"/>
      <c r="G4" s="27"/>
      <c r="H4" s="27"/>
      <c r="I4" s="17"/>
      <c r="L4" s="4" t="s">
        <v>14</v>
      </c>
      <c r="M4" s="4"/>
      <c r="N4" s="4"/>
      <c r="O4" s="23" t="s">
        <v>2</v>
      </c>
      <c r="P4" s="24"/>
      <c r="Q4" s="24"/>
      <c r="R4" s="24"/>
      <c r="S4" s="25"/>
      <c r="W4" s="4" t="s">
        <v>14</v>
      </c>
      <c r="X4" s="4"/>
      <c r="Y4" s="4"/>
      <c r="Z4" s="23" t="s">
        <v>2</v>
      </c>
      <c r="AA4" s="24"/>
      <c r="AB4" s="24"/>
      <c r="AC4" s="24"/>
      <c r="AD4" s="25"/>
    </row>
    <row r="5" spans="1:31" x14ac:dyDescent="0.35">
      <c r="B5" s="4"/>
      <c r="C5" s="4"/>
      <c r="D5" s="28" t="s">
        <v>4</v>
      </c>
      <c r="E5" s="29" t="str">
        <f>TEXT(q!C2/q!$E2-1,"+0%;-0%")</f>
        <v>+37%</v>
      </c>
      <c r="F5" s="29" t="str">
        <f>TEXT(q!D2/q!$E2-1,"+0%;-0%")</f>
        <v>+17%</v>
      </c>
      <c r="G5" s="47" t="str">
        <f>TEXT(q!E2/q!$E2-1,"+0%;-0%")</f>
        <v>+0%</v>
      </c>
      <c r="H5" s="29" t="str">
        <f>TEXT(q!F2/q!$E2-1,"+0%;-0%")</f>
        <v>-15%</v>
      </c>
      <c r="I5" s="30" t="str">
        <f>TEXT(q!G2/q!$E2-1,"0%;-0%")</f>
        <v>-27%</v>
      </c>
      <c r="L5" t="s">
        <v>16</v>
      </c>
      <c r="M5" s="4"/>
      <c r="O5" s="20">
        <f>q!C1</f>
        <v>-2</v>
      </c>
      <c r="P5" s="21">
        <f>q!D1</f>
        <v>-1</v>
      </c>
      <c r="Q5" s="46">
        <f>q!E1</f>
        <v>0</v>
      </c>
      <c r="R5" s="21">
        <f>q!F1</f>
        <v>1</v>
      </c>
      <c r="S5" s="22">
        <f>q!G1</f>
        <v>2</v>
      </c>
      <c r="W5" t="s">
        <v>15</v>
      </c>
      <c r="X5" s="4"/>
      <c r="Z5" s="20">
        <f>q!C1</f>
        <v>-2</v>
      </c>
      <c r="AA5" s="21">
        <f>q!D1</f>
        <v>-1</v>
      </c>
      <c r="AB5" s="46">
        <f>q!E1</f>
        <v>0</v>
      </c>
      <c r="AC5" s="21">
        <f>q!F1</f>
        <v>1</v>
      </c>
      <c r="AD5" s="22">
        <f>q!G1</f>
        <v>2</v>
      </c>
    </row>
    <row r="6" spans="1:31" x14ac:dyDescent="0.35">
      <c r="B6" s="4"/>
      <c r="C6" s="4"/>
      <c r="D6" s="31" t="s">
        <v>5</v>
      </c>
      <c r="E6" s="32" t="str">
        <f>TEXT(q!C3/q!$E3-1,"+0%;-0%")</f>
        <v>+19%</v>
      </c>
      <c r="F6" s="32" t="str">
        <f>TEXT(q!D3/q!$E3-1,"+0%;-0%")</f>
        <v>+10%</v>
      </c>
      <c r="G6" s="48" t="str">
        <f>TEXT(q!E3/q!$E3-1,"+0%;-0%")</f>
        <v>+0%</v>
      </c>
      <c r="H6" s="32" t="str">
        <f>TEXT(q!F3/q!$E3-1,"+0%;-0%")</f>
        <v>-9%</v>
      </c>
      <c r="I6" s="33" t="str">
        <f>TEXT(q!G3/q!$E3-1,"0%;-0%")</f>
        <v>-18%</v>
      </c>
      <c r="L6" t="s">
        <v>13</v>
      </c>
      <c r="M6" s="4"/>
      <c r="O6" s="26" t="s">
        <v>3</v>
      </c>
      <c r="P6" s="27"/>
      <c r="Q6" s="27"/>
      <c r="R6" s="27"/>
      <c r="S6" s="17"/>
      <c r="W6" t="s">
        <v>17</v>
      </c>
      <c r="X6" s="4"/>
      <c r="Z6" s="26" t="s">
        <v>3</v>
      </c>
      <c r="AA6" s="27"/>
      <c r="AB6" s="27"/>
      <c r="AC6" s="27"/>
      <c r="AD6" s="17"/>
    </row>
    <row r="7" spans="1:31" x14ac:dyDescent="0.35">
      <c r="B7" s="4"/>
      <c r="C7" s="4"/>
      <c r="D7" s="34" t="s">
        <v>6</v>
      </c>
      <c r="E7" s="35" t="str">
        <f>TEXT(q!C4/q!$E4-1,"+0%;-0%")</f>
        <v>+15%</v>
      </c>
      <c r="F7" s="35" t="str">
        <f>TEXT(q!D4/q!$E4-1,"+0%;-0%")</f>
        <v>+7%</v>
      </c>
      <c r="G7" s="49" t="str">
        <f>TEXT(q!E4/q!$E4-1,"+0%;-0%")</f>
        <v>+0%</v>
      </c>
      <c r="H7" s="35" t="str">
        <f>TEXT(q!F4/q!$E4-1,"+0%;-0%")</f>
        <v>-7%</v>
      </c>
      <c r="I7" s="36" t="str">
        <f>TEXT(q!G4/q!$E4-1,"0%;-0%")</f>
        <v>-15%</v>
      </c>
      <c r="L7" t="s">
        <v>12</v>
      </c>
      <c r="M7" s="4"/>
      <c r="O7" s="107" t="str">
        <f>TEXT(q!C2/q!$E2-1,"+0%;-0%")</f>
        <v>+37%</v>
      </c>
      <c r="P7" s="29" t="str">
        <f>TEXT(q!D2/q!$E2-1,"+0%;-0%")</f>
        <v>+17%</v>
      </c>
      <c r="Q7" s="47" t="str">
        <f>TEXT(q!E2/q!$E2-1,"+0%;-0%")</f>
        <v>+0%</v>
      </c>
      <c r="R7" s="29" t="str">
        <f>TEXT(q!F2/q!$E2-1,"+0%;-0%")</f>
        <v>-15%</v>
      </c>
      <c r="S7" s="30" t="str">
        <f>TEXT(q!G2/q!$E2-1,"0%;-0%")</f>
        <v>-27%</v>
      </c>
      <c r="T7" s="66" t="s">
        <v>4</v>
      </c>
      <c r="X7" s="4"/>
      <c r="Z7" s="107" t="str">
        <f>TEXT(q!C2/q!$E2-1,"+0%;-0%")</f>
        <v>+37%</v>
      </c>
      <c r="AA7" s="29" t="str">
        <f>TEXT(q!D2/q!$E2-1,"+0%;-0%")</f>
        <v>+17%</v>
      </c>
      <c r="AB7" s="47" t="str">
        <f>TEXT(q!E2/q!$E2-1,"+0%;-0%")</f>
        <v>+0%</v>
      </c>
      <c r="AC7" s="29" t="str">
        <f>TEXT(q!F2/q!$E2-1,"+0%;-0%")</f>
        <v>-15%</v>
      </c>
      <c r="AD7" s="30" t="str">
        <f>TEXT(q!G2/q!$E2-1,"0%;-0%")</f>
        <v>-27%</v>
      </c>
      <c r="AE7" s="66" t="s">
        <v>4</v>
      </c>
    </row>
    <row r="8" spans="1:31" x14ac:dyDescent="0.35">
      <c r="B8" s="4"/>
      <c r="C8" s="4"/>
      <c r="D8" s="4"/>
      <c r="E8" s="37" t="s">
        <v>7</v>
      </c>
      <c r="F8" s="38"/>
      <c r="G8" s="38"/>
      <c r="H8" s="38"/>
      <c r="I8" s="39"/>
      <c r="M8" s="4"/>
      <c r="O8" s="108" t="str">
        <f>TEXT(q!C3/q!$E3-1,"+0%;-0%")</f>
        <v>+19%</v>
      </c>
      <c r="P8" s="32" t="str">
        <f>TEXT(q!D3/q!$E3-1,"+0%;-0%")</f>
        <v>+10%</v>
      </c>
      <c r="Q8" s="48" t="str">
        <f>TEXT(q!E3/q!$E3-1,"+0%;-0%")</f>
        <v>+0%</v>
      </c>
      <c r="R8" s="32" t="str">
        <f>TEXT(q!F3/q!$E3-1,"+0%;-0%")</f>
        <v>-9%</v>
      </c>
      <c r="S8" s="33" t="str">
        <f>TEXT(q!G3/q!$E3-1,"0%;-0%")</f>
        <v>-18%</v>
      </c>
      <c r="T8" s="67" t="s">
        <v>5</v>
      </c>
      <c r="X8" s="4"/>
      <c r="Z8" s="108" t="str">
        <f>TEXT(q!C3/q!$E3-1,"+0%;-0%")</f>
        <v>+19%</v>
      </c>
      <c r="AA8" s="32" t="str">
        <f>TEXT(q!D3/q!$E3-1,"+0%;-0%")</f>
        <v>+10%</v>
      </c>
      <c r="AB8" s="48" t="str">
        <f>TEXT(q!E3/q!$E3-1,"+0%;-0%")</f>
        <v>+0%</v>
      </c>
      <c r="AC8" s="32" t="str">
        <f>TEXT(q!F3/q!$E3-1,"+0%;-0%")</f>
        <v>-9%</v>
      </c>
      <c r="AD8" s="33" t="str">
        <f>TEXT(q!G3/q!$E3-1,"0%;-0%")</f>
        <v>-18%</v>
      </c>
      <c r="AE8" s="67" t="s">
        <v>5</v>
      </c>
    </row>
    <row r="9" spans="1:31" x14ac:dyDescent="0.35">
      <c r="B9" s="4"/>
      <c r="C9" s="4"/>
      <c r="D9" s="28" t="s">
        <v>4</v>
      </c>
      <c r="E9" s="40">
        <f>q!C2</f>
        <v>71300.439753811559</v>
      </c>
      <c r="F9" s="40">
        <f>q!D2</f>
        <v>60803.790744720573</v>
      </c>
      <c r="G9" s="50">
        <f>q!E2</f>
        <v>51856.518000000011</v>
      </c>
      <c r="H9" s="40">
        <f>q!F2</f>
        <v>44331.695819703331</v>
      </c>
      <c r="I9" s="41">
        <f>q!G2</f>
        <v>38087.780265291047</v>
      </c>
      <c r="L9" s="4"/>
      <c r="M9" s="4"/>
      <c r="O9" s="109" t="str">
        <f>TEXT(q!C4/q!$E4-1,"+0%;-0%")</f>
        <v>+15%</v>
      </c>
      <c r="P9" s="35" t="str">
        <f>TEXT(q!D4/q!$E4-1,"+0%;-0%")</f>
        <v>+7%</v>
      </c>
      <c r="Q9" s="49" t="str">
        <f>TEXT(q!E4/q!$E4-1,"+0%;-0%")</f>
        <v>+0%</v>
      </c>
      <c r="R9" s="35" t="str">
        <f>TEXT(q!F4/q!$E4-1,"+0%;-0%")</f>
        <v>-7%</v>
      </c>
      <c r="S9" s="36" t="str">
        <f>TEXT(q!G4/q!$E4-1,"0%;-0%")</f>
        <v>-15%</v>
      </c>
      <c r="T9" s="14" t="s">
        <v>6</v>
      </c>
      <c r="W9" s="4"/>
      <c r="X9" s="4"/>
      <c r="Z9" s="109" t="str">
        <f>TEXT(q!C4/q!$E4-1,"+0%;-0%")</f>
        <v>+15%</v>
      </c>
      <c r="AA9" s="35" t="str">
        <f>TEXT(q!D4/q!$E4-1,"+0%;-0%")</f>
        <v>+7%</v>
      </c>
      <c r="AB9" s="49" t="str">
        <f>TEXT(q!E4/q!$E4-1,"+0%;-0%")</f>
        <v>+0%</v>
      </c>
      <c r="AC9" s="35" t="str">
        <f>TEXT(q!F4/q!$E4-1,"+0%;-0%")</f>
        <v>-7%</v>
      </c>
      <c r="AD9" s="36" t="str">
        <f>TEXT(q!G4/q!$E4-1,"0%;-0%")</f>
        <v>-15%</v>
      </c>
      <c r="AE9" s="14" t="s">
        <v>6</v>
      </c>
    </row>
    <row r="10" spans="1:31" x14ac:dyDescent="0.35">
      <c r="B10" s="4"/>
      <c r="C10" s="4"/>
      <c r="D10" s="31" t="s">
        <v>5</v>
      </c>
      <c r="E10" s="42">
        <f>q!C3</f>
        <v>347809.8400071456</v>
      </c>
      <c r="F10" s="42">
        <f>q!D3</f>
        <v>319704.47284032218</v>
      </c>
      <c r="G10" s="51">
        <f>q!E3</f>
        <v>291929.04499999998</v>
      </c>
      <c r="H10" s="42">
        <f>q!F3</f>
        <v>264773.23750505218</v>
      </c>
      <c r="I10" s="43">
        <f>q!G3</f>
        <v>238514.0009715402</v>
      </c>
      <c r="L10" s="4"/>
      <c r="M10" s="4"/>
      <c r="O10" s="37" t="s">
        <v>7</v>
      </c>
      <c r="P10" s="38"/>
      <c r="Q10" s="38"/>
      <c r="R10" s="38"/>
      <c r="S10" s="39"/>
      <c r="W10" s="4"/>
      <c r="X10" s="4"/>
      <c r="Z10" s="37" t="s">
        <v>7</v>
      </c>
      <c r="AA10" s="38"/>
      <c r="AB10" s="38"/>
      <c r="AC10" s="38"/>
      <c r="AD10" s="39"/>
    </row>
    <row r="11" spans="1:31" x14ac:dyDescent="0.35">
      <c r="B11" s="4"/>
      <c r="C11" s="4"/>
      <c r="D11" s="34" t="s">
        <v>6</v>
      </c>
      <c r="E11" s="44">
        <f>q!C4</f>
        <v>415804.91652166349</v>
      </c>
      <c r="F11" s="44">
        <f>q!D4</f>
        <v>389634.74420069868</v>
      </c>
      <c r="G11" s="52">
        <f>q!E4</f>
        <v>362885.23800000019</v>
      </c>
      <c r="H11" s="44">
        <f>q!F4</f>
        <v>335820.57057067822</v>
      </c>
      <c r="I11" s="45">
        <f>q!G4</f>
        <v>308724.69408484921</v>
      </c>
      <c r="L11" s="4"/>
      <c r="M11" s="4"/>
      <c r="O11" s="102">
        <f>q!C2</f>
        <v>71300.439753811559</v>
      </c>
      <c r="P11" s="40">
        <f>q!D2</f>
        <v>60803.790744720573</v>
      </c>
      <c r="Q11" s="50">
        <f>q!E2</f>
        <v>51856.518000000011</v>
      </c>
      <c r="R11" s="40">
        <f>q!F2</f>
        <v>44331.695819703331</v>
      </c>
      <c r="S11" s="41">
        <f>q!G2</f>
        <v>38087.780265291047</v>
      </c>
      <c r="T11" s="66" t="s">
        <v>4</v>
      </c>
      <c r="W11" s="4"/>
      <c r="X11" s="4"/>
      <c r="Z11" s="102">
        <f>q!C2</f>
        <v>71300.439753811559</v>
      </c>
      <c r="AA11" s="40">
        <f>q!D2</f>
        <v>60803.790744720573</v>
      </c>
      <c r="AB11" s="50">
        <f>q!E2</f>
        <v>51856.518000000011</v>
      </c>
      <c r="AC11" s="40">
        <f>q!F2</f>
        <v>44331.695819703331</v>
      </c>
      <c r="AD11" s="41">
        <f>q!G2</f>
        <v>38087.780265291047</v>
      </c>
      <c r="AE11" s="66" t="s">
        <v>4</v>
      </c>
    </row>
    <row r="12" spans="1:31" x14ac:dyDescent="0.35">
      <c r="B12" s="4" t="s">
        <v>8</v>
      </c>
      <c r="C12" s="4"/>
      <c r="D12" s="4"/>
      <c r="E12" s="4"/>
      <c r="F12" s="4"/>
      <c r="G12" s="53"/>
      <c r="H12" s="4"/>
      <c r="I12" s="4"/>
      <c r="L12" s="4" t="s">
        <v>8</v>
      </c>
      <c r="M12" s="4"/>
      <c r="N12" s="4"/>
      <c r="O12" s="103">
        <f>q!C3</f>
        <v>347809.8400071456</v>
      </c>
      <c r="P12" s="42">
        <f>q!D3</f>
        <v>319704.47284032218</v>
      </c>
      <c r="Q12" s="51">
        <f>q!E3</f>
        <v>291929.04499999998</v>
      </c>
      <c r="R12" s="42">
        <f>q!F3</f>
        <v>264773.23750505218</v>
      </c>
      <c r="S12" s="43">
        <f>q!G3</f>
        <v>238514.0009715402</v>
      </c>
      <c r="T12" s="67" t="s">
        <v>5</v>
      </c>
      <c r="W12" s="4" t="s">
        <v>8</v>
      </c>
      <c r="X12" s="4"/>
      <c r="Y12" s="4"/>
      <c r="Z12" s="103">
        <f>q!C3</f>
        <v>347809.8400071456</v>
      </c>
      <c r="AA12" s="42">
        <f>q!D3</f>
        <v>319704.47284032218</v>
      </c>
      <c r="AB12" s="51">
        <f>q!E3</f>
        <v>291929.04499999998</v>
      </c>
      <c r="AC12" s="42">
        <f>q!F3</f>
        <v>264773.23750505218</v>
      </c>
      <c r="AD12" s="43">
        <f>q!G3</f>
        <v>238514.0009715402</v>
      </c>
      <c r="AE12" s="67" t="s">
        <v>5</v>
      </c>
    </row>
    <row r="13" spans="1:31" x14ac:dyDescent="0.35">
      <c r="B13" s="16" t="s">
        <v>9</v>
      </c>
      <c r="C13" s="17" t="s">
        <v>11</v>
      </c>
      <c r="E13" s="4"/>
      <c r="F13" s="4"/>
      <c r="G13" s="53"/>
      <c r="H13" s="4"/>
      <c r="I13" s="4"/>
      <c r="L13" s="16" t="s">
        <v>9</v>
      </c>
      <c r="M13" s="105" t="s">
        <v>11</v>
      </c>
      <c r="O13" s="104">
        <f>q!C4</f>
        <v>415804.91652166349</v>
      </c>
      <c r="P13" s="44">
        <f>q!D4</f>
        <v>389634.74420069868</v>
      </c>
      <c r="Q13" s="52">
        <f>q!E4</f>
        <v>362885.23800000019</v>
      </c>
      <c r="R13" s="44">
        <f>q!F4</f>
        <v>335820.57057067822</v>
      </c>
      <c r="S13" s="45">
        <f>q!G4</f>
        <v>308724.69408484921</v>
      </c>
      <c r="T13" s="14" t="s">
        <v>6</v>
      </c>
      <c r="W13" s="16" t="s">
        <v>9</v>
      </c>
      <c r="X13" s="105" t="s">
        <v>11</v>
      </c>
      <c r="Z13" s="104">
        <f>q!C4</f>
        <v>415804.91652166349</v>
      </c>
      <c r="AA13" s="44">
        <f>q!D4</f>
        <v>389634.74420069868</v>
      </c>
      <c r="AB13" s="52">
        <f>q!E4</f>
        <v>362885.23800000019</v>
      </c>
      <c r="AC13" s="44">
        <f>q!F4</f>
        <v>335820.57057067822</v>
      </c>
      <c r="AD13" s="45">
        <f>q!G4</f>
        <v>308724.69408484921</v>
      </c>
      <c r="AE13" s="14" t="s">
        <v>6</v>
      </c>
    </row>
    <row r="14" spans="1:31" x14ac:dyDescent="0.35">
      <c r="B14" s="18" t="s">
        <v>10</v>
      </c>
      <c r="C14" s="19" t="s">
        <v>12</v>
      </c>
      <c r="E14" s="4"/>
      <c r="F14" s="4"/>
      <c r="G14" s="53"/>
      <c r="H14" s="4"/>
      <c r="I14" s="4"/>
      <c r="L14" s="18" t="s">
        <v>10</v>
      </c>
      <c r="M14" s="18" t="s">
        <v>12</v>
      </c>
      <c r="O14" s="4"/>
      <c r="P14" s="4"/>
      <c r="Q14" s="53"/>
      <c r="R14" s="4"/>
      <c r="S14" s="4"/>
      <c r="W14" s="18" t="s">
        <v>10</v>
      </c>
      <c r="X14" s="18" t="s">
        <v>12</v>
      </c>
      <c r="Z14" s="4"/>
      <c r="AA14" s="4"/>
      <c r="AB14" s="53"/>
      <c r="AC14" s="4"/>
      <c r="AD14" s="4"/>
    </row>
    <row r="15" spans="1:31" x14ac:dyDescent="0.35">
      <c r="A15" s="5" t="s">
        <v>4</v>
      </c>
      <c r="B15" s="11" t="str">
        <f>TEXT(pbase!A2,"+0%;-0%")</f>
        <v>-75%</v>
      </c>
      <c r="C15" s="6">
        <f>pbase!C2</f>
        <v>21.727409286130008</v>
      </c>
      <c r="E15" s="66"/>
      <c r="F15" s="66"/>
      <c r="G15" s="70"/>
      <c r="H15" s="28"/>
      <c r="I15" s="66"/>
      <c r="K15" s="5" t="s">
        <v>4</v>
      </c>
      <c r="L15" s="11" t="str">
        <f>TEXT(pbase!A2,"+0%;-0%")</f>
        <v>-75%</v>
      </c>
      <c r="M15" s="6">
        <f>pbase!C2</f>
        <v>21.727409286130008</v>
      </c>
      <c r="O15" s="84">
        <f>p_temprisk!C2</f>
        <v>2.359028777291869</v>
      </c>
      <c r="P15" s="84">
        <f>p_temprisk!D2</f>
        <v>1.274388073573778</v>
      </c>
      <c r="Q15" s="85">
        <f>p_temprisk!E2</f>
        <v>-1.7763568394002501E-15</v>
      </c>
      <c r="R15" s="86">
        <f>p_temprisk!F2</f>
        <v>-1.4731380459536929</v>
      </c>
      <c r="S15" s="84">
        <f>p_temprisk!G2</f>
        <v>-3.140401514825816</v>
      </c>
      <c r="V15" s="5" t="s">
        <v>4</v>
      </c>
      <c r="W15" s="11" t="str">
        <f>TEXT(pbase!A2,"+0%;-0%")</f>
        <v>-75%</v>
      </c>
      <c r="X15" s="6">
        <f>pbase!C2</f>
        <v>21.727409286130008</v>
      </c>
      <c r="Z15" s="84">
        <f>r_temprisk!C2/1000000</f>
        <v>0.16819978921280659</v>
      </c>
      <c r="AA15" s="84">
        <f>r_temprisk!D2/1000000</f>
        <v>7.7487625753147577E-2</v>
      </c>
      <c r="AB15" s="85">
        <f>r_temprisk!E2/1000000</f>
        <v>-9.2115680416782217E-17</v>
      </c>
      <c r="AC15" s="86">
        <f>r_temprisk!F2/1000000</f>
        <v>-6.5306707753651258E-2</v>
      </c>
      <c r="AD15" s="84">
        <f>r_temprisk!G2/1000000</f>
        <v>-0.1196109228414729</v>
      </c>
    </row>
    <row r="16" spans="1:31" x14ac:dyDescent="0.35">
      <c r="A16" s="7" t="s">
        <v>5</v>
      </c>
      <c r="B16" s="12" t="str">
        <f>B15</f>
        <v>-75%</v>
      </c>
      <c r="C16" s="8">
        <f>pbase!C3</f>
        <v>25.07225</v>
      </c>
      <c r="E16" s="67"/>
      <c r="F16" s="68"/>
      <c r="G16" s="71"/>
      <c r="H16" s="73"/>
      <c r="I16" s="68"/>
      <c r="K16" s="7" t="s">
        <v>5</v>
      </c>
      <c r="L16" s="12" t="str">
        <f>B15</f>
        <v>-75%</v>
      </c>
      <c r="M16" s="8">
        <f>pbase!C3</f>
        <v>25.07225</v>
      </c>
      <c r="O16" s="87">
        <f>p_temprisk!C3</f>
        <v>-2.1592820636336749</v>
      </c>
      <c r="P16" s="87">
        <f>p_temprisk!D3</f>
        <v>-1.1665278466665261</v>
      </c>
      <c r="Q16" s="88">
        <f>p_temprisk!E3</f>
        <v>-1.4210854715202001E-14</v>
      </c>
      <c r="R16" s="89">
        <f>p_temprisk!F3</f>
        <v>1.3745483594387691</v>
      </c>
      <c r="S16" s="87">
        <f>p_temprisk!G3</f>
        <v>2.9986286207187831</v>
      </c>
      <c r="V16" s="7" t="s">
        <v>5</v>
      </c>
      <c r="W16" s="12" t="str">
        <f>B15</f>
        <v>-75%</v>
      </c>
      <c r="X16" s="8">
        <f>pbase!C3</f>
        <v>25.07225</v>
      </c>
      <c r="Z16" s="87">
        <f>r_temprisk!C3/1000000</f>
        <v>-0.75101954908272772</v>
      </c>
      <c r="AA16" s="87">
        <f>r_temprisk!D3/1000000</f>
        <v>-0.37294417027207777</v>
      </c>
      <c r="AB16" s="88">
        <f>r_temprisk!E3/1000000</f>
        <v>-4.1485612456426679E-15</v>
      </c>
      <c r="AC16" s="89">
        <f>r_temprisk!F3/1000000</f>
        <v>0.36394361923586116</v>
      </c>
      <c r="AD16" s="87">
        <f>r_temprisk!G3/1000000</f>
        <v>0.71521490975540813</v>
      </c>
    </row>
    <row r="17" spans="1:30" x14ac:dyDescent="0.35">
      <c r="A17" s="9" t="s">
        <v>6</v>
      </c>
      <c r="B17" s="13" t="str">
        <f>B16</f>
        <v>-75%</v>
      </c>
      <c r="C17" s="10">
        <f>pbase!C4</f>
        <v>25.128499999999988</v>
      </c>
      <c r="E17" s="14"/>
      <c r="F17" s="69"/>
      <c r="G17" s="72"/>
      <c r="H17" s="15"/>
      <c r="I17" s="69"/>
      <c r="K17" s="9" t="s">
        <v>6</v>
      </c>
      <c r="L17" s="13" t="str">
        <f>B16</f>
        <v>-75%</v>
      </c>
      <c r="M17" s="10">
        <f>pbase!C4</f>
        <v>25.128499999999988</v>
      </c>
      <c r="O17" s="90">
        <f>p_temprisk!C4</f>
        <v>-7.6330557035135627</v>
      </c>
      <c r="P17" s="90">
        <f>p_temprisk!D4</f>
        <v>-4.1171160669071867</v>
      </c>
      <c r="Q17" s="91">
        <f>p_temprisk!E4</f>
        <v>-2.8421709430404007E-14</v>
      </c>
      <c r="R17" s="92">
        <f>p_temprisk!F4</f>
        <v>4.8323082989145121</v>
      </c>
      <c r="S17" s="90">
        <f>p_temprisk!G4</f>
        <v>10.517961088043039</v>
      </c>
      <c r="V17" s="9" t="s">
        <v>6</v>
      </c>
      <c r="W17" s="13" t="str">
        <f>B16</f>
        <v>-75%</v>
      </c>
      <c r="X17" s="10">
        <f>pbase!C4</f>
        <v>25.128499999999988</v>
      </c>
      <c r="Z17" s="90">
        <f>r_temprisk!C4/1000000</f>
        <v>-3.1738620896046652</v>
      </c>
      <c r="AA17" s="90">
        <f>r_temprisk!D4/1000000</f>
        <v>-1.6041714655739692</v>
      </c>
      <c r="AB17" s="91">
        <f>r_temprisk!E4/1000000</f>
        <v>-1.0313818791019009E-14</v>
      </c>
      <c r="AC17" s="92">
        <f>r_temprisk!F4/1000000</f>
        <v>1.622788530114895</v>
      </c>
      <c r="AD17" s="90">
        <f>r_temprisk!G4/1000000</f>
        <v>3.2471543193024339</v>
      </c>
    </row>
    <row r="18" spans="1:30" x14ac:dyDescent="0.35">
      <c r="A18" s="5" t="s">
        <v>4</v>
      </c>
      <c r="B18" s="11" t="str">
        <f>TEXT(pbase!A5,"+0%;-0%")</f>
        <v>-50%</v>
      </c>
      <c r="C18" s="6">
        <f>pbase!C5</f>
        <v>43.454818572260017</v>
      </c>
      <c r="E18" s="66"/>
      <c r="F18" s="66"/>
      <c r="G18" s="70"/>
      <c r="H18" s="28"/>
      <c r="I18" s="66"/>
      <c r="K18" s="5" t="s">
        <v>4</v>
      </c>
      <c r="L18" s="11" t="str">
        <f>TEXT(pbase!A5,"+0%;-0%")</f>
        <v>-50%</v>
      </c>
      <c r="M18" s="6">
        <f>pbase!C5</f>
        <v>43.454818572260017</v>
      </c>
      <c r="O18" s="84">
        <f>p_temprisk!C5</f>
        <v>8.3452030775551336</v>
      </c>
      <c r="P18" s="84">
        <f>p_temprisk!D5</f>
        <v>4.5059677528200197</v>
      </c>
      <c r="Q18" s="85">
        <f>p_temprisk!E5</f>
        <v>-1.7763568394002501E-15</v>
      </c>
      <c r="R18" s="86">
        <f>p_temprisk!F5</f>
        <v>-5.2039188443267097</v>
      </c>
      <c r="S18" s="84">
        <f>p_temprisk!G5</f>
        <v>-11.088994884583469</v>
      </c>
      <c r="V18" s="5" t="s">
        <v>4</v>
      </c>
      <c r="W18" s="11" t="str">
        <f>TEXT(pbase!A5,"+0%;-0%")</f>
        <v>-50%</v>
      </c>
      <c r="X18" s="6">
        <f>pbase!C5</f>
        <v>43.454818572260017</v>
      </c>
      <c r="Z18" s="84">
        <f>r_temprisk!C5/1000000</f>
        <v>0.59501664926454267</v>
      </c>
      <c r="AA18" s="84">
        <f>r_temprisk!D5/1000000</f>
        <v>0.2739799203449273</v>
      </c>
      <c r="AB18" s="85">
        <f>r_temprisk!E5/1000000</f>
        <v>-9.2115680416782217E-17</v>
      </c>
      <c r="AC18" s="86">
        <f>r_temprisk!F5/1000000</f>
        <v>-0.23069854727711381</v>
      </c>
      <c r="AD18" s="84">
        <f>r_temprisk!G5/1000000</f>
        <v>-0.42235520052695191</v>
      </c>
    </row>
    <row r="19" spans="1:30" x14ac:dyDescent="0.35">
      <c r="A19" s="7" t="s">
        <v>5</v>
      </c>
      <c r="B19" s="12" t="str">
        <f>B18</f>
        <v>-50%</v>
      </c>
      <c r="C19" s="8">
        <f>pbase!C6</f>
        <v>50.144500000000008</v>
      </c>
      <c r="E19" s="67"/>
      <c r="F19" s="68"/>
      <c r="G19" s="71"/>
      <c r="H19" s="73"/>
      <c r="I19" s="68"/>
      <c r="K19" s="7" t="s">
        <v>5</v>
      </c>
      <c r="L19" s="12" t="str">
        <f>B18</f>
        <v>-50%</v>
      </c>
      <c r="M19" s="8">
        <f>pbase!C6</f>
        <v>50.144500000000008</v>
      </c>
      <c r="O19" s="87">
        <f>p_temprisk!C6</f>
        <v>1.878199526596227</v>
      </c>
      <c r="P19" s="87">
        <f>p_temprisk!D6</f>
        <v>1.017804172518368</v>
      </c>
      <c r="Q19" s="88">
        <f>p_temprisk!E6</f>
        <v>-7.1054273576010019E-15</v>
      </c>
      <c r="R19" s="89">
        <f>p_temprisk!F6</f>
        <v>-1.2066898941038029</v>
      </c>
      <c r="S19" s="87">
        <f>p_temprisk!G6</f>
        <v>-2.640359576984622</v>
      </c>
      <c r="V19" s="7" t="s">
        <v>5</v>
      </c>
      <c r="W19" s="12" t="str">
        <f>B18</f>
        <v>-50%</v>
      </c>
      <c r="X19" s="8">
        <f>pbase!C6</f>
        <v>50.144500000000008</v>
      </c>
      <c r="Z19" s="87">
        <f>r_temprisk!C6/1000000</f>
        <v>0.65325627684693011</v>
      </c>
      <c r="AA19" s="87">
        <f>r_temprisk!D6/1000000</f>
        <v>0.32539654642966515</v>
      </c>
      <c r="AB19" s="88">
        <f>r_temprisk!E6/1000000</f>
        <v>-2.074280622821334E-15</v>
      </c>
      <c r="AC19" s="89">
        <f>r_temprisk!F6/1000000</f>
        <v>-0.31949918992649257</v>
      </c>
      <c r="AD19" s="87">
        <f>r_temprisk!G6/1000000</f>
        <v>-0.62976272671012568</v>
      </c>
    </row>
    <row r="20" spans="1:30" x14ac:dyDescent="0.35">
      <c r="A20" s="9" t="s">
        <v>6</v>
      </c>
      <c r="B20" s="13" t="str">
        <f>B19</f>
        <v>-50%</v>
      </c>
      <c r="C20" s="10">
        <f>pbase!C7</f>
        <v>50.256999999999977</v>
      </c>
      <c r="E20" s="14"/>
      <c r="F20" s="69"/>
      <c r="G20" s="72"/>
      <c r="H20" s="15"/>
      <c r="I20" s="69"/>
      <c r="K20" s="9" t="s">
        <v>6</v>
      </c>
      <c r="L20" s="13" t="str">
        <f>B19</f>
        <v>-50%</v>
      </c>
      <c r="M20" s="10">
        <f>pbase!C7</f>
        <v>50.256999999999977</v>
      </c>
      <c r="O20" s="90">
        <f>p_temprisk!C7</f>
        <v>-4.4361586860849513</v>
      </c>
      <c r="P20" s="90">
        <f>p_temprisk!D7</f>
        <v>-2.3922923465477619</v>
      </c>
      <c r="Q20" s="91">
        <f>p_temprisk!E7</f>
        <v>-1.4210854715202001E-14</v>
      </c>
      <c r="R20" s="92">
        <f>p_temprisk!F7</f>
        <v>2.8066655107966341</v>
      </c>
      <c r="S20" s="90">
        <f>p_temprisk!G7</f>
        <v>6.1076126303429561</v>
      </c>
      <c r="V20" s="9" t="s">
        <v>6</v>
      </c>
      <c r="W20" s="13" t="str">
        <f>B19</f>
        <v>-50%</v>
      </c>
      <c r="X20" s="10">
        <f>pbase!C7</f>
        <v>50.256999999999977</v>
      </c>
      <c r="Z20" s="90">
        <f>r_temprisk!C7/1000000</f>
        <v>-1.8445765921444059</v>
      </c>
      <c r="AA20" s="90">
        <f>r_temprisk!D7/1000000</f>
        <v>-0.93212021650042676</v>
      </c>
      <c r="AB20" s="91">
        <f>r_temprisk!E7/1000000</f>
        <v>-5.1569093955095045E-15</v>
      </c>
      <c r="AC20" s="92">
        <f>r_temprisk!F7/1000000</f>
        <v>0.9425360132367695</v>
      </c>
      <c r="AD20" s="90">
        <f>r_temprisk!G7/1000000</f>
        <v>1.88557084089139</v>
      </c>
    </row>
    <row r="21" spans="1:30" x14ac:dyDescent="0.35">
      <c r="A21" s="5" t="s">
        <v>4</v>
      </c>
      <c r="B21" s="11" t="str">
        <f>TEXT(pbase!A8,"+0%;-0%")</f>
        <v>-25%</v>
      </c>
      <c r="C21" s="6">
        <f>pbase!C8</f>
        <v>65.18222785838995</v>
      </c>
      <c r="E21" s="66"/>
      <c r="F21" s="66"/>
      <c r="G21" s="70"/>
      <c r="H21" s="28"/>
      <c r="I21" s="66"/>
      <c r="K21" s="5" t="s">
        <v>4</v>
      </c>
      <c r="L21" s="11" t="str">
        <f>TEXT(pbase!A8,"+0%;-0%")</f>
        <v>-25%</v>
      </c>
      <c r="M21" s="6">
        <f>pbase!C8</f>
        <v>65.18222785838995</v>
      </c>
      <c r="O21" s="84">
        <f>p_temprisk!C8</f>
        <v>14.331377377818409</v>
      </c>
      <c r="P21" s="84">
        <f>p_temprisk!D8</f>
        <v>7.7375474320662683</v>
      </c>
      <c r="Q21" s="85">
        <f>p_temprisk!E8</f>
        <v>0</v>
      </c>
      <c r="R21" s="86">
        <f>p_temprisk!F8</f>
        <v>-8.9346996426997265</v>
      </c>
      <c r="S21" s="84">
        <f>p_temprisk!G8</f>
        <v>-19.037588254341131</v>
      </c>
      <c r="V21" s="5" t="s">
        <v>4</v>
      </c>
      <c r="W21" s="11" t="str">
        <f>TEXT(pbase!A8,"+0%;-0%")</f>
        <v>-25%</v>
      </c>
      <c r="X21" s="6">
        <f>pbase!C8</f>
        <v>65.18222785838995</v>
      </c>
      <c r="Z21" s="84">
        <f>r_temprisk!C8/1000000</f>
        <v>1.0218335093162789</v>
      </c>
      <c r="AA21" s="84">
        <f>r_temprisk!D8/1000000</f>
        <v>0.47047221493670738</v>
      </c>
      <c r="AB21" s="85">
        <f>r_temprisk!E8/1000000</f>
        <v>0</v>
      </c>
      <c r="AC21" s="86">
        <f>r_temprisk!F8/1000000</f>
        <v>-0.39609038680057629</v>
      </c>
      <c r="AD21" s="84">
        <f>r_temprisk!G8/1000000</f>
        <v>-0.72509947821243081</v>
      </c>
    </row>
    <row r="22" spans="1:30" x14ac:dyDescent="0.35">
      <c r="A22" s="7" t="s">
        <v>5</v>
      </c>
      <c r="B22" s="12" t="str">
        <f>B21</f>
        <v>-25%</v>
      </c>
      <c r="C22" s="8">
        <f>pbase!C9</f>
        <v>75.216749999999863</v>
      </c>
      <c r="E22" s="67"/>
      <c r="F22" s="68"/>
      <c r="G22" s="71"/>
      <c r="H22" s="73"/>
      <c r="I22" s="68"/>
      <c r="K22" s="7" t="s">
        <v>5</v>
      </c>
      <c r="L22" s="12" t="str">
        <f>B21</f>
        <v>-25%</v>
      </c>
      <c r="M22" s="8">
        <f>pbase!C9</f>
        <v>75.216749999999863</v>
      </c>
      <c r="O22" s="87">
        <f>p_temprisk!C9</f>
        <v>5.9156811168261356</v>
      </c>
      <c r="P22" s="87">
        <f>p_temprisk!D9</f>
        <v>3.202136191703254</v>
      </c>
      <c r="Q22" s="88">
        <f>p_temprisk!E9</f>
        <v>-7.1054273576010019E-15</v>
      </c>
      <c r="R22" s="89">
        <f>p_temprisk!F9</f>
        <v>-3.7879281476463831</v>
      </c>
      <c r="S22" s="87">
        <f>p_temprisk!G9</f>
        <v>-8.2793477746880377</v>
      </c>
      <c r="V22" s="7" t="s">
        <v>5</v>
      </c>
      <c r="W22" s="12" t="str">
        <f>B21</f>
        <v>-25%</v>
      </c>
      <c r="X22" s="8">
        <f>pbase!C9</f>
        <v>75.216749999999863</v>
      </c>
      <c r="Z22" s="87">
        <f>r_temprisk!C9/1000000</f>
        <v>2.0575321027765909</v>
      </c>
      <c r="AA22" s="87">
        <f>r_temprisk!D9/1000000</f>
        <v>1.0237372631314061</v>
      </c>
      <c r="AB22" s="88">
        <f>r_temprisk!E9/1000000</f>
        <v>-2.074280622821334E-15</v>
      </c>
      <c r="AC22" s="89">
        <f>r_temprisk!F9/1000000</f>
        <v>-1.002941999088848</v>
      </c>
      <c r="AD22" s="87">
        <f>r_temprisk!G9/1000000</f>
        <v>-1.9747403631756619</v>
      </c>
    </row>
    <row r="23" spans="1:30" ht="15" thickBot="1" x14ac:dyDescent="0.4">
      <c r="A23" s="9" t="s">
        <v>6</v>
      </c>
      <c r="B23" s="13" t="str">
        <f>B22</f>
        <v>-25%</v>
      </c>
      <c r="C23" s="10">
        <f>pbase!C10</f>
        <v>75.385499999999894</v>
      </c>
      <c r="E23" s="14"/>
      <c r="F23" s="69"/>
      <c r="G23" s="71"/>
      <c r="H23" s="15"/>
      <c r="I23" s="69"/>
      <c r="K23" s="9" t="s">
        <v>6</v>
      </c>
      <c r="L23" s="13" t="str">
        <f>B22</f>
        <v>-25%</v>
      </c>
      <c r="M23" s="10">
        <f>pbase!C10</f>
        <v>75.385499999999894</v>
      </c>
      <c r="O23" s="90">
        <f>p_temprisk!C10</f>
        <v>-1.239261668656354</v>
      </c>
      <c r="P23" s="90">
        <f>p_temprisk!D10</f>
        <v>-0.66746862618835223</v>
      </c>
      <c r="Q23" s="88">
        <f>p_temprisk!E10</f>
        <v>-1.4210854715202001E-14</v>
      </c>
      <c r="R23" s="92">
        <f>p_temprisk!F10</f>
        <v>0.78102272267877026</v>
      </c>
      <c r="S23" s="90">
        <f>p_temprisk!G10</f>
        <v>1.697264172642889</v>
      </c>
      <c r="V23" s="9" t="s">
        <v>6</v>
      </c>
      <c r="W23" s="13" t="str">
        <f>B22</f>
        <v>-25%</v>
      </c>
      <c r="X23" s="10">
        <f>pbase!C10</f>
        <v>75.385499999999894</v>
      </c>
      <c r="Z23" s="90">
        <f>r_temprisk!C10/1000000</f>
        <v>-0.51529109468415291</v>
      </c>
      <c r="AA23" s="90">
        <f>r_temprisk!D10/1000000</f>
        <v>-0.2600689674268904</v>
      </c>
      <c r="AB23" s="88">
        <f>r_temprisk!E10/1000000</f>
        <v>-5.1569093955095045E-15</v>
      </c>
      <c r="AC23" s="92">
        <f>r_temprisk!F10/1000000</f>
        <v>0.26228349635864923</v>
      </c>
      <c r="AD23" s="90">
        <f>r_temprisk!G10/1000000</f>
        <v>0.52398736248035049</v>
      </c>
    </row>
    <row r="24" spans="1:30" x14ac:dyDescent="0.35">
      <c r="A24" s="55" t="s">
        <v>4</v>
      </c>
      <c r="B24" s="56" t="str">
        <f>TEXT(pbase!A11,"+0%;-0%")</f>
        <v>+0%</v>
      </c>
      <c r="C24" s="57">
        <f>pbase!C11</f>
        <v>86.909637144520033</v>
      </c>
      <c r="D24" s="54"/>
      <c r="E24" s="70"/>
      <c r="F24" s="74"/>
      <c r="G24" s="83"/>
      <c r="H24" s="80"/>
      <c r="I24" s="70"/>
      <c r="K24" s="55" t="s">
        <v>4</v>
      </c>
      <c r="L24" s="56" t="str">
        <f>TEXT(pbase!A11,"+0%;-0%")</f>
        <v>+0%</v>
      </c>
      <c r="M24" s="57">
        <f>pbase!C11</f>
        <v>86.909637144520033</v>
      </c>
      <c r="N24" s="54"/>
      <c r="O24" s="85">
        <f>p_temprisk!C11</f>
        <v>20.31755167808166</v>
      </c>
      <c r="P24" s="93">
        <f>p_temprisk!D11</f>
        <v>10.969127111312501</v>
      </c>
      <c r="Q24" s="94">
        <f>p_temprisk!E11</f>
        <v>0</v>
      </c>
      <c r="R24" s="95">
        <f>p_temprisk!F11</f>
        <v>-12.66548044107275</v>
      </c>
      <c r="S24" s="85">
        <f>p_temprisk!G11</f>
        <v>-26.986181624098791</v>
      </c>
      <c r="V24" s="55" t="s">
        <v>4</v>
      </c>
      <c r="W24" s="56" t="str">
        <f>TEXT(pbase!A11,"+0%;-0%")</f>
        <v>+0%</v>
      </c>
      <c r="X24" s="57">
        <f>pbase!C11</f>
        <v>86.909637144520033</v>
      </c>
      <c r="Y24" s="54"/>
      <c r="Z24" s="85">
        <f>r_temprisk!C11/1000000</f>
        <v>1.4486503693680139</v>
      </c>
      <c r="AA24" s="93">
        <f>r_temprisk!D11/1000000</f>
        <v>0.66696450952848663</v>
      </c>
      <c r="AB24" s="94">
        <f>r_temprisk!E11/1000000</f>
        <v>0</v>
      </c>
      <c r="AC24" s="95">
        <f>r_temprisk!F11/1000000</f>
        <v>-0.56148222632403888</v>
      </c>
      <c r="AD24" s="85">
        <f>r_temprisk!G11/1000000</f>
        <v>-1.0278437558979099</v>
      </c>
    </row>
    <row r="25" spans="1:30" x14ac:dyDescent="0.35">
      <c r="A25" s="58" t="s">
        <v>5</v>
      </c>
      <c r="B25" s="59" t="str">
        <f>B24</f>
        <v>+0%</v>
      </c>
      <c r="C25" s="60">
        <f>pbase!C12</f>
        <v>100.289</v>
      </c>
      <c r="D25" s="54"/>
      <c r="E25" s="75"/>
      <c r="F25" s="76"/>
      <c r="G25" s="64"/>
      <c r="H25" s="81"/>
      <c r="I25" s="71"/>
      <c r="K25" s="58" t="s">
        <v>5</v>
      </c>
      <c r="L25" s="59" t="str">
        <f>B24</f>
        <v>+0%</v>
      </c>
      <c r="M25" s="60">
        <f>pbase!C12</f>
        <v>100.289</v>
      </c>
      <c r="N25" s="54"/>
      <c r="O25" s="88">
        <f>p_temprisk!C12</f>
        <v>9.9531627070560447</v>
      </c>
      <c r="P25" s="96">
        <f>p_temprisk!D12</f>
        <v>5.3864682108881468</v>
      </c>
      <c r="Q25" s="97">
        <f>p_temprisk!E12</f>
        <v>0</v>
      </c>
      <c r="R25" s="98">
        <f>p_temprisk!F12</f>
        <v>-6.3691664011889557</v>
      </c>
      <c r="S25" s="88">
        <f>p_temprisk!G12</f>
        <v>-13.91833597239145</v>
      </c>
      <c r="V25" s="58" t="s">
        <v>5</v>
      </c>
      <c r="W25" s="59" t="str">
        <f>B24</f>
        <v>+0%</v>
      </c>
      <c r="X25" s="60">
        <f>pbase!C12</f>
        <v>100.289</v>
      </c>
      <c r="Y25" s="54"/>
      <c r="Z25" s="88">
        <f>r_temprisk!C12/1000000</f>
        <v>3.4618079287062509</v>
      </c>
      <c r="AA25" s="96">
        <f>r_temprisk!D12/1000000</f>
        <v>1.7220779798331489</v>
      </c>
      <c r="AB25" s="97">
        <f>r_temprisk!E12/1000000</f>
        <v>0</v>
      </c>
      <c r="AC25" s="98">
        <f>r_temprisk!F12/1000000</f>
        <v>-1.6863848082512021</v>
      </c>
      <c r="AD25" s="88">
        <f>r_temprisk!G12/1000000</f>
        <v>-3.3197179996411967</v>
      </c>
    </row>
    <row r="26" spans="1:30" ht="15" thickBot="1" x14ac:dyDescent="0.4">
      <c r="A26" s="61" t="s">
        <v>6</v>
      </c>
      <c r="B26" s="62" t="str">
        <f>B25</f>
        <v>+0%</v>
      </c>
      <c r="C26" s="63">
        <f>pbase!C13</f>
        <v>100.514</v>
      </c>
      <c r="D26" s="54"/>
      <c r="E26" s="77"/>
      <c r="F26" s="78"/>
      <c r="G26" s="65"/>
      <c r="H26" s="82"/>
      <c r="I26" s="72"/>
      <c r="K26" s="61" t="s">
        <v>6</v>
      </c>
      <c r="L26" s="62" t="str">
        <f>B25</f>
        <v>+0%</v>
      </c>
      <c r="M26" s="63">
        <f>pbase!C13</f>
        <v>100.514</v>
      </c>
      <c r="N26" s="54"/>
      <c r="O26" s="91">
        <f>p_temprisk!C13</f>
        <v>1.9576353487722571</v>
      </c>
      <c r="P26" s="99">
        <f>p_temprisk!D13</f>
        <v>1.0573550941710721</v>
      </c>
      <c r="Q26" s="100">
        <f>p_temprisk!E13</f>
        <v>0</v>
      </c>
      <c r="R26" s="101">
        <f>p_temprisk!F13</f>
        <v>-1.244620065439122</v>
      </c>
      <c r="S26" s="91">
        <f>p_temprisk!G13</f>
        <v>-2.7130842850571919</v>
      </c>
      <c r="V26" s="61" t="s">
        <v>6</v>
      </c>
      <c r="W26" s="62" t="str">
        <f>B25</f>
        <v>+0%</v>
      </c>
      <c r="X26" s="63">
        <f>pbase!C13</f>
        <v>100.514</v>
      </c>
      <c r="Y26" s="54"/>
      <c r="Z26" s="91">
        <f>r_temprisk!C13/1000000</f>
        <v>0.81399440277610602</v>
      </c>
      <c r="AA26" s="99">
        <f>r_temprisk!D13/1000000</f>
        <v>0.4119822816466514</v>
      </c>
      <c r="AB26" s="100">
        <f>r_temprisk!E13/1000000</f>
        <v>0</v>
      </c>
      <c r="AC26" s="101">
        <f>r_temprisk!F13/1000000</f>
        <v>-0.41796902051948071</v>
      </c>
      <c r="AD26" s="91">
        <f>r_temprisk!G13/1000000</f>
        <v>-0.83759611593069339</v>
      </c>
    </row>
    <row r="27" spans="1:30" x14ac:dyDescent="0.35">
      <c r="A27" s="5" t="s">
        <v>4</v>
      </c>
      <c r="B27" s="11" t="str">
        <f>TEXT(pbase!A14,"+0%;-0%")</f>
        <v>+25%</v>
      </c>
      <c r="C27" s="6">
        <f>pbase!C14</f>
        <v>108.6370464306502</v>
      </c>
      <c r="E27" s="66"/>
      <c r="F27" s="66"/>
      <c r="G27" s="75"/>
      <c r="H27" s="28"/>
      <c r="I27" s="66"/>
      <c r="K27" s="5" t="s">
        <v>4</v>
      </c>
      <c r="L27" s="11" t="str">
        <f>TEXT(pbase!A14,"+0%;-0%")</f>
        <v>+25%</v>
      </c>
      <c r="M27" s="6">
        <f>pbase!C14</f>
        <v>108.6370464306502</v>
      </c>
      <c r="O27" s="84">
        <f>p_temprisk!C14</f>
        <v>26.303725978344939</v>
      </c>
      <c r="P27" s="84">
        <f>p_temprisk!D14</f>
        <v>14.200706790558749</v>
      </c>
      <c r="Q27" s="88">
        <f>p_temprisk!E14</f>
        <v>0</v>
      </c>
      <c r="R27" s="86">
        <f>p_temprisk!F14</f>
        <v>-16.39626123944576</v>
      </c>
      <c r="S27" s="84">
        <f>p_temprisk!G14</f>
        <v>-34.93477499385645</v>
      </c>
      <c r="V27" s="5" t="s">
        <v>4</v>
      </c>
      <c r="W27" s="11" t="str">
        <f>TEXT(pbase!A14,"+0%;-0%")</f>
        <v>+25%</v>
      </c>
      <c r="X27" s="6">
        <f>pbase!C14</f>
        <v>108.6370464306502</v>
      </c>
      <c r="Z27" s="84">
        <f>r_temprisk!C14/1000000</f>
        <v>1.8754672294197512</v>
      </c>
      <c r="AA27" s="84">
        <f>r_temprisk!D14/1000000</f>
        <v>0.8634568041202666</v>
      </c>
      <c r="AB27" s="88">
        <f>r_temprisk!E14/1000000</f>
        <v>0</v>
      </c>
      <c r="AC27" s="86">
        <f>r_temprisk!F14/1000000</f>
        <v>-0.72687406584750114</v>
      </c>
      <c r="AD27" s="84">
        <f>r_temprisk!G14/1000000</f>
        <v>-1.3305880335833888</v>
      </c>
    </row>
    <row r="28" spans="1:30" x14ac:dyDescent="0.35">
      <c r="A28" s="7" t="s">
        <v>5</v>
      </c>
      <c r="B28" s="12" t="str">
        <f>B27</f>
        <v>+25%</v>
      </c>
      <c r="C28" s="8">
        <f>pbase!C15</f>
        <v>125.3612499999998</v>
      </c>
      <c r="E28" s="67"/>
      <c r="F28" s="68"/>
      <c r="G28" s="71"/>
      <c r="H28" s="73"/>
      <c r="I28" s="68"/>
      <c r="K28" s="7" t="s">
        <v>5</v>
      </c>
      <c r="L28" s="12" t="str">
        <f>B27</f>
        <v>+25%</v>
      </c>
      <c r="M28" s="8">
        <f>pbase!C15</f>
        <v>125.3612499999998</v>
      </c>
      <c r="O28" s="87">
        <f>p_temprisk!C15</f>
        <v>13.99064429728595</v>
      </c>
      <c r="P28" s="87">
        <f>p_temprisk!D15</f>
        <v>7.5708002300730257</v>
      </c>
      <c r="Q28" s="88">
        <f>p_temprisk!E15</f>
        <v>1.4210854715202001E-14</v>
      </c>
      <c r="R28" s="89">
        <f>p_temprisk!F15</f>
        <v>-8.9504046547315461</v>
      </c>
      <c r="S28" s="87">
        <f>p_temprisk!G15</f>
        <v>-19.557324170094859</v>
      </c>
      <c r="V28" s="7" t="s">
        <v>5</v>
      </c>
      <c r="W28" s="12" t="str">
        <f>B27</f>
        <v>+25%</v>
      </c>
      <c r="X28" s="8">
        <f>pbase!C15</f>
        <v>125.3612499999998</v>
      </c>
      <c r="Z28" s="87">
        <f>r_temprisk!C15/1000000</f>
        <v>4.866083754635909</v>
      </c>
      <c r="AA28" s="87">
        <f>r_temprisk!D15/1000000</f>
        <v>2.4204186965348868</v>
      </c>
      <c r="AB28" s="88">
        <f>r_temprisk!E15/1000000</f>
        <v>4.1485612456426679E-15</v>
      </c>
      <c r="AC28" s="89">
        <f>r_temprisk!F15/1000000</f>
        <v>-2.3698276174135611</v>
      </c>
      <c r="AD28" s="87">
        <f>r_temprisk!G15/1000000</f>
        <v>-4.6646956361067318</v>
      </c>
    </row>
    <row r="29" spans="1:30" x14ac:dyDescent="0.35">
      <c r="A29" s="9" t="s">
        <v>6</v>
      </c>
      <c r="B29" s="13" t="str">
        <f>B28</f>
        <v>+25%</v>
      </c>
      <c r="C29" s="10">
        <f>pbase!C16</f>
        <v>125.6425000000001</v>
      </c>
      <c r="E29" s="14"/>
      <c r="F29" s="69"/>
      <c r="G29" s="72"/>
      <c r="H29" s="15"/>
      <c r="I29" s="69"/>
      <c r="K29" s="9" t="s">
        <v>6</v>
      </c>
      <c r="L29" s="13" t="str">
        <f>B28</f>
        <v>+25%</v>
      </c>
      <c r="M29" s="10">
        <f>pbase!C16</f>
        <v>125.6425000000001</v>
      </c>
      <c r="O29" s="90">
        <f>p_temprisk!C16</f>
        <v>5.1545323662008542</v>
      </c>
      <c r="P29" s="90">
        <f>p_temprisk!D16</f>
        <v>2.782178814530468</v>
      </c>
      <c r="Q29" s="91">
        <f>p_temprisk!E16</f>
        <v>0</v>
      </c>
      <c r="R29" s="92">
        <f>p_temprisk!F16</f>
        <v>-3.270262853557</v>
      </c>
      <c r="S29" s="90">
        <f>p_temprisk!G16</f>
        <v>-7.1234327427572737</v>
      </c>
      <c r="V29" s="9" t="s">
        <v>6</v>
      </c>
      <c r="W29" s="13" t="str">
        <f>B28</f>
        <v>+25%</v>
      </c>
      <c r="X29" s="10">
        <f>pbase!C16</f>
        <v>125.6425000000001</v>
      </c>
      <c r="Z29" s="90">
        <f>r_temprisk!C16/1000000</f>
        <v>2.1432799002363589</v>
      </c>
      <c r="AA29" s="90">
        <f>r_temprisk!D16/1000000</f>
        <v>1.084033530720182</v>
      </c>
      <c r="AB29" s="91">
        <f>r_temprisk!E16/1000000</f>
        <v>0</v>
      </c>
      <c r="AC29" s="92">
        <f>r_temprisk!F16/1000000</f>
        <v>-1.0982215373976061</v>
      </c>
      <c r="AD29" s="90">
        <f>r_temprisk!G16/1000000</f>
        <v>-2.1991795943417372</v>
      </c>
    </row>
    <row r="30" spans="1:30" x14ac:dyDescent="0.35">
      <c r="A30" s="5" t="s">
        <v>4</v>
      </c>
      <c r="B30" s="11" t="str">
        <f>TEXT(pbase!A17,"+0%;-0%")</f>
        <v>+50%</v>
      </c>
      <c r="C30" s="6">
        <f>pbase!C17</f>
        <v>130.3644557167799</v>
      </c>
      <c r="E30" s="66"/>
      <c r="F30" s="66"/>
      <c r="G30" s="70"/>
      <c r="H30" s="28"/>
      <c r="I30" s="66"/>
      <c r="K30" s="5" t="s">
        <v>4</v>
      </c>
      <c r="L30" s="11" t="str">
        <f>TEXT(pbase!A17,"+0%;-0%")</f>
        <v>+50%</v>
      </c>
      <c r="M30" s="6">
        <f>pbase!C17</f>
        <v>130.3644557167799</v>
      </c>
      <c r="O30" s="84">
        <f>p_temprisk!C17</f>
        <v>32.289900278608201</v>
      </c>
      <c r="P30" s="84">
        <f>p_temprisk!D17</f>
        <v>17.432286469805</v>
      </c>
      <c r="Q30" s="85">
        <f>p_temprisk!E17</f>
        <v>5.3290705182007514E-15</v>
      </c>
      <c r="R30" s="86">
        <f>p_temprisk!F17</f>
        <v>-20.127042037818779</v>
      </c>
      <c r="S30" s="84">
        <f>p_temprisk!G17</f>
        <v>-42.883368363614103</v>
      </c>
      <c r="T30" s="106"/>
      <c r="V30" s="5" t="s">
        <v>4</v>
      </c>
      <c r="W30" s="11" t="str">
        <f>TEXT(pbase!A17,"+0%;-0%")</f>
        <v>+50%</v>
      </c>
      <c r="X30" s="6">
        <f>pbase!C17</f>
        <v>130.3644557167799</v>
      </c>
      <c r="Z30" s="84">
        <f>r_temprisk!C17/1000000</f>
        <v>2.3022840894714869</v>
      </c>
      <c r="AA30" s="84">
        <f>r_temprisk!D17/1000000</f>
        <v>1.059949098712047</v>
      </c>
      <c r="AB30" s="85">
        <f>r_temprisk!E17/1000000</f>
        <v>2.7634704125034669E-16</v>
      </c>
      <c r="AC30" s="86">
        <f>r_temprisk!F17/1000000</f>
        <v>-0.89226590537096384</v>
      </c>
      <c r="AD30" s="84">
        <f>r_temprisk!G17/1000000</f>
        <v>-1.633332311268868</v>
      </c>
    </row>
    <row r="31" spans="1:30" x14ac:dyDescent="0.35">
      <c r="A31" s="7" t="s">
        <v>5</v>
      </c>
      <c r="B31" s="12" t="str">
        <f>B30</f>
        <v>+50%</v>
      </c>
      <c r="C31" s="8">
        <f>pbase!C18</f>
        <v>150.4334999999997</v>
      </c>
      <c r="E31" s="67"/>
      <c r="F31" s="68"/>
      <c r="G31" s="71"/>
      <c r="H31" s="73"/>
      <c r="I31" s="68"/>
      <c r="K31" s="7" t="s">
        <v>5</v>
      </c>
      <c r="L31" s="12" t="str">
        <f>B30</f>
        <v>+50%</v>
      </c>
      <c r="M31" s="8">
        <f>pbase!C18</f>
        <v>150.4334999999997</v>
      </c>
      <c r="O31" s="87">
        <f>p_temprisk!C18</f>
        <v>18.028125887515859</v>
      </c>
      <c r="P31" s="87">
        <f>p_temprisk!D18</f>
        <v>9.7551322492579118</v>
      </c>
      <c r="Q31" s="88">
        <f>p_temprisk!E18</f>
        <v>7.1054273576010019E-15</v>
      </c>
      <c r="R31" s="89">
        <f>p_temprisk!F18</f>
        <v>-11.531642908274121</v>
      </c>
      <c r="S31" s="87">
        <f>p_temprisk!G18</f>
        <v>-25.19631236779826</v>
      </c>
      <c r="T31" s="106"/>
      <c r="V31" s="7" t="s">
        <v>5</v>
      </c>
      <c r="W31" s="12" t="str">
        <f>B30</f>
        <v>+50%</v>
      </c>
      <c r="X31" s="8">
        <f>pbase!C18</f>
        <v>150.4334999999997</v>
      </c>
      <c r="Z31" s="87">
        <f>r_temprisk!C18/1000000</f>
        <v>6.2703595805655699</v>
      </c>
      <c r="AA31" s="87">
        <f>r_temprisk!D18/1000000</f>
        <v>3.1187594132366279</v>
      </c>
      <c r="AB31" s="88">
        <f>r_temprisk!E18/1000000</f>
        <v>2.074280622821334E-15</v>
      </c>
      <c r="AC31" s="89">
        <f>r_temprisk!F18/1000000</f>
        <v>-3.0532704265759141</v>
      </c>
      <c r="AD31" s="87">
        <f>r_temprisk!G18/1000000</f>
        <v>-6.0096732725722664</v>
      </c>
    </row>
    <row r="32" spans="1:30" x14ac:dyDescent="0.35">
      <c r="A32" s="9" t="s">
        <v>6</v>
      </c>
      <c r="B32" s="13" t="str">
        <f>B31</f>
        <v>+50%</v>
      </c>
      <c r="C32" s="10">
        <f>pbase!C19</f>
        <v>150.77099999999979</v>
      </c>
      <c r="E32" s="14"/>
      <c r="F32" s="69"/>
      <c r="G32" s="72"/>
      <c r="H32" s="15"/>
      <c r="I32" s="69"/>
      <c r="K32" s="9" t="s">
        <v>6</v>
      </c>
      <c r="L32" s="13" t="str">
        <f>B31</f>
        <v>+50%</v>
      </c>
      <c r="M32" s="10">
        <f>pbase!C19</f>
        <v>150.77099999999979</v>
      </c>
      <c r="O32" s="90">
        <f>p_temprisk!C19</f>
        <v>8.3514293836294797</v>
      </c>
      <c r="P32" s="90">
        <f>p_temprisk!D19</f>
        <v>4.5070025348899074</v>
      </c>
      <c r="Q32" s="91">
        <f>p_temprisk!E19</f>
        <v>0</v>
      </c>
      <c r="R32" s="92">
        <f>p_temprisk!F19</f>
        <v>-5.295905641674878</v>
      </c>
      <c r="S32" s="90">
        <f>p_temprisk!G19</f>
        <v>-11.53378120045733</v>
      </c>
      <c r="T32" s="106"/>
      <c r="V32" s="9" t="s">
        <v>6</v>
      </c>
      <c r="W32" s="13" t="str">
        <f>B31</f>
        <v>+50%</v>
      </c>
      <c r="X32" s="10">
        <f>pbase!C19</f>
        <v>150.77099999999979</v>
      </c>
      <c r="Z32" s="90">
        <f>r_temprisk!C19/1000000</f>
        <v>3.472565397696624</v>
      </c>
      <c r="AA32" s="90">
        <f>r_temprisk!D19/1000000</f>
        <v>1.75608477979373</v>
      </c>
      <c r="AB32" s="91">
        <f>r_temprisk!E19/1000000</f>
        <v>0</v>
      </c>
      <c r="AC32" s="92">
        <f>r_temprisk!F19/1000000</f>
        <v>-1.7784740542757311</v>
      </c>
      <c r="AD32" s="90">
        <f>r_temprisk!G19/1000000</f>
        <v>-3.5607630727527719</v>
      </c>
    </row>
    <row r="33" spans="1:33" x14ac:dyDescent="0.35">
      <c r="A33" s="5" t="s">
        <v>4</v>
      </c>
      <c r="B33" s="11" t="str">
        <f>TEXT(pbase!A20,"+0%;-0%")</f>
        <v>+75%</v>
      </c>
      <c r="C33" s="6">
        <f>pbase!C20</f>
        <v>152.09186500291031</v>
      </c>
      <c r="E33" s="66"/>
      <c r="F33" s="66"/>
      <c r="G33" s="70"/>
      <c r="H33" s="28"/>
      <c r="I33" s="66"/>
      <c r="K33" s="5" t="s">
        <v>4</v>
      </c>
      <c r="L33" s="11" t="str">
        <f>TEXT(pbase!A20,"+0%;-0%")</f>
        <v>+75%</v>
      </c>
      <c r="M33" s="6">
        <f>pbase!C20</f>
        <v>152.09186500291031</v>
      </c>
      <c r="O33" s="84">
        <f>p_temprisk!C20</f>
        <v>38.276074578871473</v>
      </c>
      <c r="P33" s="84">
        <f>p_temprisk!D20</f>
        <v>20.663866149051231</v>
      </c>
      <c r="Q33" s="85">
        <f>p_temprisk!E20</f>
        <v>5.3290705182007514E-15</v>
      </c>
      <c r="R33" s="86">
        <f>p_temprisk!F20</f>
        <v>-23.85782283619179</v>
      </c>
      <c r="S33" s="84">
        <f>p_temprisk!G20</f>
        <v>-50.83196173337177</v>
      </c>
      <c r="T33" s="106"/>
      <c r="V33" s="5" t="s">
        <v>4</v>
      </c>
      <c r="W33" s="11" t="str">
        <f>TEXT(pbase!A20,"+0%;-0%")</f>
        <v>+75%</v>
      </c>
      <c r="X33" s="6">
        <f>pbase!C20</f>
        <v>152.09186500291031</v>
      </c>
      <c r="Z33" s="84">
        <f>r_temprisk!C20/1000000</f>
        <v>2.7291009495232239</v>
      </c>
      <c r="AA33" s="84">
        <f>r_temprisk!D20/1000000</f>
        <v>1.2564413933038261</v>
      </c>
      <c r="AB33" s="85">
        <f>r_temprisk!E20/1000000</f>
        <v>2.7634704125034669E-16</v>
      </c>
      <c r="AC33" s="86">
        <f>r_temprisk!F20/1000000</f>
        <v>-1.057657744894426</v>
      </c>
      <c r="AD33" s="84">
        <f>r_temprisk!G20/1000000</f>
        <v>-1.936076588954347</v>
      </c>
    </row>
    <row r="34" spans="1:33" x14ac:dyDescent="0.35">
      <c r="A34" s="7" t="s">
        <v>5</v>
      </c>
      <c r="B34" s="12" t="str">
        <f>B33</f>
        <v>+75%</v>
      </c>
      <c r="C34" s="8">
        <f>pbase!C21</f>
        <v>175.50574999999969</v>
      </c>
      <c r="E34" s="67"/>
      <c r="F34" s="68"/>
      <c r="G34" s="71"/>
      <c r="H34" s="73"/>
      <c r="I34" s="68"/>
      <c r="K34" s="7" t="s">
        <v>5</v>
      </c>
      <c r="L34" s="12" t="str">
        <f>B33</f>
        <v>+75%</v>
      </c>
      <c r="M34" s="8">
        <f>pbase!C21</f>
        <v>175.50574999999969</v>
      </c>
      <c r="O34" s="87">
        <f>p_temprisk!C21</f>
        <v>22.065607477745768</v>
      </c>
      <c r="P34" s="87">
        <f>p_temprisk!D21</f>
        <v>11.939464268442791</v>
      </c>
      <c r="Q34" s="88">
        <f>p_temprisk!E21</f>
        <v>2.8421709430404007E-14</v>
      </c>
      <c r="R34" s="89">
        <f>p_temprisk!F21</f>
        <v>-14.11288116181669</v>
      </c>
      <c r="S34" s="87">
        <f>p_temprisk!G21</f>
        <v>-30.835300565501662</v>
      </c>
      <c r="T34" s="106"/>
      <c r="V34" s="7" t="s">
        <v>5</v>
      </c>
      <c r="W34" s="12" t="str">
        <f>B33</f>
        <v>+75%</v>
      </c>
      <c r="X34" s="8">
        <f>pbase!C21</f>
        <v>175.50574999999969</v>
      </c>
      <c r="Z34" s="87">
        <f>r_temprisk!C21/1000000</f>
        <v>7.6746354064952325</v>
      </c>
      <c r="AA34" s="87">
        <f>r_temprisk!D21/1000000</f>
        <v>3.8171001299383658</v>
      </c>
      <c r="AB34" s="88">
        <f>r_temprisk!E21/1000000</f>
        <v>8.2971224912853358E-15</v>
      </c>
      <c r="AC34" s="89">
        <f>r_temprisk!F21/1000000</f>
        <v>-3.736713235738268</v>
      </c>
      <c r="AD34" s="87">
        <f>r_temprisk!G21/1000000</f>
        <v>-7.3546509090377974</v>
      </c>
    </row>
    <row r="35" spans="1:33" x14ac:dyDescent="0.35">
      <c r="A35" s="9" t="s">
        <v>6</v>
      </c>
      <c r="B35" s="13" t="str">
        <f>B34</f>
        <v>+75%</v>
      </c>
      <c r="C35" s="10">
        <f>pbase!C22</f>
        <v>175.89950000000019</v>
      </c>
      <c r="E35" s="14"/>
      <c r="F35" s="69"/>
      <c r="G35" s="72"/>
      <c r="H35" s="15"/>
      <c r="I35" s="69"/>
      <c r="K35" s="9" t="s">
        <v>6</v>
      </c>
      <c r="L35" s="13" t="str">
        <f>B34</f>
        <v>+75%</v>
      </c>
      <c r="M35" s="10">
        <f>pbase!C22</f>
        <v>175.89950000000019</v>
      </c>
      <c r="O35" s="90">
        <f>p_temprisk!C22</f>
        <v>11.54832640105808</v>
      </c>
      <c r="P35" s="90">
        <f>p_temprisk!D22</f>
        <v>6.2318262552493016</v>
      </c>
      <c r="Q35" s="91">
        <f>p_temprisk!E22</f>
        <v>1.4210854715202001E-14</v>
      </c>
      <c r="R35" s="92">
        <f>p_temprisk!F22</f>
        <v>-7.3215484297927702</v>
      </c>
      <c r="S35" s="90">
        <f>p_temprisk!G22</f>
        <v>-15.94412965815742</v>
      </c>
      <c r="T35" s="106"/>
      <c r="V35" s="9" t="s">
        <v>6</v>
      </c>
      <c r="W35" s="13" t="str">
        <f>B34</f>
        <v>+75%</v>
      </c>
      <c r="X35" s="10">
        <f>pbase!C22</f>
        <v>175.89950000000019</v>
      </c>
      <c r="Z35" s="90">
        <f>r_temprisk!C22/1000000</f>
        <v>4.8018508951568775</v>
      </c>
      <c r="AA35" s="90">
        <f>r_temprisk!D22/1000000</f>
        <v>2.42813602886726</v>
      </c>
      <c r="AB35" s="91">
        <f>r_temprisk!E22/1000000</f>
        <v>5.1569093955095045E-15</v>
      </c>
      <c r="AC35" s="92">
        <f>r_temprisk!F22/1000000</f>
        <v>-2.4587265711538611</v>
      </c>
      <c r="AD35" s="90">
        <f>r_temprisk!G22/1000000</f>
        <v>-4.9223465511638205</v>
      </c>
    </row>
    <row r="38" spans="1:33" x14ac:dyDescent="0.35">
      <c r="AG38" s="79"/>
    </row>
  </sheetData>
  <phoneticPr fontId="3" type="noConversion"/>
  <conditionalFormatting sqref="O15:S15 O18:S18 O21:S21 O24:S24 O27:S27 O30:T30 O33:T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S16 O19:S19 O22:S22 O25:S25 O28:S28 O31:T31 O34:T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S17 O20:S20 O23:S23 O26:S26 O29:S29 O32:T32 O35:T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:AD15 Z18:AD18 Z21:AD21 Z24:AD24 Z27:AD27 Z30:AD30 Z33:AD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AD16 Z19:AD19 Z22:AD22 Z25:AD25 Z28:AD28 Z31:AD31 Z34:A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:AD17 Z20:AD20 Z23:AD23 Z26:AD26 Z29:AD29 Z32:AD32 Z35:A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1116542.984177764</v>
      </c>
      <c r="D2">
        <v>886218.41871780786</v>
      </c>
      <c r="E2">
        <v>689726.12412602815</v>
      </c>
      <c r="F2">
        <v>524334.28460256557</v>
      </c>
      <c r="G2">
        <v>386981.84644054912</v>
      </c>
    </row>
    <row r="3" spans="1:7" x14ac:dyDescent="0.35">
      <c r="A3" s="3"/>
      <c r="B3" s="2">
        <v>44835</v>
      </c>
      <c r="C3">
        <v>12663838.62276935</v>
      </c>
      <c r="D3">
        <v>11957903.51354143</v>
      </c>
      <c r="E3">
        <v>11259562.79683969</v>
      </c>
      <c r="F3">
        <v>10576119.98767733</v>
      </c>
      <c r="G3">
        <v>9914585.1603741534</v>
      </c>
    </row>
    <row r="4" spans="1:7" x14ac:dyDescent="0.35">
      <c r="A4" s="3"/>
      <c r="B4" s="2">
        <v>44927</v>
      </c>
      <c r="C4">
        <v>32208645.11436021</v>
      </c>
      <c r="D4">
        <v>31551410.865973491</v>
      </c>
      <c r="E4">
        <v>30879359.616899949</v>
      </c>
      <c r="F4">
        <v>30199107.100021821</v>
      </c>
      <c r="G4">
        <v>29517776.138488911</v>
      </c>
    </row>
    <row r="5" spans="1:7" x14ac:dyDescent="0.35">
      <c r="A5" s="3">
        <v>-0.5</v>
      </c>
      <c r="B5" s="2">
        <v>44743</v>
      </c>
      <c r="C5">
        <v>1543359.8442295</v>
      </c>
      <c r="D5">
        <v>1082710.7133095879</v>
      </c>
      <c r="E5">
        <v>689726.12412602815</v>
      </c>
      <c r="F5">
        <v>358942.44507910311</v>
      </c>
      <c r="G5">
        <v>84237.568755070097</v>
      </c>
    </row>
    <row r="6" spans="1:7" x14ac:dyDescent="0.35">
      <c r="A6" s="3"/>
      <c r="B6" s="2">
        <v>44835</v>
      </c>
      <c r="C6">
        <v>14068114.448699011</v>
      </c>
      <c r="D6">
        <v>12656244.230243171</v>
      </c>
      <c r="E6">
        <v>11259562.79683969</v>
      </c>
      <c r="F6">
        <v>9892677.1785149779</v>
      </c>
      <c r="G6">
        <v>8569607.5239086188</v>
      </c>
    </row>
    <row r="7" spans="1:7" x14ac:dyDescent="0.35">
      <c r="A7" s="3"/>
      <c r="B7" s="2">
        <v>44927</v>
      </c>
      <c r="C7">
        <v>33537930.611820471</v>
      </c>
      <c r="D7">
        <v>32223462.11504703</v>
      </c>
      <c r="E7">
        <v>30879359.61689996</v>
      </c>
      <c r="F7">
        <v>29518854.5831437</v>
      </c>
      <c r="G7">
        <v>28156192.66007787</v>
      </c>
    </row>
    <row r="8" spans="1:7" x14ac:dyDescent="0.35">
      <c r="A8" s="3">
        <v>-0.25</v>
      </c>
      <c r="B8" s="2">
        <v>44743</v>
      </c>
      <c r="C8">
        <v>1970176.704281237</v>
      </c>
      <c r="D8">
        <v>1279203.007901368</v>
      </c>
      <c r="E8">
        <v>689726.12412602827</v>
      </c>
      <c r="F8">
        <v>193550.60555564059</v>
      </c>
      <c r="G8">
        <v>-218506.7089304089</v>
      </c>
    </row>
    <row r="9" spans="1:7" x14ac:dyDescent="0.35">
      <c r="A9" s="3"/>
      <c r="B9" s="2">
        <v>44835</v>
      </c>
      <c r="C9">
        <v>15472390.274628671</v>
      </c>
      <c r="D9">
        <v>13354584.946944909</v>
      </c>
      <c r="E9">
        <v>11259562.79683969</v>
      </c>
      <c r="F9">
        <v>9209234.369352622</v>
      </c>
      <c r="G9">
        <v>7224629.8874430833</v>
      </c>
    </row>
    <row r="10" spans="1:7" x14ac:dyDescent="0.35">
      <c r="A10" s="3"/>
      <c r="B10" s="2">
        <v>44927</v>
      </c>
      <c r="C10">
        <v>34867216.10928072</v>
      </c>
      <c r="D10">
        <v>32895513.364120569</v>
      </c>
      <c r="E10">
        <v>30879359.61689996</v>
      </c>
      <c r="F10">
        <v>28838602.066265579</v>
      </c>
      <c r="G10">
        <v>26794609.181666829</v>
      </c>
    </row>
    <row r="11" spans="1:7" x14ac:dyDescent="0.35">
      <c r="A11" s="3">
        <v>0</v>
      </c>
      <c r="B11" s="2">
        <v>44743</v>
      </c>
      <c r="C11">
        <v>2396993.5643329718</v>
      </c>
      <c r="D11">
        <v>1475695.3024931471</v>
      </c>
      <c r="E11">
        <v>689726.12412602827</v>
      </c>
      <c r="F11">
        <v>28158.766032177951</v>
      </c>
      <c r="G11">
        <v>-521250.98661588802</v>
      </c>
    </row>
    <row r="12" spans="1:7" x14ac:dyDescent="0.35">
      <c r="A12" s="3"/>
      <c r="B12" s="2">
        <v>44835</v>
      </c>
      <c r="C12">
        <v>16876666.100558329</v>
      </c>
      <c r="D12">
        <v>14052925.66364665</v>
      </c>
      <c r="E12">
        <v>11259562.79683969</v>
      </c>
      <c r="F12">
        <v>8525791.5601902679</v>
      </c>
      <c r="G12">
        <v>5879652.2509775488</v>
      </c>
    </row>
    <row r="13" spans="1:7" x14ac:dyDescent="0.35">
      <c r="A13" s="3"/>
      <c r="B13" s="2">
        <v>44927</v>
      </c>
      <c r="C13">
        <v>36196501.606740981</v>
      </c>
      <c r="D13">
        <v>33567564.613194108</v>
      </c>
      <c r="E13">
        <v>30879359.61689996</v>
      </c>
      <c r="F13">
        <v>28158349.549387451</v>
      </c>
      <c r="G13">
        <v>25433025.703255791</v>
      </c>
    </row>
    <row r="14" spans="1:7" x14ac:dyDescent="0.35">
      <c r="A14" s="3">
        <v>0.25</v>
      </c>
      <c r="B14" s="2">
        <v>44743</v>
      </c>
      <c r="C14">
        <v>2823810.424384709</v>
      </c>
      <c r="D14">
        <v>1672187.5970849269</v>
      </c>
      <c r="E14">
        <v>689726.12412602827</v>
      </c>
      <c r="F14">
        <v>-137233.0734912843</v>
      </c>
      <c r="G14">
        <v>-823995.26430136699</v>
      </c>
    </row>
    <row r="15" spans="1:7" x14ac:dyDescent="0.35">
      <c r="A15" s="3"/>
      <c r="B15" s="2">
        <v>44835</v>
      </c>
      <c r="C15">
        <v>18280941.92648799</v>
      </c>
      <c r="D15">
        <v>14751266.38034839</v>
      </c>
      <c r="E15">
        <v>11259562.796839699</v>
      </c>
      <c r="F15">
        <v>7842348.75102791</v>
      </c>
      <c r="G15">
        <v>4534674.6145120142</v>
      </c>
    </row>
    <row r="16" spans="1:7" x14ac:dyDescent="0.35">
      <c r="A16" s="3"/>
      <c r="B16" s="2">
        <v>44927</v>
      </c>
      <c r="C16">
        <v>37525787.104201227</v>
      </c>
      <c r="D16">
        <v>34239615.862267643</v>
      </c>
      <c r="E16">
        <v>30879359.61689996</v>
      </c>
      <c r="F16">
        <v>27478097.032509319</v>
      </c>
      <c r="G16">
        <v>24071442.224844739</v>
      </c>
    </row>
    <row r="17" spans="1:7" x14ac:dyDescent="0.35">
      <c r="A17" s="3">
        <v>0.5</v>
      </c>
      <c r="B17" s="2">
        <v>44743</v>
      </c>
      <c r="C17">
        <v>3250627.2844364452</v>
      </c>
      <c r="D17">
        <v>1868679.891676707</v>
      </c>
      <c r="E17">
        <v>689726.1241260285</v>
      </c>
      <c r="F17">
        <v>-302624.91301474703</v>
      </c>
      <c r="G17">
        <v>-1126739.5419868459</v>
      </c>
    </row>
    <row r="18" spans="1:7" x14ac:dyDescent="0.35">
      <c r="A18" s="3"/>
      <c r="B18" s="2">
        <v>44835</v>
      </c>
      <c r="C18">
        <v>19685217.75241765</v>
      </c>
      <c r="D18">
        <v>15449607.09705013</v>
      </c>
      <c r="E18">
        <v>11259562.796839699</v>
      </c>
      <c r="F18">
        <v>7158905.9418655559</v>
      </c>
      <c r="G18">
        <v>3189696.9780464792</v>
      </c>
    </row>
    <row r="19" spans="1:7" x14ac:dyDescent="0.35">
      <c r="A19" s="3"/>
      <c r="B19" s="2">
        <v>44927</v>
      </c>
      <c r="C19">
        <v>38855072.601661503</v>
      </c>
      <c r="D19">
        <v>34911667.111341193</v>
      </c>
      <c r="E19">
        <v>30879359.61689996</v>
      </c>
      <c r="F19">
        <v>26797844.515631199</v>
      </c>
      <c r="G19">
        <v>22709858.746433709</v>
      </c>
    </row>
    <row r="20" spans="1:7" x14ac:dyDescent="0.35">
      <c r="A20" s="3">
        <v>0.75</v>
      </c>
      <c r="B20" s="2">
        <v>44743</v>
      </c>
      <c r="C20">
        <v>3677444.144488181</v>
      </c>
      <c r="D20">
        <v>2065172.1862684861</v>
      </c>
      <c r="E20">
        <v>689726.1241260285</v>
      </c>
      <c r="F20">
        <v>-468016.75253820937</v>
      </c>
      <c r="G20">
        <v>-1429483.8196723249</v>
      </c>
    </row>
    <row r="21" spans="1:7" x14ac:dyDescent="0.35">
      <c r="A21" s="3"/>
      <c r="B21" s="2">
        <v>44835</v>
      </c>
      <c r="C21">
        <v>21089493.57834731</v>
      </c>
      <c r="D21">
        <v>16147947.813751871</v>
      </c>
      <c r="E21">
        <v>11259562.796839699</v>
      </c>
      <c r="F21">
        <v>6475463.1327032028</v>
      </c>
      <c r="G21">
        <v>1844719.3415809481</v>
      </c>
    </row>
    <row r="22" spans="1:7" x14ac:dyDescent="0.35">
      <c r="A22" s="3"/>
      <c r="B22" s="2">
        <v>44927</v>
      </c>
      <c r="C22">
        <v>40184358.099121749</v>
      </c>
      <c r="D22">
        <v>35583718.360414721</v>
      </c>
      <c r="E22">
        <v>30879359.61689996</v>
      </c>
      <c r="F22">
        <v>26117591.998753071</v>
      </c>
      <c r="G22">
        <v>21348275.26802266</v>
      </c>
    </row>
    <row r="23" spans="1:7" x14ac:dyDescent="0.35">
      <c r="A23" s="3">
        <v>1</v>
      </c>
      <c r="B23" s="2">
        <v>44743</v>
      </c>
      <c r="C23">
        <v>4104261.0045399158</v>
      </c>
      <c r="D23">
        <v>2261664.4808602659</v>
      </c>
      <c r="E23">
        <v>689726.12412602839</v>
      </c>
      <c r="F23">
        <v>-633408.59206167224</v>
      </c>
      <c r="G23">
        <v>-1732228.097357804</v>
      </c>
    </row>
    <row r="24" spans="1:7" x14ac:dyDescent="0.35">
      <c r="A24" s="3"/>
      <c r="B24" s="2">
        <v>44835</v>
      </c>
      <c r="C24">
        <v>22493769.404276971</v>
      </c>
      <c r="D24">
        <v>16846288.530453611</v>
      </c>
      <c r="E24">
        <v>11259562.796839699</v>
      </c>
      <c r="F24">
        <v>5792020.3235408459</v>
      </c>
      <c r="G24">
        <v>499741.70511540963</v>
      </c>
    </row>
    <row r="25" spans="1:7" x14ac:dyDescent="0.35">
      <c r="A25" s="3"/>
      <c r="B25" s="2">
        <v>44927</v>
      </c>
      <c r="C25">
        <v>41513643.596582003</v>
      </c>
      <c r="D25">
        <v>36255769.609488256</v>
      </c>
      <c r="E25">
        <v>30879359.61689996</v>
      </c>
      <c r="F25">
        <v>25437339.481874939</v>
      </c>
      <c r="G25">
        <v>19986691.789611619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168199.78921280659</v>
      </c>
      <c r="D2">
        <v>77487.625753147571</v>
      </c>
      <c r="E2">
        <v>-9.2115680416782217E-11</v>
      </c>
      <c r="F2">
        <v>-65306.707753651259</v>
      </c>
      <c r="G2">
        <v>-119610.9228414729</v>
      </c>
    </row>
    <row r="3" spans="1:7" x14ac:dyDescent="0.35">
      <c r="A3" s="3"/>
      <c r="B3" s="2">
        <v>44835</v>
      </c>
      <c r="C3">
        <v>-751019.54908272775</v>
      </c>
      <c r="D3">
        <v>-372944.17027207778</v>
      </c>
      <c r="E3">
        <v>-4.1485612456426677E-9</v>
      </c>
      <c r="F3">
        <v>363943.61923586117</v>
      </c>
      <c r="G3">
        <v>715214.90975540818</v>
      </c>
    </row>
    <row r="4" spans="1:7" x14ac:dyDescent="0.35">
      <c r="A4" s="3"/>
      <c r="B4" s="2">
        <v>44927</v>
      </c>
      <c r="C4">
        <v>-3173862.0896046651</v>
      </c>
      <c r="D4">
        <v>-1604171.4655739691</v>
      </c>
      <c r="E4">
        <v>-1.031381879101901E-8</v>
      </c>
      <c r="F4">
        <v>1622788.530114895</v>
      </c>
      <c r="G4">
        <v>3247154.3193024341</v>
      </c>
    </row>
    <row r="5" spans="1:7" x14ac:dyDescent="0.35">
      <c r="A5" s="3">
        <v>-0.5</v>
      </c>
      <c r="B5" s="2">
        <v>44743</v>
      </c>
      <c r="C5">
        <v>595016.64926454262</v>
      </c>
      <c r="D5">
        <v>273979.92034492729</v>
      </c>
      <c r="E5">
        <v>-9.2115680416782217E-11</v>
      </c>
      <c r="F5">
        <v>-230698.5472771138</v>
      </c>
      <c r="G5">
        <v>-422355.20052695193</v>
      </c>
    </row>
    <row r="6" spans="1:7" x14ac:dyDescent="0.35">
      <c r="A6" s="3"/>
      <c r="B6" s="2">
        <v>44835</v>
      </c>
      <c r="C6">
        <v>653256.27684693015</v>
      </c>
      <c r="D6">
        <v>325396.54642966512</v>
      </c>
      <c r="E6">
        <v>-2.0742806228213338E-9</v>
      </c>
      <c r="F6">
        <v>-319499.18992649257</v>
      </c>
      <c r="G6">
        <v>-629762.72671012569</v>
      </c>
    </row>
    <row r="7" spans="1:7" x14ac:dyDescent="0.35">
      <c r="A7" s="3"/>
      <c r="B7" s="2">
        <v>44927</v>
      </c>
      <c r="C7">
        <v>-1844576.5921444059</v>
      </c>
      <c r="D7">
        <v>-932120.21650042676</v>
      </c>
      <c r="E7">
        <v>-5.1569093955095048E-9</v>
      </c>
      <c r="F7">
        <v>942536.01323676948</v>
      </c>
      <c r="G7">
        <v>1885570.8408913901</v>
      </c>
    </row>
    <row r="8" spans="1:7" x14ac:dyDescent="0.35">
      <c r="A8" s="3">
        <v>-0.25</v>
      </c>
      <c r="B8" s="2">
        <v>44743</v>
      </c>
      <c r="C8">
        <v>1021833.509316279</v>
      </c>
      <c r="D8">
        <v>470472.2149367074</v>
      </c>
      <c r="E8">
        <v>0</v>
      </c>
      <c r="F8">
        <v>-396090.38680057629</v>
      </c>
      <c r="G8">
        <v>-725099.47821243084</v>
      </c>
    </row>
    <row r="9" spans="1:7" x14ac:dyDescent="0.35">
      <c r="A9" s="3"/>
      <c r="B9" s="2">
        <v>44835</v>
      </c>
      <c r="C9">
        <v>2057532.102776591</v>
      </c>
      <c r="D9">
        <v>1023737.263131406</v>
      </c>
      <c r="E9">
        <v>-2.0742806228213338E-9</v>
      </c>
      <c r="F9">
        <v>-1002941.999088848</v>
      </c>
      <c r="G9">
        <v>-1974740.363175662</v>
      </c>
    </row>
    <row r="10" spans="1:7" x14ac:dyDescent="0.35">
      <c r="A10" s="3"/>
      <c r="B10" s="2">
        <v>44927</v>
      </c>
      <c r="C10">
        <v>-515291.09468415292</v>
      </c>
      <c r="D10">
        <v>-260068.96742689039</v>
      </c>
      <c r="E10">
        <v>-5.1569093955095048E-9</v>
      </c>
      <c r="F10">
        <v>262283.49635864922</v>
      </c>
      <c r="G10">
        <v>523987.36248035048</v>
      </c>
    </row>
    <row r="11" spans="1:7" x14ac:dyDescent="0.35">
      <c r="A11" s="3">
        <v>0</v>
      </c>
      <c r="B11" s="2">
        <v>44743</v>
      </c>
      <c r="C11">
        <v>1448650.3693680139</v>
      </c>
      <c r="D11">
        <v>666964.50952848664</v>
      </c>
      <c r="E11">
        <v>0</v>
      </c>
      <c r="F11">
        <v>-561482.22632403893</v>
      </c>
      <c r="G11">
        <v>-1027843.75589791</v>
      </c>
    </row>
    <row r="12" spans="1:7" x14ac:dyDescent="0.35">
      <c r="A12" s="3"/>
      <c r="B12" s="2">
        <v>44835</v>
      </c>
      <c r="C12">
        <v>3461807.9287062511</v>
      </c>
      <c r="D12">
        <v>1722077.9798331489</v>
      </c>
      <c r="E12">
        <v>0</v>
      </c>
      <c r="F12">
        <v>-1686384.8082512021</v>
      </c>
      <c r="G12">
        <v>-3319717.9996411968</v>
      </c>
    </row>
    <row r="13" spans="1:7" x14ac:dyDescent="0.35">
      <c r="A13" s="3"/>
      <c r="B13" s="2">
        <v>44927</v>
      </c>
      <c r="C13">
        <v>813994.40277610603</v>
      </c>
      <c r="D13">
        <v>411982.28164665139</v>
      </c>
      <c r="E13">
        <v>0</v>
      </c>
      <c r="F13">
        <v>-417969.02051948069</v>
      </c>
      <c r="G13">
        <v>-837596.11593069334</v>
      </c>
    </row>
    <row r="14" spans="1:7" x14ac:dyDescent="0.35">
      <c r="A14" s="3">
        <v>0.25</v>
      </c>
      <c r="B14" s="2">
        <v>44743</v>
      </c>
      <c r="C14">
        <v>1875467.2294197511</v>
      </c>
      <c r="D14">
        <v>863456.80412026658</v>
      </c>
      <c r="E14">
        <v>0</v>
      </c>
      <c r="F14">
        <v>-726874.06584750116</v>
      </c>
      <c r="G14">
        <v>-1330588.0335833889</v>
      </c>
    </row>
    <row r="15" spans="1:7" x14ac:dyDescent="0.35">
      <c r="A15" s="3"/>
      <c r="B15" s="2">
        <v>44835</v>
      </c>
      <c r="C15">
        <v>4866083.7546359086</v>
      </c>
      <c r="D15">
        <v>2420418.696534887</v>
      </c>
      <c r="E15">
        <v>4.1485612456426677E-9</v>
      </c>
      <c r="F15">
        <v>-2369827.6174135609</v>
      </c>
      <c r="G15">
        <v>-4664695.6361067314</v>
      </c>
    </row>
    <row r="16" spans="1:7" x14ac:dyDescent="0.35">
      <c r="A16" s="3"/>
      <c r="B16" s="2">
        <v>44927</v>
      </c>
      <c r="C16">
        <v>2143279.9002363589</v>
      </c>
      <c r="D16">
        <v>1084033.530720182</v>
      </c>
      <c r="E16">
        <v>0</v>
      </c>
      <c r="F16">
        <v>-1098221.5373976061</v>
      </c>
      <c r="G16">
        <v>-2199179.5943417372</v>
      </c>
    </row>
    <row r="17" spans="1:7" x14ac:dyDescent="0.35">
      <c r="A17" s="3">
        <v>0.5</v>
      </c>
      <c r="B17" s="2">
        <v>44743</v>
      </c>
      <c r="C17">
        <v>2302284.0894714869</v>
      </c>
      <c r="D17">
        <v>1059949.0987120471</v>
      </c>
      <c r="E17">
        <v>2.763470412503467E-10</v>
      </c>
      <c r="F17">
        <v>-892265.90537096385</v>
      </c>
      <c r="G17">
        <v>-1633332.3112688679</v>
      </c>
    </row>
    <row r="18" spans="1:7" x14ac:dyDescent="0.35">
      <c r="A18" s="3"/>
      <c r="B18" s="2">
        <v>44835</v>
      </c>
      <c r="C18">
        <v>6270359.5805655699</v>
      </c>
      <c r="D18">
        <v>3118759.4132366278</v>
      </c>
      <c r="E18">
        <v>2.0742806228213338E-9</v>
      </c>
      <c r="F18">
        <v>-3053270.426575914</v>
      </c>
      <c r="G18">
        <v>-6009673.2725722659</v>
      </c>
    </row>
    <row r="19" spans="1:7" x14ac:dyDescent="0.35">
      <c r="A19" s="3"/>
      <c r="B19" s="2">
        <v>44927</v>
      </c>
      <c r="C19">
        <v>3472565.397696624</v>
      </c>
      <c r="D19">
        <v>1756084.77979373</v>
      </c>
      <c r="E19">
        <v>0</v>
      </c>
      <c r="F19">
        <v>-1778474.0542757311</v>
      </c>
      <c r="G19">
        <v>-3560763.0727527719</v>
      </c>
    </row>
    <row r="20" spans="1:7" x14ac:dyDescent="0.35">
      <c r="A20" s="3">
        <v>0.75</v>
      </c>
      <c r="B20" s="2">
        <v>44743</v>
      </c>
      <c r="C20">
        <v>2729100.949523224</v>
      </c>
      <c r="D20">
        <v>1256441.393303826</v>
      </c>
      <c r="E20">
        <v>2.763470412503467E-10</v>
      </c>
      <c r="F20">
        <v>-1057657.7448944261</v>
      </c>
      <c r="G20">
        <v>-1936076.588954347</v>
      </c>
    </row>
    <row r="21" spans="1:7" x14ac:dyDescent="0.35">
      <c r="A21" s="3"/>
      <c r="B21" s="2">
        <v>44835</v>
      </c>
      <c r="C21">
        <v>7674635.4064952321</v>
      </c>
      <c r="D21">
        <v>3817100.1299383659</v>
      </c>
      <c r="E21">
        <v>8.2971224912853354E-9</v>
      </c>
      <c r="F21">
        <v>-3736713.2357382681</v>
      </c>
      <c r="G21">
        <v>-7354650.9090377977</v>
      </c>
    </row>
    <row r="22" spans="1:7" x14ac:dyDescent="0.35">
      <c r="A22" s="3"/>
      <c r="B22" s="2">
        <v>44927</v>
      </c>
      <c r="C22">
        <v>4801850.8951568771</v>
      </c>
      <c r="D22">
        <v>2428136.0288672601</v>
      </c>
      <c r="E22">
        <v>5.1569093955095048E-9</v>
      </c>
      <c r="F22">
        <v>-2458726.571153861</v>
      </c>
      <c r="G22">
        <v>-4922346.5511638205</v>
      </c>
    </row>
    <row r="23" spans="1:7" x14ac:dyDescent="0.35">
      <c r="A23" s="3">
        <v>1</v>
      </c>
      <c r="B23" s="2">
        <v>44743</v>
      </c>
      <c r="C23">
        <v>3155917.8095749579</v>
      </c>
      <c r="D23">
        <v>1452933.687895606</v>
      </c>
      <c r="E23">
        <v>9.2115680416782217E-11</v>
      </c>
      <c r="F23">
        <v>-1223049.5844178889</v>
      </c>
      <c r="G23">
        <v>-2238820.866639826</v>
      </c>
    </row>
    <row r="24" spans="1:7" x14ac:dyDescent="0.35">
      <c r="A24" s="3"/>
      <c r="B24" s="2">
        <v>44835</v>
      </c>
      <c r="C24">
        <v>9078911.2324248962</v>
      </c>
      <c r="D24">
        <v>4515440.8466401091</v>
      </c>
      <c r="E24">
        <v>6.222841868464002E-9</v>
      </c>
      <c r="F24">
        <v>-4420156.0449006241</v>
      </c>
      <c r="G24">
        <v>-8699628.5455033351</v>
      </c>
    </row>
    <row r="25" spans="1:7" x14ac:dyDescent="0.35">
      <c r="A25" s="3"/>
      <c r="B25" s="2">
        <v>44927</v>
      </c>
      <c r="C25">
        <v>6131136.3926171297</v>
      </c>
      <c r="D25">
        <v>3100187.2779408079</v>
      </c>
      <c r="E25">
        <v>5.1569093955095048E-9</v>
      </c>
      <c r="F25">
        <v>-3138979.0880319858</v>
      </c>
      <c r="G25">
        <v>-6283930.0295748562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15.65969281582273</v>
      </c>
      <c r="D2">
        <v>14.57505211210464</v>
      </c>
      <c r="E2">
        <v>13.30066403853086</v>
      </c>
      <c r="F2">
        <v>11.82752599257716</v>
      </c>
      <c r="G2">
        <v>10.16026252370504</v>
      </c>
    </row>
    <row r="3" spans="1:7" x14ac:dyDescent="0.35">
      <c r="A3" s="3"/>
      <c r="B3" s="2">
        <v>44835</v>
      </c>
      <c r="C3">
        <v>36.41023676187303</v>
      </c>
      <c r="D3">
        <v>37.40299097884018</v>
      </c>
      <c r="E3">
        <v>38.569518825506691</v>
      </c>
      <c r="F3">
        <v>39.944067184945467</v>
      </c>
      <c r="G3">
        <v>41.568147446225488</v>
      </c>
    </row>
    <row r="4" spans="1:7" x14ac:dyDescent="0.35">
      <c r="A4" s="3"/>
      <c r="B4" s="2">
        <v>44927</v>
      </c>
      <c r="C4">
        <v>77.460953044508145</v>
      </c>
      <c r="D4">
        <v>80.976892681114521</v>
      </c>
      <c r="E4">
        <v>85.094008748021679</v>
      </c>
      <c r="F4">
        <v>89.926317046936219</v>
      </c>
      <c r="G4">
        <v>95.611969836064745</v>
      </c>
    </row>
    <row r="5" spans="1:7" x14ac:dyDescent="0.35">
      <c r="A5" s="3">
        <v>-0.5</v>
      </c>
      <c r="B5" s="2">
        <v>44743</v>
      </c>
      <c r="C5">
        <v>21.645867116085991</v>
      </c>
      <c r="D5">
        <v>17.806631791350881</v>
      </c>
      <c r="E5">
        <v>13.30066403853086</v>
      </c>
      <c r="F5">
        <v>8.0967451942041482</v>
      </c>
      <c r="G5">
        <v>2.2116691539473829</v>
      </c>
    </row>
    <row r="6" spans="1:7" x14ac:dyDescent="0.35">
      <c r="A6" s="3"/>
      <c r="B6" s="2">
        <v>44835</v>
      </c>
      <c r="C6">
        <v>40.447718352102932</v>
      </c>
      <c r="D6">
        <v>39.587322998025073</v>
      </c>
      <c r="E6">
        <v>38.569518825506698</v>
      </c>
      <c r="F6">
        <v>37.362828931402902</v>
      </c>
      <c r="G6">
        <v>35.929159248522083</v>
      </c>
    </row>
    <row r="7" spans="1:7" x14ac:dyDescent="0.35">
      <c r="A7" s="3"/>
      <c r="B7" s="2">
        <v>44927</v>
      </c>
      <c r="C7">
        <v>80.657850061936756</v>
      </c>
      <c r="D7">
        <v>82.701716401473945</v>
      </c>
      <c r="E7">
        <v>85.094008748021693</v>
      </c>
      <c r="F7">
        <v>87.900674258818341</v>
      </c>
      <c r="G7">
        <v>91.201621378364663</v>
      </c>
    </row>
    <row r="8" spans="1:7" x14ac:dyDescent="0.35">
      <c r="A8" s="3">
        <v>-0.25</v>
      </c>
      <c r="B8" s="2">
        <v>44743</v>
      </c>
      <c r="C8">
        <v>27.63204141634926</v>
      </c>
      <c r="D8">
        <v>21.03821147059713</v>
      </c>
      <c r="E8">
        <v>13.30066403853086</v>
      </c>
      <c r="F8">
        <v>4.3659643958311323</v>
      </c>
      <c r="G8">
        <v>-5.7369242158102747</v>
      </c>
    </row>
    <row r="9" spans="1:7" x14ac:dyDescent="0.35">
      <c r="A9" s="3"/>
      <c r="B9" s="2">
        <v>44835</v>
      </c>
      <c r="C9">
        <v>44.485199942332841</v>
      </c>
      <c r="D9">
        <v>41.771655017209959</v>
      </c>
      <c r="E9">
        <v>38.569518825506698</v>
      </c>
      <c r="F9">
        <v>34.781590677860322</v>
      </c>
      <c r="G9">
        <v>30.290171050818671</v>
      </c>
    </row>
    <row r="10" spans="1:7" x14ac:dyDescent="0.35">
      <c r="A10" s="3"/>
      <c r="B10" s="2">
        <v>44927</v>
      </c>
      <c r="C10">
        <v>83.854747079365353</v>
      </c>
      <c r="D10">
        <v>84.426540121833355</v>
      </c>
      <c r="E10">
        <v>85.094008748021693</v>
      </c>
      <c r="F10">
        <v>85.875031470700478</v>
      </c>
      <c r="G10">
        <v>86.791272920664596</v>
      </c>
    </row>
    <row r="11" spans="1:7" x14ac:dyDescent="0.35">
      <c r="A11" s="3">
        <v>0</v>
      </c>
      <c r="B11" s="2">
        <v>44743</v>
      </c>
      <c r="C11">
        <v>33.618215716612518</v>
      </c>
      <c r="D11">
        <v>24.269791149843361</v>
      </c>
      <c r="E11">
        <v>13.30066403853086</v>
      </c>
      <c r="F11">
        <v>0.63518359745811304</v>
      </c>
      <c r="G11">
        <v>-13.685517585567929</v>
      </c>
    </row>
    <row r="12" spans="1:7" x14ac:dyDescent="0.35">
      <c r="A12" s="3"/>
      <c r="B12" s="2">
        <v>44835</v>
      </c>
      <c r="C12">
        <v>48.52268153256275</v>
      </c>
      <c r="D12">
        <v>43.955987036394852</v>
      </c>
      <c r="E12">
        <v>38.569518825506712</v>
      </c>
      <c r="F12">
        <v>32.200352424317749</v>
      </c>
      <c r="G12">
        <v>24.651182853115259</v>
      </c>
    </row>
    <row r="13" spans="1:7" x14ac:dyDescent="0.35">
      <c r="A13" s="3"/>
      <c r="B13" s="2">
        <v>44927</v>
      </c>
      <c r="C13">
        <v>87.051644096793964</v>
      </c>
      <c r="D13">
        <v>86.151363842192779</v>
      </c>
      <c r="E13">
        <v>85.094008748021707</v>
      </c>
      <c r="F13">
        <v>83.849388682582585</v>
      </c>
      <c r="G13">
        <v>82.380924462964515</v>
      </c>
    </row>
    <row r="14" spans="1:7" x14ac:dyDescent="0.35">
      <c r="A14" s="3">
        <v>0.25</v>
      </c>
      <c r="B14" s="2">
        <v>44743</v>
      </c>
      <c r="C14">
        <v>39.604390016875797</v>
      </c>
      <c r="D14">
        <v>27.501370829089609</v>
      </c>
      <c r="E14">
        <v>13.30066403853086</v>
      </c>
      <c r="F14">
        <v>-3.0955972009148969</v>
      </c>
      <c r="G14">
        <v>-21.634110955325589</v>
      </c>
    </row>
    <row r="15" spans="1:7" x14ac:dyDescent="0.35">
      <c r="A15" s="3"/>
      <c r="B15" s="2">
        <v>44835</v>
      </c>
      <c r="C15">
        <v>52.560163122792652</v>
      </c>
      <c r="D15">
        <v>46.140319055579731</v>
      </c>
      <c r="E15">
        <v>38.569518825506719</v>
      </c>
      <c r="F15">
        <v>29.619114170775159</v>
      </c>
      <c r="G15">
        <v>19.01219465541185</v>
      </c>
    </row>
    <row r="16" spans="1:7" x14ac:dyDescent="0.35">
      <c r="A16" s="3"/>
      <c r="B16" s="2">
        <v>44927</v>
      </c>
      <c r="C16">
        <v>90.248541114222562</v>
      </c>
      <c r="D16">
        <v>87.876187562552175</v>
      </c>
      <c r="E16">
        <v>85.094008748021707</v>
      </c>
      <c r="F16">
        <v>81.823745894464707</v>
      </c>
      <c r="G16">
        <v>77.970576005264434</v>
      </c>
    </row>
    <row r="17" spans="1:7" x14ac:dyDescent="0.35">
      <c r="A17" s="3">
        <v>0.5</v>
      </c>
      <c r="B17" s="2">
        <v>44743</v>
      </c>
      <c r="C17">
        <v>45.590564317139062</v>
      </c>
      <c r="D17">
        <v>30.732950508335861</v>
      </c>
      <c r="E17">
        <v>13.30066403853086</v>
      </c>
      <c r="F17">
        <v>-6.8263779992879181</v>
      </c>
      <c r="G17">
        <v>-29.582704325083249</v>
      </c>
    </row>
    <row r="18" spans="1:7" x14ac:dyDescent="0.35">
      <c r="A18" s="3"/>
      <c r="B18" s="2">
        <v>44835</v>
      </c>
      <c r="C18">
        <v>56.597644713022561</v>
      </c>
      <c r="D18">
        <v>48.324651074764617</v>
      </c>
      <c r="E18">
        <v>38.569518825506712</v>
      </c>
      <c r="F18">
        <v>27.03787591723259</v>
      </c>
      <c r="G18">
        <v>13.37320645770844</v>
      </c>
    </row>
    <row r="19" spans="1:7" x14ac:dyDescent="0.35">
      <c r="A19" s="3"/>
      <c r="B19" s="2">
        <v>44927</v>
      </c>
      <c r="C19">
        <v>93.445438131651187</v>
      </c>
      <c r="D19">
        <v>89.601011282911614</v>
      </c>
      <c r="E19">
        <v>85.094008748021707</v>
      </c>
      <c r="F19">
        <v>79.798103106346829</v>
      </c>
      <c r="G19">
        <v>73.560227547564381</v>
      </c>
    </row>
    <row r="20" spans="1:7" x14ac:dyDescent="0.35">
      <c r="A20" s="3">
        <v>0.75</v>
      </c>
      <c r="B20" s="2">
        <v>44743</v>
      </c>
      <c r="C20">
        <v>51.576738617402327</v>
      </c>
      <c r="D20">
        <v>33.964530187582078</v>
      </c>
      <c r="E20">
        <v>13.30066403853086</v>
      </c>
      <c r="F20">
        <v>-10.55715879766093</v>
      </c>
      <c r="G20">
        <v>-37.531297694840909</v>
      </c>
    </row>
    <row r="21" spans="1:7" x14ac:dyDescent="0.35">
      <c r="A21" s="3"/>
      <c r="B21" s="2">
        <v>44835</v>
      </c>
      <c r="C21">
        <v>60.635126303252477</v>
      </c>
      <c r="D21">
        <v>50.508983093949503</v>
      </c>
      <c r="E21">
        <v>38.569518825506727</v>
      </c>
      <c r="F21">
        <v>24.456637663690021</v>
      </c>
      <c r="G21">
        <v>7.7342182600050471</v>
      </c>
    </row>
    <row r="22" spans="1:7" x14ac:dyDescent="0.35">
      <c r="A22" s="3"/>
      <c r="B22" s="2">
        <v>44927</v>
      </c>
      <c r="C22">
        <v>96.642335149079784</v>
      </c>
      <c r="D22">
        <v>91.32583500327101</v>
      </c>
      <c r="E22">
        <v>85.094008748021722</v>
      </c>
      <c r="F22">
        <v>77.772460318228937</v>
      </c>
      <c r="G22">
        <v>69.149879089864285</v>
      </c>
    </row>
    <row r="23" spans="1:7" x14ac:dyDescent="0.35">
      <c r="A23" s="3">
        <v>1</v>
      </c>
      <c r="B23" s="2">
        <v>44743</v>
      </c>
      <c r="C23">
        <v>57.562912917665578</v>
      </c>
      <c r="D23">
        <v>37.19610986682833</v>
      </c>
      <c r="E23">
        <v>13.30066403853086</v>
      </c>
      <c r="F23">
        <v>-14.28793959603396</v>
      </c>
      <c r="G23">
        <v>-45.479891064598561</v>
      </c>
    </row>
    <row r="24" spans="1:7" x14ac:dyDescent="0.35">
      <c r="A24" s="3"/>
      <c r="B24" s="2">
        <v>44835</v>
      </c>
      <c r="C24">
        <v>64.672607893482393</v>
      </c>
      <c r="D24">
        <v>52.693315113134389</v>
      </c>
      <c r="E24">
        <v>38.569518825506727</v>
      </c>
      <c r="F24">
        <v>21.875399410147431</v>
      </c>
      <c r="G24">
        <v>2.0952300623016229</v>
      </c>
    </row>
    <row r="25" spans="1:7" x14ac:dyDescent="0.35">
      <c r="A25" s="3"/>
      <c r="B25" s="2">
        <v>44927</v>
      </c>
      <c r="C25">
        <v>99.839232166508381</v>
      </c>
      <c r="D25">
        <v>93.050658723630448</v>
      </c>
      <c r="E25">
        <v>85.094008748021722</v>
      </c>
      <c r="F25">
        <v>75.746817530111059</v>
      </c>
      <c r="G25">
        <v>64.739530632164232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2.359028777291869</v>
      </c>
      <c r="D2">
        <v>1.274388073573778</v>
      </c>
      <c r="E2">
        <v>-1.7763568394002501E-15</v>
      </c>
      <c r="F2">
        <v>-1.4731380459536929</v>
      </c>
      <c r="G2">
        <v>-3.140401514825816</v>
      </c>
    </row>
    <row r="3" spans="1:7" x14ac:dyDescent="0.35">
      <c r="A3" s="3"/>
      <c r="B3" s="2">
        <v>44835</v>
      </c>
      <c r="C3">
        <v>-2.1592820636336749</v>
      </c>
      <c r="D3">
        <v>-1.1665278466665261</v>
      </c>
      <c r="E3">
        <v>-1.4210854715202001E-14</v>
      </c>
      <c r="F3">
        <v>1.3745483594387691</v>
      </c>
      <c r="G3">
        <v>2.9986286207187831</v>
      </c>
    </row>
    <row r="4" spans="1:7" x14ac:dyDescent="0.35">
      <c r="A4" s="3"/>
      <c r="B4" s="2">
        <v>44927</v>
      </c>
      <c r="C4">
        <v>-7.6330557035135627</v>
      </c>
      <c r="D4">
        <v>-4.1171160669071867</v>
      </c>
      <c r="E4">
        <v>-2.8421709430404007E-14</v>
      </c>
      <c r="F4">
        <v>4.8323082989145121</v>
      </c>
      <c r="G4">
        <v>10.517961088043039</v>
      </c>
    </row>
    <row r="5" spans="1:7" x14ac:dyDescent="0.35">
      <c r="A5" s="3">
        <v>-0.5</v>
      </c>
      <c r="B5" s="2">
        <v>44743</v>
      </c>
      <c r="C5">
        <v>8.3452030775551336</v>
      </c>
      <c r="D5">
        <v>4.5059677528200197</v>
      </c>
      <c r="E5">
        <v>-1.7763568394002501E-15</v>
      </c>
      <c r="F5">
        <v>-5.2039188443267097</v>
      </c>
      <c r="G5">
        <v>-11.088994884583469</v>
      </c>
    </row>
    <row r="6" spans="1:7" x14ac:dyDescent="0.35">
      <c r="A6" s="3"/>
      <c r="B6" s="2">
        <v>44835</v>
      </c>
      <c r="C6">
        <v>1.878199526596227</v>
      </c>
      <c r="D6">
        <v>1.017804172518368</v>
      </c>
      <c r="E6">
        <v>-7.1054273576010019E-15</v>
      </c>
      <c r="F6">
        <v>-1.2066898941038029</v>
      </c>
      <c r="G6">
        <v>-2.640359576984622</v>
      </c>
    </row>
    <row r="7" spans="1:7" x14ac:dyDescent="0.35">
      <c r="A7" s="3"/>
      <c r="B7" s="2">
        <v>44927</v>
      </c>
      <c r="C7">
        <v>-4.4361586860849513</v>
      </c>
      <c r="D7">
        <v>-2.3922923465477619</v>
      </c>
      <c r="E7">
        <v>-1.4210854715202001E-14</v>
      </c>
      <c r="F7">
        <v>2.8066655107966341</v>
      </c>
      <c r="G7">
        <v>6.1076126303429561</v>
      </c>
    </row>
    <row r="8" spans="1:7" x14ac:dyDescent="0.35">
      <c r="A8" s="3">
        <v>-0.25</v>
      </c>
      <c r="B8" s="2">
        <v>44743</v>
      </c>
      <c r="C8">
        <v>14.331377377818409</v>
      </c>
      <c r="D8">
        <v>7.7375474320662683</v>
      </c>
      <c r="E8">
        <v>0</v>
      </c>
      <c r="F8">
        <v>-8.9346996426997265</v>
      </c>
      <c r="G8">
        <v>-19.037588254341131</v>
      </c>
    </row>
    <row r="9" spans="1:7" x14ac:dyDescent="0.35">
      <c r="A9" s="3"/>
      <c r="B9" s="2">
        <v>44835</v>
      </c>
      <c r="C9">
        <v>5.9156811168261356</v>
      </c>
      <c r="D9">
        <v>3.202136191703254</v>
      </c>
      <c r="E9">
        <v>-7.1054273576010019E-15</v>
      </c>
      <c r="F9">
        <v>-3.7879281476463831</v>
      </c>
      <c r="G9">
        <v>-8.2793477746880377</v>
      </c>
    </row>
    <row r="10" spans="1:7" x14ac:dyDescent="0.35">
      <c r="A10" s="3"/>
      <c r="B10" s="2">
        <v>44927</v>
      </c>
      <c r="C10">
        <v>-1.239261668656354</v>
      </c>
      <c r="D10">
        <v>-0.66746862618835223</v>
      </c>
      <c r="E10">
        <v>-1.4210854715202001E-14</v>
      </c>
      <c r="F10">
        <v>0.78102272267877026</v>
      </c>
      <c r="G10">
        <v>1.697264172642889</v>
      </c>
    </row>
    <row r="11" spans="1:7" x14ac:dyDescent="0.35">
      <c r="A11" s="3">
        <v>0</v>
      </c>
      <c r="B11" s="2">
        <v>44743</v>
      </c>
      <c r="C11">
        <v>20.31755167808166</v>
      </c>
      <c r="D11">
        <v>10.969127111312501</v>
      </c>
      <c r="E11">
        <v>0</v>
      </c>
      <c r="F11">
        <v>-12.66548044107275</v>
      </c>
      <c r="G11">
        <v>-26.986181624098791</v>
      </c>
    </row>
    <row r="12" spans="1:7" x14ac:dyDescent="0.35">
      <c r="A12" s="3"/>
      <c r="B12" s="2">
        <v>44835</v>
      </c>
      <c r="C12">
        <v>9.9531627070560447</v>
      </c>
      <c r="D12">
        <v>5.3864682108881468</v>
      </c>
      <c r="E12">
        <v>0</v>
      </c>
      <c r="F12">
        <v>-6.3691664011889557</v>
      </c>
      <c r="G12">
        <v>-13.91833597239145</v>
      </c>
    </row>
    <row r="13" spans="1:7" x14ac:dyDescent="0.35">
      <c r="A13" s="3"/>
      <c r="B13" s="2">
        <v>44927</v>
      </c>
      <c r="C13">
        <v>1.9576353487722571</v>
      </c>
      <c r="D13">
        <v>1.0573550941710721</v>
      </c>
      <c r="E13">
        <v>0</v>
      </c>
      <c r="F13">
        <v>-1.244620065439122</v>
      </c>
      <c r="G13">
        <v>-2.7130842850571919</v>
      </c>
    </row>
    <row r="14" spans="1:7" x14ac:dyDescent="0.35">
      <c r="A14" s="3">
        <v>0.25</v>
      </c>
      <c r="B14" s="2">
        <v>44743</v>
      </c>
      <c r="C14">
        <v>26.303725978344939</v>
      </c>
      <c r="D14">
        <v>14.200706790558749</v>
      </c>
      <c r="E14">
        <v>0</v>
      </c>
      <c r="F14">
        <v>-16.39626123944576</v>
      </c>
      <c r="G14">
        <v>-34.93477499385645</v>
      </c>
    </row>
    <row r="15" spans="1:7" x14ac:dyDescent="0.35">
      <c r="A15" s="3"/>
      <c r="B15" s="2">
        <v>44835</v>
      </c>
      <c r="C15">
        <v>13.99064429728595</v>
      </c>
      <c r="D15">
        <v>7.5708002300730257</v>
      </c>
      <c r="E15">
        <v>1.4210854715202001E-14</v>
      </c>
      <c r="F15">
        <v>-8.9504046547315461</v>
      </c>
      <c r="G15">
        <v>-19.557324170094859</v>
      </c>
    </row>
    <row r="16" spans="1:7" x14ac:dyDescent="0.35">
      <c r="A16" s="3"/>
      <c r="B16" s="2">
        <v>44927</v>
      </c>
      <c r="C16">
        <v>5.1545323662008542</v>
      </c>
      <c r="D16">
        <v>2.782178814530468</v>
      </c>
      <c r="E16">
        <v>0</v>
      </c>
      <c r="F16">
        <v>-3.270262853557</v>
      </c>
      <c r="G16">
        <v>-7.1234327427572737</v>
      </c>
    </row>
    <row r="17" spans="1:7" x14ac:dyDescent="0.35">
      <c r="A17" s="3">
        <v>0.5</v>
      </c>
      <c r="B17" s="2">
        <v>44743</v>
      </c>
      <c r="C17">
        <v>32.289900278608201</v>
      </c>
      <c r="D17">
        <v>17.432286469805</v>
      </c>
      <c r="E17">
        <v>5.3290705182007514E-15</v>
      </c>
      <c r="F17">
        <v>-20.127042037818779</v>
      </c>
      <c r="G17">
        <v>-42.883368363614103</v>
      </c>
    </row>
    <row r="18" spans="1:7" x14ac:dyDescent="0.35">
      <c r="A18" s="3"/>
      <c r="B18" s="2">
        <v>44835</v>
      </c>
      <c r="C18">
        <v>18.028125887515859</v>
      </c>
      <c r="D18">
        <v>9.7551322492579118</v>
      </c>
      <c r="E18">
        <v>7.1054273576010019E-15</v>
      </c>
      <c r="F18">
        <v>-11.531642908274121</v>
      </c>
      <c r="G18">
        <v>-25.19631236779826</v>
      </c>
    </row>
    <row r="19" spans="1:7" x14ac:dyDescent="0.35">
      <c r="A19" s="3"/>
      <c r="B19" s="2">
        <v>44927</v>
      </c>
      <c r="C19">
        <v>8.3514293836294797</v>
      </c>
      <c r="D19">
        <v>4.5070025348899074</v>
      </c>
      <c r="E19">
        <v>0</v>
      </c>
      <c r="F19">
        <v>-5.295905641674878</v>
      </c>
      <c r="G19">
        <v>-11.53378120045733</v>
      </c>
    </row>
    <row r="20" spans="1:7" x14ac:dyDescent="0.35">
      <c r="A20" s="3">
        <v>0.75</v>
      </c>
      <c r="B20" s="2">
        <v>44743</v>
      </c>
      <c r="C20">
        <v>38.276074578871473</v>
      </c>
      <c r="D20">
        <v>20.663866149051231</v>
      </c>
      <c r="E20">
        <v>5.3290705182007514E-15</v>
      </c>
      <c r="F20">
        <v>-23.85782283619179</v>
      </c>
      <c r="G20">
        <v>-50.83196173337177</v>
      </c>
    </row>
    <row r="21" spans="1:7" x14ac:dyDescent="0.35">
      <c r="A21" s="3"/>
      <c r="B21" s="2">
        <v>44835</v>
      </c>
      <c r="C21">
        <v>22.065607477745768</v>
      </c>
      <c r="D21">
        <v>11.939464268442791</v>
      </c>
      <c r="E21">
        <v>2.8421709430404007E-14</v>
      </c>
      <c r="F21">
        <v>-14.11288116181669</v>
      </c>
      <c r="G21">
        <v>-30.835300565501662</v>
      </c>
    </row>
    <row r="22" spans="1:7" x14ac:dyDescent="0.35">
      <c r="A22" s="3"/>
      <c r="B22" s="2">
        <v>44927</v>
      </c>
      <c r="C22">
        <v>11.54832640105808</v>
      </c>
      <c r="D22">
        <v>6.2318262552493016</v>
      </c>
      <c r="E22">
        <v>1.4210854715202001E-14</v>
      </c>
      <c r="F22">
        <v>-7.3215484297927702</v>
      </c>
      <c r="G22">
        <v>-15.94412965815742</v>
      </c>
    </row>
    <row r="23" spans="1:7" x14ac:dyDescent="0.35">
      <c r="A23" s="3">
        <v>1</v>
      </c>
      <c r="B23" s="2">
        <v>44743</v>
      </c>
      <c r="C23">
        <v>44.262248879134717</v>
      </c>
      <c r="D23">
        <v>23.895445828297468</v>
      </c>
      <c r="E23">
        <v>1.7763568394002501E-15</v>
      </c>
      <c r="F23">
        <v>-27.588603634564809</v>
      </c>
      <c r="G23">
        <v>-58.780555103129423</v>
      </c>
    </row>
    <row r="24" spans="1:7" x14ac:dyDescent="0.35">
      <c r="A24" s="3"/>
      <c r="B24" s="2">
        <v>44835</v>
      </c>
      <c r="C24">
        <v>26.103089067975692</v>
      </c>
      <c r="D24">
        <v>14.12379628762768</v>
      </c>
      <c r="E24">
        <v>2.1316282072803009E-14</v>
      </c>
      <c r="F24">
        <v>-16.694119415359271</v>
      </c>
      <c r="G24">
        <v>-36.474288763205081</v>
      </c>
    </row>
    <row r="25" spans="1:7" x14ac:dyDescent="0.35">
      <c r="A25" s="3"/>
      <c r="B25" s="2">
        <v>44927</v>
      </c>
      <c r="C25">
        <v>14.74522341848667</v>
      </c>
      <c r="D25">
        <v>7.956649975608741</v>
      </c>
      <c r="E25">
        <v>1.4210854715202001E-14</v>
      </c>
      <c r="F25">
        <v>-9.3471912179106482</v>
      </c>
      <c r="G25">
        <v>-20.354478115857479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71300.439753811559</v>
      </c>
      <c r="D2">
        <v>60803.790744720573</v>
      </c>
      <c r="E2">
        <v>51856.518000000011</v>
      </c>
      <c r="F2">
        <v>44331.695819703331</v>
      </c>
      <c r="G2">
        <v>38087.780265291047</v>
      </c>
    </row>
    <row r="3" spans="1:7" x14ac:dyDescent="0.35">
      <c r="A3" s="3"/>
      <c r="B3" s="2">
        <v>44835</v>
      </c>
      <c r="C3">
        <v>347809.8400071456</v>
      </c>
      <c r="D3">
        <v>319704.47284032218</v>
      </c>
      <c r="E3">
        <v>291929.04499999998</v>
      </c>
      <c r="F3">
        <v>264773.23750505218</v>
      </c>
      <c r="G3">
        <v>238514.0009715402</v>
      </c>
    </row>
    <row r="4" spans="1:7" x14ac:dyDescent="0.35">
      <c r="A4" s="3"/>
      <c r="B4" s="2">
        <v>44927</v>
      </c>
      <c r="C4">
        <v>415804.91652166349</v>
      </c>
      <c r="D4">
        <v>389634.74420069868</v>
      </c>
      <c r="E4">
        <v>362885.23800000019</v>
      </c>
      <c r="F4">
        <v>335820.57057067822</v>
      </c>
      <c r="G4">
        <v>308724.69408484921</v>
      </c>
    </row>
    <row r="5" spans="1:7" x14ac:dyDescent="0.35">
      <c r="A5" s="3">
        <v>-0.5</v>
      </c>
      <c r="B5" s="2">
        <v>44743</v>
      </c>
      <c r="C5">
        <v>71300.439753811559</v>
      </c>
      <c r="D5">
        <v>60803.790744720573</v>
      </c>
      <c r="E5">
        <v>51856.518000000011</v>
      </c>
      <c r="F5">
        <v>44331.695819703331</v>
      </c>
      <c r="G5">
        <v>38087.780265291047</v>
      </c>
    </row>
    <row r="6" spans="1:7" x14ac:dyDescent="0.35">
      <c r="A6" s="3"/>
      <c r="B6" s="2">
        <v>44835</v>
      </c>
      <c r="C6">
        <v>347809.8400071456</v>
      </c>
      <c r="D6">
        <v>319704.47284032218</v>
      </c>
      <c r="E6">
        <v>291929.04499999998</v>
      </c>
      <c r="F6">
        <v>264773.23750505218</v>
      </c>
      <c r="G6">
        <v>238514.0009715402</v>
      </c>
    </row>
    <row r="7" spans="1:7" x14ac:dyDescent="0.35">
      <c r="A7" s="3"/>
      <c r="B7" s="2">
        <v>44927</v>
      </c>
      <c r="C7">
        <v>415804.91652166349</v>
      </c>
      <c r="D7">
        <v>389634.74420069868</v>
      </c>
      <c r="E7">
        <v>362885.23800000019</v>
      </c>
      <c r="F7">
        <v>335820.57057067822</v>
      </c>
      <c r="G7">
        <v>308724.69408484921</v>
      </c>
    </row>
    <row r="8" spans="1:7" x14ac:dyDescent="0.35">
      <c r="A8" s="3">
        <v>-0.25</v>
      </c>
      <c r="B8" s="2">
        <v>44743</v>
      </c>
      <c r="C8">
        <v>71300.439753811559</v>
      </c>
      <c r="D8">
        <v>60803.790744720573</v>
      </c>
      <c r="E8">
        <v>51856.518000000011</v>
      </c>
      <c r="F8">
        <v>44331.695819703331</v>
      </c>
      <c r="G8">
        <v>38087.780265291047</v>
      </c>
    </row>
    <row r="9" spans="1:7" x14ac:dyDescent="0.35">
      <c r="A9" s="3"/>
      <c r="B9" s="2">
        <v>44835</v>
      </c>
      <c r="C9">
        <v>347809.8400071456</v>
      </c>
      <c r="D9">
        <v>319704.47284032218</v>
      </c>
      <c r="E9">
        <v>291929.04499999998</v>
      </c>
      <c r="F9">
        <v>264773.23750505218</v>
      </c>
      <c r="G9">
        <v>238514.0009715402</v>
      </c>
    </row>
    <row r="10" spans="1:7" x14ac:dyDescent="0.35">
      <c r="A10" s="3"/>
      <c r="B10" s="2">
        <v>44927</v>
      </c>
      <c r="C10">
        <v>415804.91652166349</v>
      </c>
      <c r="D10">
        <v>389634.74420069868</v>
      </c>
      <c r="E10">
        <v>362885.23800000019</v>
      </c>
      <c r="F10">
        <v>335820.57057067822</v>
      </c>
      <c r="G10">
        <v>308724.69408484921</v>
      </c>
    </row>
    <row r="11" spans="1:7" x14ac:dyDescent="0.35">
      <c r="A11" s="3">
        <v>0</v>
      </c>
      <c r="B11" s="2">
        <v>44743</v>
      </c>
      <c r="C11">
        <v>71300.439753811559</v>
      </c>
      <c r="D11">
        <v>60803.790744720573</v>
      </c>
      <c r="E11">
        <v>51856.518000000011</v>
      </c>
      <c r="F11">
        <v>44331.695819703331</v>
      </c>
      <c r="G11">
        <v>38087.780265291047</v>
      </c>
    </row>
    <row r="12" spans="1:7" x14ac:dyDescent="0.35">
      <c r="A12" s="3"/>
      <c r="B12" s="2">
        <v>44835</v>
      </c>
      <c r="C12">
        <v>347809.8400071456</v>
      </c>
      <c r="D12">
        <v>319704.47284032218</v>
      </c>
      <c r="E12">
        <v>291929.04499999998</v>
      </c>
      <c r="F12">
        <v>264773.23750505218</v>
      </c>
      <c r="G12">
        <v>238514.0009715402</v>
      </c>
    </row>
    <row r="13" spans="1:7" x14ac:dyDescent="0.35">
      <c r="A13" s="3"/>
      <c r="B13" s="2">
        <v>44927</v>
      </c>
      <c r="C13">
        <v>415804.91652166349</v>
      </c>
      <c r="D13">
        <v>389634.74420069868</v>
      </c>
      <c r="E13">
        <v>362885.23800000019</v>
      </c>
      <c r="F13">
        <v>335820.57057067822</v>
      </c>
      <c r="G13">
        <v>308724.69408484921</v>
      </c>
    </row>
    <row r="14" spans="1:7" x14ac:dyDescent="0.35">
      <c r="A14" s="3">
        <v>0.25</v>
      </c>
      <c r="B14" s="2">
        <v>44743</v>
      </c>
      <c r="C14">
        <v>71300.439753811559</v>
      </c>
      <c r="D14">
        <v>60803.790744720573</v>
      </c>
      <c r="E14">
        <v>51856.518000000011</v>
      </c>
      <c r="F14">
        <v>44331.695819703331</v>
      </c>
      <c r="G14">
        <v>38087.780265291047</v>
      </c>
    </row>
    <row r="15" spans="1:7" x14ac:dyDescent="0.35">
      <c r="A15" s="3"/>
      <c r="B15" s="2">
        <v>44835</v>
      </c>
      <c r="C15">
        <v>347809.8400071456</v>
      </c>
      <c r="D15">
        <v>319704.47284032218</v>
      </c>
      <c r="E15">
        <v>291929.04499999998</v>
      </c>
      <c r="F15">
        <v>264773.23750505218</v>
      </c>
      <c r="G15">
        <v>238514.0009715402</v>
      </c>
    </row>
    <row r="16" spans="1:7" x14ac:dyDescent="0.35">
      <c r="A16" s="3"/>
      <c r="B16" s="2">
        <v>44927</v>
      </c>
      <c r="C16">
        <v>415804.91652166349</v>
      </c>
      <c r="D16">
        <v>389634.74420069868</v>
      </c>
      <c r="E16">
        <v>362885.23800000019</v>
      </c>
      <c r="F16">
        <v>335820.57057067822</v>
      </c>
      <c r="G16">
        <v>308724.69408484921</v>
      </c>
    </row>
    <row r="17" spans="1:7" x14ac:dyDescent="0.35">
      <c r="A17" s="3">
        <v>0.5</v>
      </c>
      <c r="B17" s="2">
        <v>44743</v>
      </c>
      <c r="C17">
        <v>71300.439753811559</v>
      </c>
      <c r="D17">
        <v>60803.790744720573</v>
      </c>
      <c r="E17">
        <v>51856.518000000011</v>
      </c>
      <c r="F17">
        <v>44331.695819703331</v>
      </c>
      <c r="G17">
        <v>38087.780265291047</v>
      </c>
    </row>
    <row r="18" spans="1:7" x14ac:dyDescent="0.35">
      <c r="A18" s="3"/>
      <c r="B18" s="2">
        <v>44835</v>
      </c>
      <c r="C18">
        <v>347809.8400071456</v>
      </c>
      <c r="D18">
        <v>319704.47284032218</v>
      </c>
      <c r="E18">
        <v>291929.04499999998</v>
      </c>
      <c r="F18">
        <v>264773.23750505218</v>
      </c>
      <c r="G18">
        <v>238514.0009715402</v>
      </c>
    </row>
    <row r="19" spans="1:7" x14ac:dyDescent="0.35">
      <c r="A19" s="3"/>
      <c r="B19" s="2">
        <v>44927</v>
      </c>
      <c r="C19">
        <v>415804.91652166349</v>
      </c>
      <c r="D19">
        <v>389634.74420069868</v>
      </c>
      <c r="E19">
        <v>362885.23800000019</v>
      </c>
      <c r="F19">
        <v>335820.57057067822</v>
      </c>
      <c r="G19">
        <v>308724.69408484921</v>
      </c>
    </row>
    <row r="20" spans="1:7" x14ac:dyDescent="0.35">
      <c r="A20" s="3">
        <v>0.75</v>
      </c>
      <c r="B20" s="2">
        <v>44743</v>
      </c>
      <c r="C20">
        <v>71300.439753811559</v>
      </c>
      <c r="D20">
        <v>60803.790744720573</v>
      </c>
      <c r="E20">
        <v>51856.518000000011</v>
      </c>
      <c r="F20">
        <v>44331.695819703331</v>
      </c>
      <c r="G20">
        <v>38087.780265291047</v>
      </c>
    </row>
    <row r="21" spans="1:7" x14ac:dyDescent="0.35">
      <c r="A21" s="3"/>
      <c r="B21" s="2">
        <v>44835</v>
      </c>
      <c r="C21">
        <v>347809.8400071456</v>
      </c>
      <c r="D21">
        <v>319704.47284032218</v>
      </c>
      <c r="E21">
        <v>291929.04499999998</v>
      </c>
      <c r="F21">
        <v>264773.23750505218</v>
      </c>
      <c r="G21">
        <v>238514.0009715402</v>
      </c>
    </row>
    <row r="22" spans="1:7" x14ac:dyDescent="0.35">
      <c r="A22" s="3"/>
      <c r="B22" s="2">
        <v>44927</v>
      </c>
      <c r="C22">
        <v>415804.91652166349</v>
      </c>
      <c r="D22">
        <v>389634.74420069868</v>
      </c>
      <c r="E22">
        <v>362885.23800000019</v>
      </c>
      <c r="F22">
        <v>335820.57057067822</v>
      </c>
      <c r="G22">
        <v>308724.69408484921</v>
      </c>
    </row>
    <row r="23" spans="1:7" x14ac:dyDescent="0.35">
      <c r="A23" s="3">
        <v>1</v>
      </c>
      <c r="B23" s="2">
        <v>44743</v>
      </c>
      <c r="C23">
        <v>71300.439753811559</v>
      </c>
      <c r="D23">
        <v>60803.790744720573</v>
      </c>
      <c r="E23">
        <v>51856.518000000011</v>
      </c>
      <c r="F23">
        <v>44331.695819703331</v>
      </c>
      <c r="G23">
        <v>38087.780265291047</v>
      </c>
    </row>
    <row r="24" spans="1:7" x14ac:dyDescent="0.35">
      <c r="A24" s="3"/>
      <c r="B24" s="2">
        <v>44835</v>
      </c>
      <c r="C24">
        <v>347809.8400071456</v>
      </c>
      <c r="D24">
        <v>319704.47284032218</v>
      </c>
      <c r="E24">
        <v>291929.04499999998</v>
      </c>
      <c r="F24">
        <v>264773.23750505218</v>
      </c>
      <c r="G24">
        <v>238514.0009715402</v>
      </c>
    </row>
    <row r="25" spans="1:7" x14ac:dyDescent="0.35">
      <c r="A25" s="3"/>
      <c r="B25" s="2">
        <v>44927</v>
      </c>
      <c r="C25">
        <v>415804.91652166349</v>
      </c>
      <c r="D25">
        <v>389634.74420069868</v>
      </c>
      <c r="E25">
        <v>362885.23800000019</v>
      </c>
      <c r="F25">
        <v>335820.57057067822</v>
      </c>
      <c r="G25">
        <v>308724.69408484921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21.727409286130008</v>
      </c>
      <c r="D2">
        <v>21.727409286130008</v>
      </c>
      <c r="E2">
        <v>21.727409286130008</v>
      </c>
      <c r="F2">
        <v>21.727409286130008</v>
      </c>
      <c r="G2">
        <v>21.727409286130008</v>
      </c>
    </row>
    <row r="3" spans="1:7" x14ac:dyDescent="0.35">
      <c r="A3" s="3"/>
      <c r="B3" s="2">
        <v>44835</v>
      </c>
      <c r="C3">
        <v>25.07225</v>
      </c>
      <c r="D3">
        <v>25.07225</v>
      </c>
      <c r="E3">
        <v>25.07225</v>
      </c>
      <c r="F3">
        <v>25.07225</v>
      </c>
      <c r="G3">
        <v>25.07225</v>
      </c>
    </row>
    <row r="4" spans="1:7" x14ac:dyDescent="0.35">
      <c r="A4" s="3"/>
      <c r="B4" s="2">
        <v>44927</v>
      </c>
      <c r="C4">
        <v>25.128499999999988</v>
      </c>
      <c r="D4">
        <v>25.128499999999988</v>
      </c>
      <c r="E4">
        <v>25.128499999999988</v>
      </c>
      <c r="F4">
        <v>25.128499999999988</v>
      </c>
      <c r="G4">
        <v>25.128499999999988</v>
      </c>
    </row>
    <row r="5" spans="1:7" x14ac:dyDescent="0.35">
      <c r="A5" s="3">
        <v>-0.5</v>
      </c>
      <c r="B5" s="2">
        <v>44743</v>
      </c>
      <c r="C5">
        <v>43.454818572260017</v>
      </c>
      <c r="D5">
        <v>43.454818572260017</v>
      </c>
      <c r="E5">
        <v>43.454818572260017</v>
      </c>
      <c r="F5">
        <v>43.454818572260017</v>
      </c>
      <c r="G5">
        <v>43.454818572260017</v>
      </c>
    </row>
    <row r="6" spans="1:7" x14ac:dyDescent="0.35">
      <c r="A6" s="3"/>
      <c r="B6" s="2">
        <v>44835</v>
      </c>
      <c r="C6">
        <v>50.144500000000008</v>
      </c>
      <c r="D6">
        <v>50.144500000000008</v>
      </c>
      <c r="E6">
        <v>50.144500000000008</v>
      </c>
      <c r="F6">
        <v>50.144500000000008</v>
      </c>
      <c r="G6">
        <v>50.144500000000008</v>
      </c>
    </row>
    <row r="7" spans="1:7" x14ac:dyDescent="0.35">
      <c r="A7" s="3"/>
      <c r="B7" s="2">
        <v>44927</v>
      </c>
      <c r="C7">
        <v>50.256999999999977</v>
      </c>
      <c r="D7">
        <v>50.256999999999977</v>
      </c>
      <c r="E7">
        <v>50.256999999999977</v>
      </c>
      <c r="F7">
        <v>50.256999999999977</v>
      </c>
      <c r="G7">
        <v>50.256999999999977</v>
      </c>
    </row>
    <row r="8" spans="1:7" x14ac:dyDescent="0.35">
      <c r="A8" s="3">
        <v>-0.25</v>
      </c>
      <c r="B8" s="2">
        <v>44743</v>
      </c>
      <c r="C8">
        <v>65.18222785838995</v>
      </c>
      <c r="D8">
        <v>65.18222785838995</v>
      </c>
      <c r="E8">
        <v>65.18222785838995</v>
      </c>
      <c r="F8">
        <v>65.18222785838995</v>
      </c>
      <c r="G8">
        <v>65.18222785838995</v>
      </c>
    </row>
    <row r="9" spans="1:7" x14ac:dyDescent="0.35">
      <c r="A9" s="3"/>
      <c r="B9" s="2">
        <v>44835</v>
      </c>
      <c r="C9">
        <v>75.216749999999863</v>
      </c>
      <c r="D9">
        <v>75.216749999999863</v>
      </c>
      <c r="E9">
        <v>75.216749999999863</v>
      </c>
      <c r="F9">
        <v>75.216749999999863</v>
      </c>
      <c r="G9">
        <v>75.216749999999863</v>
      </c>
    </row>
    <row r="10" spans="1:7" x14ac:dyDescent="0.35">
      <c r="A10" s="3"/>
      <c r="B10" s="2">
        <v>44927</v>
      </c>
      <c r="C10">
        <v>75.385499999999894</v>
      </c>
      <c r="D10">
        <v>75.385499999999894</v>
      </c>
      <c r="E10">
        <v>75.385499999999894</v>
      </c>
      <c r="F10">
        <v>75.385499999999894</v>
      </c>
      <c r="G10">
        <v>75.385499999999894</v>
      </c>
    </row>
    <row r="11" spans="1:7" x14ac:dyDescent="0.35">
      <c r="A11" s="3">
        <v>0</v>
      </c>
      <c r="B11" s="2">
        <v>44743</v>
      </c>
      <c r="C11">
        <v>86.909637144520033</v>
      </c>
      <c r="D11">
        <v>86.909637144520033</v>
      </c>
      <c r="E11">
        <v>86.909637144520033</v>
      </c>
      <c r="F11">
        <v>86.909637144520033</v>
      </c>
      <c r="G11">
        <v>86.909637144520033</v>
      </c>
    </row>
    <row r="12" spans="1:7" x14ac:dyDescent="0.35">
      <c r="A12" s="3"/>
      <c r="B12" s="2">
        <v>44835</v>
      </c>
      <c r="C12">
        <v>100.289</v>
      </c>
      <c r="D12">
        <v>100.289</v>
      </c>
      <c r="E12">
        <v>100.289</v>
      </c>
      <c r="F12">
        <v>100.289</v>
      </c>
      <c r="G12">
        <v>100.289</v>
      </c>
    </row>
    <row r="13" spans="1:7" x14ac:dyDescent="0.35">
      <c r="A13" s="3"/>
      <c r="B13" s="2">
        <v>44927</v>
      </c>
      <c r="C13">
        <v>100.514</v>
      </c>
      <c r="D13">
        <v>100.514</v>
      </c>
      <c r="E13">
        <v>100.514</v>
      </c>
      <c r="F13">
        <v>100.514</v>
      </c>
      <c r="G13">
        <v>100.514</v>
      </c>
    </row>
    <row r="14" spans="1:7" x14ac:dyDescent="0.35">
      <c r="A14" s="3">
        <v>0.25</v>
      </c>
      <c r="B14" s="2">
        <v>44743</v>
      </c>
      <c r="C14">
        <v>108.6370464306502</v>
      </c>
      <c r="D14">
        <v>108.6370464306502</v>
      </c>
      <c r="E14">
        <v>108.6370464306502</v>
      </c>
      <c r="F14">
        <v>108.6370464306502</v>
      </c>
      <c r="G14">
        <v>108.6370464306502</v>
      </c>
    </row>
    <row r="15" spans="1:7" x14ac:dyDescent="0.35">
      <c r="A15" s="3"/>
      <c r="B15" s="2">
        <v>44835</v>
      </c>
      <c r="C15">
        <v>125.3612499999998</v>
      </c>
      <c r="D15">
        <v>125.3612499999998</v>
      </c>
      <c r="E15">
        <v>125.3612499999998</v>
      </c>
      <c r="F15">
        <v>125.3612499999998</v>
      </c>
      <c r="G15">
        <v>125.3612499999998</v>
      </c>
    </row>
    <row r="16" spans="1:7" x14ac:dyDescent="0.35">
      <c r="A16" s="3"/>
      <c r="B16" s="2">
        <v>44927</v>
      </c>
      <c r="C16">
        <v>125.6425000000001</v>
      </c>
      <c r="D16">
        <v>125.6425000000001</v>
      </c>
      <c r="E16">
        <v>125.6425000000001</v>
      </c>
      <c r="F16">
        <v>125.6425000000001</v>
      </c>
      <c r="G16">
        <v>125.6425000000001</v>
      </c>
    </row>
    <row r="17" spans="1:7" x14ac:dyDescent="0.35">
      <c r="A17" s="3">
        <v>0.5</v>
      </c>
      <c r="B17" s="2">
        <v>44743</v>
      </c>
      <c r="C17">
        <v>130.3644557167799</v>
      </c>
      <c r="D17">
        <v>130.3644557167799</v>
      </c>
      <c r="E17">
        <v>130.3644557167799</v>
      </c>
      <c r="F17">
        <v>130.3644557167799</v>
      </c>
      <c r="G17">
        <v>130.3644557167799</v>
      </c>
    </row>
    <row r="18" spans="1:7" x14ac:dyDescent="0.35">
      <c r="A18" s="3"/>
      <c r="B18" s="2">
        <v>44835</v>
      </c>
      <c r="C18">
        <v>150.4334999999997</v>
      </c>
      <c r="D18">
        <v>150.4334999999997</v>
      </c>
      <c r="E18">
        <v>150.4334999999997</v>
      </c>
      <c r="F18">
        <v>150.4334999999997</v>
      </c>
      <c r="G18">
        <v>150.4334999999997</v>
      </c>
    </row>
    <row r="19" spans="1:7" x14ac:dyDescent="0.35">
      <c r="A19" s="3"/>
      <c r="B19" s="2">
        <v>44927</v>
      </c>
      <c r="C19">
        <v>150.77099999999979</v>
      </c>
      <c r="D19">
        <v>150.77099999999979</v>
      </c>
      <c r="E19">
        <v>150.77099999999979</v>
      </c>
      <c r="F19">
        <v>150.77099999999979</v>
      </c>
      <c r="G19">
        <v>150.77099999999979</v>
      </c>
    </row>
    <row r="20" spans="1:7" x14ac:dyDescent="0.35">
      <c r="A20" s="3">
        <v>0.75</v>
      </c>
      <c r="B20" s="2">
        <v>44743</v>
      </c>
      <c r="C20">
        <v>152.09186500291031</v>
      </c>
      <c r="D20">
        <v>152.09186500291031</v>
      </c>
      <c r="E20">
        <v>152.09186500291031</v>
      </c>
      <c r="F20">
        <v>152.09186500291031</v>
      </c>
      <c r="G20">
        <v>152.09186500291031</v>
      </c>
    </row>
    <row r="21" spans="1:7" x14ac:dyDescent="0.35">
      <c r="A21" s="3"/>
      <c r="B21" s="2">
        <v>44835</v>
      </c>
      <c r="C21">
        <v>175.50574999999969</v>
      </c>
      <c r="D21">
        <v>175.50574999999969</v>
      </c>
      <c r="E21">
        <v>175.50574999999969</v>
      </c>
      <c r="F21">
        <v>175.50574999999969</v>
      </c>
      <c r="G21">
        <v>175.50574999999969</v>
      </c>
    </row>
    <row r="22" spans="1:7" x14ac:dyDescent="0.35">
      <c r="A22" s="3"/>
      <c r="B22" s="2">
        <v>44927</v>
      </c>
      <c r="C22">
        <v>175.89950000000019</v>
      </c>
      <c r="D22">
        <v>175.89950000000019</v>
      </c>
      <c r="E22">
        <v>175.89950000000019</v>
      </c>
      <c r="F22">
        <v>175.89950000000019</v>
      </c>
      <c r="G22">
        <v>175.89950000000019</v>
      </c>
    </row>
    <row r="23" spans="1:7" x14ac:dyDescent="0.35">
      <c r="A23" s="3">
        <v>1</v>
      </c>
      <c r="B23" s="2">
        <v>44743</v>
      </c>
      <c r="C23">
        <v>173.8192742890401</v>
      </c>
      <c r="D23">
        <v>173.8192742890401</v>
      </c>
      <c r="E23">
        <v>173.8192742890401</v>
      </c>
      <c r="F23">
        <v>173.8192742890401</v>
      </c>
      <c r="G23">
        <v>173.8192742890401</v>
      </c>
    </row>
    <row r="24" spans="1:7" x14ac:dyDescent="0.35">
      <c r="A24" s="3"/>
      <c r="B24" s="2">
        <v>44835</v>
      </c>
      <c r="C24">
        <v>200.578</v>
      </c>
      <c r="D24">
        <v>200.578</v>
      </c>
      <c r="E24">
        <v>200.578</v>
      </c>
      <c r="F24">
        <v>200.578</v>
      </c>
      <c r="G24">
        <v>200.578</v>
      </c>
    </row>
    <row r="25" spans="1:7" x14ac:dyDescent="0.35">
      <c r="A25" s="3"/>
      <c r="B25" s="2">
        <v>44927</v>
      </c>
      <c r="C25">
        <v>201.02799999999991</v>
      </c>
      <c r="D25">
        <v>201.02799999999991</v>
      </c>
      <c r="E25">
        <v>201.02799999999991</v>
      </c>
      <c r="F25">
        <v>201.02799999999991</v>
      </c>
      <c r="G25">
        <v>201.02799999999991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r_procurement</vt:lpstr>
      <vt:lpstr>r_temprisk</vt:lpstr>
      <vt:lpstr>p_procurement</vt:lpstr>
      <vt:lpstr>p_temprisk</vt:lpstr>
      <vt:lpstr>q</vt:lpstr>
      <vt:lpstr>pbase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2022-06-03T19:13:08Z</dcterms:created>
  <dcterms:modified xsi:type="dcterms:W3CDTF">2022-06-03T21:03:17Z</dcterms:modified>
</cp:coreProperties>
</file>