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lichtblickit-my.sharepoint.com/personal/ruud_wijtvliet_lichtblick_de/Documents/Work_in_RM/python/2020_01_lichtblyck/scripts/2022_01 AdhocTanja NovDez2021/"/>
    </mc:Choice>
  </mc:AlternateContent>
  <xr:revisionPtr revIDLastSave="43" documentId="11_5521E85F4350B6EE64040C14545DCE3A8747BD8D" xr6:coauthVersionLast="47" xr6:coauthVersionMax="47" xr10:uidLastSave="{937E8BC2-2606-49F7-86C4-A62436564932}"/>
  <bookViews>
    <workbookView xWindow="1875" yWindow="-120" windowWidth="27045" windowHeight="16440" xr2:uid="{00000000-000D-0000-FFFF-FFFF00000000}"/>
  </bookViews>
  <sheets>
    <sheet name="Sheet1" sheetId="1" r:id="rId1"/>
  </sheets>
  <externalReferences>
    <externalReference r:id="rId2"/>
  </externalReferenc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6" i="1" l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5" i="1"/>
  <c r="J38" i="1"/>
  <c r="K38" i="1"/>
  <c r="L38" i="1"/>
  <c r="J39" i="1"/>
  <c r="K39" i="1"/>
  <c r="L39" i="1"/>
  <c r="J40" i="1"/>
  <c r="K40" i="1"/>
  <c r="L40" i="1"/>
</calcChain>
</file>

<file path=xl/sharedStrings.xml><?xml version="1.0" encoding="utf-8"?>
<sst xmlns="http://schemas.openxmlformats.org/spreadsheetml/2006/main" count="59" uniqueCount="35">
  <si>
    <t>offtake</t>
  </si>
  <si>
    <t>pnl_cost</t>
  </si>
  <si>
    <t>sourced</t>
  </si>
  <si>
    <t>unsourced</t>
  </si>
  <si>
    <t>w</t>
  </si>
  <si>
    <t>q</t>
  </si>
  <si>
    <t>p</t>
  </si>
  <si>
    <t>r</t>
  </si>
  <si>
    <t>unit</t>
  </si>
  <si>
    <t>MW</t>
  </si>
  <si>
    <t>MWh</t>
  </si>
  <si>
    <t>Eur/MWh</t>
  </si>
  <si>
    <t>Eur</t>
  </si>
  <si>
    <t>ts_left</t>
  </si>
  <si>
    <t>delta T</t>
  </si>
  <si>
    <t>delta P</t>
  </si>
  <si>
    <t>Values: Profit in MEur</t>
  </si>
  <si>
    <t>+34 GWh</t>
  </si>
  <si>
    <t>-2 deg C</t>
  </si>
  <si>
    <t>+17 GWh</t>
  </si>
  <si>
    <t>-1 deg C</t>
  </si>
  <si>
    <t>+0 GWh</t>
  </si>
  <si>
    <t>-0 deg C</t>
  </si>
  <si>
    <t>+44 Eur/MWh</t>
  </si>
  <si>
    <t>+22 Eur/MWh</t>
  </si>
  <si>
    <t>+0 Eur/MWh</t>
  </si>
  <si>
    <t>change</t>
  </si>
  <si>
    <t>+20%</t>
  </si>
  <si>
    <t>+10%</t>
  </si>
  <si>
    <t>+0%</t>
  </si>
  <si>
    <t>Offtake</t>
  </si>
  <si>
    <t>Temperature</t>
  </si>
  <si>
    <t>Spot price change</t>
  </si>
  <si>
    <t>FSP2020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</si>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</sst>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5" formatCode="yyyy\-mm\-dd\ hh:mm:ss"/>
    <numFmt numFmtId="166" formatCode="0.0"/>
    <numFmt numFmtId="167" formatCode="#,##0.00;\-#,##0.00"/>
    <numFmt numFmtId="168" formatCode="#,##0;\-#,##0"/>
    <numFmt numFmtId="169" formatCode="#,##0.00%;\-#,##0.00%"/>
    <numFmt numFmtId="170" formatCode="#,##0%;\-#,##0%"/>
    <numFmt numFmtId="171" formatCode="#,##0.0000;\-#,##0.0000"/>
    <numFmt numFmtId="172" formatCode="yyyy\-mm\-dd\ hh:mm;;"/>
    <numFmt numFmtId="173" formatCode="yyyy\-mm\-dd;;"/>
    <numFmt numFmtId="174" formatCode="mmm\ yyyy;;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 applyFont="0" applyFill="0" applyBorder="0" applyProtection="0">
      <alignment vertical="top"/>
    </xf>
    <xf numFmtId="39" fontId="2" fillId="0" borderId="0" applyFont="0" applyFill="0" applyBorder="0" applyProtection="0">
      <alignment vertical="top"/>
    </xf>
    <xf numFmtId="167" fontId="2" fillId="0" borderId="0" applyFont="0" applyFill="0" applyBorder="0" applyProtection="0">
      <alignment vertical="top"/>
    </xf>
    <xf numFmtId="168" fontId="2" fillId="0" borderId="0" applyFont="0" applyFill="0" applyBorder="0" applyProtection="0">
      <alignment vertical="top"/>
    </xf>
    <xf numFmtId="169" fontId="2" fillId="0" borderId="0" applyFont="0" applyFill="0" applyBorder="0" applyProtection="0">
      <alignment vertical="top"/>
    </xf>
    <xf numFmtId="170" fontId="2" fillId="0" borderId="0" applyFont="0" applyFill="0" applyBorder="0" applyProtection="0">
      <alignment vertical="top"/>
    </xf>
    <xf numFmtId="171" fontId="2" fillId="0" borderId="0" applyFont="0" applyFill="0" applyBorder="0" applyProtection="0">
      <alignment vertical="top"/>
    </xf>
    <xf numFmtId="172" fontId="2" fillId="0" borderId="0" applyFont="0" applyFill="0" applyBorder="0" applyProtection="0">
      <alignment vertical="top"/>
    </xf>
    <xf numFmtId="173" fontId="2" fillId="0" borderId="0" applyFont="0" applyFill="0" applyBorder="0" applyProtection="0">
      <alignment vertical="top"/>
    </xf>
    <xf numFmtId="174" fontId="2" fillId="0" borderId="0" applyFont="0" applyFill="0" applyBorder="0" applyProtection="0">
      <alignment vertical="top"/>
    </xf>
  </cellStyleXfs>
  <cellXfs count="32">
    <xf numFmtId="0" fontId="0" fillId="0" borderId="0" xfId="0">
      <alignment vertical="top"/>
    </xf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166" fontId="0" fillId="2" borderId="9" xfId="0" applyNumberFormat="1" applyFill="1" applyBorder="1">
      <alignment vertical="top"/>
    </xf>
    <xf numFmtId="166" fontId="0" fillId="2" borderId="10" xfId="0" applyNumberFormat="1" applyFill="1" applyBorder="1">
      <alignment vertical="top"/>
    </xf>
    <xf numFmtId="166" fontId="0" fillId="2" borderId="11" xfId="0" applyNumberFormat="1" applyFill="1" applyBorder="1">
      <alignment vertical="top"/>
    </xf>
    <xf numFmtId="0" fontId="0" fillId="3" borderId="8" xfId="0" quotePrefix="1" applyFill="1" applyBorder="1">
      <alignment vertical="top"/>
    </xf>
    <xf numFmtId="166" fontId="0" fillId="2" borderId="12" xfId="0" applyNumberFormat="1" applyFill="1" applyBorder="1">
      <alignment vertical="top"/>
    </xf>
    <xf numFmtId="166" fontId="0" fillId="2" borderId="0" xfId="0" applyNumberFormat="1" applyFill="1">
      <alignment vertical="top"/>
    </xf>
    <xf numFmtId="166" fontId="0" fillId="2" borderId="6" xfId="0" applyNumberFormat="1" applyFill="1" applyBorder="1">
      <alignment vertical="top"/>
    </xf>
    <xf numFmtId="0" fontId="0" fillId="3" borderId="7" xfId="0" quotePrefix="1" applyFill="1" applyBorder="1">
      <alignment vertical="top"/>
    </xf>
    <xf numFmtId="166" fontId="0" fillId="2" borderId="3" xfId="0" applyNumberFormat="1" applyFill="1" applyBorder="1">
      <alignment vertical="top"/>
    </xf>
    <xf numFmtId="166" fontId="0" fillId="2" borderId="2" xfId="0" applyNumberFormat="1" applyFill="1" applyBorder="1">
      <alignment vertical="top"/>
    </xf>
    <xf numFmtId="166" fontId="0" fillId="2" borderId="13" xfId="0" applyNumberFormat="1" applyFill="1" applyBorder="1">
      <alignment vertical="top"/>
    </xf>
    <xf numFmtId="0" fontId="0" fillId="3" borderId="14" xfId="0" quotePrefix="1" applyFill="1" applyBorder="1">
      <alignment vertical="top"/>
    </xf>
    <xf numFmtId="0" fontId="0" fillId="3" borderId="9" xfId="0" quotePrefix="1" applyFill="1" applyBorder="1">
      <alignment vertical="top"/>
    </xf>
    <xf numFmtId="0" fontId="0" fillId="3" borderId="10" xfId="0" quotePrefix="1" applyFill="1" applyBorder="1">
      <alignment vertical="top"/>
    </xf>
    <xf numFmtId="0" fontId="0" fillId="3" borderId="11" xfId="0" quotePrefix="1" applyFill="1" applyBorder="1">
      <alignment vertical="top"/>
    </xf>
    <xf numFmtId="0" fontId="0" fillId="4" borderId="8" xfId="0" applyFill="1" applyBorder="1">
      <alignment vertical="top"/>
    </xf>
    <xf numFmtId="0" fontId="0" fillId="3" borderId="12" xfId="0" quotePrefix="1" applyFill="1" applyBorder="1">
      <alignment vertical="top"/>
    </xf>
    <xf numFmtId="0" fontId="0" fillId="3" borderId="0" xfId="0" quotePrefix="1" applyFill="1">
      <alignment vertical="top"/>
    </xf>
    <xf numFmtId="0" fontId="0" fillId="3" borderId="6" xfId="0" quotePrefix="1" applyFill="1" applyBorder="1">
      <alignment vertical="top"/>
    </xf>
    <xf numFmtId="0" fontId="0" fillId="4" borderId="14" xfId="0" applyFill="1" applyBorder="1">
      <alignment vertical="top"/>
    </xf>
    <xf numFmtId="0" fontId="0" fillId="4" borderId="4" xfId="0" applyFill="1" applyBorder="1">
      <alignment vertical="top"/>
    </xf>
    <xf numFmtId="0" fontId="0" fillId="4" borderId="5" xfId="0" applyFill="1" applyBorder="1">
      <alignment vertical="top"/>
    </xf>
    <xf numFmtId="0" fontId="0" fillId="4" borderId="15" xfId="0" applyFill="1" applyBorder="1">
      <alignment vertical="top"/>
    </xf>
    <xf numFmtId="0" fontId="1" fillId="0" borderId="7" xfId="0" applyFont="1" applyFill="1" applyBorder="1" applyAlignment="1">
      <alignment horizontal="center" vertical="top"/>
    </xf>
    <xf numFmtId="39" fontId="0" fillId="0" borderId="0" xfId="1" applyFont="1">
      <alignment vertical="top"/>
    </xf>
    <xf numFmtId="167" fontId="0" fillId="0" borderId="0" xfId="2" applyFont="1">
      <alignment vertical="top"/>
    </xf>
    <xf numFmtId="168" fontId="0" fillId="0" borderId="0" xfId="3" applyFont="1">
      <alignment vertical="top"/>
    </xf>
  </cellXfs>
  <cellStyles count="10">
    <cellStyle name="​​Date" xfId="8" xr:uid="{1E452654-904F-4B01-A519-34A2591F0EFF}"/>
    <cellStyle name="​​Month" xfId="9" xr:uid="{9F81D551-76FD-4BE5-AB83-0639E79A0786}"/>
    <cellStyle name="​​Timestamp" xfId="7" xr:uid="{625ACDAE-F670-4E90-89C7-E59F52050304}"/>
    <cellStyle name="​Factor [4]" xfId="6" xr:uid="{B4BCD1A5-46F6-42C5-855D-05A24C91527D}"/>
    <cellStyle name="​Percentage [0]" xfId="5" xr:uid="{F921A865-C777-437C-8448-ACD24F66F7B1}"/>
    <cellStyle name="​Percentage [2]" xfId="4" xr:uid="{8AECDD3C-BD3E-4331-A6C7-84FCCEC623AB}"/>
    <cellStyle name="Normal" xfId="0" builtinId="0" customBuiltin="1"/>
    <cellStyle name="Number [0]" xfId="3" xr:uid="{CF487DC1-5A3C-4FA5-8E52-5DAC05F347F4}"/>
    <cellStyle name="Number [2]" xfId="2" xr:uid="{6080179F-3640-4A5A-A75E-B7D41E53C876}"/>
    <cellStyle name="Number [2] 2" xfId="1" xr:uid="{A25F0E52-A700-4D4E-8C3C-67F7AC23118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nsitivity_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L1"/>
        </row>
        <row r="5">
          <cell r="J5">
            <v>-4.728637931316201</v>
          </cell>
        </row>
        <row r="6">
          <cell r="J6">
            <v>-5.1405907088772</v>
          </cell>
        </row>
        <row r="7">
          <cell r="J7">
            <v>-5.5525434864381999</v>
          </cell>
        </row>
        <row r="8">
          <cell r="J8">
            <v>-7.3537384442406299</v>
          </cell>
        </row>
        <row r="9">
          <cell r="J9">
            <v>-8.0961959115060314</v>
          </cell>
        </row>
        <row r="10">
          <cell r="J10">
            <v>-8.838653378771431</v>
          </cell>
        </row>
        <row r="11">
          <cell r="J11">
            <v>-9.9788389571650171</v>
          </cell>
        </row>
        <row r="12">
          <cell r="J12">
            <v>-11.051801114134818</v>
          </cell>
        </row>
        <row r="13">
          <cell r="J13">
            <v>-12.124763271104619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topLeftCell="A13" workbookViewId="0">
      <selection activeCell="L35" sqref="H35:L41"/>
    </sheetView>
  </sheetViews>
  <sheetFormatPr defaultRowHeight="15" x14ac:dyDescent="0.25"/>
  <cols>
    <col min="3" max="3" width="21.85546875" customWidth="1"/>
    <col min="4" max="4" width="9.28515625" bestFit="1" customWidth="1"/>
    <col min="5" max="5" width="10.7109375" bestFit="1" customWidth="1"/>
    <col min="6" max="6" width="9.28515625" bestFit="1" customWidth="1"/>
    <col min="7" max="7" width="10" bestFit="1" customWidth="1"/>
    <col min="8" max="8" width="9.28515625" bestFit="1" customWidth="1"/>
    <col min="9" max="9" width="12.42578125" bestFit="1" customWidth="1"/>
    <col min="10" max="10" width="9.28515625" bestFit="1" customWidth="1"/>
    <col min="11" max="11" width="10" bestFit="1" customWidth="1"/>
    <col min="12" max="12" width="9.28515625" bestFit="1" customWidth="1"/>
    <col min="13" max="13" width="12.42578125" bestFit="1" customWidth="1"/>
    <col min="14" max="16" width="9.28515625" bestFit="1" customWidth="1"/>
    <col min="17" max="17" width="12.42578125" bestFit="1" customWidth="1"/>
    <col min="19" max="19" width="12.42578125" bestFit="1" customWidth="1"/>
    <col min="20" max="20" width="12.140625" bestFit="1" customWidth="1"/>
  </cols>
  <sheetData>
    <row r="1" spans="1:20" x14ac:dyDescent="0.25">
      <c r="C1" s="1"/>
      <c r="D1" s="3" t="s">
        <v>0</v>
      </c>
      <c r="E1" s="3"/>
      <c r="F1" s="3" t="s">
        <v>1</v>
      </c>
      <c r="G1" s="3"/>
      <c r="H1" s="3"/>
      <c r="I1" s="3"/>
      <c r="J1" s="3" t="s">
        <v>2</v>
      </c>
      <c r="K1" s="3"/>
      <c r="L1" s="3"/>
      <c r="M1" s="3"/>
      <c r="N1" s="3" t="s">
        <v>3</v>
      </c>
      <c r="O1" s="3"/>
      <c r="P1" s="3"/>
      <c r="Q1" s="3"/>
      <c r="R1" t="s">
        <v>33</v>
      </c>
      <c r="T1" t="s">
        <v>34</v>
      </c>
    </row>
    <row r="2" spans="1:20" x14ac:dyDescent="0.25">
      <c r="C2" s="1"/>
      <c r="D2" s="1" t="s">
        <v>4</v>
      </c>
      <c r="E2" s="1" t="s">
        <v>5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4</v>
      </c>
      <c r="O2" s="1" t="s">
        <v>5</v>
      </c>
      <c r="P2" s="1" t="s">
        <v>6</v>
      </c>
      <c r="Q2" s="1" t="s">
        <v>7</v>
      </c>
      <c r="R2" s="28" t="s">
        <v>6</v>
      </c>
      <c r="S2" s="28" t="s">
        <v>7</v>
      </c>
      <c r="T2" s="28" t="s">
        <v>7</v>
      </c>
    </row>
    <row r="3" spans="1:20" x14ac:dyDescent="0.25">
      <c r="C3" s="1" t="s">
        <v>8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9</v>
      </c>
      <c r="O3" s="1" t="s">
        <v>10</v>
      </c>
      <c r="P3" s="1" t="s">
        <v>11</v>
      </c>
      <c r="Q3" s="1" t="s">
        <v>12</v>
      </c>
      <c r="R3" s="29">
        <v>40.51</v>
      </c>
    </row>
    <row r="4" spans="1:20" x14ac:dyDescent="0.25">
      <c r="A4" s="1" t="s">
        <v>14</v>
      </c>
      <c r="B4" s="1" t="s">
        <v>15</v>
      </c>
      <c r="C4" s="1" t="s">
        <v>13</v>
      </c>
    </row>
    <row r="5" spans="1:20" x14ac:dyDescent="0.25">
      <c r="A5" s="4">
        <v>0</v>
      </c>
      <c r="B5" s="1">
        <v>0</v>
      </c>
      <c r="C5" s="2">
        <v>44531</v>
      </c>
      <c r="D5" s="31">
        <v>-327.12001512096828</v>
      </c>
      <c r="E5" s="31">
        <v>-243377.29125000039</v>
      </c>
      <c r="F5" s="31">
        <v>327.12001512096828</v>
      </c>
      <c r="G5" s="31">
        <v>243377.29125000039</v>
      </c>
      <c r="H5" s="30">
        <v>44.912982805870428</v>
      </c>
      <c r="I5" s="31">
        <v>10930800.09725059</v>
      </c>
      <c r="J5" s="31">
        <v>300.04501612903158</v>
      </c>
      <c r="K5" s="31">
        <v>223233.4919999995</v>
      </c>
      <c r="L5" s="30">
        <v>46.894057564819121</v>
      </c>
      <c r="M5" s="31">
        <v>10468324.22424357</v>
      </c>
      <c r="N5" s="31">
        <v>27.074998991936631</v>
      </c>
      <c r="O5" s="31">
        <v>20143.799250000851</v>
      </c>
      <c r="P5" s="30">
        <v>22.958721305118249</v>
      </c>
      <c r="Q5" s="31">
        <v>462475.87300701957</v>
      </c>
      <c r="R5" s="31"/>
      <c r="S5" s="31">
        <f>-E5*$R$3</f>
        <v>9859214.0685375147</v>
      </c>
      <c r="T5" s="31">
        <f>S5-I5</f>
        <v>-1071586.0287130754</v>
      </c>
    </row>
    <row r="6" spans="1:20" x14ac:dyDescent="0.25">
      <c r="A6" s="4">
        <v>0</v>
      </c>
      <c r="B6" s="1">
        <v>0.25</v>
      </c>
      <c r="C6" s="2">
        <v>44531</v>
      </c>
      <c r="D6" s="31">
        <v>-327.12001512096828</v>
      </c>
      <c r="E6" s="31">
        <v>-243377.29125000039</v>
      </c>
      <c r="F6" s="31">
        <v>327.12001512096828</v>
      </c>
      <c r="G6" s="31">
        <v>243377.29125000039</v>
      </c>
      <c r="H6" s="30">
        <v>45.388043431526697</v>
      </c>
      <c r="I6" s="31">
        <v>11046419.06550234</v>
      </c>
      <c r="J6" s="31">
        <v>300.04501612903158</v>
      </c>
      <c r="K6" s="31">
        <v>223233.4919999995</v>
      </c>
      <c r="L6" s="30">
        <v>46.894057564819121</v>
      </c>
      <c r="M6" s="31">
        <v>10468324.22424357</v>
      </c>
      <c r="N6" s="31">
        <v>27.074998991936631</v>
      </c>
      <c r="O6" s="31">
        <v>20143.799250000851</v>
      </c>
      <c r="P6" s="30">
        <v>28.698401631397861</v>
      </c>
      <c r="Q6" s="31">
        <v>578094.84125877544</v>
      </c>
      <c r="R6" s="31"/>
      <c r="S6" s="31">
        <f t="shared" ref="S6:S28" si="0">-E6*$R$3</f>
        <v>9859214.0685375147</v>
      </c>
      <c r="T6" s="31">
        <f t="shared" ref="T6:T28" si="1">S6-I6</f>
        <v>-1187204.9969648253</v>
      </c>
    </row>
    <row r="7" spans="1:20" x14ac:dyDescent="0.25">
      <c r="A7" s="4">
        <v>0</v>
      </c>
      <c r="B7" s="1">
        <v>0.5</v>
      </c>
      <c r="C7" s="2">
        <v>44531</v>
      </c>
      <c r="D7" s="31">
        <v>-327.12001512096828</v>
      </c>
      <c r="E7" s="31">
        <v>-243377.29125000039</v>
      </c>
      <c r="F7" s="31">
        <v>327.12001512096828</v>
      </c>
      <c r="G7" s="31">
        <v>243377.29125000039</v>
      </c>
      <c r="H7" s="30">
        <v>45.863104057182973</v>
      </c>
      <c r="I7" s="31">
        <v>11162038.033754099</v>
      </c>
      <c r="J7" s="31">
        <v>300.04501612903158</v>
      </c>
      <c r="K7" s="31">
        <v>223233.4919999995</v>
      </c>
      <c r="L7" s="30">
        <v>46.894057564819121</v>
      </c>
      <c r="M7" s="31">
        <v>10468324.22424357</v>
      </c>
      <c r="N7" s="31">
        <v>27.074998991936631</v>
      </c>
      <c r="O7" s="31">
        <v>20143.799250000851</v>
      </c>
      <c r="P7" s="30">
        <v>34.43808195767739</v>
      </c>
      <c r="Q7" s="31">
        <v>693713.80951052974</v>
      </c>
      <c r="R7" s="31"/>
      <c r="S7" s="31">
        <f t="shared" si="0"/>
        <v>9859214.0685375147</v>
      </c>
      <c r="T7" s="31">
        <f t="shared" si="1"/>
        <v>-1302823.9652165845</v>
      </c>
    </row>
    <row r="8" spans="1:20" x14ac:dyDescent="0.25">
      <c r="A8" s="4">
        <v>0</v>
      </c>
      <c r="B8" s="1">
        <v>1</v>
      </c>
      <c r="C8" s="2">
        <v>44531</v>
      </c>
      <c r="D8" s="31">
        <v>-327.12001512096828</v>
      </c>
      <c r="E8" s="31">
        <v>-243377.29125000039</v>
      </c>
      <c r="F8" s="31">
        <v>327.12001512096828</v>
      </c>
      <c r="G8" s="31">
        <v>243377.29125000039</v>
      </c>
      <c r="H8" s="30">
        <v>46.813225308495532</v>
      </c>
      <c r="I8" s="31">
        <v>11393275.97025761</v>
      </c>
      <c r="J8" s="31">
        <v>300.04501612903158</v>
      </c>
      <c r="K8" s="31">
        <v>223233.4919999995</v>
      </c>
      <c r="L8" s="30">
        <v>46.894057564819121</v>
      </c>
      <c r="M8" s="31">
        <v>10468324.22424357</v>
      </c>
      <c r="N8" s="31">
        <v>27.074998991936631</v>
      </c>
      <c r="O8" s="31">
        <v>20143.799250000851</v>
      </c>
      <c r="P8" s="30">
        <v>45.917442610236499</v>
      </c>
      <c r="Q8" s="31">
        <v>924951.74601403926</v>
      </c>
      <c r="R8" s="31"/>
      <c r="S8" s="31">
        <f t="shared" si="0"/>
        <v>9859214.0685375147</v>
      </c>
      <c r="T8" s="31">
        <f t="shared" si="1"/>
        <v>-1534061.9017200954</v>
      </c>
    </row>
    <row r="9" spans="1:20" x14ac:dyDescent="0.25">
      <c r="A9" s="4">
        <v>0</v>
      </c>
      <c r="B9" s="1">
        <v>2</v>
      </c>
      <c r="C9" s="2">
        <v>44531</v>
      </c>
      <c r="D9" s="31">
        <v>-327.12001512096828</v>
      </c>
      <c r="E9" s="31">
        <v>-243377.29125000039</v>
      </c>
      <c r="F9" s="31">
        <v>327.12001512096828</v>
      </c>
      <c r="G9" s="31">
        <v>243377.29125000039</v>
      </c>
      <c r="H9" s="30">
        <v>48.713467811120637</v>
      </c>
      <c r="I9" s="31">
        <v>11855751.84326463</v>
      </c>
      <c r="J9" s="31">
        <v>300.04501612903158</v>
      </c>
      <c r="K9" s="31">
        <v>223233.4919999995</v>
      </c>
      <c r="L9" s="30">
        <v>46.894057564819121</v>
      </c>
      <c r="M9" s="31">
        <v>10468324.22424357</v>
      </c>
      <c r="N9" s="31">
        <v>27.074998991936631</v>
      </c>
      <c r="O9" s="31">
        <v>20143.799250000851</v>
      </c>
      <c r="P9" s="30">
        <v>68.87616391535478</v>
      </c>
      <c r="Q9" s="31">
        <v>1387427.619021059</v>
      </c>
      <c r="R9" s="31"/>
      <c r="S9" s="31">
        <f t="shared" si="0"/>
        <v>9859214.0685375147</v>
      </c>
      <c r="T9" s="31">
        <f t="shared" si="1"/>
        <v>-1996537.7747271154</v>
      </c>
    </row>
    <row r="10" spans="1:20" x14ac:dyDescent="0.25">
      <c r="A10" s="4">
        <v>0</v>
      </c>
      <c r="B10" s="1">
        <v>4</v>
      </c>
      <c r="C10" s="2">
        <v>44531</v>
      </c>
      <c r="D10" s="31">
        <v>-327.12001512096828</v>
      </c>
      <c r="E10" s="31">
        <v>-243377.29125000039</v>
      </c>
      <c r="F10" s="31">
        <v>327.12001512096828</v>
      </c>
      <c r="G10" s="31">
        <v>243377.29125000039</v>
      </c>
      <c r="H10" s="30">
        <v>52.51395281637086</v>
      </c>
      <c r="I10" s="31">
        <v>12780703.58927867</v>
      </c>
      <c r="J10" s="31">
        <v>300.04501612903158</v>
      </c>
      <c r="K10" s="31">
        <v>223233.4919999995</v>
      </c>
      <c r="L10" s="30">
        <v>46.894057564819121</v>
      </c>
      <c r="M10" s="31">
        <v>10468324.22424357</v>
      </c>
      <c r="N10" s="31">
        <v>27.074998991936631</v>
      </c>
      <c r="O10" s="31">
        <v>20143.799250000851</v>
      </c>
      <c r="P10" s="30">
        <v>114.7936065255914</v>
      </c>
      <c r="Q10" s="31">
        <v>2312379.3650351018</v>
      </c>
      <c r="R10" s="31"/>
      <c r="S10" s="31">
        <f t="shared" si="0"/>
        <v>9859214.0685375147</v>
      </c>
      <c r="T10" s="31">
        <f t="shared" si="1"/>
        <v>-2921489.5207411554</v>
      </c>
    </row>
    <row r="11" spans="1:20" x14ac:dyDescent="0.25">
      <c r="A11" s="4">
        <v>-1</v>
      </c>
      <c r="B11" s="1">
        <v>0</v>
      </c>
      <c r="C11" s="2">
        <v>44531</v>
      </c>
      <c r="D11" s="31">
        <v>-349.68003561635862</v>
      </c>
      <c r="E11" s="31">
        <v>-260161.94649857079</v>
      </c>
      <c r="F11" s="31">
        <v>349.68003561635862</v>
      </c>
      <c r="G11" s="31">
        <v>260161.94649857079</v>
      </c>
      <c r="H11" s="30">
        <v>44.350859648862013</v>
      </c>
      <c r="I11" s="31">
        <v>11538405.97513286</v>
      </c>
      <c r="J11" s="31">
        <v>300.04501612903158</v>
      </c>
      <c r="K11" s="31">
        <v>223233.4919999995</v>
      </c>
      <c r="L11" s="30">
        <v>46.894057564819121</v>
      </c>
      <c r="M11" s="31">
        <v>10468324.22424357</v>
      </c>
      <c r="N11" s="31">
        <v>49.635019487326922</v>
      </c>
      <c r="O11" s="31">
        <v>36928.454498571227</v>
      </c>
      <c r="P11" s="30">
        <v>28.97716044224638</v>
      </c>
      <c r="Q11" s="31">
        <v>1070081.7508892929</v>
      </c>
      <c r="R11" s="31"/>
      <c r="S11" s="31">
        <f t="shared" si="0"/>
        <v>10539160.452657102</v>
      </c>
      <c r="T11" s="31">
        <f t="shared" si="1"/>
        <v>-999245.52247575857</v>
      </c>
    </row>
    <row r="12" spans="1:20" x14ac:dyDescent="0.25">
      <c r="A12" s="4">
        <v>-1</v>
      </c>
      <c r="B12" s="1">
        <v>0.25</v>
      </c>
      <c r="C12" s="2">
        <v>44531</v>
      </c>
      <c r="D12" s="31">
        <v>-349.68003561635862</v>
      </c>
      <c r="E12" s="31">
        <v>-260161.94649857079</v>
      </c>
      <c r="F12" s="31">
        <v>349.68003561635862</v>
      </c>
      <c r="G12" s="31">
        <v>260161.94649857079</v>
      </c>
      <c r="H12" s="30">
        <v>45.379143920727238</v>
      </c>
      <c r="I12" s="31">
        <v>11805926.41285518</v>
      </c>
      <c r="J12" s="31">
        <v>300.04501612903158</v>
      </c>
      <c r="K12" s="31">
        <v>223233.4919999995</v>
      </c>
      <c r="L12" s="30">
        <v>46.894057564819121</v>
      </c>
      <c r="M12" s="31">
        <v>10468324.22424357</v>
      </c>
      <c r="N12" s="31">
        <v>49.635019487326922</v>
      </c>
      <c r="O12" s="31">
        <v>36928.454498571227</v>
      </c>
      <c r="P12" s="30">
        <v>36.22145055280793</v>
      </c>
      <c r="Q12" s="31">
        <v>1337602.188611615</v>
      </c>
      <c r="R12" s="31"/>
      <c r="S12" s="31">
        <f t="shared" si="0"/>
        <v>10539160.452657102</v>
      </c>
      <c r="T12" s="31">
        <f t="shared" si="1"/>
        <v>-1266765.9601980783</v>
      </c>
    </row>
    <row r="13" spans="1:20" x14ac:dyDescent="0.25">
      <c r="A13" s="4">
        <v>-1</v>
      </c>
      <c r="B13" s="1">
        <v>0.5</v>
      </c>
      <c r="C13" s="2">
        <v>44531</v>
      </c>
      <c r="D13" s="31">
        <v>-349.68003561635862</v>
      </c>
      <c r="E13" s="31">
        <v>-260161.94649857079</v>
      </c>
      <c r="F13" s="31">
        <v>349.68003561635862</v>
      </c>
      <c r="G13" s="31">
        <v>260161.94649857079</v>
      </c>
      <c r="H13" s="30">
        <v>46.407428192592462</v>
      </c>
      <c r="I13" s="31">
        <v>12073446.850577511</v>
      </c>
      <c r="J13" s="31">
        <v>300.04501612903158</v>
      </c>
      <c r="K13" s="31">
        <v>223233.4919999995</v>
      </c>
      <c r="L13" s="30">
        <v>46.894057564819121</v>
      </c>
      <c r="M13" s="31">
        <v>10468324.22424357</v>
      </c>
      <c r="N13" s="31">
        <v>49.635019487326922</v>
      </c>
      <c r="O13" s="31">
        <v>36928.454498571227</v>
      </c>
      <c r="P13" s="30">
        <v>43.465740663369537</v>
      </c>
      <c r="Q13" s="31">
        <v>1605122.6263339389</v>
      </c>
      <c r="R13" s="31"/>
      <c r="S13" s="31">
        <f t="shared" si="0"/>
        <v>10539160.452657102</v>
      </c>
      <c r="T13" s="31">
        <f t="shared" si="1"/>
        <v>-1534286.3979204092</v>
      </c>
    </row>
    <row r="14" spans="1:20" x14ac:dyDescent="0.25">
      <c r="A14" s="4">
        <v>-1</v>
      </c>
      <c r="B14" s="1">
        <v>1</v>
      </c>
      <c r="C14" s="2">
        <v>44531</v>
      </c>
      <c r="D14" s="31">
        <v>-349.68003561635862</v>
      </c>
      <c r="E14" s="31">
        <v>-260161.94649857079</v>
      </c>
      <c r="F14" s="31">
        <v>349.68003561635862</v>
      </c>
      <c r="G14" s="31">
        <v>260161.94649857079</v>
      </c>
      <c r="H14" s="30">
        <v>48.463996736322933</v>
      </c>
      <c r="I14" s="31">
        <v>12608487.72602215</v>
      </c>
      <c r="J14" s="31">
        <v>300.04501612903158</v>
      </c>
      <c r="K14" s="31">
        <v>223233.4919999995</v>
      </c>
      <c r="L14" s="30">
        <v>46.894057564819121</v>
      </c>
      <c r="M14" s="31">
        <v>10468324.22424357</v>
      </c>
      <c r="N14" s="31">
        <v>49.635019487326922</v>
      </c>
      <c r="O14" s="31">
        <v>36928.454498571227</v>
      </c>
      <c r="P14" s="30">
        <v>57.954320884492752</v>
      </c>
      <c r="Q14" s="31">
        <v>2140163.5017785868</v>
      </c>
      <c r="R14" s="31"/>
      <c r="S14" s="31">
        <f t="shared" si="0"/>
        <v>10539160.452657102</v>
      </c>
      <c r="T14" s="31">
        <f t="shared" si="1"/>
        <v>-2069327.2733650487</v>
      </c>
    </row>
    <row r="15" spans="1:20" x14ac:dyDescent="0.25">
      <c r="A15" s="4">
        <v>-1</v>
      </c>
      <c r="B15" s="1">
        <v>2</v>
      </c>
      <c r="C15" s="2">
        <v>44531</v>
      </c>
      <c r="D15" s="31">
        <v>-349.68003561635862</v>
      </c>
      <c r="E15" s="31">
        <v>-260161.94649857079</v>
      </c>
      <c r="F15" s="31">
        <v>349.68003561635862</v>
      </c>
      <c r="G15" s="31">
        <v>260161.94649857079</v>
      </c>
      <c r="H15" s="30">
        <v>52.577133823783832</v>
      </c>
      <c r="I15" s="31">
        <v>13678569.47691144</v>
      </c>
      <c r="J15" s="31">
        <v>300.04501612903158</v>
      </c>
      <c r="K15" s="31">
        <v>223233.4919999995</v>
      </c>
      <c r="L15" s="30">
        <v>46.894057564819121</v>
      </c>
      <c r="M15" s="31">
        <v>10468324.22424357</v>
      </c>
      <c r="N15" s="31">
        <v>49.635019487326922</v>
      </c>
      <c r="O15" s="31">
        <v>36928.454498571227</v>
      </c>
      <c r="P15" s="30">
        <v>86.931481326739075</v>
      </c>
      <c r="Q15" s="31">
        <v>3210245.2526678778</v>
      </c>
      <c r="R15" s="31"/>
      <c r="S15" s="31">
        <f t="shared" si="0"/>
        <v>10539160.452657102</v>
      </c>
      <c r="T15" s="31">
        <f t="shared" si="1"/>
        <v>-3139409.0242543388</v>
      </c>
    </row>
    <row r="16" spans="1:20" x14ac:dyDescent="0.25">
      <c r="A16" s="4">
        <v>-1</v>
      </c>
      <c r="B16" s="1">
        <v>4</v>
      </c>
      <c r="C16" s="2">
        <v>44531</v>
      </c>
      <c r="D16" s="31">
        <v>-349.68003561635862</v>
      </c>
      <c r="E16" s="31">
        <v>-260161.94649857079</v>
      </c>
      <c r="F16" s="31">
        <v>349.68003561635862</v>
      </c>
      <c r="G16" s="31">
        <v>260161.94649857079</v>
      </c>
      <c r="H16" s="30">
        <v>60.803407998705651</v>
      </c>
      <c r="I16" s="31">
        <v>15818732.97869003</v>
      </c>
      <c r="J16" s="31">
        <v>300.04501612903158</v>
      </c>
      <c r="K16" s="31">
        <v>223233.4919999995</v>
      </c>
      <c r="L16" s="30">
        <v>46.894057564819121</v>
      </c>
      <c r="M16" s="31">
        <v>10468324.22424357</v>
      </c>
      <c r="N16" s="31">
        <v>49.635019487326922</v>
      </c>
      <c r="O16" s="31">
        <v>36928.454498571227</v>
      </c>
      <c r="P16" s="30">
        <v>144.88580221123169</v>
      </c>
      <c r="Q16" s="31">
        <v>5350408.7544464609</v>
      </c>
      <c r="R16" s="31"/>
      <c r="S16" s="31">
        <f t="shared" si="0"/>
        <v>10539160.452657102</v>
      </c>
      <c r="T16" s="31">
        <f t="shared" si="1"/>
        <v>-5279572.5260329284</v>
      </c>
    </row>
    <row r="17" spans="1:20" x14ac:dyDescent="0.25">
      <c r="A17" s="4">
        <v>-2</v>
      </c>
      <c r="B17" s="1">
        <v>0</v>
      </c>
      <c r="C17" s="2">
        <v>44531</v>
      </c>
      <c r="D17" s="31">
        <v>-372.24005611174903</v>
      </c>
      <c r="E17" s="31">
        <v>-276946.60174714128</v>
      </c>
      <c r="F17" s="31">
        <v>372.24005611174903</v>
      </c>
      <c r="G17" s="31">
        <v>276946.60174714128</v>
      </c>
      <c r="H17" s="30">
        <v>43.856872683726657</v>
      </c>
      <c r="I17" s="31">
        <v>12146011.85301513</v>
      </c>
      <c r="J17" s="31">
        <v>300.04501612903158</v>
      </c>
      <c r="K17" s="31">
        <v>223233.4919999995</v>
      </c>
      <c r="L17" s="30">
        <v>46.894057564819121</v>
      </c>
      <c r="M17" s="31">
        <v>10468324.22424357</v>
      </c>
      <c r="N17" s="31">
        <v>72.195039982717404</v>
      </c>
      <c r="O17" s="31">
        <v>53713.109747141752</v>
      </c>
      <c r="P17" s="30">
        <v>31.234230091487781</v>
      </c>
      <c r="Q17" s="31">
        <v>1677687.62877156</v>
      </c>
      <c r="R17" s="31"/>
      <c r="S17" s="31">
        <f t="shared" si="0"/>
        <v>11219106.836776692</v>
      </c>
      <c r="T17" s="31">
        <f t="shared" si="1"/>
        <v>-926905.01623843797</v>
      </c>
    </row>
    <row r="18" spans="1:20" x14ac:dyDescent="0.25">
      <c r="A18" s="4">
        <v>-2</v>
      </c>
      <c r="B18" s="1">
        <v>0.25</v>
      </c>
      <c r="C18" s="2">
        <v>44531</v>
      </c>
      <c r="D18" s="31">
        <v>-372.24005611174903</v>
      </c>
      <c r="E18" s="31">
        <v>-276946.60174714128</v>
      </c>
      <c r="F18" s="31">
        <v>372.24005611174903</v>
      </c>
      <c r="G18" s="31">
        <v>276946.60174714128</v>
      </c>
      <c r="H18" s="30">
        <v>45.371323139326897</v>
      </c>
      <c r="I18" s="31">
        <v>12565433.76020802</v>
      </c>
      <c r="J18" s="31">
        <v>300.04501612903158</v>
      </c>
      <c r="K18" s="31">
        <v>223233.4919999995</v>
      </c>
      <c r="L18" s="30">
        <v>46.894057564819121</v>
      </c>
      <c r="M18" s="31">
        <v>10468324.22424357</v>
      </c>
      <c r="N18" s="31">
        <v>72.195039982717404</v>
      </c>
      <c r="O18" s="31">
        <v>53713.109747141752</v>
      </c>
      <c r="P18" s="30">
        <v>39.042787614359817</v>
      </c>
      <c r="Q18" s="31">
        <v>2097109.5359644559</v>
      </c>
      <c r="R18" s="31"/>
      <c r="S18" s="31">
        <f t="shared" si="0"/>
        <v>11219106.836776692</v>
      </c>
      <c r="T18" s="31">
        <f t="shared" si="1"/>
        <v>-1346326.9234313276</v>
      </c>
    </row>
    <row r="19" spans="1:20" x14ac:dyDescent="0.25">
      <c r="A19" s="4">
        <v>-2</v>
      </c>
      <c r="B19" s="1">
        <v>0.5</v>
      </c>
      <c r="C19" s="2">
        <v>44531</v>
      </c>
      <c r="D19" s="31">
        <v>-372.24005611174903</v>
      </c>
      <c r="E19" s="31">
        <v>-276946.60174714128</v>
      </c>
      <c r="F19" s="31">
        <v>372.24005611174903</v>
      </c>
      <c r="G19" s="31">
        <v>276946.60174714128</v>
      </c>
      <c r="H19" s="30">
        <v>46.885773594927109</v>
      </c>
      <c r="I19" s="31">
        <v>12984855.66740091</v>
      </c>
      <c r="J19" s="31">
        <v>300.04501612903158</v>
      </c>
      <c r="K19" s="31">
        <v>223233.4919999995</v>
      </c>
      <c r="L19" s="30">
        <v>46.894057564819121</v>
      </c>
      <c r="M19" s="31">
        <v>10468324.22424357</v>
      </c>
      <c r="N19" s="31">
        <v>72.195039982717404</v>
      </c>
      <c r="O19" s="31">
        <v>53713.109747141752</v>
      </c>
      <c r="P19" s="30">
        <v>46.851345137231718</v>
      </c>
      <c r="Q19" s="31">
        <v>2516531.4431573432</v>
      </c>
      <c r="R19" s="31"/>
      <c r="S19" s="31">
        <f t="shared" si="0"/>
        <v>11219106.836776692</v>
      </c>
      <c r="T19" s="31">
        <f t="shared" si="1"/>
        <v>-1765748.8306242172</v>
      </c>
    </row>
    <row r="20" spans="1:20" x14ac:dyDescent="0.25">
      <c r="A20" s="4">
        <v>-2</v>
      </c>
      <c r="B20" s="1">
        <v>1</v>
      </c>
      <c r="C20" s="2">
        <v>44531</v>
      </c>
      <c r="D20" s="31">
        <v>-372.24005611174903</v>
      </c>
      <c r="E20" s="31">
        <v>-276946.60174714128</v>
      </c>
      <c r="F20" s="31">
        <v>372.24005611174903</v>
      </c>
      <c r="G20" s="31">
        <v>276946.60174714128</v>
      </c>
      <c r="H20" s="30">
        <v>49.914674506127533</v>
      </c>
      <c r="I20" s="31">
        <v>13823699.481786691</v>
      </c>
      <c r="J20" s="31">
        <v>300.04501612903158</v>
      </c>
      <c r="K20" s="31">
        <v>223233.4919999995</v>
      </c>
      <c r="L20" s="30">
        <v>46.894057564819121</v>
      </c>
      <c r="M20" s="31">
        <v>10468324.22424357</v>
      </c>
      <c r="N20" s="31">
        <v>72.195039982717404</v>
      </c>
      <c r="O20" s="31">
        <v>53713.109747141752</v>
      </c>
      <c r="P20" s="30">
        <v>62.468460182975562</v>
      </c>
      <c r="Q20" s="31">
        <v>3355375.257543121</v>
      </c>
      <c r="R20" s="31"/>
      <c r="S20" s="31">
        <f t="shared" si="0"/>
        <v>11219106.836776692</v>
      </c>
      <c r="T20" s="31">
        <f t="shared" si="1"/>
        <v>-2604592.6450099982</v>
      </c>
    </row>
    <row r="21" spans="1:20" x14ac:dyDescent="0.25">
      <c r="A21" s="4">
        <v>-2</v>
      </c>
      <c r="B21" s="1">
        <v>2</v>
      </c>
      <c r="C21" s="2">
        <v>44531</v>
      </c>
      <c r="D21" s="31">
        <v>-372.24005611174903</v>
      </c>
      <c r="E21" s="31">
        <v>-276946.60174714128</v>
      </c>
      <c r="F21" s="31">
        <v>372.24005611174903</v>
      </c>
      <c r="G21" s="31">
        <v>276946.60174714128</v>
      </c>
      <c r="H21" s="30">
        <v>55.972476328528423</v>
      </c>
      <c r="I21" s="31">
        <v>15501387.110558251</v>
      </c>
      <c r="J21" s="31">
        <v>300.04501612903158</v>
      </c>
      <c r="K21" s="31">
        <v>223233.4919999995</v>
      </c>
      <c r="L21" s="30">
        <v>46.894057564819121</v>
      </c>
      <c r="M21" s="31">
        <v>10468324.22424357</v>
      </c>
      <c r="N21" s="31">
        <v>72.195039982717404</v>
      </c>
      <c r="O21" s="31">
        <v>53713.109747141752</v>
      </c>
      <c r="P21" s="30">
        <v>93.70269027446345</v>
      </c>
      <c r="Q21" s="31">
        <v>5033062.8863146864</v>
      </c>
      <c r="R21" s="31"/>
      <c r="S21" s="31">
        <f t="shared" si="0"/>
        <v>11219106.836776692</v>
      </c>
      <c r="T21" s="31">
        <f t="shared" si="1"/>
        <v>-4282280.2737815585</v>
      </c>
    </row>
    <row r="22" spans="1:20" x14ac:dyDescent="0.25">
      <c r="A22" s="4">
        <v>-2</v>
      </c>
      <c r="B22" s="1">
        <v>4</v>
      </c>
      <c r="C22" s="2">
        <v>44531</v>
      </c>
      <c r="D22" s="31">
        <v>-372.24005611174903</v>
      </c>
      <c r="E22" s="31">
        <v>-276946.60174714128</v>
      </c>
      <c r="F22" s="31">
        <v>372.24005611174903</v>
      </c>
      <c r="G22" s="31">
        <v>276946.60174714128</v>
      </c>
      <c r="H22" s="30">
        <v>68.08807997333021</v>
      </c>
      <c r="I22" s="31">
        <v>18856762.368101388</v>
      </c>
      <c r="J22" s="31">
        <v>300.04501612903158</v>
      </c>
      <c r="K22" s="31">
        <v>223233.4919999995</v>
      </c>
      <c r="L22" s="30">
        <v>46.894057564819121</v>
      </c>
      <c r="M22" s="31">
        <v>10468324.22424357</v>
      </c>
      <c r="N22" s="31">
        <v>72.195039982717404</v>
      </c>
      <c r="O22" s="31">
        <v>53713.109747141752</v>
      </c>
      <c r="P22" s="30">
        <v>156.1711504574393</v>
      </c>
      <c r="Q22" s="31">
        <v>8388438.1438578228</v>
      </c>
      <c r="R22" s="31"/>
      <c r="S22" s="31">
        <f t="shared" si="0"/>
        <v>11219106.836776692</v>
      </c>
      <c r="T22" s="31">
        <f t="shared" si="1"/>
        <v>-7637655.5313246958</v>
      </c>
    </row>
    <row r="23" spans="1:20" x14ac:dyDescent="0.25">
      <c r="A23" s="4">
        <v>-3</v>
      </c>
      <c r="B23" s="1">
        <v>0</v>
      </c>
      <c r="C23" s="2">
        <v>44531</v>
      </c>
      <c r="D23" s="31">
        <v>-394.80007660713949</v>
      </c>
      <c r="E23" s="31">
        <v>-293731.25699571182</v>
      </c>
      <c r="F23" s="31">
        <v>394.80007660713949</v>
      </c>
      <c r="G23" s="31">
        <v>293731.25699571182</v>
      </c>
      <c r="H23" s="30">
        <v>43.419341412083959</v>
      </c>
      <c r="I23" s="31">
        <v>12753617.73089738</v>
      </c>
      <c r="J23" s="31">
        <v>300.04501612903158</v>
      </c>
      <c r="K23" s="31">
        <v>223233.4919999995</v>
      </c>
      <c r="L23" s="30">
        <v>46.894057564819121</v>
      </c>
      <c r="M23" s="31">
        <v>10468324.22424357</v>
      </c>
      <c r="N23" s="31">
        <v>94.755060478107836</v>
      </c>
      <c r="O23" s="31">
        <v>70497.764995712234</v>
      </c>
      <c r="P23" s="30">
        <v>32.416538407888709</v>
      </c>
      <c r="Q23" s="31">
        <v>2285293.5066538178</v>
      </c>
      <c r="R23" s="31"/>
      <c r="S23" s="31">
        <f t="shared" si="0"/>
        <v>11899053.220896285</v>
      </c>
      <c r="T23" s="31">
        <f t="shared" si="1"/>
        <v>-854564.51000109501</v>
      </c>
    </row>
    <row r="24" spans="1:20" x14ac:dyDescent="0.25">
      <c r="A24" s="4">
        <v>-3</v>
      </c>
      <c r="B24" s="1">
        <v>0.25</v>
      </c>
      <c r="C24" s="2">
        <v>44531</v>
      </c>
      <c r="D24" s="31">
        <v>-394.80007660713949</v>
      </c>
      <c r="E24" s="31">
        <v>-293731.25699571182</v>
      </c>
      <c r="F24" s="31">
        <v>394.80007660713949</v>
      </c>
      <c r="G24" s="31">
        <v>293731.25699571182</v>
      </c>
      <c r="H24" s="30">
        <v>45.364396162153703</v>
      </c>
      <c r="I24" s="31">
        <v>13324941.107560851</v>
      </c>
      <c r="J24" s="31">
        <v>300.04501612903158</v>
      </c>
      <c r="K24" s="31">
        <v>223233.4919999995</v>
      </c>
      <c r="L24" s="30">
        <v>46.894057564819121</v>
      </c>
      <c r="M24" s="31">
        <v>10468324.22424357</v>
      </c>
      <c r="N24" s="31">
        <v>94.755060478107836</v>
      </c>
      <c r="O24" s="31">
        <v>70497.764995712234</v>
      </c>
      <c r="P24" s="30">
        <v>40.520673009861007</v>
      </c>
      <c r="Q24" s="31">
        <v>2856616.883317281</v>
      </c>
      <c r="R24" s="31"/>
      <c r="S24" s="31">
        <f t="shared" si="0"/>
        <v>11899053.220896285</v>
      </c>
      <c r="T24" s="31">
        <f t="shared" si="1"/>
        <v>-1425887.8866645657</v>
      </c>
    </row>
    <row r="25" spans="1:20" x14ac:dyDescent="0.25">
      <c r="A25" s="4">
        <v>-3</v>
      </c>
      <c r="B25" s="1">
        <v>0.5</v>
      </c>
      <c r="C25" s="2">
        <v>44531</v>
      </c>
      <c r="D25" s="31">
        <v>-394.80007660713949</v>
      </c>
      <c r="E25" s="31">
        <v>-293731.25699571182</v>
      </c>
      <c r="F25" s="31">
        <v>394.80007660713949</v>
      </c>
      <c r="G25" s="31">
        <v>293731.25699571182</v>
      </c>
      <c r="H25" s="30">
        <v>47.309450912223419</v>
      </c>
      <c r="I25" s="31">
        <v>13896264.48422431</v>
      </c>
      <c r="J25" s="31">
        <v>300.04501612903158</v>
      </c>
      <c r="K25" s="31">
        <v>223233.4919999995</v>
      </c>
      <c r="L25" s="30">
        <v>46.894057564819121</v>
      </c>
      <c r="M25" s="31">
        <v>10468324.22424357</v>
      </c>
      <c r="N25" s="31">
        <v>94.755060478107836</v>
      </c>
      <c r="O25" s="31">
        <v>70497.764995712234</v>
      </c>
      <c r="P25" s="30">
        <v>48.62480761183329</v>
      </c>
      <c r="Q25" s="31">
        <v>3427940.2599807428</v>
      </c>
      <c r="R25" s="31"/>
      <c r="S25" s="31">
        <f t="shared" si="0"/>
        <v>11899053.220896285</v>
      </c>
      <c r="T25" s="31">
        <f t="shared" si="1"/>
        <v>-1997211.2633280251</v>
      </c>
    </row>
    <row r="26" spans="1:20" x14ac:dyDescent="0.25">
      <c r="A26" s="4">
        <v>-3</v>
      </c>
      <c r="B26" s="1">
        <v>1</v>
      </c>
      <c r="C26" s="2">
        <v>44531</v>
      </c>
      <c r="D26" s="31">
        <v>-394.80007660713949</v>
      </c>
      <c r="E26" s="31">
        <v>-293731.25699571182</v>
      </c>
      <c r="F26" s="31">
        <v>394.80007660713949</v>
      </c>
      <c r="G26" s="31">
        <v>293731.25699571182</v>
      </c>
      <c r="H26" s="30">
        <v>51.199560412362779</v>
      </c>
      <c r="I26" s="31">
        <v>15038911.237551199</v>
      </c>
      <c r="J26" s="31">
        <v>300.04501612903158</v>
      </c>
      <c r="K26" s="31">
        <v>223233.4919999995</v>
      </c>
      <c r="L26" s="30">
        <v>46.894057564819121</v>
      </c>
      <c r="M26" s="31">
        <v>10468324.22424357</v>
      </c>
      <c r="N26" s="31">
        <v>94.755060478107836</v>
      </c>
      <c r="O26" s="31">
        <v>70497.764995712234</v>
      </c>
      <c r="P26" s="30">
        <v>64.833076815777417</v>
      </c>
      <c r="Q26" s="31">
        <v>4570587.0133076357</v>
      </c>
      <c r="R26" s="31"/>
      <c r="S26" s="31">
        <f t="shared" si="0"/>
        <v>11899053.220896285</v>
      </c>
      <c r="T26" s="31">
        <f t="shared" si="1"/>
        <v>-3139858.0166549142</v>
      </c>
    </row>
    <row r="27" spans="1:20" x14ac:dyDescent="0.25">
      <c r="A27" s="4">
        <v>-3</v>
      </c>
      <c r="B27" s="1">
        <v>2</v>
      </c>
      <c r="C27" s="2">
        <v>44531</v>
      </c>
      <c r="D27" s="31">
        <v>-394.80007660713949</v>
      </c>
      <c r="E27" s="31">
        <v>-293731.25699571182</v>
      </c>
      <c r="F27" s="31">
        <v>394.80007660713949</v>
      </c>
      <c r="G27" s="31">
        <v>293731.25699571182</v>
      </c>
      <c r="H27" s="30">
        <v>58.979779412641697</v>
      </c>
      <c r="I27" s="31">
        <v>17324204.74420505</v>
      </c>
      <c r="J27" s="31">
        <v>300.04501612903158</v>
      </c>
      <c r="K27" s="31">
        <v>223233.4919999995</v>
      </c>
      <c r="L27" s="30">
        <v>46.894057564819121</v>
      </c>
      <c r="M27" s="31">
        <v>10468324.22424357</v>
      </c>
      <c r="N27" s="31">
        <v>94.755060478107836</v>
      </c>
      <c r="O27" s="31">
        <v>70497.764995712234</v>
      </c>
      <c r="P27" s="30">
        <v>97.249615223666581</v>
      </c>
      <c r="Q27" s="31">
        <v>6855880.5199614856</v>
      </c>
      <c r="R27" s="31"/>
      <c r="S27" s="31">
        <f t="shared" si="0"/>
        <v>11899053.220896285</v>
      </c>
      <c r="T27" s="31">
        <f t="shared" si="1"/>
        <v>-5425151.5233087651</v>
      </c>
    </row>
    <row r="28" spans="1:20" x14ac:dyDescent="0.25">
      <c r="A28" s="4">
        <v>-3</v>
      </c>
      <c r="B28" s="1">
        <v>4</v>
      </c>
      <c r="C28" s="2">
        <v>44531</v>
      </c>
      <c r="D28" s="31">
        <v>-394.80007660713949</v>
      </c>
      <c r="E28" s="31">
        <v>-293731.25699571182</v>
      </c>
      <c r="F28" s="31">
        <v>394.80007660713949</v>
      </c>
      <c r="G28" s="31">
        <v>293731.25699571182</v>
      </c>
      <c r="H28" s="30">
        <v>74.540217413199358</v>
      </c>
      <c r="I28" s="31">
        <v>21894791.757512689</v>
      </c>
      <c r="J28" s="31">
        <v>300.04501612903158</v>
      </c>
      <c r="K28" s="31">
        <v>223233.4919999995</v>
      </c>
      <c r="L28" s="30">
        <v>46.894057564819121</v>
      </c>
      <c r="M28" s="31">
        <v>10468324.22424357</v>
      </c>
      <c r="N28" s="31">
        <v>94.755060478107836</v>
      </c>
      <c r="O28" s="31">
        <v>70497.764995712234</v>
      </c>
      <c r="P28" s="30">
        <v>162.082692039444</v>
      </c>
      <c r="Q28" s="31">
        <v>11426467.53326912</v>
      </c>
      <c r="R28" s="31"/>
      <c r="S28" s="31">
        <f t="shared" si="0"/>
        <v>11899053.220896285</v>
      </c>
      <c r="T28" s="31">
        <f t="shared" si="1"/>
        <v>-9995738.5366164036</v>
      </c>
    </row>
    <row r="35" spans="8:12" x14ac:dyDescent="0.25">
      <c r="J35" s="27" t="s">
        <v>32</v>
      </c>
      <c r="K35" s="26"/>
      <c r="L35" s="25"/>
    </row>
    <row r="36" spans="8:12" x14ac:dyDescent="0.25">
      <c r="H36" s="24" t="s">
        <v>31</v>
      </c>
      <c r="I36" s="24" t="s">
        <v>30</v>
      </c>
      <c r="J36" s="23" t="s">
        <v>29</v>
      </c>
      <c r="K36" s="22" t="s">
        <v>28</v>
      </c>
      <c r="L36" s="21" t="s">
        <v>27</v>
      </c>
    </row>
    <row r="37" spans="8:12" x14ac:dyDescent="0.25">
      <c r="H37" s="20" t="s">
        <v>26</v>
      </c>
      <c r="I37" s="20" t="s">
        <v>26</v>
      </c>
      <c r="J37" s="19" t="s">
        <v>25</v>
      </c>
      <c r="K37" s="18" t="s">
        <v>24</v>
      </c>
      <c r="L37" s="17" t="s">
        <v>23</v>
      </c>
    </row>
    <row r="38" spans="8:12" x14ac:dyDescent="0.25">
      <c r="H38" s="12" t="s">
        <v>22</v>
      </c>
      <c r="I38" s="16" t="s">
        <v>21</v>
      </c>
      <c r="J38" s="15">
        <f>[1]Sheet1!J5</f>
        <v>-4.728637931316201</v>
      </c>
      <c r="K38" s="14">
        <f>[1]Sheet1!J6</f>
        <v>-5.1405907088772</v>
      </c>
      <c r="L38" s="13">
        <f>[1]Sheet1!J7</f>
        <v>-5.5525434864381999</v>
      </c>
    </row>
    <row r="39" spans="8:12" x14ac:dyDescent="0.25">
      <c r="H39" s="12" t="s">
        <v>20</v>
      </c>
      <c r="I39" s="12" t="s">
        <v>19</v>
      </c>
      <c r="J39" s="11">
        <f>[1]Sheet1!J8</f>
        <v>-7.3537384442406299</v>
      </c>
      <c r="K39" s="10">
        <f>[1]Sheet1!J9</f>
        <v>-8.0961959115060314</v>
      </c>
      <c r="L39" s="9">
        <f>[1]Sheet1!J10</f>
        <v>-8.838653378771431</v>
      </c>
    </row>
    <row r="40" spans="8:12" x14ac:dyDescent="0.25">
      <c r="H40" s="8" t="s">
        <v>18</v>
      </c>
      <c r="I40" s="8" t="s">
        <v>17</v>
      </c>
      <c r="J40" s="7">
        <f>[1]Sheet1!J11</f>
        <v>-9.9788389571650171</v>
      </c>
      <c r="K40" s="6">
        <f>[1]Sheet1!J12</f>
        <v>-11.051801114134818</v>
      </c>
      <c r="L40" s="5">
        <f>[1]Sheet1!J13</f>
        <v>-12.124763271104619</v>
      </c>
    </row>
    <row r="41" spans="8:12" x14ac:dyDescent="0.25">
      <c r="J41" t="s">
        <v>16</v>
      </c>
    </row>
  </sheetData>
  <mergeCells count="4">
    <mergeCell ref="D1:E1"/>
    <mergeCell ref="F1:I1"/>
    <mergeCell ref="J1:M1"/>
    <mergeCell ref="N1:Q1"/>
  </mergeCells>
  <pageMargins left="0.75" right="0.75" top="1" bottom="1" header="0.5" footer="0.5"/>
  <pageSetup paperSize="9" orientation="portrait" horizontalDpi="300" verticalDpi="300" r:id="rId1"/>
  <customProperties>
    <customPr name="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Ruud Wijtvliet</cp:lastModifiedBy>
  <dcterms:created xsi:type="dcterms:W3CDTF">2022-01-13T11:53:29Z</dcterms:created>
  <dcterms:modified xsi:type="dcterms:W3CDTF">2022-01-13T12:09:51Z</dcterms:modified>
</cp:coreProperties>
</file>