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ud.wijtvliet\Ruud\Python\dev\lichtblyck\scripts\2022\2022_04_11_longmengen_gas_MtM\"/>
    </mc:Choice>
  </mc:AlternateContent>
  <xr:revisionPtr revIDLastSave="0" documentId="8_{68ECB83E-4161-4DA7-8916-91DA3B034E50}" xr6:coauthVersionLast="47" xr6:coauthVersionMax="47" xr10:uidLastSave="{00000000-0000-0000-0000-000000000000}"/>
  <bookViews>
    <workbookView xWindow="1890" yWindow="-110" windowWidth="36620" windowHeight="21820" xr2:uid="{6E55DC50-DBB0-44B1-8A2E-E5AED484AF56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  <c r="J41" i="1"/>
  <c r="K41" i="1"/>
  <c r="H41" i="1"/>
  <c r="I38" i="1"/>
  <c r="J38" i="1"/>
  <c r="K38" i="1"/>
  <c r="I39" i="1"/>
  <c r="J39" i="1"/>
  <c r="K39" i="1"/>
  <c r="I40" i="1"/>
  <c r="J40" i="1"/>
  <c r="K40" i="1"/>
  <c r="H40" i="1"/>
  <c r="H39" i="1"/>
  <c r="H38" i="1"/>
  <c r="I33" i="1"/>
  <c r="I37" i="1" s="1"/>
  <c r="J33" i="1"/>
  <c r="J37" i="1" s="1"/>
  <c r="K33" i="1"/>
  <c r="K37" i="1" s="1"/>
  <c r="I34" i="1"/>
  <c r="J34" i="1"/>
  <c r="K34" i="1"/>
  <c r="I35" i="1"/>
  <c r="J35" i="1"/>
  <c r="K35" i="1"/>
  <c r="I36" i="1"/>
  <c r="J36" i="1"/>
  <c r="K36" i="1"/>
  <c r="H35" i="1"/>
  <c r="H36" i="1"/>
  <c r="H34" i="1"/>
  <c r="H33" i="1"/>
  <c r="H37" i="1" s="1"/>
  <c r="H24" i="1"/>
  <c r="K29" i="1"/>
  <c r="K24" i="1"/>
  <c r="I29" i="1"/>
  <c r="J29" i="1"/>
  <c r="H29" i="1"/>
  <c r="J24" i="1"/>
  <c r="I24" i="1"/>
</calcChain>
</file>

<file path=xl/sharedStrings.xml><?xml version="1.0" encoding="utf-8"?>
<sst xmlns="http://schemas.openxmlformats.org/spreadsheetml/2006/main" count="32" uniqueCount="19">
  <si>
    <t>q</t>
  </si>
  <si>
    <t>r</t>
  </si>
  <si>
    <t>delta</t>
  </si>
  <si>
    <t>now</t>
  </si>
  <si>
    <t>pricedrop</t>
  </si>
  <si>
    <t>B2C_LEGACY</t>
  </si>
  <si>
    <t>B2B_BTB</t>
  </si>
  <si>
    <t>B2B_RLM</t>
  </si>
  <si>
    <t>B2C_NEW</t>
  </si>
  <si>
    <t>B2B_CONTI</t>
  </si>
  <si>
    <t>Σ 2023-2025</t>
  </si>
  <si>
    <t>Σ 2022 ROY</t>
  </si>
  <si>
    <t>B2C Legacy</t>
  </si>
  <si>
    <t>B2B Contingent**</t>
  </si>
  <si>
    <t>B2C New Tariffs**</t>
  </si>
  <si>
    <t>B2B Back-to-Back + RLM</t>
  </si>
  <si>
    <t>r now</t>
  </si>
  <si>
    <t>r after pricedrop</t>
  </si>
  <si>
    <t>delta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</si>
</sst>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;\-#,##0.00"/>
    <numFmt numFmtId="165" formatCode="#,##0;\-#,##0"/>
    <numFmt numFmtId="166" formatCode="#,##0.00%;\-#,##0.00%"/>
    <numFmt numFmtId="167" formatCode="#,##0%;\-#,##0%"/>
    <numFmt numFmtId="168" formatCode="#,##0.0000;\-#,##0.0000"/>
    <numFmt numFmtId="169" formatCode="yyyy\-mm\-dd\ hh:mm;;"/>
    <numFmt numFmtId="170" formatCode="yyyy\-mm\-dd;;"/>
    <numFmt numFmtId="171" formatCode="mmm\ yyyy;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 applyFont="0" applyFill="0" applyBorder="0" applyProtection="0">
      <alignment vertical="top"/>
    </xf>
    <xf numFmtId="164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70" fontId="1" fillId="0" borderId="0" applyFont="0" applyFill="0" applyBorder="0" applyProtection="0">
      <alignment vertical="top"/>
    </xf>
    <xf numFmtId="171" fontId="1" fillId="0" borderId="0" applyFont="0" applyFill="0" applyBorder="0" applyProtection="0">
      <alignment vertical="top"/>
    </xf>
  </cellStyleXfs>
  <cellXfs count="5">
    <xf numFmtId="0" fontId="0" fillId="0" borderId="0" xfId="0">
      <alignment vertical="top"/>
    </xf>
    <xf numFmtId="17" fontId="0" fillId="0" borderId="0" xfId="0" applyNumberFormat="1">
      <alignment vertical="top"/>
    </xf>
    <xf numFmtId="165" fontId="0" fillId="0" borderId="0" xfId="2" applyFont="1">
      <alignment vertical="top"/>
    </xf>
    <xf numFmtId="165" fontId="0" fillId="0" borderId="0" xfId="0" applyNumberFormat="1">
      <alignment vertical="top"/>
    </xf>
    <xf numFmtId="165" fontId="0" fillId="0" borderId="0" xfId="2" applyFont="1" applyFill="1">
      <alignment vertical="top"/>
    </xf>
  </cellXfs>
  <cellStyles count="9">
    <cellStyle name="​​Date" xfId="7" xr:uid="{1C65D5A0-5322-480B-98D4-79649C368DE6}"/>
    <cellStyle name="​​Month" xfId="8" xr:uid="{3936DC4A-D985-436B-A53D-BB5429B1ABFB}"/>
    <cellStyle name="​​Timestamp" xfId="6" xr:uid="{D0F0957E-376A-4896-991C-665757432681}"/>
    <cellStyle name="​Factor [4]" xfId="5" xr:uid="{77041F84-0D9B-4AED-93E8-1644E7F5C00F}"/>
    <cellStyle name="​Percentage [0]" xfId="4" xr:uid="{1D42D2D9-FDA4-417C-B70B-2CCB22ADC48D}"/>
    <cellStyle name="​Percentage [2]" xfId="3" xr:uid="{78BC70C4-847A-40A8-8E25-65344825D60D}"/>
    <cellStyle name="Normal" xfId="0" builtinId="0" customBuiltin="1"/>
    <cellStyle name="Number [0]" xfId="2" xr:uid="{A06C38F2-6B0D-445B-850B-290276009A5D}"/>
    <cellStyle name="Number [2]" xfId="1" xr:uid="{BE755F13-72C2-4919-9999-A8478B4C89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81DE-E00B-4252-8A22-685475049965}">
  <dimension ref="F17:N42"/>
  <sheetViews>
    <sheetView tabSelected="1" workbookViewId="0">
      <selection activeCell="M37" sqref="M37:N38"/>
    </sheetView>
  </sheetViews>
  <sheetFormatPr defaultRowHeight="14.5" x14ac:dyDescent="0.35"/>
  <cols>
    <col min="7" max="7" width="14.26953125" customWidth="1"/>
    <col min="8" max="8" width="12.81640625" bestFit="1" customWidth="1"/>
    <col min="9" max="10" width="14.90625" bestFit="1" customWidth="1"/>
    <col min="11" max="11" width="11.90625" bestFit="1" customWidth="1"/>
    <col min="13" max="13" width="11.26953125" bestFit="1" customWidth="1"/>
    <col min="14" max="14" width="11.90625" bestFit="1" customWidth="1"/>
  </cols>
  <sheetData>
    <row r="17" spans="6:11" x14ac:dyDescent="0.35">
      <c r="H17" t="s">
        <v>0</v>
      </c>
      <c r="I17" t="s">
        <v>1</v>
      </c>
      <c r="J17" t="s">
        <v>1</v>
      </c>
      <c r="K17" t="s">
        <v>2</v>
      </c>
    </row>
    <row r="18" spans="6:11" x14ac:dyDescent="0.35">
      <c r="H18" t="s">
        <v>3</v>
      </c>
      <c r="I18" t="s">
        <v>3</v>
      </c>
      <c r="J18" t="s">
        <v>4</v>
      </c>
      <c r="K18" t="s">
        <v>4</v>
      </c>
    </row>
    <row r="19" spans="6:11" x14ac:dyDescent="0.35">
      <c r="F19" s="1"/>
      <c r="G19" t="s">
        <v>5</v>
      </c>
      <c r="H19" s="2">
        <v>4268</v>
      </c>
      <c r="I19" s="2">
        <v>538178</v>
      </c>
      <c r="J19" s="2">
        <v>269089</v>
      </c>
      <c r="K19" s="2">
        <v>-269089</v>
      </c>
    </row>
    <row r="20" spans="6:11" x14ac:dyDescent="0.35">
      <c r="F20" s="1"/>
      <c r="G20" t="s">
        <v>6</v>
      </c>
      <c r="H20" s="2">
        <v>3141</v>
      </c>
      <c r="I20" s="2">
        <v>335935</v>
      </c>
      <c r="J20" s="2">
        <v>167967</v>
      </c>
      <c r="K20" s="2">
        <v>-167967</v>
      </c>
    </row>
    <row r="21" spans="6:11" x14ac:dyDescent="0.35">
      <c r="F21" s="1"/>
      <c r="G21" t="s">
        <v>7</v>
      </c>
      <c r="H21" s="2">
        <v>997</v>
      </c>
      <c r="I21" s="2">
        <v>103492</v>
      </c>
      <c r="J21" s="2">
        <v>51746</v>
      </c>
      <c r="K21" s="2">
        <v>-51746</v>
      </c>
    </row>
    <row r="22" spans="6:11" x14ac:dyDescent="0.35">
      <c r="F22" s="1"/>
      <c r="G22" t="s">
        <v>9</v>
      </c>
      <c r="H22" s="2">
        <v>19905</v>
      </c>
      <c r="I22" s="2">
        <v>2104582</v>
      </c>
      <c r="J22" s="2">
        <v>1052291</v>
      </c>
      <c r="K22" s="2">
        <v>-1052291</v>
      </c>
    </row>
    <row r="23" spans="6:11" x14ac:dyDescent="0.35">
      <c r="F23" s="1"/>
      <c r="G23" t="s">
        <v>8</v>
      </c>
      <c r="H23" s="2">
        <v>50403</v>
      </c>
      <c r="I23" s="2">
        <v>5290467</v>
      </c>
      <c r="J23" s="2">
        <v>2645233</v>
      </c>
      <c r="K23" s="2">
        <v>-2645233</v>
      </c>
    </row>
    <row r="24" spans="6:11" x14ac:dyDescent="0.35">
      <c r="G24" t="s">
        <v>11</v>
      </c>
      <c r="H24" s="2">
        <f>SUM(H19:H23)</f>
        <v>78714</v>
      </c>
      <c r="I24" s="2">
        <f>SUM(I19:I23)</f>
        <v>8372654</v>
      </c>
      <c r="J24" s="2">
        <f>SUM(J19:J23)</f>
        <v>4186326</v>
      </c>
      <c r="K24" s="2">
        <f>SUM(K19:K23)</f>
        <v>-4186326</v>
      </c>
    </row>
    <row r="25" spans="6:11" x14ac:dyDescent="0.35">
      <c r="G25" t="s">
        <v>6</v>
      </c>
      <c r="H25" s="2">
        <v>9477</v>
      </c>
      <c r="I25" s="2">
        <v>721626</v>
      </c>
      <c r="J25" s="2">
        <v>360813</v>
      </c>
      <c r="K25" s="2">
        <v>-360813</v>
      </c>
    </row>
    <row r="26" spans="6:11" x14ac:dyDescent="0.35">
      <c r="G26" t="s">
        <v>7</v>
      </c>
      <c r="H26" s="2">
        <v>2525</v>
      </c>
      <c r="I26" s="2">
        <v>193057</v>
      </c>
      <c r="J26" s="2">
        <v>96528</v>
      </c>
      <c r="K26" s="2">
        <v>-96528</v>
      </c>
    </row>
    <row r="27" spans="6:11" x14ac:dyDescent="0.35">
      <c r="G27" t="s">
        <v>9</v>
      </c>
      <c r="H27" s="2">
        <v>42014</v>
      </c>
      <c r="I27" s="2">
        <v>3268442</v>
      </c>
      <c r="J27" s="2">
        <v>1634221</v>
      </c>
      <c r="K27" s="2">
        <v>-1634221</v>
      </c>
    </row>
    <row r="28" spans="6:11" x14ac:dyDescent="0.35">
      <c r="G28" t="s">
        <v>8</v>
      </c>
      <c r="H28" s="2">
        <v>83203</v>
      </c>
      <c r="I28" s="2">
        <v>7620701</v>
      </c>
      <c r="J28" s="2">
        <v>3810350</v>
      </c>
      <c r="K28" s="2">
        <v>-3810350</v>
      </c>
    </row>
    <row r="29" spans="6:11" x14ac:dyDescent="0.35">
      <c r="G29" t="s">
        <v>10</v>
      </c>
      <c r="H29" s="2">
        <f>SUM(H25:H28)</f>
        <v>137219</v>
      </c>
      <c r="I29" s="2">
        <f t="shared" ref="I29:K29" si="0">SUM(I25:I28)</f>
        <v>11803826</v>
      </c>
      <c r="J29" s="2">
        <f t="shared" si="0"/>
        <v>5901912</v>
      </c>
      <c r="K29" s="2">
        <f t="shared" si="0"/>
        <v>-5901912</v>
      </c>
    </row>
    <row r="32" spans="6:11" x14ac:dyDescent="0.35">
      <c r="H32" t="s">
        <v>0</v>
      </c>
      <c r="I32" t="s">
        <v>16</v>
      </c>
      <c r="J32" t="s">
        <v>17</v>
      </c>
      <c r="K32" t="s">
        <v>18</v>
      </c>
    </row>
    <row r="33" spans="7:14" x14ac:dyDescent="0.35">
      <c r="G33" t="s">
        <v>12</v>
      </c>
      <c r="H33" s="3">
        <f>H19</f>
        <v>4268</v>
      </c>
      <c r="I33" s="3">
        <f t="shared" ref="I33:K33" si="1">I19</f>
        <v>538178</v>
      </c>
      <c r="J33" s="3">
        <f t="shared" si="1"/>
        <v>269089</v>
      </c>
      <c r="K33" s="3">
        <f t="shared" si="1"/>
        <v>-269089</v>
      </c>
    </row>
    <row r="34" spans="7:14" x14ac:dyDescent="0.35">
      <c r="G34" t="s">
        <v>15</v>
      </c>
      <c r="H34" s="3">
        <f>H20+H21</f>
        <v>4138</v>
      </c>
      <c r="I34" s="3">
        <f t="shared" ref="I34:K34" si="2">I20+I21</f>
        <v>439427</v>
      </c>
      <c r="J34" s="3">
        <f t="shared" si="2"/>
        <v>219713</v>
      </c>
      <c r="K34" s="3">
        <f t="shared" si="2"/>
        <v>-219713</v>
      </c>
    </row>
    <row r="35" spans="7:14" x14ac:dyDescent="0.35">
      <c r="G35" t="s">
        <v>14</v>
      </c>
      <c r="H35" s="3">
        <f>H23</f>
        <v>50403</v>
      </c>
      <c r="I35" s="3">
        <f t="shared" ref="I35:K35" si="3">I23</f>
        <v>5290467</v>
      </c>
      <c r="J35" s="3">
        <f t="shared" si="3"/>
        <v>2645233</v>
      </c>
      <c r="K35" s="3">
        <f t="shared" si="3"/>
        <v>-2645233</v>
      </c>
    </row>
    <row r="36" spans="7:14" x14ac:dyDescent="0.35">
      <c r="G36" t="s">
        <v>13</v>
      </c>
      <c r="H36" s="3">
        <f>H22</f>
        <v>19905</v>
      </c>
      <c r="I36" s="3">
        <f t="shared" ref="I36:K36" si="4">I22</f>
        <v>2104582</v>
      </c>
      <c r="J36" s="3">
        <f t="shared" si="4"/>
        <v>1052291</v>
      </c>
      <c r="K36" s="3">
        <f t="shared" si="4"/>
        <v>-1052291</v>
      </c>
    </row>
    <row r="37" spans="7:14" x14ac:dyDescent="0.35">
      <c r="G37" t="s">
        <v>11</v>
      </c>
      <c r="H37" s="3">
        <f>SUM(H33:H36)</f>
        <v>78714</v>
      </c>
      <c r="I37" s="3">
        <f t="shared" ref="I37:K37" si="5">SUM(I33:I36)</f>
        <v>8372654</v>
      </c>
      <c r="J37" s="3">
        <f t="shared" si="5"/>
        <v>4186326</v>
      </c>
      <c r="K37" s="3">
        <f t="shared" si="5"/>
        <v>-4186326</v>
      </c>
      <c r="M37" s="4">
        <v>4186326</v>
      </c>
      <c r="N37" s="4">
        <v>-4186326</v>
      </c>
    </row>
    <row r="38" spans="7:14" x14ac:dyDescent="0.35">
      <c r="G38" t="s">
        <v>15</v>
      </c>
      <c r="H38" s="3">
        <f>H25+H26</f>
        <v>12002</v>
      </c>
      <c r="I38" s="3">
        <f t="shared" ref="I38:K38" si="6">I25+I26</f>
        <v>914683</v>
      </c>
      <c r="J38" s="3">
        <f t="shared" si="6"/>
        <v>457341</v>
      </c>
      <c r="K38" s="3">
        <f t="shared" si="6"/>
        <v>-457341</v>
      </c>
      <c r="M38" s="4">
        <v>5901912</v>
      </c>
      <c r="N38" s="4">
        <v>-5901912</v>
      </c>
    </row>
    <row r="39" spans="7:14" x14ac:dyDescent="0.35">
      <c r="G39" t="s">
        <v>14</v>
      </c>
      <c r="H39" s="3">
        <f>H28</f>
        <v>83203</v>
      </c>
      <c r="I39" s="3">
        <f t="shared" ref="I39:K39" si="7">I28</f>
        <v>7620701</v>
      </c>
      <c r="J39" s="3">
        <f t="shared" si="7"/>
        <v>3810350</v>
      </c>
      <c r="K39" s="3">
        <f t="shared" si="7"/>
        <v>-3810350</v>
      </c>
    </row>
    <row r="40" spans="7:14" x14ac:dyDescent="0.35">
      <c r="G40" t="s">
        <v>13</v>
      </c>
      <c r="H40" s="3">
        <f>H27</f>
        <v>42014</v>
      </c>
      <c r="I40" s="3">
        <f t="shared" ref="I40:K40" si="8">I27</f>
        <v>3268442</v>
      </c>
      <c r="J40" s="3">
        <f t="shared" si="8"/>
        <v>1634221</v>
      </c>
      <c r="K40" s="3">
        <f t="shared" si="8"/>
        <v>-1634221</v>
      </c>
    </row>
    <row r="41" spans="7:14" x14ac:dyDescent="0.35">
      <c r="G41" t="s">
        <v>10</v>
      </c>
      <c r="H41" s="3">
        <f>SUM(H38:H40)</f>
        <v>137219</v>
      </c>
      <c r="I41" s="3">
        <f t="shared" ref="I41:K41" si="9">SUM(I38:I40)</f>
        <v>11803826</v>
      </c>
      <c r="J41" s="3">
        <f t="shared" si="9"/>
        <v>5901912</v>
      </c>
      <c r="K41" s="3">
        <f t="shared" si="9"/>
        <v>-5901912</v>
      </c>
    </row>
    <row r="42" spans="7:14" x14ac:dyDescent="0.35">
      <c r="J42" s="3"/>
      <c r="K42" s="3"/>
    </row>
  </sheetData>
  <pageMargins left="0.7" right="0.7" top="0.75" bottom="0.75" header="0.3" footer="0.3"/>
  <pageSetup paperSize="9" orientation="portrait" horizontalDpi="1200" verticalDpi="1200" r:id="rId1"/>
  <customProperties>
    <customPr name="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Wijtvliet</dc:creator>
  <cp:lastModifiedBy>Ruud Wijtvliet</cp:lastModifiedBy>
  <dcterms:created xsi:type="dcterms:W3CDTF">2022-04-12T17:43:10Z</dcterms:created>
  <dcterms:modified xsi:type="dcterms:W3CDTF">2022-04-12T18:01:31Z</dcterms:modified>
</cp:coreProperties>
</file>