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https://lichtblickit-my.sharepoint.com/personal/ruud_wijtvliet_lichtblick_de/Documents/Work_in_RM/python/2020_01_lichtblyck/scripts/2022_01 AdhocTanja NovDez2021/"/>
    </mc:Choice>
  </mc:AlternateContent>
  <xr:revisionPtr revIDLastSave="203" documentId="11_496D2A2F46733CEE64040C1454F71E7BB2CFA82D" xr6:coauthVersionLast="47" xr6:coauthVersionMax="47" xr10:uidLastSave="{1E43C935-3F9A-434A-BFE4-7A58DCA33D28}"/>
  <bookViews>
    <workbookView xWindow="1875" yWindow="-120" windowWidth="27045" windowHeight="16440" xr2:uid="{00000000-000D-0000-FFFF-FFFF00000000}"/>
  </bookViews>
  <sheets>
    <sheet name="Sheet1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I5" i="1" s="1"/>
  <c r="J5" i="1" s="1"/>
  <c r="J27" i="1" s="1"/>
  <c r="H6" i="1"/>
  <c r="I6" i="1" s="1"/>
  <c r="J6" i="1" s="1"/>
  <c r="K27" i="1" s="1"/>
  <c r="H7" i="1"/>
  <c r="I7" i="1" s="1"/>
  <c r="J7" i="1" s="1"/>
  <c r="L27" i="1" s="1"/>
  <c r="H8" i="1"/>
  <c r="I8" i="1" s="1"/>
  <c r="J8" i="1" s="1"/>
  <c r="J28" i="1" s="1"/>
  <c r="H9" i="1"/>
  <c r="I9" i="1" s="1"/>
  <c r="J9" i="1" s="1"/>
  <c r="K28" i="1" s="1"/>
  <c r="H10" i="1"/>
  <c r="I10" i="1" s="1"/>
  <c r="J10" i="1" s="1"/>
  <c r="L28" i="1" s="1"/>
  <c r="H11" i="1"/>
  <c r="I11" i="1" s="1"/>
  <c r="J11" i="1" s="1"/>
  <c r="J29" i="1" s="1"/>
  <c r="H12" i="1"/>
  <c r="I12" i="1"/>
  <c r="J12" i="1" s="1"/>
  <c r="K29" i="1" s="1"/>
  <c r="H13" i="1"/>
  <c r="I13" i="1" s="1"/>
  <c r="J13" i="1" s="1"/>
  <c r="L29" i="1" s="1"/>
  <c r="E18" i="1"/>
  <c r="E17" i="1"/>
</calcChain>
</file>

<file path=xl/sharedStrings.xml><?xml version="1.0" encoding="utf-8"?>
<sst xmlns="http://schemas.openxmlformats.org/spreadsheetml/2006/main" count="58" uniqueCount="35">
  <si>
    <t>offtake</t>
  </si>
  <si>
    <t>pnl_cost</t>
  </si>
  <si>
    <t>sourced</t>
  </si>
  <si>
    <t>unsourced</t>
  </si>
  <si>
    <t>w</t>
  </si>
  <si>
    <t>q</t>
  </si>
  <si>
    <t>p</t>
  </si>
  <si>
    <t>r</t>
  </si>
  <si>
    <t>unit</t>
  </si>
  <si>
    <t>MW</t>
  </si>
  <si>
    <t>MWh</t>
  </si>
  <si>
    <t>Eur/MWh</t>
  </si>
  <si>
    <t>Eur</t>
  </si>
  <si>
    <t>ts_left</t>
  </si>
  <si>
    <t>Income</t>
  </si>
  <si>
    <t>Cost</t>
  </si>
  <si>
    <t>Profit</t>
  </si>
  <si>
    <t>MEUR</t>
  </si>
  <si>
    <t>-1 deg C</t>
  </si>
  <si>
    <t>-2 deg C</t>
  </si>
  <si>
    <t>-0 deg C</t>
  </si>
  <si>
    <t>+0%</t>
  </si>
  <si>
    <t>+10%</t>
  </si>
  <si>
    <t>Spot price change</t>
  </si>
  <si>
    <t>Temperature</t>
  </si>
  <si>
    <t>change</t>
  </si>
  <si>
    <t>+0 GWh</t>
  </si>
  <si>
    <t>+17 GWh</t>
  </si>
  <si>
    <t>+34 GWh</t>
  </si>
  <si>
    <t>+0 Eur/MWh</t>
  </si>
  <si>
    <t>+22 Eur/MWh</t>
  </si>
  <si>
    <t>+20%</t>
  </si>
  <si>
    <t>+44 Eur/MWh</t>
  </si>
  <si>
    <t>Values: Profit in MEur</t>
  </si>
  <si>
    <t>Offtake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</si>
</sst>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9" fontId="2" fillId="0" borderId="0" applyFont="0" applyFill="0" applyBorder="0" applyProtection="0">
      <alignment vertical="top"/>
    </xf>
  </cellStyleXfs>
  <cellXfs count="2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39" fontId="0" fillId="0" borderId="0" xfId="1" applyFont="1">
      <alignment vertical="top"/>
    </xf>
    <xf numFmtId="14" fontId="0" fillId="0" borderId="0" xfId="0" applyNumberFormat="1"/>
    <xf numFmtId="0" fontId="0" fillId="2" borderId="6" xfId="0" quotePrefix="1" applyFill="1" applyBorder="1"/>
    <xf numFmtId="0" fontId="0" fillId="2" borderId="11" xfId="0" quotePrefix="1" applyFill="1" applyBorder="1"/>
    <xf numFmtId="0" fontId="0" fillId="2" borderId="0" xfId="0" quotePrefix="1" applyFill="1" applyBorder="1"/>
    <xf numFmtId="0" fontId="0" fillId="2" borderId="12" xfId="0" quotePrefix="1" applyFill="1" applyBorder="1"/>
    <xf numFmtId="0" fontId="0" fillId="2" borderId="10" xfId="0" quotePrefix="1" applyFill="1" applyBorder="1"/>
    <xf numFmtId="0" fontId="0" fillId="2" borderId="13" xfId="0" quotePrefix="1" applyFill="1" applyBorder="1"/>
    <xf numFmtId="0" fontId="0" fillId="2" borderId="14" xfId="0" quotePrefix="1" applyFill="1" applyBorder="1"/>
    <xf numFmtId="0" fontId="0" fillId="2" borderId="7" xfId="0" quotePrefix="1" applyFill="1" applyBorder="1"/>
    <xf numFmtId="0" fontId="0" fillId="2" borderId="8" xfId="0" quotePrefix="1" applyFill="1" applyBorder="1"/>
    <xf numFmtId="172" fontId="0" fillId="3" borderId="9" xfId="0" applyNumberFormat="1" applyFill="1" applyBorder="1"/>
    <xf numFmtId="172" fontId="0" fillId="3" borderId="2" xfId="0" applyNumberFormat="1" applyFill="1" applyBorder="1"/>
    <xf numFmtId="172" fontId="0" fillId="3" borderId="3" xfId="0" applyNumberFormat="1" applyFill="1" applyBorder="1"/>
    <xf numFmtId="172" fontId="0" fillId="3" borderId="6" xfId="0" applyNumberFormat="1" applyFill="1" applyBorder="1"/>
    <xf numFmtId="172" fontId="0" fillId="3" borderId="0" xfId="0" applyNumberFormat="1" applyFill="1" applyBorder="1"/>
    <xf numFmtId="172" fontId="0" fillId="3" borderId="10" xfId="0" applyNumberFormat="1" applyFill="1" applyBorder="1"/>
    <xf numFmtId="172" fontId="0" fillId="3" borderId="11" xfId="0" applyNumberFormat="1" applyFill="1" applyBorder="1"/>
    <xf numFmtId="172" fontId="0" fillId="3" borderId="12" xfId="0" applyNumberFormat="1" applyFill="1" applyBorder="1"/>
    <xf numFmtId="172" fontId="0" fillId="3" borderId="13" xfId="0" applyNumberFormat="1" applyFill="1" applyBorder="1"/>
    <xf numFmtId="0" fontId="0" fillId="4" borderId="14" xfId="0" applyFill="1" applyBorder="1"/>
    <xf numFmtId="0" fontId="0" fillId="4" borderId="8" xfId="0" applyFill="1" applyBorder="1"/>
    <xf numFmtId="0" fontId="0" fillId="4" borderId="15" xfId="0" applyFill="1" applyBorder="1"/>
    <xf numFmtId="0" fontId="0" fillId="4" borderId="5" xfId="0" applyFill="1" applyBorder="1"/>
    <xf numFmtId="0" fontId="0" fillId="4" borderId="4" xfId="0" applyFill="1" applyBorder="1"/>
  </cellXfs>
  <cellStyles count="2">
    <cellStyle name="Normal" xfId="0" builtinId="0"/>
    <cellStyle name="Number [2] 2" xfId="1" xr:uid="{DA80465D-D5C9-4246-9D40-4B89F5C0188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0"/>
  <sheetViews>
    <sheetView tabSelected="1" topLeftCell="A10" workbookViewId="0">
      <selection activeCell="L30" sqref="H24:L30"/>
    </sheetView>
  </sheetViews>
  <sheetFormatPr defaultRowHeight="15" x14ac:dyDescent="0.25"/>
  <cols>
    <col min="3" max="3" width="21.7109375" customWidth="1"/>
    <col min="6" max="6" width="12.42578125" customWidth="1"/>
    <col min="7" max="7" width="2.7109375" customWidth="1"/>
    <col min="8" max="8" width="10.7109375" customWidth="1"/>
    <col min="9" max="9" width="13.28515625" customWidth="1"/>
    <col min="10" max="10" width="15.28515625" customWidth="1"/>
    <col min="11" max="13" width="15.42578125" customWidth="1"/>
  </cols>
  <sheetData>
    <row r="1" spans="1:22" x14ac:dyDescent="0.25">
      <c r="C1" s="1"/>
      <c r="D1" s="2" t="s">
        <v>0</v>
      </c>
      <c r="E1" s="2"/>
      <c r="F1" s="1"/>
      <c r="G1" s="1"/>
      <c r="H1" s="1"/>
      <c r="I1" s="1"/>
      <c r="J1" s="1"/>
      <c r="K1" s="2" t="s">
        <v>1</v>
      </c>
      <c r="L1" s="2"/>
      <c r="M1" s="2"/>
      <c r="N1" s="2"/>
      <c r="O1" s="2" t="s">
        <v>2</v>
      </c>
      <c r="P1" s="2"/>
      <c r="Q1" s="2"/>
      <c r="R1" s="2"/>
      <c r="S1" s="2" t="s">
        <v>3</v>
      </c>
      <c r="T1" s="2"/>
      <c r="U1" s="2"/>
      <c r="V1" s="2"/>
    </row>
    <row r="2" spans="1:22" x14ac:dyDescent="0.25">
      <c r="C2" s="1"/>
      <c r="D2" s="1" t="s">
        <v>4</v>
      </c>
      <c r="E2" s="1" t="s">
        <v>5</v>
      </c>
      <c r="F2" s="1"/>
      <c r="G2" s="1"/>
      <c r="H2" s="1"/>
      <c r="I2" s="1"/>
      <c r="J2" s="1"/>
      <c r="K2" s="1" t="s">
        <v>4</v>
      </c>
      <c r="L2" s="1" t="s">
        <v>5</v>
      </c>
      <c r="M2" s="1" t="s">
        <v>6</v>
      </c>
      <c r="N2" s="1" t="s">
        <v>7</v>
      </c>
      <c r="O2" s="1" t="s">
        <v>4</v>
      </c>
      <c r="P2" s="1" t="s">
        <v>5</v>
      </c>
      <c r="Q2" s="1" t="s">
        <v>6</v>
      </c>
      <c r="R2" s="1" t="s">
        <v>7</v>
      </c>
      <c r="S2" s="1" t="s">
        <v>4</v>
      </c>
      <c r="T2" s="1" t="s">
        <v>5</v>
      </c>
      <c r="U2" s="1" t="s">
        <v>6</v>
      </c>
      <c r="V2" s="1" t="s">
        <v>7</v>
      </c>
    </row>
    <row r="3" spans="1:22" x14ac:dyDescent="0.25">
      <c r="C3" s="1" t="s">
        <v>8</v>
      </c>
      <c r="D3" s="1" t="s">
        <v>9</v>
      </c>
      <c r="E3" s="1" t="s">
        <v>10</v>
      </c>
      <c r="F3" s="1"/>
      <c r="G3" s="1"/>
      <c r="H3" s="1"/>
      <c r="I3" s="1"/>
      <c r="J3" s="1"/>
      <c r="K3" s="1" t="s">
        <v>9</v>
      </c>
      <c r="L3" s="1" t="s">
        <v>10</v>
      </c>
      <c r="M3" s="1" t="s">
        <v>11</v>
      </c>
      <c r="N3" s="1" t="s">
        <v>12</v>
      </c>
      <c r="O3" s="1" t="s">
        <v>9</v>
      </c>
      <c r="P3" s="1" t="s">
        <v>10</v>
      </c>
      <c r="Q3" s="1" t="s">
        <v>11</v>
      </c>
      <c r="R3" s="1" t="s">
        <v>12</v>
      </c>
      <c r="S3" s="1" t="s">
        <v>9</v>
      </c>
      <c r="T3" s="1" t="s">
        <v>10</v>
      </c>
      <c r="U3" s="1" t="s">
        <v>11</v>
      </c>
      <c r="V3" s="1" t="s">
        <v>12</v>
      </c>
    </row>
    <row r="4" spans="1:22" x14ac:dyDescent="0.25">
      <c r="A4" s="1"/>
      <c r="B4" s="1"/>
      <c r="C4" s="1" t="s">
        <v>13</v>
      </c>
    </row>
    <row r="5" spans="1:22" x14ac:dyDescent="0.25">
      <c r="A5" s="2">
        <v>0</v>
      </c>
      <c r="B5">
        <v>0</v>
      </c>
      <c r="C5" s="4">
        <v>44531</v>
      </c>
      <c r="D5">
        <v>-327.12001512096799</v>
      </c>
      <c r="E5">
        <v>-243377.29125000001</v>
      </c>
      <c r="F5" s="3">
        <v>40.51</v>
      </c>
      <c r="G5" s="3"/>
      <c r="H5">
        <f>E5*F5</f>
        <v>-9859214.0685374998</v>
      </c>
      <c r="I5">
        <f>-H5</f>
        <v>9859214.0685374998</v>
      </c>
      <c r="J5">
        <f>(I5-N5)/1000000</f>
        <v>-4.728637931316201</v>
      </c>
      <c r="K5">
        <v>327.12001512096799</v>
      </c>
      <c r="L5">
        <v>243377.29125000001</v>
      </c>
      <c r="M5">
        <v>59.939248748022699</v>
      </c>
      <c r="N5">
        <v>14587851.9998537</v>
      </c>
      <c r="O5">
        <v>300.04501612903101</v>
      </c>
      <c r="P5">
        <v>223233.49199999901</v>
      </c>
      <c r="Q5">
        <v>46.8940575648191</v>
      </c>
      <c r="R5">
        <v>10468324.224243499</v>
      </c>
      <c r="S5">
        <v>27.074998991936599</v>
      </c>
      <c r="T5">
        <v>20143.7992500008</v>
      </c>
      <c r="U5">
        <v>204.50599832154299</v>
      </c>
      <c r="V5">
        <v>4119527.7756101801</v>
      </c>
    </row>
    <row r="6" spans="1:22" x14ac:dyDescent="0.25">
      <c r="A6" s="2"/>
      <c r="B6">
        <v>0.1</v>
      </c>
      <c r="C6" s="4">
        <v>44531</v>
      </c>
      <c r="D6">
        <v>-327.12001512096799</v>
      </c>
      <c r="E6">
        <v>-243377.29125000001</v>
      </c>
      <c r="F6" s="3">
        <v>40.51</v>
      </c>
      <c r="G6" s="3"/>
      <c r="H6">
        <f t="shared" ref="H6:H13" si="0">E6*F6</f>
        <v>-9859214.0685374998</v>
      </c>
      <c r="I6">
        <f t="shared" ref="I6:I13" si="1">-H6</f>
        <v>9859214.0685374998</v>
      </c>
      <c r="J6">
        <f t="shared" ref="J6:J13" si="2">(I6-N6)/1000000</f>
        <v>-5.1405907088772</v>
      </c>
      <c r="K6">
        <v>327.12001512096799</v>
      </c>
      <c r="L6">
        <v>243377.29125000001</v>
      </c>
      <c r="M6">
        <v>61.631899592500403</v>
      </c>
      <c r="N6">
        <v>14999804.7774147</v>
      </c>
      <c r="O6">
        <v>300.04501612903101</v>
      </c>
      <c r="P6">
        <v>223233.49199999901</v>
      </c>
      <c r="Q6">
        <v>46.8940575648191</v>
      </c>
      <c r="R6">
        <v>10468324.224243499</v>
      </c>
      <c r="S6">
        <v>27.074998991936599</v>
      </c>
      <c r="T6">
        <v>20143.7992500008</v>
      </c>
      <c r="U6">
        <v>224.956598153697</v>
      </c>
      <c r="V6">
        <v>4531480.5531711904</v>
      </c>
    </row>
    <row r="7" spans="1:22" x14ac:dyDescent="0.25">
      <c r="A7" s="2"/>
      <c r="B7">
        <v>0.2</v>
      </c>
      <c r="C7" s="4">
        <v>44531</v>
      </c>
      <c r="D7">
        <v>-327.12001512096799</v>
      </c>
      <c r="E7">
        <v>-243377.29125000001</v>
      </c>
      <c r="F7" s="3">
        <v>40.51</v>
      </c>
      <c r="G7" s="3"/>
      <c r="H7">
        <f t="shared" si="0"/>
        <v>-9859214.0685374998</v>
      </c>
      <c r="I7">
        <f t="shared" si="1"/>
        <v>9859214.0685374998</v>
      </c>
      <c r="J7">
        <f t="shared" si="2"/>
        <v>-5.5525434864381999</v>
      </c>
      <c r="K7">
        <v>327.12001512096799</v>
      </c>
      <c r="L7">
        <v>243377.29125000001</v>
      </c>
      <c r="M7">
        <v>63.3245504369782</v>
      </c>
      <c r="N7">
        <v>15411757.5549757</v>
      </c>
      <c r="O7">
        <v>300.04501612903101</v>
      </c>
      <c r="P7">
        <v>223233.49199999901</v>
      </c>
      <c r="Q7">
        <v>46.8940575648191</v>
      </c>
      <c r="R7">
        <v>10468324.224243499</v>
      </c>
      <c r="S7">
        <v>27.074998991936599</v>
      </c>
      <c r="T7">
        <v>20143.7992500008</v>
      </c>
      <c r="U7">
        <v>245.40719798585201</v>
      </c>
      <c r="V7">
        <v>4943433.3307322096</v>
      </c>
    </row>
    <row r="8" spans="1:22" x14ac:dyDescent="0.25">
      <c r="A8" s="2">
        <v>-1</v>
      </c>
      <c r="B8">
        <v>0</v>
      </c>
      <c r="C8" s="4">
        <v>44531</v>
      </c>
      <c r="D8">
        <v>-349.680035616358</v>
      </c>
      <c r="E8">
        <v>-260161.94649857</v>
      </c>
      <c r="F8" s="3">
        <v>40.51</v>
      </c>
      <c r="G8" s="3"/>
      <c r="H8">
        <f t="shared" si="0"/>
        <v>-10539160.45265707</v>
      </c>
      <c r="I8">
        <f t="shared" si="1"/>
        <v>10539160.45265707</v>
      </c>
      <c r="J8">
        <f t="shared" si="2"/>
        <v>-7.3537384442406299</v>
      </c>
      <c r="K8">
        <v>349.680035616358</v>
      </c>
      <c r="L8">
        <v>260161.94649857</v>
      </c>
      <c r="M8">
        <v>68.776003322976393</v>
      </c>
      <c r="N8">
        <v>17892898.8968977</v>
      </c>
      <c r="O8">
        <v>300.04501612903101</v>
      </c>
      <c r="P8">
        <v>223233.49199999901</v>
      </c>
      <c r="Q8">
        <v>46.8940575648191</v>
      </c>
      <c r="R8">
        <v>10468324.224243499</v>
      </c>
      <c r="S8">
        <v>49.6350194873269</v>
      </c>
      <c r="T8">
        <v>36928.454498571198</v>
      </c>
      <c r="U8">
        <v>201.05294882951</v>
      </c>
      <c r="V8">
        <v>7424574.6726541398</v>
      </c>
    </row>
    <row r="9" spans="1:22" x14ac:dyDescent="0.25">
      <c r="A9" s="2"/>
      <c r="B9">
        <v>0.1</v>
      </c>
      <c r="C9" s="4">
        <v>44531</v>
      </c>
      <c r="D9">
        <v>-349.680035616358</v>
      </c>
      <c r="E9">
        <v>-260161.94649857</v>
      </c>
      <c r="F9" s="3">
        <v>40.51</v>
      </c>
      <c r="G9" s="3"/>
      <c r="H9">
        <f t="shared" si="0"/>
        <v>-10539160.45265707</v>
      </c>
      <c r="I9">
        <f t="shared" si="1"/>
        <v>10539160.45265707</v>
      </c>
      <c r="J9">
        <f t="shared" si="2"/>
        <v>-8.0961959115060314</v>
      </c>
      <c r="K9">
        <v>349.680035616358</v>
      </c>
      <c r="L9">
        <v>260161.94649857</v>
      </c>
      <c r="M9">
        <v>71.629831399133806</v>
      </c>
      <c r="N9">
        <v>18635356.364163101</v>
      </c>
      <c r="O9">
        <v>300.04501612903101</v>
      </c>
      <c r="P9">
        <v>223233.49199999901</v>
      </c>
      <c r="Q9">
        <v>46.8940575648191</v>
      </c>
      <c r="R9">
        <v>10468324.224243499</v>
      </c>
      <c r="S9">
        <v>49.6350194873269</v>
      </c>
      <c r="T9">
        <v>36928.454498571198</v>
      </c>
      <c r="U9">
        <v>221.158243712461</v>
      </c>
      <c r="V9">
        <v>8167032.1399195399</v>
      </c>
    </row>
    <row r="10" spans="1:22" x14ac:dyDescent="0.25">
      <c r="A10" s="2"/>
      <c r="B10">
        <v>0.2</v>
      </c>
      <c r="C10" s="4">
        <v>44531</v>
      </c>
      <c r="D10">
        <v>-349.680035616358</v>
      </c>
      <c r="E10">
        <v>-260161.94649857</v>
      </c>
      <c r="F10" s="3">
        <v>40.51</v>
      </c>
      <c r="G10" s="3"/>
      <c r="H10">
        <f t="shared" si="0"/>
        <v>-10539160.45265707</v>
      </c>
      <c r="I10">
        <f t="shared" si="1"/>
        <v>10539160.45265707</v>
      </c>
      <c r="J10">
        <f t="shared" si="2"/>
        <v>-8.838653378771431</v>
      </c>
      <c r="K10">
        <v>349.680035616358</v>
      </c>
      <c r="L10">
        <v>260161.94649857</v>
      </c>
      <c r="M10">
        <v>74.483659475291404</v>
      </c>
      <c r="N10">
        <v>19377813.831428502</v>
      </c>
      <c r="O10">
        <v>300.04501612903101</v>
      </c>
      <c r="P10">
        <v>223233.49199999901</v>
      </c>
      <c r="Q10">
        <v>46.8940575648191</v>
      </c>
      <c r="R10">
        <v>10468324.224243499</v>
      </c>
      <c r="S10">
        <v>49.6350194873269</v>
      </c>
      <c r="T10">
        <v>36928.454498571198</v>
      </c>
      <c r="U10">
        <v>241.263538595412</v>
      </c>
      <c r="V10">
        <v>8909489.6071849596</v>
      </c>
    </row>
    <row r="11" spans="1:22" x14ac:dyDescent="0.25">
      <c r="A11" s="2">
        <v>-2</v>
      </c>
      <c r="B11">
        <v>0</v>
      </c>
      <c r="C11" s="4">
        <v>44531</v>
      </c>
      <c r="D11">
        <v>-372.24005611174903</v>
      </c>
      <c r="E11">
        <v>-276946.60174714099</v>
      </c>
      <c r="F11" s="3">
        <v>40.51</v>
      </c>
      <c r="G11" s="3"/>
      <c r="H11">
        <f t="shared" si="0"/>
        <v>-11219106.836776681</v>
      </c>
      <c r="I11">
        <f t="shared" si="1"/>
        <v>11219106.836776681</v>
      </c>
      <c r="J11">
        <f t="shared" si="2"/>
        <v>-9.9788389571650171</v>
      </c>
      <c r="K11">
        <v>372.24005611174903</v>
      </c>
      <c r="L11">
        <v>276946.60174714099</v>
      </c>
      <c r="M11">
        <v>76.541635319634295</v>
      </c>
      <c r="N11">
        <v>21197945.793941699</v>
      </c>
      <c r="O11">
        <v>300.04501612903101</v>
      </c>
      <c r="P11">
        <v>223233.49199999901</v>
      </c>
      <c r="Q11">
        <v>46.8940575648191</v>
      </c>
      <c r="R11">
        <v>10468324.224243499</v>
      </c>
      <c r="S11">
        <v>72.195039982717404</v>
      </c>
      <c r="T11">
        <v>53713.109747141702</v>
      </c>
      <c r="U11">
        <v>199.75796635511401</v>
      </c>
      <c r="V11">
        <v>10729621.569698101</v>
      </c>
    </row>
    <row r="12" spans="1:22" x14ac:dyDescent="0.25">
      <c r="A12" s="2"/>
      <c r="B12">
        <v>0.1</v>
      </c>
      <c r="C12" s="4">
        <v>44531</v>
      </c>
      <c r="D12">
        <v>-372.24005611174903</v>
      </c>
      <c r="E12">
        <v>-276946.60174714099</v>
      </c>
      <c r="F12" s="3">
        <v>40.51</v>
      </c>
      <c r="G12" s="3"/>
      <c r="H12">
        <f t="shared" si="0"/>
        <v>-11219106.836776681</v>
      </c>
      <c r="I12">
        <f t="shared" si="1"/>
        <v>11219106.836776681</v>
      </c>
      <c r="J12">
        <f t="shared" si="2"/>
        <v>-11.051801114134818</v>
      </c>
      <c r="K12">
        <v>372.24005611174903</v>
      </c>
      <c r="L12">
        <v>276946.60174714099</v>
      </c>
      <c r="M12">
        <v>80.415891765465204</v>
      </c>
      <c r="N12">
        <v>22270907.9509115</v>
      </c>
      <c r="O12">
        <v>300.04501612903101</v>
      </c>
      <c r="P12">
        <v>223233.49199999901</v>
      </c>
      <c r="Q12">
        <v>46.8940575648191</v>
      </c>
      <c r="R12">
        <v>10468324.224243499</v>
      </c>
      <c r="S12">
        <v>72.195039982717404</v>
      </c>
      <c r="T12">
        <v>53713.109747141702</v>
      </c>
      <c r="U12">
        <v>219.73376299062599</v>
      </c>
      <c r="V12">
        <v>11802583.7266679</v>
      </c>
    </row>
    <row r="13" spans="1:22" x14ac:dyDescent="0.25">
      <c r="A13" s="2"/>
      <c r="B13">
        <v>0.2</v>
      </c>
      <c r="C13" s="4">
        <v>44531</v>
      </c>
      <c r="D13">
        <v>-372.24005611174903</v>
      </c>
      <c r="E13">
        <v>-276946.60174714099</v>
      </c>
      <c r="F13" s="3">
        <v>40.51</v>
      </c>
      <c r="G13" s="3"/>
      <c r="H13">
        <f t="shared" si="0"/>
        <v>-11219106.836776681</v>
      </c>
      <c r="I13">
        <f t="shared" si="1"/>
        <v>11219106.836776681</v>
      </c>
      <c r="J13">
        <f t="shared" si="2"/>
        <v>-12.124763271104619</v>
      </c>
      <c r="K13">
        <v>372.24005611174903</v>
      </c>
      <c r="L13">
        <v>276946.60174714099</v>
      </c>
      <c r="M13">
        <v>84.290148211296</v>
      </c>
      <c r="N13">
        <v>23343870.1078813</v>
      </c>
      <c r="O13">
        <v>300.04501612903101</v>
      </c>
      <c r="P13">
        <v>223233.49199999901</v>
      </c>
      <c r="Q13">
        <v>46.8940575648191</v>
      </c>
      <c r="R13">
        <v>10468324.224243499</v>
      </c>
      <c r="S13">
        <v>72.195039982717404</v>
      </c>
      <c r="T13">
        <v>53713.109747141702</v>
      </c>
      <c r="U13">
        <v>239.70955962613701</v>
      </c>
      <c r="V13">
        <v>12875545.8836377</v>
      </c>
    </row>
    <row r="14" spans="1:22" x14ac:dyDescent="0.25">
      <c r="I14" t="s">
        <v>14</v>
      </c>
      <c r="J14" t="s">
        <v>16</v>
      </c>
      <c r="N14" t="s">
        <v>15</v>
      </c>
    </row>
    <row r="15" spans="1:22" x14ac:dyDescent="0.25">
      <c r="I15" t="s">
        <v>12</v>
      </c>
      <c r="J15" t="s">
        <v>17</v>
      </c>
      <c r="N15" t="s">
        <v>12</v>
      </c>
    </row>
    <row r="17" spans="5:12" x14ac:dyDescent="0.25">
      <c r="E17">
        <f>(E8-E5)/1000</f>
        <v>-16.784655248569994</v>
      </c>
    </row>
    <row r="18" spans="5:12" x14ac:dyDescent="0.25">
      <c r="E18">
        <f>(E11-E5)/1000</f>
        <v>-33.569310497140975</v>
      </c>
    </row>
    <row r="24" spans="5:12" x14ac:dyDescent="0.25">
      <c r="J24" s="25" t="s">
        <v>23</v>
      </c>
      <c r="K24" s="26"/>
      <c r="L24" s="27"/>
    </row>
    <row r="25" spans="5:12" x14ac:dyDescent="0.25">
      <c r="H25" s="23" t="s">
        <v>24</v>
      </c>
      <c r="I25" s="23" t="s">
        <v>34</v>
      </c>
      <c r="J25" s="5" t="s">
        <v>21</v>
      </c>
      <c r="K25" s="7" t="s">
        <v>22</v>
      </c>
      <c r="L25" s="9" t="s">
        <v>31</v>
      </c>
    </row>
    <row r="26" spans="5:12" x14ac:dyDescent="0.25">
      <c r="H26" s="24" t="s">
        <v>25</v>
      </c>
      <c r="I26" s="24" t="s">
        <v>25</v>
      </c>
      <c r="J26" s="6" t="s">
        <v>29</v>
      </c>
      <c r="K26" s="8" t="s">
        <v>30</v>
      </c>
      <c r="L26" s="10" t="s">
        <v>32</v>
      </c>
    </row>
    <row r="27" spans="5:12" x14ac:dyDescent="0.25">
      <c r="H27" s="12" t="s">
        <v>20</v>
      </c>
      <c r="I27" s="11" t="s">
        <v>26</v>
      </c>
      <c r="J27" s="14">
        <f>J5</f>
        <v>-4.728637931316201</v>
      </c>
      <c r="K27" s="15">
        <f>J6</f>
        <v>-5.1405907088772</v>
      </c>
      <c r="L27" s="16">
        <f>J7</f>
        <v>-5.5525434864381999</v>
      </c>
    </row>
    <row r="28" spans="5:12" x14ac:dyDescent="0.25">
      <c r="H28" s="12" t="s">
        <v>18</v>
      </c>
      <c r="I28" s="12" t="s">
        <v>27</v>
      </c>
      <c r="J28" s="17">
        <f>J8</f>
        <v>-7.3537384442406299</v>
      </c>
      <c r="K28" s="18">
        <f>J9</f>
        <v>-8.0961959115060314</v>
      </c>
      <c r="L28" s="19">
        <f>J10</f>
        <v>-8.838653378771431</v>
      </c>
    </row>
    <row r="29" spans="5:12" x14ac:dyDescent="0.25">
      <c r="H29" s="13" t="s">
        <v>19</v>
      </c>
      <c r="I29" s="13" t="s">
        <v>28</v>
      </c>
      <c r="J29" s="20">
        <f>J11</f>
        <v>-9.9788389571650171</v>
      </c>
      <c r="K29" s="21">
        <f>J12</f>
        <v>-11.051801114134818</v>
      </c>
      <c r="L29" s="22">
        <f>J13</f>
        <v>-12.124763271104619</v>
      </c>
    </row>
    <row r="30" spans="5:12" x14ac:dyDescent="0.25">
      <c r="J30" t="s">
        <v>33</v>
      </c>
    </row>
  </sheetData>
  <mergeCells count="7">
    <mergeCell ref="A8:A10"/>
    <mergeCell ref="A11:A13"/>
    <mergeCell ref="D1:E1"/>
    <mergeCell ref="K1:N1"/>
    <mergeCell ref="O1:R1"/>
    <mergeCell ref="S1:V1"/>
    <mergeCell ref="A5:A7"/>
  </mergeCells>
  <pageMargins left="0.75" right="0.75" top="1" bottom="1" header="0.5" footer="0.5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Ruud Wijtvliet</cp:lastModifiedBy>
  <dcterms:created xsi:type="dcterms:W3CDTF">2022-01-12T14:54:47Z</dcterms:created>
  <dcterms:modified xsi:type="dcterms:W3CDTF">2022-01-12T18:17:50Z</dcterms:modified>
</cp:coreProperties>
</file>