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FG19189.GFG\Desktop\Data Science Offline batch\Weekend batch\"/>
    </mc:Choice>
  </mc:AlternateContent>
  <bookViews>
    <workbookView xWindow="0" yWindow="0" windowWidth="20490" windowHeight="7620" firstSheet="1" activeTab="3"/>
  </bookViews>
  <sheets>
    <sheet name=" shortcuts " sheetId="1" r:id="rId1"/>
    <sheet name="Time function" sheetId="2" r:id="rId2"/>
    <sheet name="Operators" sheetId="3" r:id="rId3"/>
    <sheet name="Max &amp; Min" sheetId="4" r:id="rId4"/>
    <sheet name="Text" sheetId="13" r:id="rId5"/>
    <sheet name="Count" sheetId="5" r:id="rId6"/>
    <sheet name="IF" sheetId="6" r:id="rId7"/>
    <sheet name="sumif &amp; countif" sheetId="8" r:id="rId8"/>
    <sheet name="sumifs &amp; Countifs" sheetId="9" r:id="rId9"/>
    <sheet name="Maths Function" sheetId="7" r:id="rId10"/>
    <sheet name="Rank" sheetId="10" r:id="rId11"/>
    <sheet name="Table" sheetId="11" r:id="rId12"/>
    <sheet name="Sorting" sheetId="12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6" l="1"/>
  <c r="J6" i="6"/>
  <c r="J7" i="6"/>
  <c r="J8" i="6"/>
  <c r="J9" i="6"/>
  <c r="J10" i="6"/>
  <c r="I6" i="6"/>
  <c r="I7" i="6"/>
  <c r="I8" i="6"/>
  <c r="I9" i="6"/>
  <c r="I10" i="6"/>
  <c r="I5" i="6"/>
  <c r="I14" i="6"/>
  <c r="G6" i="6"/>
  <c r="G7" i="6"/>
  <c r="G8" i="6"/>
  <c r="G9" i="6"/>
  <c r="G10" i="6"/>
  <c r="G5" i="6"/>
  <c r="G15" i="6"/>
  <c r="F6" i="6"/>
  <c r="F7" i="6"/>
  <c r="F8" i="6"/>
  <c r="F9" i="6"/>
  <c r="F10" i="6"/>
  <c r="F5" i="6"/>
  <c r="D18" i="5"/>
  <c r="D17" i="5"/>
  <c r="D16" i="5"/>
  <c r="E21" i="13"/>
  <c r="F21" i="13"/>
  <c r="F20" i="13"/>
  <c r="F19" i="13"/>
  <c r="F17" i="13"/>
  <c r="I22" i="13"/>
  <c r="I18" i="13"/>
  <c r="K19" i="13"/>
  <c r="K20" i="13"/>
  <c r="K18" i="13"/>
  <c r="N20" i="13"/>
  <c r="N18" i="13"/>
  <c r="M19" i="13"/>
  <c r="N19" i="13" s="1"/>
  <c r="M20" i="13"/>
  <c r="M18" i="13"/>
  <c r="J18" i="13"/>
  <c r="K15" i="13" s="1"/>
  <c r="J19" i="13"/>
  <c r="J20" i="13"/>
  <c r="I20" i="13"/>
  <c r="I19" i="13"/>
  <c r="F16" i="13"/>
  <c r="G15" i="13"/>
  <c r="F15" i="13"/>
  <c r="F14" i="13"/>
  <c r="F13" i="13"/>
  <c r="F10" i="13"/>
  <c r="F9" i="13"/>
  <c r="F8" i="13"/>
  <c r="F7" i="13"/>
  <c r="F6" i="13"/>
  <c r="G6" i="13"/>
  <c r="F15" i="4"/>
  <c r="F12" i="4"/>
  <c r="F5" i="4"/>
  <c r="F6" i="4"/>
  <c r="F7" i="4"/>
  <c r="F8" i="4"/>
  <c r="F9" i="4"/>
  <c r="F10" i="4"/>
  <c r="F4" i="4"/>
  <c r="E12" i="4"/>
  <c r="D12" i="4"/>
  <c r="E51" i="3"/>
  <c r="E52" i="3"/>
  <c r="E53" i="3"/>
  <c r="E54" i="3"/>
  <c r="E55" i="3"/>
  <c r="E50" i="3"/>
  <c r="F41" i="3"/>
  <c r="F42" i="3"/>
  <c r="F43" i="3"/>
  <c r="F44" i="3"/>
  <c r="F45" i="3"/>
  <c r="F40" i="3"/>
  <c r="E40" i="3"/>
  <c r="E41" i="3"/>
  <c r="E42" i="3"/>
  <c r="E43" i="3"/>
  <c r="E44" i="3"/>
  <c r="E45" i="3"/>
  <c r="E18" i="3"/>
  <c r="E19" i="3"/>
  <c r="E20" i="3"/>
  <c r="E21" i="3"/>
  <c r="E17" i="3"/>
  <c r="D18" i="3"/>
  <c r="D19" i="3"/>
  <c r="D20" i="3"/>
  <c r="D21" i="3"/>
  <c r="D17" i="3"/>
  <c r="K7" i="3"/>
  <c r="K8" i="3"/>
  <c r="K9" i="3"/>
  <c r="K10" i="3"/>
  <c r="K11" i="3"/>
  <c r="K6" i="3"/>
  <c r="J7" i="3"/>
  <c r="J8" i="3"/>
  <c r="J9" i="3"/>
  <c r="J10" i="3"/>
  <c r="J11" i="3"/>
  <c r="J6" i="3"/>
  <c r="I7" i="3"/>
  <c r="I8" i="3"/>
  <c r="I9" i="3"/>
  <c r="I10" i="3"/>
  <c r="I11" i="3"/>
  <c r="I6" i="3"/>
  <c r="H7" i="3"/>
  <c r="H8" i="3"/>
  <c r="H9" i="3"/>
  <c r="H10" i="3"/>
  <c r="H11" i="3"/>
  <c r="H6" i="3"/>
  <c r="E4" i="2"/>
  <c r="F11" i="2" s="1"/>
  <c r="E3" i="2"/>
  <c r="E6" i="2" s="1"/>
  <c r="G16" i="1"/>
  <c r="K7" i="1"/>
  <c r="K6" i="1" s="1"/>
  <c r="K8" i="1"/>
  <c r="K9" i="1"/>
  <c r="K10" i="1"/>
  <c r="K11" i="1"/>
  <c r="K12" i="1"/>
  <c r="L5" i="1"/>
  <c r="M5" i="1"/>
  <c r="N5" i="1"/>
  <c r="O5" i="1"/>
  <c r="K5" i="1"/>
  <c r="F13" i="2" l="1"/>
  <c r="F12" i="2"/>
  <c r="E13" i="2"/>
  <c r="E12" i="2"/>
  <c r="E11" i="2"/>
  <c r="E8" i="2"/>
  <c r="F7" i="2"/>
  <c r="E7" i="2"/>
  <c r="E14" i="2" l="1"/>
  <c r="E9" i="2"/>
</calcChain>
</file>

<file path=xl/sharedStrings.xml><?xml version="1.0" encoding="utf-8"?>
<sst xmlns="http://schemas.openxmlformats.org/spreadsheetml/2006/main" count="350" uniqueCount="187">
  <si>
    <t>copy</t>
  </si>
  <si>
    <t>ctrl+C</t>
  </si>
  <si>
    <t>Paste</t>
  </si>
  <si>
    <t>CTRL+V</t>
  </si>
  <si>
    <t>Cut</t>
  </si>
  <si>
    <t>Ctrl+X</t>
  </si>
  <si>
    <t>Undo</t>
  </si>
  <si>
    <t>Ctrl+Z</t>
  </si>
  <si>
    <t>Redo</t>
  </si>
  <si>
    <t>Ctrl+Y</t>
  </si>
  <si>
    <t>Save</t>
  </si>
  <si>
    <t>Ctrl S</t>
  </si>
  <si>
    <t>Save as</t>
  </si>
  <si>
    <t>Fn+F12/F12</t>
  </si>
  <si>
    <t>to drag right</t>
  </si>
  <si>
    <t>Shift+downarrow</t>
  </si>
  <si>
    <t>format box shortcut</t>
  </si>
  <si>
    <t>ctrl+1</t>
  </si>
  <si>
    <t>now</t>
  </si>
  <si>
    <t>today</t>
  </si>
  <si>
    <t>year</t>
  </si>
  <si>
    <t>month</t>
  </si>
  <si>
    <t>day</t>
  </si>
  <si>
    <t>date</t>
  </si>
  <si>
    <t>hour</t>
  </si>
  <si>
    <t>minute</t>
  </si>
  <si>
    <t>second</t>
  </si>
  <si>
    <t>time</t>
  </si>
  <si>
    <t xml:space="preserve">change format from ctrl 1 </t>
  </si>
  <si>
    <t>Operators</t>
  </si>
  <si>
    <t>&gt;</t>
  </si>
  <si>
    <t>Greater than</t>
  </si>
  <si>
    <t>&lt;</t>
  </si>
  <si>
    <t>Less than</t>
  </si>
  <si>
    <t>=</t>
  </si>
  <si>
    <t>Equals to</t>
  </si>
  <si>
    <t>&lt;&gt;</t>
  </si>
  <si>
    <t>Not equals to</t>
  </si>
  <si>
    <t xml:space="preserve">&gt;= </t>
  </si>
  <si>
    <t>greater than equal to</t>
  </si>
  <si>
    <t xml:space="preserve">&lt;= </t>
  </si>
  <si>
    <t>less than equal to</t>
  </si>
  <si>
    <t>Ayub</t>
  </si>
  <si>
    <t>Sam</t>
  </si>
  <si>
    <t>Kumar</t>
  </si>
  <si>
    <t>Kiran</t>
  </si>
  <si>
    <t xml:space="preserve">equals to </t>
  </si>
  <si>
    <t>not equals to</t>
  </si>
  <si>
    <t>Numbers</t>
  </si>
  <si>
    <t>Unit Price</t>
  </si>
  <si>
    <t>Qty</t>
  </si>
  <si>
    <t>sum</t>
  </si>
  <si>
    <t>max</t>
  </si>
  <si>
    <t>min</t>
  </si>
  <si>
    <t>2nd largest</t>
  </si>
  <si>
    <t>2nd smallest</t>
  </si>
  <si>
    <t>Total price</t>
  </si>
  <si>
    <t>&gt; than</t>
  </si>
  <si>
    <t>&lt;than</t>
  </si>
  <si>
    <t>anjali</t>
  </si>
  <si>
    <t>count</t>
  </si>
  <si>
    <t>counta</t>
  </si>
  <si>
    <t>countblank</t>
  </si>
  <si>
    <t>Sakshi</t>
  </si>
  <si>
    <t>Names</t>
  </si>
  <si>
    <t>Sales</t>
  </si>
  <si>
    <t>Anjali</t>
  </si>
  <si>
    <t>Ram</t>
  </si>
  <si>
    <t>Kashi</t>
  </si>
  <si>
    <t>good/bad</t>
  </si>
  <si>
    <t>if</t>
  </si>
  <si>
    <t>or</t>
  </si>
  <si>
    <t>and</t>
  </si>
  <si>
    <t>A</t>
  </si>
  <si>
    <t>B</t>
  </si>
  <si>
    <t>C</t>
  </si>
  <si>
    <t>D</t>
  </si>
  <si>
    <t>E</t>
  </si>
  <si>
    <t>F</t>
  </si>
  <si>
    <t>G</t>
  </si>
  <si>
    <t>sales&gt;400 or name = Anjali</t>
  </si>
  <si>
    <t>sales&gt;400 and name = Anjali</t>
  </si>
  <si>
    <t>No. of Numeric Values</t>
  </si>
  <si>
    <t>Number of empty cells</t>
  </si>
  <si>
    <t>Text Replication</t>
  </si>
  <si>
    <t>Sakshi Singhal</t>
  </si>
  <si>
    <t>Day</t>
  </si>
  <si>
    <t>Month</t>
  </si>
  <si>
    <t>Year</t>
  </si>
  <si>
    <t>Date</t>
  </si>
  <si>
    <t>No.of non empty cells</t>
  </si>
  <si>
    <t>&gt;450</t>
  </si>
  <si>
    <t>approved/not approved</t>
  </si>
  <si>
    <t>Ques if sales &lt;500 and name = ram then approved else not approved</t>
  </si>
  <si>
    <t xml:space="preserve">and </t>
  </si>
  <si>
    <t>Ques if sales&gt;400 or name = anjali then approved else not approved</t>
  </si>
  <si>
    <t>y</t>
  </si>
  <si>
    <t>x</t>
  </si>
  <si>
    <t>East</t>
  </si>
  <si>
    <t>Mar</t>
  </si>
  <si>
    <t>West</t>
  </si>
  <si>
    <t>Feb</t>
  </si>
  <si>
    <t>Jan</t>
  </si>
  <si>
    <t>Correlation</t>
  </si>
  <si>
    <t>Advertising Spend</t>
  </si>
  <si>
    <t>Expenses</t>
  </si>
  <si>
    <t>Region</t>
  </si>
  <si>
    <t>Variance of population</t>
  </si>
  <si>
    <t>Standard deviation of population</t>
  </si>
  <si>
    <t>median</t>
  </si>
  <si>
    <t>mode</t>
  </si>
  <si>
    <t>Basic statistical function</t>
  </si>
  <si>
    <t>Round down</t>
  </si>
  <si>
    <t>Round up</t>
  </si>
  <si>
    <t>Round</t>
  </si>
  <si>
    <t>Product</t>
  </si>
  <si>
    <t>Average</t>
  </si>
  <si>
    <t>Basic Mathematical function</t>
  </si>
  <si>
    <t>prod</t>
  </si>
  <si>
    <t>amount</t>
  </si>
  <si>
    <t>countif</t>
  </si>
  <si>
    <t>sumif</t>
  </si>
  <si>
    <t>averageif</t>
  </si>
  <si>
    <t>ram</t>
  </si>
  <si>
    <t>vivo</t>
  </si>
  <si>
    <t>lg</t>
  </si>
  <si>
    <t>Condition : amount&gt;2000</t>
  </si>
  <si>
    <t>jyothi</t>
  </si>
  <si>
    <t>Condition : amount&lt;2400</t>
  </si>
  <si>
    <t>sham</t>
  </si>
  <si>
    <t>oppo</t>
  </si>
  <si>
    <t>ritu</t>
  </si>
  <si>
    <t>htc</t>
  </si>
  <si>
    <t>sumifs</t>
  </si>
  <si>
    <t>countifs</t>
  </si>
  <si>
    <t>averageifs</t>
  </si>
  <si>
    <t>Countifs</t>
  </si>
  <si>
    <t>Vivo</t>
  </si>
  <si>
    <t>Scores</t>
  </si>
  <si>
    <t>Rank for descending order</t>
  </si>
  <si>
    <t>Rank for ascending order</t>
  </si>
  <si>
    <t>Sham</t>
  </si>
  <si>
    <t>Sunil</t>
  </si>
  <si>
    <t>Name</t>
  </si>
  <si>
    <t>Price</t>
  </si>
  <si>
    <t>subtotal</t>
  </si>
  <si>
    <t>Uday</t>
  </si>
  <si>
    <t>Sharma</t>
  </si>
  <si>
    <t>Kavita</t>
  </si>
  <si>
    <t>Imran</t>
  </si>
  <si>
    <t>Atif</t>
  </si>
  <si>
    <t>Arif</t>
  </si>
  <si>
    <t>Abhhay</t>
  </si>
  <si>
    <t>Text</t>
  </si>
  <si>
    <t>Function</t>
  </si>
  <si>
    <t>Example</t>
  </si>
  <si>
    <t>CONCATENATE</t>
  </si>
  <si>
    <t xml:space="preserve">Sakshi </t>
  </si>
  <si>
    <t>LEFT</t>
  </si>
  <si>
    <t>RIGHT</t>
  </si>
  <si>
    <t>LEN</t>
  </si>
  <si>
    <t>MID</t>
  </si>
  <si>
    <t>LOWER</t>
  </si>
  <si>
    <t>UPPER</t>
  </si>
  <si>
    <t>PROPER</t>
  </si>
  <si>
    <t>sakshi singhal</t>
  </si>
  <si>
    <t>TRIM</t>
  </si>
  <si>
    <t xml:space="preserve">           Sakshi             Singhal</t>
  </si>
  <si>
    <t>FIND</t>
  </si>
  <si>
    <t>SEARCH</t>
  </si>
  <si>
    <t>REPLACE</t>
  </si>
  <si>
    <t>SUBSTITUTE</t>
  </si>
  <si>
    <t>istext</t>
  </si>
  <si>
    <t>isnumber</t>
  </si>
  <si>
    <t>Sakshi Kumari Singhal</t>
  </si>
  <si>
    <t>Singhal</t>
  </si>
  <si>
    <t>&gt;5</t>
  </si>
  <si>
    <t>&lt;5</t>
  </si>
  <si>
    <t>&gt;=5</t>
  </si>
  <si>
    <t>"=6"</t>
  </si>
  <si>
    <t>Ram Sharma</t>
  </si>
  <si>
    <t>Muskan</t>
  </si>
  <si>
    <t>Arora</t>
  </si>
  <si>
    <t>Rahul</t>
  </si>
  <si>
    <t>Nigam</t>
  </si>
  <si>
    <t>Raja</t>
  </si>
  <si>
    <t>Raja Arora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</si>
</sst>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\ hh:mm:ss"/>
    <numFmt numFmtId="165" formatCode="[$-F800]dddd\,\ mmmm\ dd\,\ yyyy"/>
    <numFmt numFmtId="166" formatCode="&quot;₹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2" borderId="1" xfId="0" applyFill="1" applyBorder="1"/>
    <xf numFmtId="22" fontId="0" fillId="0" borderId="0" xfId="0" applyNumberFormat="1"/>
    <xf numFmtId="14" fontId="0" fillId="0" borderId="0" xfId="0" applyNumberFormat="1"/>
    <xf numFmtId="0" fontId="1" fillId="0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164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2" xfId="0" applyFill="1" applyBorder="1"/>
    <xf numFmtId="0" fontId="0" fillId="0" borderId="0" xfId="0" applyBorder="1"/>
    <xf numFmtId="0" fontId="0" fillId="5" borderId="0" xfId="0" applyFill="1" applyBorder="1"/>
    <xf numFmtId="18" fontId="0" fillId="0" borderId="0" xfId="0" applyNumberFormat="1"/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1" xfId="0" applyFont="1" applyBorder="1"/>
    <xf numFmtId="0" fontId="3" fillId="0" borderId="0" xfId="1"/>
    <xf numFmtId="0" fontId="0" fillId="2" borderId="0" xfId="0" applyFill="1"/>
    <xf numFmtId="0" fontId="0" fillId="2" borderId="5" xfId="0" applyFill="1" applyBorder="1"/>
    <xf numFmtId="0" fontId="4" fillId="0" borderId="1" xfId="0" applyFont="1" applyFill="1" applyBorder="1"/>
    <xf numFmtId="165" fontId="0" fillId="0" borderId="1" xfId="0" applyNumberFormat="1" applyFont="1" applyBorder="1"/>
    <xf numFmtId="165" fontId="0" fillId="0" borderId="0" xfId="0" applyNumberFormat="1" applyBorder="1"/>
    <xf numFmtId="166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X25"/>
  <sheetViews>
    <sheetView zoomScale="111" workbookViewId="0">
      <selection activeCell="P23" sqref="P23"/>
    </sheetView>
  </sheetViews>
  <sheetFormatPr defaultRowHeight="15" x14ac:dyDescent="0.25"/>
  <cols>
    <col min="3" max="3" width="22" customWidth="1"/>
    <col min="4" max="4" width="24.5703125" customWidth="1"/>
    <col min="7" max="7" width="16.42578125" bestFit="1" customWidth="1"/>
    <col min="12" max="12" width="10.42578125" bestFit="1" customWidth="1"/>
  </cols>
  <sheetData>
    <row r="2" spans="3:24" x14ac:dyDescent="0.25">
      <c r="I2" t="s">
        <v>84</v>
      </c>
    </row>
    <row r="3" spans="3:24" x14ac:dyDescent="0.25">
      <c r="G3" s="4"/>
    </row>
    <row r="4" spans="3:24" x14ac:dyDescent="0.25">
      <c r="C4" s="1" t="s">
        <v>0</v>
      </c>
      <c r="D4" s="1" t="s">
        <v>1</v>
      </c>
      <c r="G4" s="4"/>
      <c r="R4" t="s">
        <v>73</v>
      </c>
      <c r="S4" t="s">
        <v>73</v>
      </c>
      <c r="T4">
        <v>4</v>
      </c>
      <c r="V4">
        <v>1</v>
      </c>
    </row>
    <row r="5" spans="3:24" x14ac:dyDescent="0.25">
      <c r="C5" s="1" t="s">
        <v>2</v>
      </c>
      <c r="D5" s="1" t="s">
        <v>3</v>
      </c>
      <c r="G5" s="4" t="s">
        <v>63</v>
      </c>
      <c r="H5">
        <v>1</v>
      </c>
      <c r="K5" s="4" t="str">
        <f>G5</f>
        <v>Sakshi</v>
      </c>
      <c r="L5" s="4">
        <f t="shared" ref="L5:O5" si="0">H5</f>
        <v>1</v>
      </c>
      <c r="M5" s="4">
        <f t="shared" si="0"/>
        <v>0</v>
      </c>
      <c r="N5" s="4">
        <f t="shared" si="0"/>
        <v>0</v>
      </c>
      <c r="O5" s="4" t="str">
        <f t="shared" si="0"/>
        <v>Sakshi</v>
      </c>
      <c r="P5" s="4"/>
      <c r="R5" t="s">
        <v>73</v>
      </c>
      <c r="S5" t="s">
        <v>74</v>
      </c>
      <c r="T5">
        <v>2</v>
      </c>
      <c r="V5">
        <v>3</v>
      </c>
    </row>
    <row r="6" spans="3:24" x14ac:dyDescent="0.25">
      <c r="C6" s="1" t="s">
        <v>4</v>
      </c>
      <c r="D6" s="1" t="s">
        <v>5</v>
      </c>
      <c r="G6" s="4" t="s">
        <v>63</v>
      </c>
      <c r="H6">
        <v>1</v>
      </c>
      <c r="K6" s="4" t="str">
        <f>K7</f>
        <v>Sakshi</v>
      </c>
      <c r="R6" t="s">
        <v>73</v>
      </c>
      <c r="S6" t="s">
        <v>73</v>
      </c>
      <c r="T6">
        <v>0</v>
      </c>
      <c r="V6">
        <v>5</v>
      </c>
    </row>
    <row r="7" spans="3:24" x14ac:dyDescent="0.25">
      <c r="C7" s="1" t="s">
        <v>6</v>
      </c>
      <c r="D7" s="1" t="s">
        <v>7</v>
      </c>
      <c r="G7" s="31" t="s">
        <v>63</v>
      </c>
      <c r="H7">
        <v>1</v>
      </c>
      <c r="K7" s="4" t="str">
        <f t="shared" ref="K7:K12" si="1">G7</f>
        <v>Sakshi</v>
      </c>
      <c r="L7" t="s">
        <v>63</v>
      </c>
      <c r="M7" t="s">
        <v>63</v>
      </c>
      <c r="N7" t="s">
        <v>63</v>
      </c>
      <c r="O7" t="s">
        <v>63</v>
      </c>
      <c r="R7" t="s">
        <v>73</v>
      </c>
      <c r="S7" t="s">
        <v>74</v>
      </c>
      <c r="T7">
        <v>-2</v>
      </c>
      <c r="V7">
        <v>7</v>
      </c>
    </row>
    <row r="8" spans="3:24" x14ac:dyDescent="0.25">
      <c r="C8" s="1" t="s">
        <v>8</v>
      </c>
      <c r="D8" s="1" t="s">
        <v>9</v>
      </c>
      <c r="G8" s="4" t="s">
        <v>63</v>
      </c>
      <c r="H8">
        <v>1</v>
      </c>
      <c r="K8" s="4" t="str">
        <f t="shared" si="1"/>
        <v>Sakshi</v>
      </c>
      <c r="R8" t="s">
        <v>73</v>
      </c>
      <c r="S8" t="s">
        <v>73</v>
      </c>
      <c r="T8">
        <v>-4</v>
      </c>
      <c r="V8">
        <v>9</v>
      </c>
    </row>
    <row r="9" spans="3:24" x14ac:dyDescent="0.25">
      <c r="C9" s="1" t="s">
        <v>10</v>
      </c>
      <c r="D9" s="1" t="s">
        <v>11</v>
      </c>
      <c r="G9" s="4" t="s">
        <v>63</v>
      </c>
      <c r="H9">
        <v>1</v>
      </c>
      <c r="I9" s="4" t="s">
        <v>63</v>
      </c>
      <c r="K9" s="4" t="str">
        <f t="shared" si="1"/>
        <v>Sakshi</v>
      </c>
      <c r="R9" t="s">
        <v>73</v>
      </c>
      <c r="S9" t="s">
        <v>74</v>
      </c>
      <c r="T9">
        <v>-6</v>
      </c>
      <c r="V9">
        <v>11</v>
      </c>
    </row>
    <row r="10" spans="3:24" x14ac:dyDescent="0.25">
      <c r="C10" s="1" t="s">
        <v>12</v>
      </c>
      <c r="D10" s="1" t="s">
        <v>13</v>
      </c>
      <c r="G10" s="4" t="s">
        <v>63</v>
      </c>
      <c r="H10">
        <v>1</v>
      </c>
      <c r="K10" s="4" t="str">
        <f t="shared" si="1"/>
        <v>Sakshi</v>
      </c>
      <c r="R10" t="s">
        <v>73</v>
      </c>
      <c r="S10" t="s">
        <v>73</v>
      </c>
      <c r="T10">
        <v>-8</v>
      </c>
      <c r="V10">
        <v>13</v>
      </c>
    </row>
    <row r="11" spans="3:24" x14ac:dyDescent="0.25">
      <c r="C11" s="1" t="s">
        <v>14</v>
      </c>
      <c r="D11" s="16" t="s">
        <v>15</v>
      </c>
      <c r="G11" s="4" t="s">
        <v>63</v>
      </c>
      <c r="H11">
        <v>1</v>
      </c>
      <c r="K11" s="4" t="str">
        <f t="shared" si="1"/>
        <v>Sakshi</v>
      </c>
      <c r="R11" t="s">
        <v>73</v>
      </c>
      <c r="T11">
        <v>-10</v>
      </c>
      <c r="V11">
        <v>15</v>
      </c>
    </row>
    <row r="12" spans="3:24" x14ac:dyDescent="0.25">
      <c r="C12" s="17" t="s">
        <v>16</v>
      </c>
      <c r="D12" s="1" t="s">
        <v>17</v>
      </c>
      <c r="G12" s="4" t="s">
        <v>63</v>
      </c>
      <c r="H12">
        <v>1</v>
      </c>
      <c r="K12" s="4" t="str">
        <f t="shared" si="1"/>
        <v>Sakshi</v>
      </c>
      <c r="V12">
        <v>17</v>
      </c>
    </row>
    <row r="13" spans="3:24" x14ac:dyDescent="0.25">
      <c r="D13" s="12"/>
      <c r="J13" s="12"/>
      <c r="K13">
        <v>2</v>
      </c>
    </row>
    <row r="14" spans="3:24" x14ac:dyDescent="0.25">
      <c r="D14" s="12"/>
      <c r="J14" s="12"/>
      <c r="K14">
        <v>3</v>
      </c>
    </row>
    <row r="15" spans="3:24" x14ac:dyDescent="0.25">
      <c r="D15" s="12"/>
      <c r="K15">
        <v>4</v>
      </c>
    </row>
    <row r="16" spans="3:24" x14ac:dyDescent="0.25">
      <c r="D16" s="12"/>
      <c r="E16" s="9">
        <v>2</v>
      </c>
      <c r="G16" s="4" t="str">
        <f>G6</f>
        <v>Sakshi</v>
      </c>
      <c r="K16">
        <v>5</v>
      </c>
      <c r="R16">
        <v>1</v>
      </c>
      <c r="S16">
        <v>2</v>
      </c>
      <c r="T16">
        <v>3</v>
      </c>
      <c r="U16">
        <v>4</v>
      </c>
      <c r="V16">
        <v>5</v>
      </c>
      <c r="W16">
        <v>6</v>
      </c>
      <c r="X16">
        <v>7</v>
      </c>
    </row>
    <row r="17" spans="4:24" x14ac:dyDescent="0.25">
      <c r="D17" s="12"/>
      <c r="E17" s="30">
        <v>2</v>
      </c>
      <c r="K17">
        <v>6</v>
      </c>
    </row>
    <row r="18" spans="4:24" x14ac:dyDescent="0.25">
      <c r="D18" s="12"/>
      <c r="K18">
        <v>7</v>
      </c>
    </row>
    <row r="19" spans="4:24" x14ac:dyDescent="0.25">
      <c r="D19" s="12"/>
      <c r="K19">
        <v>8</v>
      </c>
      <c r="R19">
        <v>2</v>
      </c>
      <c r="S19">
        <v>4</v>
      </c>
      <c r="T19">
        <v>6</v>
      </c>
      <c r="U19">
        <v>8</v>
      </c>
      <c r="V19">
        <v>10</v>
      </c>
      <c r="W19">
        <v>12</v>
      </c>
    </row>
    <row r="20" spans="4:24" x14ac:dyDescent="0.25">
      <c r="D20" s="12"/>
      <c r="K20">
        <v>9</v>
      </c>
    </row>
    <row r="21" spans="4:24" x14ac:dyDescent="0.25">
      <c r="D21" s="12"/>
      <c r="R21">
        <v>1</v>
      </c>
      <c r="S21">
        <v>2</v>
      </c>
      <c r="T21">
        <v>4</v>
      </c>
      <c r="U21">
        <v>5.3333333333333304</v>
      </c>
      <c r="V21">
        <v>6.8333333333333304</v>
      </c>
      <c r="W21">
        <v>8.3333333333333304</v>
      </c>
      <c r="X21">
        <v>9.8333333333333304</v>
      </c>
    </row>
    <row r="22" spans="4:24" x14ac:dyDescent="0.25">
      <c r="D22" s="12"/>
    </row>
    <row r="23" spans="4:24" x14ac:dyDescent="0.25">
      <c r="D23" s="12"/>
      <c r="L23">
        <v>1</v>
      </c>
      <c r="M23">
        <v>2</v>
      </c>
      <c r="N23">
        <v>4</v>
      </c>
      <c r="O23">
        <v>5.3333333333333304</v>
      </c>
      <c r="P23">
        <v>6.8333333333333304</v>
      </c>
      <c r="Q23">
        <v>8.3333333333333304</v>
      </c>
    </row>
    <row r="24" spans="4:24" x14ac:dyDescent="0.25">
      <c r="D24" s="12"/>
    </row>
    <row r="25" spans="4:24" x14ac:dyDescent="0.25">
      <c r="D25" s="1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43"/>
  <sheetViews>
    <sheetView workbookViewId="0">
      <selection activeCell="E36" sqref="E36"/>
    </sheetView>
  </sheetViews>
  <sheetFormatPr defaultRowHeight="15" x14ac:dyDescent="0.25"/>
  <cols>
    <col min="4" max="4" width="20.85546875" customWidth="1"/>
    <col min="8" max="10" width="22" customWidth="1"/>
  </cols>
  <sheetData>
    <row r="3" spans="4:4" x14ac:dyDescent="0.25">
      <c r="D3" s="22" t="s">
        <v>117</v>
      </c>
    </row>
    <row r="4" spans="4:4" x14ac:dyDescent="0.25">
      <c r="D4" t="s">
        <v>60</v>
      </c>
    </row>
    <row r="5" spans="4:4" x14ac:dyDescent="0.25">
      <c r="D5" t="s">
        <v>51</v>
      </c>
    </row>
    <row r="6" spans="4:4" x14ac:dyDescent="0.25">
      <c r="D6" t="s">
        <v>116</v>
      </c>
    </row>
    <row r="7" spans="4:4" x14ac:dyDescent="0.25">
      <c r="D7" t="s">
        <v>115</v>
      </c>
    </row>
    <row r="8" spans="4:4" x14ac:dyDescent="0.25">
      <c r="D8" t="s">
        <v>114</v>
      </c>
    </row>
    <row r="9" spans="4:4" x14ac:dyDescent="0.25">
      <c r="D9" t="s">
        <v>113</v>
      </c>
    </row>
    <row r="10" spans="4:4" x14ac:dyDescent="0.25">
      <c r="D10" t="s">
        <v>112</v>
      </c>
    </row>
    <row r="16" spans="4:4" x14ac:dyDescent="0.25">
      <c r="D16" s="22" t="s">
        <v>111</v>
      </c>
    </row>
    <row r="18" spans="4:10" x14ac:dyDescent="0.25">
      <c r="D18" t="s">
        <v>110</v>
      </c>
    </row>
    <row r="19" spans="4:10" x14ac:dyDescent="0.25">
      <c r="D19" t="s">
        <v>109</v>
      </c>
    </row>
    <row r="20" spans="4:10" x14ac:dyDescent="0.25">
      <c r="D20" s="21" t="s">
        <v>108</v>
      </c>
    </row>
    <row r="22" spans="4:10" x14ac:dyDescent="0.25">
      <c r="D22" t="s">
        <v>107</v>
      </c>
    </row>
    <row r="31" spans="4:10" ht="30" x14ac:dyDescent="0.25">
      <c r="D31" s="20" t="s">
        <v>87</v>
      </c>
      <c r="E31" s="20" t="s">
        <v>65</v>
      </c>
      <c r="F31" s="20" t="s">
        <v>106</v>
      </c>
      <c r="G31" s="20" t="s">
        <v>105</v>
      </c>
      <c r="H31" s="20" t="s">
        <v>104</v>
      </c>
      <c r="J31" s="19" t="s">
        <v>103</v>
      </c>
    </row>
    <row r="32" spans="4:10" x14ac:dyDescent="0.25">
      <c r="D32" s="18" t="s">
        <v>102</v>
      </c>
      <c r="E32" s="18">
        <v>1200</v>
      </c>
      <c r="F32" s="18" t="s">
        <v>98</v>
      </c>
      <c r="G32" s="18">
        <v>800</v>
      </c>
      <c r="H32" s="18">
        <v>500</v>
      </c>
    </row>
    <row r="33" spans="4:12" x14ac:dyDescent="0.25">
      <c r="D33" s="18" t="s">
        <v>101</v>
      </c>
      <c r="E33" s="18">
        <v>1500</v>
      </c>
      <c r="F33" s="18" t="s">
        <v>100</v>
      </c>
      <c r="G33" s="18">
        <v>400</v>
      </c>
      <c r="H33" s="18">
        <v>600</v>
      </c>
    </row>
    <row r="34" spans="4:12" x14ac:dyDescent="0.25">
      <c r="D34" s="18" t="s">
        <v>99</v>
      </c>
      <c r="E34" s="18">
        <v>1100</v>
      </c>
      <c r="F34" s="18" t="s">
        <v>98</v>
      </c>
      <c r="G34" s="18">
        <v>700</v>
      </c>
      <c r="H34" s="18">
        <v>400</v>
      </c>
    </row>
    <row r="38" spans="4:12" x14ac:dyDescent="0.25">
      <c r="K38" t="s">
        <v>97</v>
      </c>
      <c r="L38" t="s">
        <v>96</v>
      </c>
    </row>
    <row r="39" spans="4:12" x14ac:dyDescent="0.25">
      <c r="K39">
        <v>10</v>
      </c>
      <c r="L39">
        <v>-20</v>
      </c>
    </row>
    <row r="40" spans="4:12" x14ac:dyDescent="0.25">
      <c r="K40">
        <v>20</v>
      </c>
      <c r="L40">
        <v>40</v>
      </c>
    </row>
    <row r="41" spans="4:12" x14ac:dyDescent="0.25">
      <c r="K41">
        <v>30</v>
      </c>
      <c r="L41">
        <v>-60</v>
      </c>
    </row>
    <row r="42" spans="4:12" x14ac:dyDescent="0.25">
      <c r="K42">
        <v>40</v>
      </c>
      <c r="L42">
        <v>80</v>
      </c>
    </row>
    <row r="43" spans="4:12" x14ac:dyDescent="0.25">
      <c r="K43">
        <v>50</v>
      </c>
      <c r="L43">
        <v>100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I11"/>
  <sheetViews>
    <sheetView workbookViewId="0">
      <selection activeCell="G6" sqref="G6"/>
    </sheetView>
  </sheetViews>
  <sheetFormatPr defaultRowHeight="15" x14ac:dyDescent="0.25"/>
  <sheetData>
    <row r="6" spans="4:9" x14ac:dyDescent="0.25">
      <c r="D6" s="1" t="s">
        <v>64</v>
      </c>
      <c r="E6" s="1" t="s">
        <v>138</v>
      </c>
      <c r="F6" s="1"/>
      <c r="G6" s="1" t="s">
        <v>139</v>
      </c>
      <c r="I6" t="s">
        <v>140</v>
      </c>
    </row>
    <row r="7" spans="4:9" x14ac:dyDescent="0.25">
      <c r="D7" s="1" t="s">
        <v>42</v>
      </c>
      <c r="E7" s="1">
        <v>600</v>
      </c>
      <c r="F7" s="1"/>
      <c r="G7" s="1"/>
    </row>
    <row r="8" spans="4:9" x14ac:dyDescent="0.25">
      <c r="D8" s="1" t="s">
        <v>141</v>
      </c>
      <c r="E8" s="1">
        <v>300</v>
      </c>
      <c r="F8" s="1"/>
      <c r="G8" s="1"/>
    </row>
    <row r="9" spans="4:9" x14ac:dyDescent="0.25">
      <c r="D9" s="1" t="s">
        <v>67</v>
      </c>
      <c r="E9" s="1">
        <v>800</v>
      </c>
      <c r="F9" s="1"/>
      <c r="G9" s="1"/>
    </row>
    <row r="10" spans="4:9" x14ac:dyDescent="0.25">
      <c r="D10" s="1" t="s">
        <v>44</v>
      </c>
      <c r="E10" s="1">
        <v>500</v>
      </c>
      <c r="F10" s="1"/>
      <c r="G10" s="1"/>
    </row>
    <row r="11" spans="4:9" x14ac:dyDescent="0.25">
      <c r="D11" s="1" t="s">
        <v>142</v>
      </c>
      <c r="E11" s="1">
        <v>950</v>
      </c>
      <c r="F11" s="1"/>
      <c r="G11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20"/>
  <sheetViews>
    <sheetView topLeftCell="B1" workbookViewId="0">
      <selection activeCell="E17" sqref="E17"/>
    </sheetView>
  </sheetViews>
  <sheetFormatPr defaultRowHeight="15" x14ac:dyDescent="0.25"/>
  <cols>
    <col min="3" max="3" width="15.140625" customWidth="1"/>
    <col min="4" max="4" width="17.5703125" customWidth="1"/>
    <col min="5" max="5" width="22.85546875" customWidth="1"/>
  </cols>
  <sheetData>
    <row r="4" spans="2:16" x14ac:dyDescent="0.25">
      <c r="C4" s="27" t="s">
        <v>143</v>
      </c>
      <c r="D4" s="27" t="s">
        <v>115</v>
      </c>
      <c r="E4" s="27" t="s">
        <v>144</v>
      </c>
    </row>
    <row r="5" spans="2:16" x14ac:dyDescent="0.25">
      <c r="C5" s="23" t="s">
        <v>123</v>
      </c>
      <c r="D5" s="23" t="s">
        <v>124</v>
      </c>
      <c r="E5" s="23">
        <v>2898</v>
      </c>
    </row>
    <row r="6" spans="2:16" x14ac:dyDescent="0.25">
      <c r="B6" s="12"/>
      <c r="C6" s="23" t="s">
        <v>123</v>
      </c>
      <c r="D6" s="23" t="s">
        <v>125</v>
      </c>
      <c r="E6" s="23">
        <v>2516</v>
      </c>
    </row>
    <row r="7" spans="2:16" x14ac:dyDescent="0.25">
      <c r="B7" s="12"/>
      <c r="C7" s="23" t="s">
        <v>127</v>
      </c>
      <c r="D7" s="23" t="s">
        <v>124</v>
      </c>
      <c r="E7" s="23">
        <v>2154</v>
      </c>
    </row>
    <row r="8" spans="2:16" x14ac:dyDescent="0.25">
      <c r="B8" s="12"/>
      <c r="C8" s="23" t="s">
        <v>129</v>
      </c>
      <c r="D8" s="23" t="s">
        <v>130</v>
      </c>
      <c r="E8" s="23">
        <v>2622</v>
      </c>
    </row>
    <row r="9" spans="2:16" x14ac:dyDescent="0.25">
      <c r="B9" s="12"/>
      <c r="C9" s="23" t="s">
        <v>129</v>
      </c>
      <c r="D9" s="23" t="s">
        <v>124</v>
      </c>
      <c r="E9" s="23">
        <v>2863</v>
      </c>
      <c r="P9" s="24"/>
    </row>
    <row r="10" spans="2:16" x14ac:dyDescent="0.25">
      <c r="B10" s="12"/>
      <c r="C10" s="23" t="s">
        <v>127</v>
      </c>
      <c r="D10" s="23" t="s">
        <v>124</v>
      </c>
      <c r="E10" s="23">
        <v>1631</v>
      </c>
    </row>
    <row r="11" spans="2:16" x14ac:dyDescent="0.25">
      <c r="B11" s="12"/>
      <c r="C11" s="23" t="s">
        <v>123</v>
      </c>
      <c r="D11" s="23" t="s">
        <v>124</v>
      </c>
      <c r="E11" s="23">
        <v>2445</v>
      </c>
    </row>
    <row r="12" spans="2:16" x14ac:dyDescent="0.25">
      <c r="B12" s="12"/>
      <c r="C12" s="23" t="s">
        <v>131</v>
      </c>
      <c r="D12" s="23" t="s">
        <v>130</v>
      </c>
      <c r="E12" s="23">
        <v>2557</v>
      </c>
    </row>
    <row r="13" spans="2:16" x14ac:dyDescent="0.25">
      <c r="B13" s="12"/>
      <c r="C13" s="23" t="s">
        <v>129</v>
      </c>
      <c r="D13" s="23" t="s">
        <v>132</v>
      </c>
      <c r="E13" s="23">
        <v>1801</v>
      </c>
    </row>
    <row r="14" spans="2:16" x14ac:dyDescent="0.25">
      <c r="B14" s="12"/>
      <c r="C14" s="23" t="s">
        <v>129</v>
      </c>
      <c r="D14" s="23" t="s">
        <v>132</v>
      </c>
      <c r="E14" s="23">
        <v>2016</v>
      </c>
    </row>
    <row r="15" spans="2:16" x14ac:dyDescent="0.25">
      <c r="B15" s="12"/>
      <c r="C15" s="12"/>
      <c r="D15" s="12"/>
      <c r="E15" s="12"/>
    </row>
    <row r="16" spans="2:16" x14ac:dyDescent="0.25">
      <c r="B16" s="12"/>
      <c r="C16" s="12"/>
      <c r="D16" s="12"/>
      <c r="E16" s="12"/>
    </row>
    <row r="17" spans="2:5" x14ac:dyDescent="0.25">
      <c r="B17" s="12"/>
      <c r="C17" s="12"/>
      <c r="D17" s="12"/>
      <c r="E17" s="12"/>
    </row>
    <row r="18" spans="2:5" x14ac:dyDescent="0.25">
      <c r="B18" s="12"/>
      <c r="C18" s="12"/>
      <c r="D18" s="12"/>
      <c r="E18" s="12"/>
    </row>
    <row r="19" spans="2:5" x14ac:dyDescent="0.25">
      <c r="B19" s="12"/>
      <c r="C19" s="12"/>
      <c r="D19" s="12"/>
      <c r="E19" s="12"/>
    </row>
    <row r="20" spans="2:5" x14ac:dyDescent="0.25">
      <c r="B20" s="12"/>
      <c r="C20" s="12"/>
      <c r="D20" s="12"/>
      <c r="E20" s="12" t="s">
        <v>145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8"/>
  <sheetViews>
    <sheetView workbookViewId="0">
      <selection activeCell="I9" sqref="I9"/>
    </sheetView>
  </sheetViews>
  <sheetFormatPr defaultRowHeight="15" x14ac:dyDescent="0.25"/>
  <cols>
    <col min="3" max="3" width="9.28515625" customWidth="1"/>
    <col min="4" max="4" width="15.42578125" customWidth="1"/>
    <col min="5" max="5" width="12.7109375" customWidth="1"/>
    <col min="6" max="6" width="17" customWidth="1"/>
  </cols>
  <sheetData>
    <row r="4" spans="3:6" x14ac:dyDescent="0.25">
      <c r="D4" s="27" t="s">
        <v>64</v>
      </c>
      <c r="E4" s="27" t="s">
        <v>65</v>
      </c>
      <c r="F4" s="27" t="s">
        <v>89</v>
      </c>
    </row>
    <row r="5" spans="3:6" x14ac:dyDescent="0.25">
      <c r="C5" s="12"/>
      <c r="D5" s="23" t="s">
        <v>146</v>
      </c>
      <c r="E5" s="23">
        <v>569</v>
      </c>
      <c r="F5" s="28">
        <v>45073</v>
      </c>
    </row>
    <row r="6" spans="3:6" x14ac:dyDescent="0.25">
      <c r="C6" s="12"/>
      <c r="D6" s="23" t="s">
        <v>146</v>
      </c>
      <c r="E6" s="23">
        <v>188</v>
      </c>
      <c r="F6" s="28">
        <v>45070</v>
      </c>
    </row>
    <row r="7" spans="3:6" x14ac:dyDescent="0.25">
      <c r="C7" s="12"/>
      <c r="D7" s="23" t="s">
        <v>142</v>
      </c>
      <c r="E7" s="23">
        <v>89</v>
      </c>
      <c r="F7" s="28">
        <v>45069</v>
      </c>
    </row>
    <row r="8" spans="3:6" x14ac:dyDescent="0.25">
      <c r="C8" s="12"/>
      <c r="D8" s="23" t="s">
        <v>147</v>
      </c>
      <c r="E8" s="23">
        <v>242</v>
      </c>
      <c r="F8" s="28">
        <v>45074</v>
      </c>
    </row>
    <row r="9" spans="3:6" x14ac:dyDescent="0.25">
      <c r="C9" s="12"/>
      <c r="D9" s="23" t="s">
        <v>44</v>
      </c>
      <c r="E9" s="23">
        <v>243</v>
      </c>
      <c r="F9" s="28">
        <v>45067</v>
      </c>
    </row>
    <row r="10" spans="3:6" x14ac:dyDescent="0.25">
      <c r="C10" s="12"/>
      <c r="D10" s="23" t="s">
        <v>45</v>
      </c>
      <c r="E10" s="23">
        <v>243</v>
      </c>
      <c r="F10" s="28">
        <v>45066</v>
      </c>
    </row>
    <row r="11" spans="3:6" x14ac:dyDescent="0.25">
      <c r="C11" s="12"/>
      <c r="D11" s="23" t="s">
        <v>148</v>
      </c>
      <c r="E11" s="23">
        <v>342</v>
      </c>
      <c r="F11" s="28">
        <v>45064</v>
      </c>
    </row>
    <row r="12" spans="3:6" x14ac:dyDescent="0.25">
      <c r="C12" s="12"/>
      <c r="D12" s="23" t="s">
        <v>149</v>
      </c>
      <c r="E12" s="23">
        <v>432</v>
      </c>
      <c r="F12" s="28">
        <v>45065</v>
      </c>
    </row>
    <row r="13" spans="3:6" x14ac:dyDescent="0.25">
      <c r="C13" s="12"/>
      <c r="D13" s="23" t="s">
        <v>150</v>
      </c>
      <c r="E13" s="23">
        <v>882</v>
      </c>
      <c r="F13" s="28">
        <v>45062</v>
      </c>
    </row>
    <row r="14" spans="3:6" x14ac:dyDescent="0.25">
      <c r="C14" s="12"/>
      <c r="D14" s="23" t="s">
        <v>150</v>
      </c>
      <c r="E14" s="23">
        <v>882</v>
      </c>
      <c r="F14" s="28">
        <v>45063</v>
      </c>
    </row>
    <row r="15" spans="3:6" x14ac:dyDescent="0.25">
      <c r="C15" s="12"/>
      <c r="D15" s="23" t="s">
        <v>151</v>
      </c>
      <c r="E15" s="23">
        <v>896</v>
      </c>
      <c r="F15" s="28">
        <v>45071</v>
      </c>
    </row>
    <row r="16" spans="3:6" x14ac:dyDescent="0.25">
      <c r="C16" s="12"/>
      <c r="D16" s="23" t="s">
        <v>151</v>
      </c>
      <c r="E16" s="23">
        <v>896</v>
      </c>
      <c r="F16" s="28">
        <v>45072</v>
      </c>
    </row>
    <row r="17" spans="3:6" x14ac:dyDescent="0.25">
      <c r="C17" s="12"/>
      <c r="D17" s="23" t="s">
        <v>152</v>
      </c>
      <c r="E17" s="23">
        <v>188</v>
      </c>
      <c r="F17" s="28">
        <v>45068</v>
      </c>
    </row>
    <row r="18" spans="3:6" x14ac:dyDescent="0.25">
      <c r="C18" s="12"/>
      <c r="D18" s="12"/>
      <c r="E18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8"/>
  <sheetViews>
    <sheetView workbookViewId="0">
      <selection activeCell="L4" sqref="L4"/>
    </sheetView>
  </sheetViews>
  <sheetFormatPr defaultRowHeight="15" x14ac:dyDescent="0.25"/>
  <cols>
    <col min="3" max="3" width="20" customWidth="1"/>
    <col min="5" max="5" width="15.5703125" bestFit="1" customWidth="1"/>
    <col min="6" max="6" width="26.28515625" customWidth="1"/>
    <col min="7" max="7" width="10.42578125" bestFit="1" customWidth="1"/>
    <col min="8" max="8" width="18.28515625" bestFit="1" customWidth="1"/>
    <col min="9" max="9" width="15.5703125" bestFit="1" customWidth="1"/>
    <col min="12" max="12" width="10.42578125" bestFit="1" customWidth="1"/>
  </cols>
  <sheetData>
    <row r="3" spans="3:12" x14ac:dyDescent="0.25">
      <c r="C3" s="2" t="s">
        <v>18</v>
      </c>
      <c r="E3" s="3">
        <f ca="1">NOW()</f>
        <v>45690.913391435184</v>
      </c>
      <c r="G3" s="4"/>
      <c r="H3" s="8"/>
      <c r="I3" s="9" t="s">
        <v>86</v>
      </c>
      <c r="J3" t="s">
        <v>87</v>
      </c>
      <c r="K3" t="s">
        <v>88</v>
      </c>
      <c r="L3" t="s">
        <v>89</v>
      </c>
    </row>
    <row r="4" spans="3:12" x14ac:dyDescent="0.25">
      <c r="C4" s="2" t="s">
        <v>19</v>
      </c>
      <c r="E4" s="4">
        <f ca="1">TODAY()</f>
        <v>45690</v>
      </c>
      <c r="I4">
        <v>2</v>
      </c>
      <c r="J4">
        <v>11</v>
      </c>
      <c r="K4">
        <v>2020</v>
      </c>
      <c r="L4" s="4"/>
    </row>
    <row r="5" spans="3:12" x14ac:dyDescent="0.25">
      <c r="C5" s="2"/>
      <c r="I5">
        <v>3</v>
      </c>
      <c r="J5">
        <v>12</v>
      </c>
      <c r="K5">
        <v>2020</v>
      </c>
      <c r="L5" s="4"/>
    </row>
    <row r="6" spans="3:12" x14ac:dyDescent="0.25">
      <c r="C6" s="2" t="s">
        <v>20</v>
      </c>
      <c r="E6">
        <f ca="1">YEAR(E3)</f>
        <v>2025</v>
      </c>
      <c r="I6">
        <v>4</v>
      </c>
      <c r="J6">
        <v>11</v>
      </c>
      <c r="K6">
        <v>2020</v>
      </c>
      <c r="L6" s="4"/>
    </row>
    <row r="7" spans="3:12" x14ac:dyDescent="0.25">
      <c r="C7" s="2" t="s">
        <v>21</v>
      </c>
      <c r="E7">
        <f ca="1">MONTH(E3)</f>
        <v>2</v>
      </c>
      <c r="F7">
        <f ca="1">MONTH(E3)</f>
        <v>2</v>
      </c>
      <c r="I7">
        <v>5</v>
      </c>
      <c r="J7">
        <v>10</v>
      </c>
      <c r="K7">
        <v>2020</v>
      </c>
      <c r="L7" s="4"/>
    </row>
    <row r="8" spans="3:12" x14ac:dyDescent="0.25">
      <c r="C8" s="2" t="s">
        <v>22</v>
      </c>
      <c r="E8">
        <f ca="1">DAY(E3)</f>
        <v>2</v>
      </c>
      <c r="H8" s="3"/>
      <c r="I8">
        <v>6</v>
      </c>
      <c r="J8">
        <v>9</v>
      </c>
      <c r="K8">
        <v>2020</v>
      </c>
      <c r="L8" s="4"/>
    </row>
    <row r="9" spans="3:12" x14ac:dyDescent="0.25">
      <c r="C9" s="2" t="s">
        <v>23</v>
      </c>
      <c r="E9" s="4">
        <f ca="1">DATE(E6,E7,E8)</f>
        <v>45690</v>
      </c>
      <c r="F9" s="4"/>
      <c r="I9">
        <v>7</v>
      </c>
      <c r="J9">
        <v>6</v>
      </c>
      <c r="K9">
        <v>2020</v>
      </c>
      <c r="L9" s="4"/>
    </row>
    <row r="10" spans="3:12" x14ac:dyDescent="0.25">
      <c r="C10" s="2"/>
      <c r="I10">
        <v>8</v>
      </c>
      <c r="J10">
        <v>7</v>
      </c>
      <c r="K10">
        <v>2020</v>
      </c>
      <c r="L10" s="4"/>
    </row>
    <row r="11" spans="3:12" x14ac:dyDescent="0.25">
      <c r="C11" s="2" t="s">
        <v>24</v>
      </c>
      <c r="E11">
        <f ca="1">HOUR(E3)</f>
        <v>21</v>
      </c>
      <c r="F11" s="32">
        <f ca="1">HOUR(E4)</f>
        <v>0</v>
      </c>
      <c r="I11">
        <v>9</v>
      </c>
      <c r="J11">
        <v>1</v>
      </c>
      <c r="K11">
        <v>2020</v>
      </c>
      <c r="L11" s="4"/>
    </row>
    <row r="12" spans="3:12" x14ac:dyDescent="0.25">
      <c r="C12" s="2" t="s">
        <v>25</v>
      </c>
      <c r="E12">
        <f ca="1">MINUTE(E3)</f>
        <v>55</v>
      </c>
      <c r="F12">
        <f ca="1">MINUTE(E4)</f>
        <v>0</v>
      </c>
      <c r="I12">
        <v>10</v>
      </c>
      <c r="J12">
        <v>2</v>
      </c>
      <c r="K12">
        <v>2020</v>
      </c>
      <c r="L12" s="4"/>
    </row>
    <row r="13" spans="3:12" x14ac:dyDescent="0.25">
      <c r="C13" s="2" t="s">
        <v>26</v>
      </c>
      <c r="E13">
        <f ca="1">SECOND(E3)</f>
        <v>17</v>
      </c>
      <c r="F13">
        <f ca="1">SECOND(E4)</f>
        <v>0</v>
      </c>
      <c r="I13">
        <v>11</v>
      </c>
      <c r="J13">
        <v>3</v>
      </c>
      <c r="K13">
        <v>2020</v>
      </c>
    </row>
    <row r="14" spans="3:12" x14ac:dyDescent="0.25">
      <c r="C14" s="2" t="s">
        <v>27</v>
      </c>
      <c r="E14" s="14">
        <f ca="1">TIME(E11,E12,E13)</f>
        <v>0.91339120370370364</v>
      </c>
    </row>
    <row r="18" spans="3:3" x14ac:dyDescent="0.25">
      <c r="C18" t="s">
        <v>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55"/>
  <sheetViews>
    <sheetView topLeftCell="A38" zoomScale="102" workbookViewId="0">
      <selection activeCell="E36" sqref="E36"/>
    </sheetView>
  </sheetViews>
  <sheetFormatPr defaultRowHeight="15" x14ac:dyDescent="0.25"/>
  <cols>
    <col min="3" max="3" width="21" customWidth="1"/>
    <col min="4" max="4" width="19.28515625" customWidth="1"/>
    <col min="5" max="5" width="59.7109375" customWidth="1"/>
    <col min="6" max="6" width="26.42578125" customWidth="1"/>
    <col min="7" max="7" width="18.5703125" customWidth="1"/>
    <col min="9" max="9" width="11.28515625" customWidth="1"/>
  </cols>
  <sheetData>
    <row r="4" spans="3:11" x14ac:dyDescent="0.25">
      <c r="H4" s="10"/>
    </row>
    <row r="5" spans="3:11" x14ac:dyDescent="0.25">
      <c r="C5" s="2" t="s">
        <v>29</v>
      </c>
      <c r="D5" s="1"/>
      <c r="H5" t="s">
        <v>176</v>
      </c>
      <c r="I5" t="s">
        <v>177</v>
      </c>
      <c r="J5" t="s">
        <v>178</v>
      </c>
      <c r="K5" t="s">
        <v>179</v>
      </c>
    </row>
    <row r="6" spans="3:11" x14ac:dyDescent="0.25">
      <c r="C6" s="1" t="s">
        <v>30</v>
      </c>
      <c r="D6" s="1" t="s">
        <v>31</v>
      </c>
      <c r="G6">
        <v>4</v>
      </c>
      <c r="H6" t="b">
        <f>G6&gt;5</f>
        <v>0</v>
      </c>
      <c r="I6" t="b">
        <f>G6&lt;5</f>
        <v>1</v>
      </c>
      <c r="J6" t="b">
        <f>G6&gt;=5</f>
        <v>0</v>
      </c>
      <c r="K6" t="b">
        <f>G6=6</f>
        <v>0</v>
      </c>
    </row>
    <row r="7" spans="3:11" x14ac:dyDescent="0.25">
      <c r="C7" s="1" t="s">
        <v>32</v>
      </c>
      <c r="D7" s="1" t="s">
        <v>33</v>
      </c>
      <c r="G7" s="32">
        <v>5</v>
      </c>
      <c r="H7" t="b">
        <f t="shared" ref="H7:H11" si="0">G7&gt;5</f>
        <v>0</v>
      </c>
      <c r="I7" t="b">
        <f t="shared" ref="I7:I11" si="1">G7&lt;5</f>
        <v>0</v>
      </c>
      <c r="J7" t="b">
        <f t="shared" ref="J7:J11" si="2">G7&gt;=5</f>
        <v>1</v>
      </c>
      <c r="K7" t="b">
        <f t="shared" ref="K7:K11" si="3">G7=6</f>
        <v>0</v>
      </c>
    </row>
    <row r="8" spans="3:11" x14ac:dyDescent="0.25">
      <c r="C8" s="1" t="s">
        <v>34</v>
      </c>
      <c r="D8" s="1" t="s">
        <v>35</v>
      </c>
      <c r="G8">
        <v>6</v>
      </c>
      <c r="H8" t="b">
        <f t="shared" si="0"/>
        <v>1</v>
      </c>
      <c r="I8" t="b">
        <f t="shared" si="1"/>
        <v>0</v>
      </c>
      <c r="J8" t="b">
        <f t="shared" si="2"/>
        <v>1</v>
      </c>
      <c r="K8" t="b">
        <f t="shared" si="3"/>
        <v>1</v>
      </c>
    </row>
    <row r="9" spans="3:11" x14ac:dyDescent="0.25">
      <c r="C9" s="1" t="s">
        <v>36</v>
      </c>
      <c r="D9" s="1" t="s">
        <v>37</v>
      </c>
      <c r="G9">
        <v>7</v>
      </c>
      <c r="H9" t="b">
        <f t="shared" si="0"/>
        <v>1</v>
      </c>
      <c r="I9" t="b">
        <f t="shared" si="1"/>
        <v>0</v>
      </c>
      <c r="J9" t="b">
        <f t="shared" si="2"/>
        <v>1</v>
      </c>
      <c r="K9" t="b">
        <f t="shared" si="3"/>
        <v>0</v>
      </c>
    </row>
    <row r="10" spans="3:11" x14ac:dyDescent="0.25">
      <c r="C10" s="1" t="s">
        <v>38</v>
      </c>
      <c r="D10" s="1" t="s">
        <v>39</v>
      </c>
      <c r="G10">
        <v>8</v>
      </c>
      <c r="H10" t="b">
        <f t="shared" si="0"/>
        <v>1</v>
      </c>
      <c r="I10" t="b">
        <f t="shared" si="1"/>
        <v>0</v>
      </c>
      <c r="J10" t="b">
        <f t="shared" si="2"/>
        <v>1</v>
      </c>
      <c r="K10" t="b">
        <f t="shared" si="3"/>
        <v>0</v>
      </c>
    </row>
    <row r="11" spans="3:11" x14ac:dyDescent="0.25">
      <c r="C11" s="1" t="s">
        <v>40</v>
      </c>
      <c r="D11" s="1" t="s">
        <v>41</v>
      </c>
      <c r="G11">
        <v>9</v>
      </c>
      <c r="H11" t="b">
        <f t="shared" si="0"/>
        <v>1</v>
      </c>
      <c r="I11" t="b">
        <f t="shared" si="1"/>
        <v>0</v>
      </c>
      <c r="J11" t="b">
        <f t="shared" si="2"/>
        <v>1</v>
      </c>
      <c r="K11" t="b">
        <f t="shared" si="3"/>
        <v>0</v>
      </c>
    </row>
    <row r="16" spans="3:11" x14ac:dyDescent="0.25">
      <c r="D16" s="7" t="s">
        <v>46</v>
      </c>
      <c r="E16" s="7" t="s">
        <v>47</v>
      </c>
    </row>
    <row r="17" spans="3:7" x14ac:dyDescent="0.25">
      <c r="C17" s="5" t="s">
        <v>42</v>
      </c>
      <c r="D17" t="b">
        <f>C17="sam"</f>
        <v>0</v>
      </c>
      <c r="E17" t="b">
        <f>C17&lt;&gt;"sam"</f>
        <v>1</v>
      </c>
    </row>
    <row r="18" spans="3:7" x14ac:dyDescent="0.25">
      <c r="C18" s="5" t="s">
        <v>43</v>
      </c>
      <c r="D18" t="b">
        <f t="shared" ref="D18:D21" si="4">C18="sam"</f>
        <v>1</v>
      </c>
      <c r="E18" t="b">
        <f t="shared" ref="E18:E21" si="5">C18&lt;&gt;"sam"</f>
        <v>0</v>
      </c>
    </row>
    <row r="19" spans="3:7" x14ac:dyDescent="0.25">
      <c r="C19" s="5" t="s">
        <v>44</v>
      </c>
      <c r="D19" t="b">
        <f t="shared" si="4"/>
        <v>0</v>
      </c>
      <c r="E19" t="b">
        <f t="shared" si="5"/>
        <v>1</v>
      </c>
    </row>
    <row r="20" spans="3:7" x14ac:dyDescent="0.25">
      <c r="C20" s="5" t="s">
        <v>45</v>
      </c>
      <c r="D20" t="b">
        <f t="shared" si="4"/>
        <v>0</v>
      </c>
      <c r="E20" t="b">
        <f t="shared" si="5"/>
        <v>1</v>
      </c>
    </row>
    <row r="21" spans="3:7" x14ac:dyDescent="0.25">
      <c r="C21" s="5" t="s">
        <v>42</v>
      </c>
      <c r="D21" t="b">
        <f t="shared" si="4"/>
        <v>0</v>
      </c>
      <c r="E21" t="b">
        <f t="shared" si="5"/>
        <v>1</v>
      </c>
    </row>
    <row r="25" spans="3:7" x14ac:dyDescent="0.25">
      <c r="D25" s="7" t="s">
        <v>46</v>
      </c>
      <c r="E25" s="7" t="s">
        <v>47</v>
      </c>
      <c r="F25" s="7" t="s">
        <v>57</v>
      </c>
      <c r="G25" s="7" t="s">
        <v>58</v>
      </c>
    </row>
    <row r="26" spans="3:7" x14ac:dyDescent="0.25">
      <c r="C26" s="1" t="s">
        <v>48</v>
      </c>
    </row>
    <row r="27" spans="3:7" x14ac:dyDescent="0.25">
      <c r="C27" s="1">
        <v>24</v>
      </c>
    </row>
    <row r="28" spans="3:7" x14ac:dyDescent="0.25">
      <c r="C28" s="1"/>
    </row>
    <row r="29" spans="3:7" x14ac:dyDescent="0.25">
      <c r="C29" s="1"/>
    </row>
    <row r="30" spans="3:7" x14ac:dyDescent="0.25">
      <c r="C30" s="1"/>
    </row>
    <row r="31" spans="3:7" x14ac:dyDescent="0.25">
      <c r="C31" s="1"/>
    </row>
    <row r="32" spans="3:7" x14ac:dyDescent="0.25">
      <c r="C32" s="1"/>
    </row>
    <row r="33" spans="3:6" x14ac:dyDescent="0.25">
      <c r="C33" s="1"/>
    </row>
    <row r="34" spans="3:6" x14ac:dyDescent="0.25">
      <c r="C34" s="1"/>
    </row>
    <row r="39" spans="3:6" x14ac:dyDescent="0.25">
      <c r="C39" s="1" t="s">
        <v>64</v>
      </c>
      <c r="D39" s="1" t="s">
        <v>65</v>
      </c>
      <c r="E39" s="1" t="s">
        <v>94</v>
      </c>
      <c r="F39" s="1" t="s">
        <v>72</v>
      </c>
    </row>
    <row r="40" spans="3:6" x14ac:dyDescent="0.25">
      <c r="C40" s="1" t="s">
        <v>66</v>
      </c>
      <c r="D40" s="1">
        <v>401</v>
      </c>
      <c r="E40" s="1" t="b">
        <f>AND(C40="anjali",D40&gt;400)</f>
        <v>1</v>
      </c>
      <c r="F40" s="1" t="b">
        <f>AND(C40=$C$43,D40&gt;400)</f>
        <v>1</v>
      </c>
    </row>
    <row r="41" spans="3:6" x14ac:dyDescent="0.25">
      <c r="C41" s="1" t="s">
        <v>43</v>
      </c>
      <c r="D41" s="1">
        <v>400</v>
      </c>
      <c r="E41" s="1" t="b">
        <f t="shared" ref="E41:E45" si="6">AND(C41="anjali",D41&gt;400)</f>
        <v>0</v>
      </c>
      <c r="F41" s="1" t="b">
        <f>AND(C41=$C$43,D41&gt;400)</f>
        <v>0</v>
      </c>
    </row>
    <row r="42" spans="3:6" x14ac:dyDescent="0.25">
      <c r="C42" s="1" t="s">
        <v>67</v>
      </c>
      <c r="D42" s="1">
        <v>459</v>
      </c>
      <c r="E42" s="1" t="b">
        <f t="shared" si="6"/>
        <v>0</v>
      </c>
      <c r="F42" s="1" t="b">
        <f t="shared" ref="F42:F45" si="7">AND(C42=$C$43,D42&gt;400)</f>
        <v>0</v>
      </c>
    </row>
    <row r="43" spans="3:6" x14ac:dyDescent="0.25">
      <c r="C43" s="1" t="s">
        <v>66</v>
      </c>
      <c r="D43" s="1">
        <v>200</v>
      </c>
      <c r="E43" s="1" t="b">
        <f t="shared" si="6"/>
        <v>0</v>
      </c>
      <c r="F43" s="1" t="b">
        <f t="shared" si="7"/>
        <v>0</v>
      </c>
    </row>
    <row r="44" spans="3:6" x14ac:dyDescent="0.25">
      <c r="C44" s="1" t="s">
        <v>42</v>
      </c>
      <c r="D44" s="1">
        <v>350</v>
      </c>
      <c r="E44" s="1" t="b">
        <f t="shared" si="6"/>
        <v>0</v>
      </c>
      <c r="F44" s="1" t="b">
        <f t="shared" si="7"/>
        <v>0</v>
      </c>
    </row>
    <row r="45" spans="3:6" x14ac:dyDescent="0.25">
      <c r="C45" s="1" t="s">
        <v>68</v>
      </c>
      <c r="D45" s="1">
        <v>680</v>
      </c>
      <c r="E45" s="1" t="b">
        <f t="shared" si="6"/>
        <v>0</v>
      </c>
      <c r="F45" s="1" t="b">
        <f t="shared" si="7"/>
        <v>0</v>
      </c>
    </row>
    <row r="46" spans="3:6" x14ac:dyDescent="0.25">
      <c r="F46" s="1"/>
    </row>
    <row r="49" spans="3:5" x14ac:dyDescent="0.25">
      <c r="C49" s="1" t="s">
        <v>64</v>
      </c>
      <c r="D49" s="1" t="s">
        <v>65</v>
      </c>
      <c r="E49" s="1" t="s">
        <v>71</v>
      </c>
    </row>
    <row r="50" spans="3:5" x14ac:dyDescent="0.25">
      <c r="C50" s="1" t="s">
        <v>66</v>
      </c>
      <c r="D50" s="1">
        <v>401</v>
      </c>
      <c r="E50" s="1" t="b">
        <f>OR(C50="anjali",D50&gt;400)</f>
        <v>1</v>
      </c>
    </row>
    <row r="51" spans="3:5" x14ac:dyDescent="0.25">
      <c r="C51" s="1" t="s">
        <v>43</v>
      </c>
      <c r="D51" s="1">
        <v>400</v>
      </c>
      <c r="E51" s="1" t="b">
        <f t="shared" ref="E51:E55" si="8">OR(C51="anjali",D51&gt;400)</f>
        <v>0</v>
      </c>
    </row>
    <row r="52" spans="3:5" x14ac:dyDescent="0.25">
      <c r="C52" s="1" t="s">
        <v>67</v>
      </c>
      <c r="D52" s="1">
        <v>459</v>
      </c>
      <c r="E52" s="1" t="b">
        <f t="shared" si="8"/>
        <v>1</v>
      </c>
    </row>
    <row r="53" spans="3:5" x14ac:dyDescent="0.25">
      <c r="C53" s="1" t="s">
        <v>66</v>
      </c>
      <c r="D53" s="1">
        <v>200</v>
      </c>
      <c r="E53" s="1" t="b">
        <f t="shared" si="8"/>
        <v>1</v>
      </c>
    </row>
    <row r="54" spans="3:5" x14ac:dyDescent="0.25">
      <c r="C54" s="1" t="s">
        <v>42</v>
      </c>
      <c r="D54" s="1">
        <v>350</v>
      </c>
      <c r="E54" s="1" t="b">
        <f t="shared" si="8"/>
        <v>0</v>
      </c>
    </row>
    <row r="55" spans="3:5" x14ac:dyDescent="0.25">
      <c r="C55" s="1" t="s">
        <v>68</v>
      </c>
      <c r="D55" s="1">
        <v>680</v>
      </c>
      <c r="E55" s="1" t="b">
        <f t="shared" si="8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6"/>
  <sheetViews>
    <sheetView tabSelected="1" workbookViewId="0">
      <selection activeCell="F9" sqref="F9"/>
    </sheetView>
  </sheetViews>
  <sheetFormatPr defaultRowHeight="15" x14ac:dyDescent="0.25"/>
  <cols>
    <col min="3" max="3" width="15.7109375" customWidth="1"/>
    <col min="4" max="4" width="12" customWidth="1"/>
    <col min="6" max="6" width="15.140625" customWidth="1"/>
  </cols>
  <sheetData>
    <row r="3" spans="3:6" x14ac:dyDescent="0.25">
      <c r="D3" s="1" t="s">
        <v>49</v>
      </c>
      <c r="E3" s="1" t="s">
        <v>50</v>
      </c>
      <c r="F3" s="7" t="s">
        <v>56</v>
      </c>
    </row>
    <row r="4" spans="3:6" x14ac:dyDescent="0.25">
      <c r="C4" t="s">
        <v>73</v>
      </c>
      <c r="D4" s="1">
        <v>10</v>
      </c>
      <c r="E4" s="1">
        <v>60</v>
      </c>
      <c r="F4">
        <f>D4*E4</f>
        <v>600</v>
      </c>
    </row>
    <row r="5" spans="3:6" x14ac:dyDescent="0.25">
      <c r="C5" t="s">
        <v>74</v>
      </c>
      <c r="D5" s="1">
        <v>5</v>
      </c>
      <c r="E5" s="1">
        <v>37</v>
      </c>
      <c r="F5">
        <f t="shared" ref="F5:F10" si="0">D5*E5</f>
        <v>185</v>
      </c>
    </row>
    <row r="6" spans="3:6" x14ac:dyDescent="0.25">
      <c r="C6" t="s">
        <v>75</v>
      </c>
      <c r="D6" s="1">
        <v>10</v>
      </c>
      <c r="E6" s="1">
        <v>10</v>
      </c>
      <c r="F6">
        <f t="shared" si="0"/>
        <v>100</v>
      </c>
    </row>
    <row r="7" spans="3:6" x14ac:dyDescent="0.25">
      <c r="C7" t="s">
        <v>76</v>
      </c>
      <c r="D7" s="1">
        <v>8</v>
      </c>
      <c r="E7" s="1">
        <v>33</v>
      </c>
      <c r="F7">
        <f t="shared" si="0"/>
        <v>264</v>
      </c>
    </row>
    <row r="8" spans="3:6" x14ac:dyDescent="0.25">
      <c r="C8" t="s">
        <v>77</v>
      </c>
      <c r="D8" s="1">
        <v>2</v>
      </c>
      <c r="E8" s="1">
        <v>90</v>
      </c>
      <c r="F8">
        <f t="shared" si="0"/>
        <v>180</v>
      </c>
    </row>
    <row r="9" spans="3:6" x14ac:dyDescent="0.25">
      <c r="C9" t="s">
        <v>78</v>
      </c>
      <c r="D9" s="1">
        <v>9</v>
      </c>
      <c r="E9" s="1">
        <v>38</v>
      </c>
      <c r="F9">
        <f t="shared" si="0"/>
        <v>342</v>
      </c>
    </row>
    <row r="10" spans="3:6" x14ac:dyDescent="0.25">
      <c r="C10" t="s">
        <v>79</v>
      </c>
      <c r="D10" s="1">
        <v>4</v>
      </c>
      <c r="E10" s="1">
        <v>31</v>
      </c>
      <c r="F10">
        <f t="shared" si="0"/>
        <v>124</v>
      </c>
    </row>
    <row r="11" spans="3:6" x14ac:dyDescent="0.25">
      <c r="D11" s="12"/>
      <c r="E11" s="12"/>
    </row>
    <row r="12" spans="3:6" x14ac:dyDescent="0.25">
      <c r="C12" s="6" t="s">
        <v>51</v>
      </c>
      <c r="D12">
        <f>SUM(D4:D10)</f>
        <v>48</v>
      </c>
      <c r="E12">
        <f>SUM(E4:E10)</f>
        <v>299</v>
      </c>
      <c r="F12">
        <f>SUM(F4:F10)</f>
        <v>1795</v>
      </c>
    </row>
    <row r="13" spans="3:6" x14ac:dyDescent="0.25">
      <c r="C13" s="6" t="s">
        <v>52</v>
      </c>
    </row>
    <row r="14" spans="3:6" x14ac:dyDescent="0.25">
      <c r="C14" s="6" t="s">
        <v>53</v>
      </c>
    </row>
    <row r="15" spans="3:6" x14ac:dyDescent="0.25">
      <c r="C15" s="6" t="s">
        <v>54</v>
      </c>
      <c r="F15">
        <f>LARGE(F4:F10,2)</f>
        <v>342</v>
      </c>
    </row>
    <row r="16" spans="3:6" x14ac:dyDescent="0.25">
      <c r="C16" s="6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24"/>
  <sheetViews>
    <sheetView topLeftCell="B5" zoomScale="125" workbookViewId="0">
      <selection activeCell="E24" sqref="E24"/>
    </sheetView>
  </sheetViews>
  <sheetFormatPr defaultRowHeight="15" x14ac:dyDescent="0.25"/>
  <cols>
    <col min="3" max="3" width="28.42578125" customWidth="1"/>
    <col min="4" max="4" width="27.7109375" customWidth="1"/>
    <col min="5" max="5" width="27.42578125" customWidth="1"/>
    <col min="6" max="6" width="19.140625" customWidth="1"/>
    <col min="7" max="7" width="23.42578125" customWidth="1"/>
    <col min="8" max="8" width="17.85546875" customWidth="1"/>
    <col min="9" max="9" width="19" customWidth="1"/>
  </cols>
  <sheetData>
    <row r="4" spans="3:11" x14ac:dyDescent="0.25">
      <c r="C4" s="2" t="s">
        <v>153</v>
      </c>
    </row>
    <row r="5" spans="3:11" x14ac:dyDescent="0.25">
      <c r="C5" s="2" t="s">
        <v>154</v>
      </c>
      <c r="D5" s="25" t="s">
        <v>155</v>
      </c>
    </row>
    <row r="6" spans="3:11" x14ac:dyDescent="0.25">
      <c r="C6" s="2" t="s">
        <v>156</v>
      </c>
      <c r="D6" t="s">
        <v>157</v>
      </c>
      <c r="E6" t="s">
        <v>175</v>
      </c>
      <c r="F6" t="str">
        <f>CONCATENATE("sakshi ","singhal")</f>
        <v>sakshi singhal</v>
      </c>
      <c r="G6" s="13" t="str">
        <f>CONCATENATE(D6,E6)</f>
        <v>Sakshi Singhal</v>
      </c>
    </row>
    <row r="7" spans="3:11" x14ac:dyDescent="0.25">
      <c r="C7" s="2" t="s">
        <v>158</v>
      </c>
      <c r="D7" t="s">
        <v>85</v>
      </c>
      <c r="F7" t="str">
        <f>LEFT(D7,8)</f>
        <v>Sakshi S</v>
      </c>
    </row>
    <row r="8" spans="3:11" x14ac:dyDescent="0.25">
      <c r="C8" s="2" t="s">
        <v>159</v>
      </c>
      <c r="D8" t="s">
        <v>85</v>
      </c>
      <c r="F8" t="str">
        <f>RIGHT(D8,7)</f>
        <v>Singhal</v>
      </c>
      <c r="H8" t="s">
        <v>63</v>
      </c>
      <c r="I8" t="s">
        <v>175</v>
      </c>
    </row>
    <row r="9" spans="3:11" x14ac:dyDescent="0.25">
      <c r="C9" s="2" t="s">
        <v>160</v>
      </c>
      <c r="D9" t="s">
        <v>85</v>
      </c>
      <c r="F9">
        <f>LEN(D9)</f>
        <v>14</v>
      </c>
      <c r="H9" t="s">
        <v>181</v>
      </c>
      <c r="I9" t="s">
        <v>182</v>
      </c>
    </row>
    <row r="10" spans="3:11" x14ac:dyDescent="0.25">
      <c r="C10" s="2" t="s">
        <v>161</v>
      </c>
      <c r="D10" t="s">
        <v>85</v>
      </c>
      <c r="F10" t="str">
        <f>MID(D10,4,5)</f>
        <v>shi S</v>
      </c>
      <c r="H10" t="s">
        <v>183</v>
      </c>
      <c r="I10" t="s">
        <v>184</v>
      </c>
    </row>
    <row r="11" spans="3:11" x14ac:dyDescent="0.25">
      <c r="C11" s="2" t="s">
        <v>162</v>
      </c>
      <c r="D11" t="s">
        <v>85</v>
      </c>
      <c r="H11" t="s">
        <v>67</v>
      </c>
      <c r="I11" t="s">
        <v>147</v>
      </c>
    </row>
    <row r="12" spans="3:11" x14ac:dyDescent="0.25">
      <c r="C12" s="2" t="s">
        <v>163</v>
      </c>
      <c r="D12" t="s">
        <v>85</v>
      </c>
      <c r="H12" t="s">
        <v>185</v>
      </c>
      <c r="I12" t="s">
        <v>44</v>
      </c>
    </row>
    <row r="13" spans="3:11" x14ac:dyDescent="0.25">
      <c r="C13" s="2" t="s">
        <v>164</v>
      </c>
      <c r="D13" t="s">
        <v>165</v>
      </c>
      <c r="F13" t="str">
        <f>PROPER(D13)</f>
        <v>Sakshi Singhal</v>
      </c>
    </row>
    <row r="14" spans="3:11" x14ac:dyDescent="0.25">
      <c r="C14" s="2" t="s">
        <v>166</v>
      </c>
      <c r="D14" t="s">
        <v>167</v>
      </c>
      <c r="F14" t="str">
        <f>TRIM(D14)</f>
        <v>Sakshi Singhal</v>
      </c>
    </row>
    <row r="15" spans="3:11" x14ac:dyDescent="0.25">
      <c r="C15" s="2" t="s">
        <v>168</v>
      </c>
      <c r="D15" t="s">
        <v>85</v>
      </c>
      <c r="F15">
        <f>FIND("S",D15,1)</f>
        <v>1</v>
      </c>
      <c r="G15">
        <f>FIND("S",D15,3)</f>
        <v>8</v>
      </c>
      <c r="K15">
        <f>LEN(J18)</f>
        <v>6</v>
      </c>
    </row>
    <row r="16" spans="3:11" x14ac:dyDescent="0.25">
      <c r="C16" s="2" t="s">
        <v>169</v>
      </c>
      <c r="D16" t="s">
        <v>85</v>
      </c>
      <c r="F16">
        <f>SEARCH("S",D16,3)</f>
        <v>4</v>
      </c>
    </row>
    <row r="17" spans="3:14" x14ac:dyDescent="0.25">
      <c r="C17" s="2" t="s">
        <v>170</v>
      </c>
      <c r="D17" t="s">
        <v>85</v>
      </c>
      <c r="F17" t="str">
        <f>REPLACE(D17,7,1,"-")</f>
        <v>Sakshi-Singhal</v>
      </c>
    </row>
    <row r="18" spans="3:14" x14ac:dyDescent="0.25">
      <c r="C18" s="2"/>
      <c r="D18" t="s">
        <v>85</v>
      </c>
      <c r="H18" t="s">
        <v>85</v>
      </c>
      <c r="I18" t="str">
        <f>REPLACE(H18,FIND(" ",H18,1),1,"-")</f>
        <v>Sakshi-Singhal</v>
      </c>
      <c r="J18" t="str">
        <f>LEFT(H18,FIND(" ",H18)-1)</f>
        <v>Sakshi</v>
      </c>
      <c r="K18" t="str">
        <f>RIGHT(H18,LEN(H18)-FIND(" ",H18))</f>
        <v>Singhal</v>
      </c>
      <c r="M18">
        <f>FIND(" ",H18)</f>
        <v>7</v>
      </c>
      <c r="N18">
        <f>LEN(H18)-M18</f>
        <v>7</v>
      </c>
    </row>
    <row r="19" spans="3:14" x14ac:dyDescent="0.25">
      <c r="C19" s="2" t="s">
        <v>171</v>
      </c>
      <c r="D19" t="s">
        <v>85</v>
      </c>
      <c r="F19" t="str">
        <f>SUBSTITUTE(D19," ",1234)</f>
        <v>Sakshi1234Singhal</v>
      </c>
      <c r="H19" t="s">
        <v>186</v>
      </c>
      <c r="I19" t="str">
        <f t="shared" ref="I19" si="0">REPLACE(H19,FIND(" ",H19,1),1,"-")</f>
        <v>Raja-Arora</v>
      </c>
      <c r="J19" t="str">
        <f t="shared" ref="J19:J20" si="1">LEFT(H19,FIND(" ",H19)-1)</f>
        <v>Raja</v>
      </c>
      <c r="K19" t="str">
        <f t="shared" ref="K19:K20" si="2">RIGHT(H19,LEN(H19)-FIND(" ",H19))</f>
        <v>Arora</v>
      </c>
      <c r="M19">
        <f t="shared" ref="M19:M20" si="3">FIND(" ",H19)</f>
        <v>5</v>
      </c>
      <c r="N19">
        <f t="shared" ref="N19:N20" si="4">LEN(H19)-M19</f>
        <v>5</v>
      </c>
    </row>
    <row r="20" spans="3:14" x14ac:dyDescent="0.25">
      <c r="C20" s="26" t="s">
        <v>172</v>
      </c>
      <c r="D20" t="s">
        <v>63</v>
      </c>
      <c r="F20" t="b">
        <f>ISTEXT(D20)</f>
        <v>1</v>
      </c>
      <c r="H20" t="s">
        <v>180</v>
      </c>
      <c r="I20" t="str">
        <f>REPLACE(H20,FIND(" ",H20,1),1,"-")</f>
        <v>Ram-Sharma</v>
      </c>
      <c r="J20" t="str">
        <f t="shared" si="1"/>
        <v>Ram</v>
      </c>
      <c r="K20" t="str">
        <f t="shared" si="2"/>
        <v>Sharma</v>
      </c>
      <c r="M20">
        <f t="shared" si="3"/>
        <v>4</v>
      </c>
      <c r="N20">
        <f t="shared" si="4"/>
        <v>6</v>
      </c>
    </row>
    <row r="21" spans="3:14" x14ac:dyDescent="0.25">
      <c r="C21" s="2" t="s">
        <v>173</v>
      </c>
      <c r="D21">
        <v>2</v>
      </c>
      <c r="E21" t="b">
        <f>ISNUMBER(D21)</f>
        <v>1</v>
      </c>
      <c r="F21" t="b">
        <f>ISTEXT(D21)</f>
        <v>0</v>
      </c>
    </row>
    <row r="22" spans="3:14" x14ac:dyDescent="0.25">
      <c r="I22" t="str">
        <f>SUBSTITUTE(H18," ","-")</f>
        <v>Sakshi-Singhal</v>
      </c>
    </row>
    <row r="24" spans="3:14" x14ac:dyDescent="0.25">
      <c r="D24" t="s">
        <v>174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8"/>
  <sheetViews>
    <sheetView topLeftCell="B3" zoomScale="133" workbookViewId="0">
      <selection activeCell="D19" sqref="D19"/>
    </sheetView>
  </sheetViews>
  <sheetFormatPr defaultRowHeight="15" x14ac:dyDescent="0.25"/>
  <cols>
    <col min="3" max="3" width="12.140625" customWidth="1"/>
  </cols>
  <sheetData>
    <row r="3" spans="3:6" x14ac:dyDescent="0.25">
      <c r="D3" s="1" t="s">
        <v>50</v>
      </c>
    </row>
    <row r="4" spans="3:6" x14ac:dyDescent="0.25">
      <c r="D4" s="1">
        <v>1</v>
      </c>
    </row>
    <row r="5" spans="3:6" x14ac:dyDescent="0.25">
      <c r="D5" s="1">
        <v>2</v>
      </c>
    </row>
    <row r="6" spans="3:6" x14ac:dyDescent="0.25">
      <c r="D6" s="1">
        <v>3</v>
      </c>
    </row>
    <row r="7" spans="3:6" x14ac:dyDescent="0.25">
      <c r="D7" s="1"/>
    </row>
    <row r="8" spans="3:6" x14ac:dyDescent="0.25">
      <c r="D8" s="1" t="s">
        <v>59</v>
      </c>
    </row>
    <row r="9" spans="3:6" x14ac:dyDescent="0.25">
      <c r="D9" s="1" t="s">
        <v>63</v>
      </c>
    </row>
    <row r="10" spans="3:6" x14ac:dyDescent="0.25">
      <c r="D10" s="1"/>
    </row>
    <row r="11" spans="3:6" x14ac:dyDescent="0.25">
      <c r="D11" s="1">
        <v>4</v>
      </c>
    </row>
    <row r="12" spans="3:6" x14ac:dyDescent="0.25">
      <c r="D12" s="1">
        <v>6</v>
      </c>
    </row>
    <row r="13" spans="3:6" x14ac:dyDescent="0.25">
      <c r="D13" s="1"/>
    </row>
    <row r="14" spans="3:6" x14ac:dyDescent="0.25">
      <c r="D14" s="1">
        <v>9</v>
      </c>
    </row>
    <row r="16" spans="3:6" x14ac:dyDescent="0.25">
      <c r="C16" s="2" t="s">
        <v>60</v>
      </c>
      <c r="D16">
        <f>COUNT(D4:D14)</f>
        <v>6</v>
      </c>
      <c r="F16" t="s">
        <v>82</v>
      </c>
    </row>
    <row r="17" spans="3:6" x14ac:dyDescent="0.25">
      <c r="C17" s="2" t="s">
        <v>61</v>
      </c>
      <c r="D17">
        <f>COUNTA(D4:D14)</f>
        <v>8</v>
      </c>
      <c r="F17" t="s">
        <v>90</v>
      </c>
    </row>
    <row r="18" spans="3:6" x14ac:dyDescent="0.25">
      <c r="C18" s="2" t="s">
        <v>62</v>
      </c>
      <c r="D18">
        <f>COUNTBLANK(D4:D14)</f>
        <v>3</v>
      </c>
      <c r="F18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M23"/>
  <sheetViews>
    <sheetView topLeftCell="D1" zoomScale="108" workbookViewId="0">
      <selection activeCell="J6" sqref="J6"/>
    </sheetView>
  </sheetViews>
  <sheetFormatPr defaultRowHeight="15" x14ac:dyDescent="0.25"/>
  <cols>
    <col min="4" max="4" width="13.85546875" customWidth="1"/>
    <col min="5" max="5" width="14.5703125" customWidth="1"/>
    <col min="6" max="6" width="16.5703125" customWidth="1"/>
    <col min="7" max="8" width="30.85546875" customWidth="1"/>
    <col min="9" max="9" width="24.28515625" customWidth="1"/>
    <col min="10" max="10" width="30.5703125" customWidth="1"/>
    <col min="11" max="11" width="38" customWidth="1"/>
  </cols>
  <sheetData>
    <row r="3" spans="4:13" x14ac:dyDescent="0.25">
      <c r="G3" s="7" t="s">
        <v>70</v>
      </c>
      <c r="H3" s="7"/>
      <c r="I3" s="7" t="s">
        <v>71</v>
      </c>
      <c r="J3" s="7" t="s">
        <v>72</v>
      </c>
      <c r="M3" s="13"/>
    </row>
    <row r="4" spans="4:13" x14ac:dyDescent="0.25">
      <c r="D4" s="1" t="s">
        <v>64</v>
      </c>
      <c r="E4" s="1" t="s">
        <v>65</v>
      </c>
      <c r="F4" s="7" t="s">
        <v>91</v>
      </c>
      <c r="G4" s="7" t="s">
        <v>69</v>
      </c>
      <c r="H4" s="15" t="s">
        <v>92</v>
      </c>
      <c r="I4" s="11" t="s">
        <v>80</v>
      </c>
      <c r="J4" s="11" t="s">
        <v>81</v>
      </c>
    </row>
    <row r="5" spans="4:13" x14ac:dyDescent="0.25">
      <c r="D5" s="1" t="s">
        <v>66</v>
      </c>
      <c r="E5" s="1">
        <v>401</v>
      </c>
      <c r="F5" t="b">
        <f>E5&gt;450</f>
        <v>0</v>
      </c>
      <c r="G5" t="str">
        <f>IF(E5&gt;450, "good","bad")</f>
        <v>bad</v>
      </c>
      <c r="I5" t="str">
        <f>IF(OR(E5&gt;400,D5="anjali"),"approved","notapproved")</f>
        <v>approved</v>
      </c>
      <c r="J5" t="str">
        <f>IF(AND(E5&gt;400,D5="anjali"),"approved","notapproved")</f>
        <v>approved</v>
      </c>
    </row>
    <row r="6" spans="4:13" x14ac:dyDescent="0.25">
      <c r="D6" s="1" t="s">
        <v>43</v>
      </c>
      <c r="E6" s="1">
        <v>400</v>
      </c>
      <c r="F6" t="b">
        <f t="shared" ref="F6:F10" si="0">E6&gt;450</f>
        <v>0</v>
      </c>
      <c r="G6" t="str">
        <f t="shared" ref="G6:G10" si="1">IF(E6&gt;450, "good","bad")</f>
        <v>bad</v>
      </c>
      <c r="I6" t="str">
        <f t="shared" ref="I6:I10" si="2">IF(OR(E6&gt;400,D6="anjali"),"approved","notapproved")</f>
        <v>notapproved</v>
      </c>
      <c r="J6" t="str">
        <f t="shared" ref="J6:J10" si="3">IF(AND(E6&gt;400,D6="anjali"),"approved","notapproved")</f>
        <v>notapproved</v>
      </c>
    </row>
    <row r="7" spans="4:13" x14ac:dyDescent="0.25">
      <c r="D7" s="1" t="s">
        <v>67</v>
      </c>
      <c r="E7" s="1">
        <v>459</v>
      </c>
      <c r="F7" t="b">
        <f t="shared" si="0"/>
        <v>1</v>
      </c>
      <c r="G7" t="str">
        <f t="shared" si="1"/>
        <v>good</v>
      </c>
      <c r="I7" t="str">
        <f t="shared" si="2"/>
        <v>approved</v>
      </c>
      <c r="J7" t="str">
        <f t="shared" si="3"/>
        <v>notapproved</v>
      </c>
    </row>
    <row r="8" spans="4:13" x14ac:dyDescent="0.25">
      <c r="D8" s="1" t="s">
        <v>66</v>
      </c>
      <c r="E8" s="1">
        <v>200</v>
      </c>
      <c r="F8" t="b">
        <f t="shared" si="0"/>
        <v>0</v>
      </c>
      <c r="G8" t="str">
        <f t="shared" si="1"/>
        <v>bad</v>
      </c>
      <c r="I8" t="str">
        <f t="shared" si="2"/>
        <v>approved</v>
      </c>
      <c r="J8" t="str">
        <f t="shared" si="3"/>
        <v>notapproved</v>
      </c>
    </row>
    <row r="9" spans="4:13" x14ac:dyDescent="0.25">
      <c r="D9" s="1" t="s">
        <v>42</v>
      </c>
      <c r="E9" s="1">
        <v>350</v>
      </c>
      <c r="F9" t="b">
        <f t="shared" si="0"/>
        <v>0</v>
      </c>
      <c r="G9" t="str">
        <f t="shared" si="1"/>
        <v>bad</v>
      </c>
      <c r="I9" t="str">
        <f t="shared" si="2"/>
        <v>notapproved</v>
      </c>
      <c r="J9" t="str">
        <f t="shared" si="3"/>
        <v>notapproved</v>
      </c>
    </row>
    <row r="10" spans="4:13" x14ac:dyDescent="0.25">
      <c r="D10" s="1" t="s">
        <v>68</v>
      </c>
      <c r="E10" s="1">
        <v>680</v>
      </c>
      <c r="F10" t="b">
        <f t="shared" si="0"/>
        <v>1</v>
      </c>
      <c r="G10" t="str">
        <f t="shared" si="1"/>
        <v>good</v>
      </c>
      <c r="I10" t="str">
        <f t="shared" si="2"/>
        <v>approved</v>
      </c>
      <c r="J10" t="str">
        <f t="shared" si="3"/>
        <v>notapproved</v>
      </c>
    </row>
    <row r="14" spans="4:13" x14ac:dyDescent="0.25">
      <c r="I14" t="b">
        <f>OR(E5&gt;400,D5="anjali")</f>
        <v>1</v>
      </c>
    </row>
    <row r="15" spans="4:13" x14ac:dyDescent="0.25">
      <c r="G15" t="str">
        <f>IF(TRUE, "Sakshi", "Anjali")</f>
        <v>Sakshi</v>
      </c>
    </row>
    <row r="22" spans="7:7" x14ac:dyDescent="0.25">
      <c r="G22" t="s">
        <v>95</v>
      </c>
    </row>
    <row r="23" spans="7:7" x14ac:dyDescent="0.25">
      <c r="G23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22"/>
  <sheetViews>
    <sheetView zoomScale="110" workbookViewId="0">
      <selection activeCell="H6" sqref="H6:L6"/>
    </sheetView>
  </sheetViews>
  <sheetFormatPr defaultRowHeight="15" x14ac:dyDescent="0.25"/>
  <cols>
    <col min="3" max="3" width="14" customWidth="1"/>
    <col min="4" max="4" width="15.5703125" customWidth="1"/>
    <col min="5" max="5" width="16.140625" customWidth="1"/>
    <col min="7" max="7" width="30.140625" customWidth="1"/>
  </cols>
  <sheetData>
    <row r="4" spans="3:12" x14ac:dyDescent="0.25">
      <c r="C4" s="2" t="s">
        <v>64</v>
      </c>
      <c r="D4" s="2" t="s">
        <v>118</v>
      </c>
      <c r="E4" s="2" t="s">
        <v>119</v>
      </c>
      <c r="H4" s="2" t="s">
        <v>120</v>
      </c>
      <c r="I4" s="1"/>
      <c r="J4" s="2" t="s">
        <v>121</v>
      </c>
      <c r="K4" s="1"/>
      <c r="L4" s="2" t="s">
        <v>122</v>
      </c>
    </row>
    <row r="5" spans="3:12" x14ac:dyDescent="0.25">
      <c r="C5" s="1" t="s">
        <v>123</v>
      </c>
      <c r="D5" s="1" t="s">
        <v>124</v>
      </c>
      <c r="E5" s="1">
        <v>2898</v>
      </c>
    </row>
    <row r="6" spans="3:12" x14ac:dyDescent="0.25">
      <c r="C6" s="1" t="s">
        <v>123</v>
      </c>
      <c r="D6" s="1" t="s">
        <v>125</v>
      </c>
      <c r="E6" s="1">
        <v>2516</v>
      </c>
      <c r="G6" t="s">
        <v>126</v>
      </c>
    </row>
    <row r="7" spans="3:12" x14ac:dyDescent="0.25">
      <c r="C7" s="1" t="s">
        <v>127</v>
      </c>
      <c r="D7" s="1" t="s">
        <v>124</v>
      </c>
      <c r="E7" s="1">
        <v>2154</v>
      </c>
      <c r="G7" t="s">
        <v>128</v>
      </c>
    </row>
    <row r="8" spans="3:12" x14ac:dyDescent="0.25">
      <c r="C8" s="1" t="s">
        <v>129</v>
      </c>
      <c r="D8" s="1" t="s">
        <v>130</v>
      </c>
      <c r="E8" s="1">
        <v>2622</v>
      </c>
    </row>
    <row r="9" spans="3:12" x14ac:dyDescent="0.25">
      <c r="C9" s="1" t="s">
        <v>129</v>
      </c>
      <c r="D9" s="1" t="s">
        <v>124</v>
      </c>
      <c r="E9" s="1">
        <v>2863</v>
      </c>
    </row>
    <row r="10" spans="3:12" x14ac:dyDescent="0.25">
      <c r="C10" s="1" t="s">
        <v>127</v>
      </c>
      <c r="D10" s="1" t="s">
        <v>124</v>
      </c>
      <c r="E10" s="1">
        <v>1631</v>
      </c>
      <c r="G10" t="s">
        <v>67</v>
      </c>
    </row>
    <row r="11" spans="3:12" x14ac:dyDescent="0.25">
      <c r="C11" s="1" t="s">
        <v>123</v>
      </c>
      <c r="D11" s="1" t="s">
        <v>124</v>
      </c>
      <c r="E11" s="1">
        <v>2445</v>
      </c>
    </row>
    <row r="12" spans="3:12" x14ac:dyDescent="0.25">
      <c r="C12" s="1" t="s">
        <v>131</v>
      </c>
      <c r="D12" s="1" t="s">
        <v>130</v>
      </c>
      <c r="E12" s="1">
        <v>2557</v>
      </c>
    </row>
    <row r="13" spans="3:12" x14ac:dyDescent="0.25">
      <c r="C13" s="1" t="s">
        <v>129</v>
      </c>
      <c r="D13" s="1" t="s">
        <v>132</v>
      </c>
      <c r="E13" s="1">
        <v>1801</v>
      </c>
    </row>
    <row r="14" spans="3:12" x14ac:dyDescent="0.25">
      <c r="C14" s="1" t="s">
        <v>129</v>
      </c>
      <c r="D14" s="1" t="s">
        <v>132</v>
      </c>
      <c r="E14" s="1">
        <v>2016</v>
      </c>
    </row>
    <row r="18" spans="7:10" x14ac:dyDescent="0.25">
      <c r="G18" s="2" t="s">
        <v>64</v>
      </c>
      <c r="H18" s="2" t="s">
        <v>120</v>
      </c>
      <c r="I18" s="2" t="s">
        <v>121</v>
      </c>
      <c r="J18" s="2" t="s">
        <v>122</v>
      </c>
    </row>
    <row r="19" spans="7:10" x14ac:dyDescent="0.25">
      <c r="G19" s="1" t="s">
        <v>131</v>
      </c>
    </row>
    <row r="20" spans="7:10" x14ac:dyDescent="0.25">
      <c r="G20" s="1" t="s">
        <v>129</v>
      </c>
    </row>
    <row r="21" spans="7:10" x14ac:dyDescent="0.25">
      <c r="G21" s="1" t="s">
        <v>127</v>
      </c>
    </row>
    <row r="22" spans="7:10" x14ac:dyDescent="0.25">
      <c r="G22" s="1" t="s">
        <v>123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18"/>
  <sheetViews>
    <sheetView workbookViewId="0">
      <selection activeCell="D23" sqref="D23"/>
    </sheetView>
  </sheetViews>
  <sheetFormatPr defaultRowHeight="15" x14ac:dyDescent="0.25"/>
  <cols>
    <col min="3" max="3" width="16.28515625" customWidth="1"/>
    <col min="4" max="4" width="18.140625" customWidth="1"/>
    <col min="5" max="5" width="16.5703125" customWidth="1"/>
    <col min="9" max="9" width="15.85546875" customWidth="1"/>
    <col min="10" max="10" width="20" customWidth="1"/>
    <col min="11" max="11" width="16" customWidth="1"/>
    <col min="12" max="12" width="19.7109375" customWidth="1"/>
  </cols>
  <sheetData>
    <row r="5" spans="3:12" x14ac:dyDescent="0.25">
      <c r="C5" s="2" t="s">
        <v>64</v>
      </c>
      <c r="D5" s="2" t="s">
        <v>118</v>
      </c>
      <c r="E5" s="2" t="s">
        <v>119</v>
      </c>
    </row>
    <row r="6" spans="3:12" x14ac:dyDescent="0.25">
      <c r="C6" s="1" t="s">
        <v>123</v>
      </c>
      <c r="D6" s="1" t="s">
        <v>124</v>
      </c>
      <c r="E6" s="1">
        <v>2898</v>
      </c>
      <c r="I6" s="1"/>
      <c r="J6" s="1" t="s">
        <v>124</v>
      </c>
      <c r="K6" s="1"/>
      <c r="L6" s="1"/>
    </row>
    <row r="7" spans="3:12" x14ac:dyDescent="0.25">
      <c r="C7" s="1" t="s">
        <v>123</v>
      </c>
      <c r="D7" s="1" t="s">
        <v>125</v>
      </c>
      <c r="E7" s="1">
        <v>2516</v>
      </c>
      <c r="I7" s="2" t="s">
        <v>64</v>
      </c>
      <c r="J7" s="2" t="s">
        <v>133</v>
      </c>
      <c r="K7" s="2" t="s">
        <v>134</v>
      </c>
      <c r="L7" s="2" t="s">
        <v>135</v>
      </c>
    </row>
    <row r="8" spans="3:12" x14ac:dyDescent="0.25">
      <c r="C8" s="1" t="s">
        <v>127</v>
      </c>
      <c r="D8" s="1" t="s">
        <v>124</v>
      </c>
      <c r="E8" s="1">
        <v>2154</v>
      </c>
      <c r="I8" s="1" t="s">
        <v>131</v>
      </c>
      <c r="J8" s="1"/>
      <c r="K8" s="1"/>
      <c r="L8" s="1"/>
    </row>
    <row r="9" spans="3:12" x14ac:dyDescent="0.25">
      <c r="C9" s="1" t="s">
        <v>129</v>
      </c>
      <c r="D9" s="1" t="s">
        <v>130</v>
      </c>
      <c r="E9" s="1">
        <v>2622</v>
      </c>
      <c r="I9" s="1" t="s">
        <v>129</v>
      </c>
      <c r="J9" s="1"/>
      <c r="K9" s="1"/>
      <c r="L9" s="1"/>
    </row>
    <row r="10" spans="3:12" x14ac:dyDescent="0.25">
      <c r="C10" s="1" t="s">
        <v>129</v>
      </c>
      <c r="D10" s="1" t="s">
        <v>124</v>
      </c>
      <c r="E10" s="1">
        <v>2863</v>
      </c>
      <c r="I10" s="1" t="s">
        <v>127</v>
      </c>
      <c r="J10" s="1"/>
      <c r="K10" s="1"/>
      <c r="L10" s="1"/>
    </row>
    <row r="11" spans="3:12" x14ac:dyDescent="0.25">
      <c r="C11" s="1" t="s">
        <v>127</v>
      </c>
      <c r="D11" s="1" t="s">
        <v>124</v>
      </c>
      <c r="E11" s="1">
        <v>1631</v>
      </c>
      <c r="I11" s="1" t="s">
        <v>123</v>
      </c>
      <c r="J11" s="1"/>
      <c r="K11" s="1"/>
      <c r="L11" s="1"/>
    </row>
    <row r="12" spans="3:12" x14ac:dyDescent="0.25">
      <c r="C12" s="1" t="s">
        <v>123</v>
      </c>
      <c r="D12" s="1" t="s">
        <v>124</v>
      </c>
      <c r="E12" s="1">
        <v>2445</v>
      </c>
    </row>
    <row r="13" spans="3:12" x14ac:dyDescent="0.25">
      <c r="C13" s="1" t="s">
        <v>131</v>
      </c>
      <c r="D13" s="1" t="s">
        <v>130</v>
      </c>
      <c r="E13" s="1">
        <v>2557</v>
      </c>
    </row>
    <row r="14" spans="3:12" x14ac:dyDescent="0.25">
      <c r="C14" s="1" t="s">
        <v>129</v>
      </c>
      <c r="D14" s="1" t="s">
        <v>132</v>
      </c>
      <c r="E14" s="1">
        <v>1801</v>
      </c>
    </row>
    <row r="15" spans="3:12" x14ac:dyDescent="0.25">
      <c r="C15" s="1" t="s">
        <v>129</v>
      </c>
      <c r="D15" s="1" t="s">
        <v>132</v>
      </c>
      <c r="E15" s="1">
        <v>2016</v>
      </c>
    </row>
    <row r="17" spans="4:10" x14ac:dyDescent="0.25">
      <c r="G17" t="s">
        <v>136</v>
      </c>
      <c r="I17" t="s">
        <v>133</v>
      </c>
      <c r="J17" t="s">
        <v>135</v>
      </c>
    </row>
    <row r="18" spans="4:10" x14ac:dyDescent="0.25">
      <c r="D18" t="s">
        <v>67</v>
      </c>
      <c r="E18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 shortcuts </vt:lpstr>
      <vt:lpstr>Time function</vt:lpstr>
      <vt:lpstr>Operators</vt:lpstr>
      <vt:lpstr>Max &amp; Min</vt:lpstr>
      <vt:lpstr>Text</vt:lpstr>
      <vt:lpstr>Count</vt:lpstr>
      <vt:lpstr>IF</vt:lpstr>
      <vt:lpstr>sumif &amp; countif</vt:lpstr>
      <vt:lpstr>sumifs &amp; Countifs</vt:lpstr>
      <vt:lpstr>Maths Function</vt:lpstr>
      <vt:lpstr>Rank</vt:lpstr>
      <vt:lpstr>Table</vt:lpstr>
      <vt:lpstr>Sorting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Singhal</dc:creator>
  <cp:lastModifiedBy>Sakshi Singhal</cp:lastModifiedBy>
  <dcterms:created xsi:type="dcterms:W3CDTF">2024-12-13T15:59:48Z</dcterms:created>
  <dcterms:modified xsi:type="dcterms:W3CDTF">2025-02-02T16:25:27Z</dcterms:modified>
</cp:coreProperties>
</file>