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Data Science Offline batch\"/>
    </mc:Choice>
  </mc:AlternateContent>
  <bookViews>
    <workbookView xWindow="0" yWindow="0" windowWidth="20490" windowHeight="7620" tabRatio="622" activeTab="4"/>
  </bookViews>
  <sheets>
    <sheet name="Lookup functions" sheetId="18" r:id="rId1"/>
    <sheet name="Match and Index" sheetId="28" r:id="rId2"/>
    <sheet name="Data" sheetId="21" r:id="rId3"/>
    <sheet name="Pivot table" sheetId="35" r:id="rId4"/>
    <sheet name="Pivot Chart" sheetId="39" r:id="rId5"/>
  </sheets>
  <definedNames>
    <definedName name="_xlchart.v1.0" hidden="1">Data!$I$1</definedName>
    <definedName name="_xlchart.v1.1" hidden="1">Data!$I$2:$I$12</definedName>
    <definedName name="_xlchart.v1.2" hidden="1">Data!$H$1</definedName>
    <definedName name="_xlchart.v1.3" hidden="1">Data!$H$2:$H$11</definedName>
    <definedName name="_xlchart.v1.4" hidden="1">Data!$I$2:$I$11</definedName>
    <definedName name="_xlchart.v1.5" hidden="1">'Pivot Chart'!$N$34:$N$48</definedName>
  </definedName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8" l="1"/>
  <c r="I34" i="28"/>
  <c r="N34" i="28"/>
  <c r="I37" i="28"/>
  <c r="M30" i="28"/>
  <c r="K29" i="28"/>
  <c r="K28" i="28"/>
  <c r="K25" i="28"/>
  <c r="H22" i="28"/>
  <c r="L7" i="28"/>
  <c r="E16" i="28"/>
  <c r="E13" i="28"/>
  <c r="J14" i="28"/>
  <c r="I8" i="28"/>
  <c r="H11" i="18"/>
  <c r="L11" i="18"/>
  <c r="E11" i="28"/>
  <c r="F31" i="18"/>
  <c r="L29" i="18"/>
  <c r="L12" i="18"/>
  <c r="J6" i="18"/>
  <c r="J5" i="18"/>
  <c r="J4" i="18"/>
  <c r="F29" i="18" l="1"/>
  <c r="N7" i="18"/>
</calcChain>
</file>

<file path=xl/sharedStrings.xml><?xml version="1.0" encoding="utf-8"?>
<sst xmlns="http://schemas.openxmlformats.org/spreadsheetml/2006/main" count="163" uniqueCount="89">
  <si>
    <t>Sales</t>
  </si>
  <si>
    <t>Date</t>
  </si>
  <si>
    <t>Employee Name</t>
  </si>
  <si>
    <t>Department</t>
  </si>
  <si>
    <t>Salary</t>
  </si>
  <si>
    <t>Joining Date</t>
  </si>
  <si>
    <t>John</t>
  </si>
  <si>
    <t>HR</t>
  </si>
  <si>
    <t>Sarah</t>
  </si>
  <si>
    <t>IT</t>
  </si>
  <si>
    <t>Mark</t>
  </si>
  <si>
    <t>Finance</t>
  </si>
  <si>
    <t>Emma</t>
  </si>
  <si>
    <t>Marketing</t>
  </si>
  <si>
    <t>David</t>
  </si>
  <si>
    <t>Vlookup</t>
  </si>
  <si>
    <t>hlookup</t>
  </si>
  <si>
    <t>Find the salary of the employee named "Mark".</t>
  </si>
  <si>
    <t>lookup</t>
  </si>
  <si>
    <t>Order ID</t>
  </si>
  <si>
    <t>Product</t>
  </si>
  <si>
    <t>Category</t>
  </si>
  <si>
    <t>Region</t>
  </si>
  <si>
    <t>Salesperson</t>
  </si>
  <si>
    <t>Units Sold</t>
  </si>
  <si>
    <t>Unit Price</t>
  </si>
  <si>
    <t>Total Sales</t>
  </si>
  <si>
    <t>Profit (%)</t>
  </si>
  <si>
    <t>Laptop</t>
  </si>
  <si>
    <t>Electronics</t>
  </si>
  <si>
    <t>North</t>
  </si>
  <si>
    <t>Alice</t>
  </si>
  <si>
    <t>Smartphone</t>
  </si>
  <si>
    <t>South</t>
  </si>
  <si>
    <t>Bob</t>
  </si>
  <si>
    <t>Desk Chair</t>
  </si>
  <si>
    <t>Furniture</t>
  </si>
  <si>
    <t>West</t>
  </si>
  <si>
    <t>Charlie</t>
  </si>
  <si>
    <t>Bookshelf</t>
  </si>
  <si>
    <t>East</t>
  </si>
  <si>
    <t>Diana</t>
  </si>
  <si>
    <t>Air Conditioner</t>
  </si>
  <si>
    <t>Appliances</t>
  </si>
  <si>
    <t>Microwave Oven</t>
  </si>
  <si>
    <t>Desk Lamp</t>
  </si>
  <si>
    <t>Tablet</t>
  </si>
  <si>
    <t>Refrigerator</t>
  </si>
  <si>
    <t>Profit</t>
  </si>
  <si>
    <t>Month</t>
  </si>
  <si>
    <t>Jan</t>
  </si>
  <si>
    <t>Feb</t>
  </si>
  <si>
    <t>Mar</t>
  </si>
  <si>
    <t>Apr</t>
  </si>
  <si>
    <t>May</t>
  </si>
  <si>
    <t>Jun</t>
  </si>
  <si>
    <t>Expenses</t>
  </si>
  <si>
    <t>Find the joining date of the employee named "Emma".</t>
  </si>
  <si>
    <r>
      <t xml:space="preserve">Find the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for the month of </t>
    </r>
    <r>
      <rPr>
        <b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>.</t>
    </r>
  </si>
  <si>
    <r>
      <t xml:space="preserve">Find </t>
    </r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June</t>
    </r>
  </si>
  <si>
    <r>
      <t xml:space="preserve">Find </t>
    </r>
    <r>
      <rPr>
        <b/>
        <sz val="11"/>
        <color theme="1"/>
        <rFont val="Calibri"/>
        <family val="2"/>
        <scheme val="minor"/>
      </rPr>
      <t>Expenses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April</t>
    </r>
  </si>
  <si>
    <t>Product ID</t>
  </si>
  <si>
    <t>Product Name</t>
  </si>
  <si>
    <t>Price</t>
  </si>
  <si>
    <t>Stock</t>
  </si>
  <si>
    <t>Keyboard</t>
  </si>
  <si>
    <t>Mouse</t>
  </si>
  <si>
    <t>Monitor</t>
  </si>
  <si>
    <t>Printer</t>
  </si>
  <si>
    <t>Scanner</t>
  </si>
  <si>
    <t>find the price of a product using its Product ID.103</t>
  </si>
  <si>
    <t>Find the price of mouse</t>
  </si>
  <si>
    <t>Hardware</t>
  </si>
  <si>
    <t>Display</t>
  </si>
  <si>
    <t>Printing</t>
  </si>
  <si>
    <t>Find the price of the product with Product ID = 104</t>
  </si>
  <si>
    <r>
      <t xml:space="preserve">Find the stock of the product in the "Display" category using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>.</t>
    </r>
  </si>
  <si>
    <r>
      <t xml:space="preserve">Use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to find the Product Name for Product ID = 105.</t>
    </r>
  </si>
  <si>
    <r>
      <t xml:space="preserve">Find the category of the product priced at 6000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</si>
  <si>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 xml:space="preserve"> to find the product name for the product in the 4th row.</t>
    </r>
  </si>
  <si>
    <r>
      <t xml:space="preserve">Find the stock of the "Mouse"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>.</t>
    </r>
  </si>
  <si>
    <r>
      <t xml:space="preserve">Find the product category of the product with the maximum price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MAX</t>
    </r>
    <r>
      <rPr>
        <sz val="11"/>
        <color theme="1"/>
        <rFont val="Calibri"/>
        <family val="2"/>
        <scheme val="minor"/>
      </rPr>
      <t>.</t>
    </r>
  </si>
  <si>
    <t>row</t>
  </si>
  <si>
    <t>column</t>
  </si>
  <si>
    <t xml:space="preserve"> find the stock of the product priced at 4500.</t>
  </si>
  <si>
    <t>Sum of Total Sales</t>
  </si>
  <si>
    <t>Row Labels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</si>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</sst>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9" xfId="0" applyFill="1" applyBorder="1" applyAlignment="1">
      <alignment vertical="center" wrapText="1"/>
    </xf>
  </cellXfs>
  <cellStyles count="1">
    <cellStyle name="Normal" xfId="0" builtinId="0"/>
  </cellStyles>
  <dxfs count="8">
    <dxf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Unit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Data!$G$2:$G$11</c:f>
              <c:numCache>
                <c:formatCode>General</c:formatCode>
                <c:ptCount val="10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3</c:v>
                </c:pt>
                <c:pt idx="9">
                  <c:v>18</c:v>
                </c:pt>
              </c:numCache>
            </c:numRef>
          </c:xVal>
          <c:yVal>
            <c:numRef>
              <c:f>Data!$H$2:$H$11</c:f>
              <c:numCache>
                <c:formatCode>General</c:formatCode>
                <c:ptCount val="10"/>
                <c:pt idx="0">
                  <c:v>800</c:v>
                </c:pt>
                <c:pt idx="1">
                  <c:v>500</c:v>
                </c:pt>
                <c:pt idx="2">
                  <c:v>120</c:v>
                </c:pt>
                <c:pt idx="3">
                  <c:v>150</c:v>
                </c:pt>
                <c:pt idx="4">
                  <c:v>600</c:v>
                </c:pt>
                <c:pt idx="5">
                  <c:v>200</c:v>
                </c:pt>
                <c:pt idx="6">
                  <c:v>50</c:v>
                </c:pt>
                <c:pt idx="7">
                  <c:v>300</c:v>
                </c:pt>
                <c:pt idx="8">
                  <c:v>1200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3-40DD-B274-6A9B264B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01375"/>
        <c:axId val="594703039"/>
      </c:scatterChart>
      <c:valAx>
        <c:axId val="5947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03039"/>
        <c:crosses val="autoZero"/>
        <c:crossBetween val="midCat"/>
      </c:valAx>
      <c:valAx>
        <c:axId val="5947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4.xlsx]Pivot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of different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Chart'!$A$2:$A$5</c:f>
              <c:strCache>
                <c:ptCount val="3"/>
                <c:pt idx="0">
                  <c:v>Appliances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'Pivot Chart'!$B$2:$B$5</c:f>
              <c:numCache>
                <c:formatCode>General</c:formatCode>
                <c:ptCount val="3"/>
                <c:pt idx="0">
                  <c:v>23</c:v>
                </c:pt>
                <c:pt idx="1">
                  <c:v>88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4-41B0-869F-FA06569E2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798655"/>
        <c:axId val="589801567"/>
      </c:barChart>
      <c:catAx>
        <c:axId val="5897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1567"/>
        <c:crosses val="autoZero"/>
        <c:auto val="1"/>
        <c:lblAlgn val="ctr"/>
        <c:lblOffset val="100"/>
        <c:noMultiLvlLbl val="0"/>
      </c:catAx>
      <c:valAx>
        <c:axId val="5898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98655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4.xlsx]Pivot Chart!PivotTable5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Chart'!$M$2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2-48CD-BBE7-1C623B48A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2-48CD-BBE7-1C623B48A4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D2-48CD-BBE7-1C623B48A4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D2-48CD-BBE7-1C623B48A41A}"/>
              </c:ext>
            </c:extLst>
          </c:dPt>
          <c:dLbls>
            <c:delete val="1"/>
          </c:dLbls>
          <c:cat>
            <c:strRef>
              <c:f>'Pivot Chart'!$L$3:$L$7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Chart'!$M$3:$M$7</c:f>
              <c:numCache>
                <c:formatCode>General</c:formatCode>
                <c:ptCount val="4"/>
                <c:pt idx="0">
                  <c:v>9750</c:v>
                </c:pt>
                <c:pt idx="1">
                  <c:v>20400</c:v>
                </c:pt>
                <c:pt idx="2">
                  <c:v>23900</c:v>
                </c:pt>
                <c:pt idx="3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1-458F-BCFA-DC8492FF3A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4.xlsx]Pivot Chart!PivotTable6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Chart'!$Y$2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Chart'!$X$3:$X$13</c:f>
              <c:strCache>
                <c:ptCount val="10"/>
                <c:pt idx="0">
                  <c:v>05-01-2024</c:v>
                </c:pt>
                <c:pt idx="1">
                  <c:v>06-01-2024</c:v>
                </c:pt>
                <c:pt idx="2">
                  <c:v>07-01-2024</c:v>
                </c:pt>
                <c:pt idx="3">
                  <c:v>08-01-2024</c:v>
                </c:pt>
                <c:pt idx="4">
                  <c:v>09-01-2024</c:v>
                </c:pt>
                <c:pt idx="5">
                  <c:v>10-01-2024</c:v>
                </c:pt>
                <c:pt idx="6">
                  <c:v>11-01-2024</c:v>
                </c:pt>
                <c:pt idx="7">
                  <c:v>12-01-2024</c:v>
                </c:pt>
                <c:pt idx="8">
                  <c:v>13-01-2024</c:v>
                </c:pt>
                <c:pt idx="9">
                  <c:v>14-01-2024</c:v>
                </c:pt>
              </c:strCache>
            </c:strRef>
          </c:cat>
          <c:val>
            <c:numRef>
              <c:f>'Pivot Chart'!$Y$3:$Y$13</c:f>
              <c:numCache>
                <c:formatCode>General</c:formatCode>
                <c:ptCount val="10"/>
                <c:pt idx="0">
                  <c:v>12000</c:v>
                </c:pt>
                <c:pt idx="1">
                  <c:v>12500</c:v>
                </c:pt>
                <c:pt idx="2">
                  <c:v>1200</c:v>
                </c:pt>
                <c:pt idx="3">
                  <c:v>750</c:v>
                </c:pt>
                <c:pt idx="4">
                  <c:v>4800</c:v>
                </c:pt>
                <c:pt idx="5">
                  <c:v>2400</c:v>
                </c:pt>
                <c:pt idx="6">
                  <c:v>1000</c:v>
                </c:pt>
                <c:pt idx="7">
                  <c:v>9000</c:v>
                </c:pt>
                <c:pt idx="8">
                  <c:v>3600</c:v>
                </c:pt>
                <c:pt idx="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B-46F7-A927-D687692A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95967"/>
        <c:axId val="594691807"/>
      </c:lineChart>
      <c:catAx>
        <c:axId val="5946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1807"/>
        <c:crosses val="autoZero"/>
        <c:auto val="1"/>
        <c:lblAlgn val="ctr"/>
        <c:lblOffset val="100"/>
        <c:noMultiLvlLbl val="0"/>
      </c:catAx>
      <c:valAx>
        <c:axId val="5946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E5EA3DA-DA99-4AAA-8428-71762A2B61A4}">
          <cx:tx>
            <cx:txData>
              <cx:f>_xlchart.v1.2</cx:f>
              <cx:v>Unit Price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6F3388A8-A27F-4066-8B21-2BCDE84EB48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98353EA-2D4E-47EA-8752-5831706D9D85}">
          <cx:tx>
            <cx:txData>
              <cx:f>_xlchart.v1.0</cx:f>
              <cx:v>Total 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309E146-70F5-4A33-96E3-654C1A5A35D1}">
          <cx:dataLabels/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464587</xdr:colOff>
      <xdr:row>0</xdr:row>
      <xdr:rowOff>76589</xdr:rowOff>
    </xdr:from>
    <xdr:to>
      <xdr:col>19</xdr:col>
      <xdr:colOff>138016</xdr:colOff>
      <xdr:row>7</xdr:row>
      <xdr:rowOff>156677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318797</xdr:colOff>
      <xdr:row>8</xdr:row>
      <xdr:rowOff>18274</xdr:rowOff>
    </xdr:from>
    <xdr:to>
      <xdr:col>19</xdr:col>
      <xdr:colOff>604547</xdr:colOff>
      <xdr:row>20</xdr:row>
      <xdr:rowOff>59484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250761</xdr:colOff>
      <xdr:row>1</xdr:row>
      <xdr:rowOff>115467</xdr:rowOff>
    </xdr:from>
    <xdr:to>
      <xdr:col>29</xdr:col>
      <xdr:colOff>536511</xdr:colOff>
      <xdr:row>9</xdr:row>
      <xdr:rowOff>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542341</xdr:colOff>
      <xdr:row>10</xdr:row>
      <xdr:rowOff>105747</xdr:rowOff>
    </xdr:from>
    <xdr:to>
      <xdr:col>29</xdr:col>
      <xdr:colOff>215770</xdr:colOff>
      <xdr:row>23</xdr:row>
      <xdr:rowOff>137238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47625</xdr:rowOff>
    </xdr:from>
    <xdr:to>
      <xdr:col>9</xdr:col>
      <xdr:colOff>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4</xdr:row>
      <xdr:rowOff>152400</xdr:rowOff>
    </xdr:from>
    <xdr:to>
      <xdr:col>21</xdr:col>
      <xdr:colOff>152400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404812</xdr:colOff>
      <xdr:row>15</xdr:row>
      <xdr:rowOff>161925</xdr:rowOff>
    </xdr:from>
    <xdr:to>
      <xdr:col>30</xdr:col>
      <xdr:colOff>100012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552450</xdr:colOff>
      <xdr:row>33</xdr:row>
      <xdr:rowOff>47625</xdr:rowOff>
    </xdr:from>
    <xdr:to>
      <xdr:col>24</xdr:col>
      <xdr:colOff>590550</xdr:colOff>
      <xdr:row>47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shi Singhal" refreshedDate="45652.752808333331" createdVersion="6" refreshedVersion="6" minRefreshableVersion="3" recordCount="10">
  <cacheSource type="worksheet">
    <worksheetSource ref="A1:J11" sheet="Data"/>
  </cacheSource>
  <cacheFields count="11">
    <cacheField name="Order ID" numFmtId="0">
      <sharedItems containsSemiMixedTypes="0" containsString="0" containsNumber="1" containsInteger="1" minValue="1001" maxValue="1010"/>
    </cacheField>
    <cacheField name="Date" numFmtId="14">
      <sharedItems containsSemiMixedTypes="0" containsNonDate="0" containsDate="1" containsString="0" minDate="2024-01-05T00:00:00" maxDate="2024-01-15T00:00:00" count="10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</sharedItems>
    </cacheField>
    <cacheField name="Product" numFmtId="0">
      <sharedItems count="9">
        <s v="Laptop"/>
        <s v="Smartphone"/>
        <s v="Desk Chair"/>
        <s v="Bookshelf"/>
        <s v="Air Conditioner"/>
        <s v="Microwave Oven"/>
        <s v="Desk Lamp"/>
        <s v="Tablet"/>
        <s v="Refrigerator"/>
      </sharedItems>
    </cacheField>
    <cacheField name="Category" numFmtId="0">
      <sharedItems count="3">
        <s v="Electronics"/>
        <s v="Furniture"/>
        <s v="Appliances"/>
      </sharedItems>
    </cacheField>
    <cacheField name="Region" numFmtId="0">
      <sharedItems count="4">
        <s v="North"/>
        <s v="South"/>
        <s v="West"/>
        <s v="East"/>
      </sharedItems>
    </cacheField>
    <cacheField name="Salesperson" numFmtId="0">
      <sharedItems count="4">
        <s v="Alice"/>
        <s v="Bob"/>
        <s v="Charlie"/>
        <s v="Diana"/>
      </sharedItems>
    </cacheField>
    <cacheField name="Units Sold" numFmtId="0">
      <sharedItems containsSemiMixedTypes="0" containsString="0" containsNumber="1" containsInteger="1" minValue="3" maxValue="30" count="10">
        <n v="15"/>
        <n v="25"/>
        <n v="10"/>
        <n v="5"/>
        <n v="8"/>
        <n v="12"/>
        <n v="20"/>
        <n v="30"/>
        <n v="3"/>
        <n v="18"/>
      </sharedItems>
    </cacheField>
    <cacheField name="Unit Price" numFmtId="0">
      <sharedItems containsSemiMixedTypes="0" containsString="0" containsNumber="1" containsInteger="1" minValue="50" maxValue="1200" count="9">
        <n v="800"/>
        <n v="500"/>
        <n v="120"/>
        <n v="150"/>
        <n v="600"/>
        <n v="200"/>
        <n v="50"/>
        <n v="300"/>
        <n v="1200"/>
      </sharedItems>
    </cacheField>
    <cacheField name="Total Sales" numFmtId="0">
      <sharedItems containsSemiMixedTypes="0" containsString="0" containsNumber="1" containsInteger="1" minValue="750" maxValue="12500" count="9">
        <n v="12000"/>
        <n v="12500"/>
        <n v="1200"/>
        <n v="750"/>
        <n v="4800"/>
        <n v="2400"/>
        <n v="1000"/>
        <n v="9000"/>
        <n v="3600"/>
      </sharedItems>
    </cacheField>
    <cacheField name="Profit (%)" numFmtId="9">
      <sharedItems containsSemiMixedTypes="0" containsString="0" containsNumber="1" minValue="0.1" maxValue="0.3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01"/>
    <x v="0"/>
    <x v="0"/>
    <x v="0"/>
    <x v="0"/>
    <x v="0"/>
    <x v="0"/>
    <x v="0"/>
    <x v="0"/>
    <n v="0.2"/>
  </r>
  <r>
    <n v="1002"/>
    <x v="1"/>
    <x v="1"/>
    <x v="0"/>
    <x v="1"/>
    <x v="1"/>
    <x v="1"/>
    <x v="1"/>
    <x v="1"/>
    <n v="0.18"/>
  </r>
  <r>
    <n v="1003"/>
    <x v="2"/>
    <x v="2"/>
    <x v="1"/>
    <x v="2"/>
    <x v="2"/>
    <x v="2"/>
    <x v="2"/>
    <x v="2"/>
    <n v="0.15"/>
  </r>
  <r>
    <n v="1004"/>
    <x v="3"/>
    <x v="3"/>
    <x v="1"/>
    <x v="3"/>
    <x v="3"/>
    <x v="3"/>
    <x v="3"/>
    <x v="3"/>
    <n v="0.12"/>
  </r>
  <r>
    <n v="1005"/>
    <x v="4"/>
    <x v="4"/>
    <x v="2"/>
    <x v="0"/>
    <x v="0"/>
    <x v="4"/>
    <x v="4"/>
    <x v="4"/>
    <n v="0.25"/>
  </r>
  <r>
    <n v="1006"/>
    <x v="5"/>
    <x v="5"/>
    <x v="2"/>
    <x v="1"/>
    <x v="1"/>
    <x v="5"/>
    <x v="5"/>
    <x v="5"/>
    <n v="0.22"/>
  </r>
  <r>
    <n v="1007"/>
    <x v="6"/>
    <x v="6"/>
    <x v="1"/>
    <x v="2"/>
    <x v="2"/>
    <x v="6"/>
    <x v="6"/>
    <x v="6"/>
    <n v="0.1"/>
  </r>
  <r>
    <n v="1008"/>
    <x v="7"/>
    <x v="7"/>
    <x v="0"/>
    <x v="3"/>
    <x v="3"/>
    <x v="7"/>
    <x v="7"/>
    <x v="7"/>
    <n v="0.18"/>
  </r>
  <r>
    <n v="1009"/>
    <x v="8"/>
    <x v="8"/>
    <x v="2"/>
    <x v="0"/>
    <x v="0"/>
    <x v="8"/>
    <x v="8"/>
    <x v="8"/>
    <n v="0.3"/>
  </r>
  <r>
    <n v="1010"/>
    <x v="9"/>
    <x v="1"/>
    <x v="0"/>
    <x v="1"/>
    <x v="1"/>
    <x v="9"/>
    <x v="1"/>
    <x v="7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8:O25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H6" firstHeaderRow="1" firstDataRow="1" firstDataCol="1"/>
  <pivotFields count="11">
    <pivotField showAll="0"/>
    <pivotField numFmtId="14" showAll="0"/>
    <pivotField showAll="0">
      <items count="10">
        <item x="4"/>
        <item x="3"/>
        <item x="2"/>
        <item x="6"/>
        <item x="0"/>
        <item x="5"/>
        <item x="8"/>
        <item x="1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>
      <items count="10">
        <item x="3"/>
        <item x="6"/>
        <item x="2"/>
        <item x="5"/>
        <item x="8"/>
        <item x="4"/>
        <item x="7"/>
        <item x="0"/>
        <item x="1"/>
        <item t="default"/>
      </items>
    </pivotField>
    <pivotField numFmtId="9" showAll="0"/>
    <pivotField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:D5" firstHeaderRow="1" firstDataRow="1" firstDataCol="1"/>
  <pivotFields count="11"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9" showAl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2" firstHeaderRow="1" firstDataRow="1" firstDataCol="0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numFmtId="9" showAll="0"/>
    <pivotField dragToRow="0" dragToCol="0" dragToPage="0" showAll="0" defaultSubtotal="0"/>
  </pivotFields>
  <rowItems count="1">
    <i/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B5" firstHeaderRow="1" firstDataRow="1" firstDataCol="1"/>
  <pivotFields count="11"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numFmtId="9" showAl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 Sold" fld="6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2:Y13" firstHeaderRow="1" firstDataRow="1" firstDataCol="1"/>
  <pivotFields count="11">
    <pivotField showAll="0"/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numFmtId="9" showAl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8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2:M7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numFmtId="9" showAl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8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C4:F9" totalsRowShown="0" headerRowDxfId="7" headerRowBorderDxfId="6" tableBorderDxfId="5" totalsRowBorderDxfId="4">
  <autoFilter ref="C4:F9"/>
  <sortState ref="C5:F9">
    <sortCondition ref="E5:E9"/>
  </sortState>
  <tableColumns count="4">
    <tableColumn id="1" name="Employee Name" dataDxfId="3"/>
    <tableColumn id="2" name="Department" dataDxfId="2"/>
    <tableColumn id="3" name="Salary" dataDxfId="1"/>
    <tableColumn id="4" name="Joining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69"/>
  <sheetViews>
    <sheetView workbookViewId="0">
      <selection activeCell="F4" sqref="F4"/>
    </sheetView>
  </sheetViews>
  <sheetFormatPr defaultRowHeight="15"/>
  <cols>
    <col min="3" max="3" width="17.7109375" customWidth="1"/>
    <col min="4" max="4" width="15.7109375" customWidth="1"/>
    <col min="5" max="5" width="10.140625" customWidth="1"/>
    <col min="6" max="6" width="14" customWidth="1"/>
    <col min="14" max="14" width="10.42578125" bestFit="1" customWidth="1"/>
  </cols>
  <sheetData>
    <row r="4" spans="3:14">
      <c r="C4" s="15" t="s">
        <v>2</v>
      </c>
      <c r="D4" s="16" t="s">
        <v>3</v>
      </c>
      <c r="E4" s="16" t="s">
        <v>4</v>
      </c>
      <c r="F4" s="17" t="s">
        <v>5</v>
      </c>
      <c r="I4" t="s">
        <v>10</v>
      </c>
      <c r="J4">
        <f>VLOOKUP(I4,Table4[#All],3,FALSE)</f>
        <v>70000</v>
      </c>
    </row>
    <row r="5" spans="3:14">
      <c r="C5" s="13" t="s">
        <v>12</v>
      </c>
      <c r="D5" s="4" t="s">
        <v>13</v>
      </c>
      <c r="E5" s="4">
        <v>45000</v>
      </c>
      <c r="F5" s="14">
        <v>44742</v>
      </c>
      <c r="I5" t="s">
        <v>13</v>
      </c>
      <c r="J5">
        <f>VLOOKUP(I5,Table4[[#All],[Department]:[Joining Date]],2,FALSE)</f>
        <v>45000</v>
      </c>
    </row>
    <row r="6" spans="3:14">
      <c r="C6" s="13" t="s">
        <v>6</v>
      </c>
      <c r="D6" s="4" t="s">
        <v>7</v>
      </c>
      <c r="E6" s="4">
        <v>55000</v>
      </c>
      <c r="F6" s="14">
        <v>43840</v>
      </c>
      <c r="I6" t="s">
        <v>9</v>
      </c>
      <c r="J6">
        <f>VLOOKUP(I6,Table4[[#All],[Department]:[Joining Date]],2,FALSE)</f>
        <v>60000</v>
      </c>
    </row>
    <row r="7" spans="3:14">
      <c r="C7" s="13" t="s">
        <v>8</v>
      </c>
      <c r="D7" s="4" t="s">
        <v>9</v>
      </c>
      <c r="E7" s="4">
        <v>60000</v>
      </c>
      <c r="F7" s="14">
        <v>44270</v>
      </c>
      <c r="M7" s="4">
        <v>62000</v>
      </c>
      <c r="N7" s="2">
        <f>VLOOKUP(M7,E4:F9,2,TRUE)</f>
        <v>44270</v>
      </c>
    </row>
    <row r="8" spans="3:14">
      <c r="C8" s="13" t="s">
        <v>14</v>
      </c>
      <c r="D8" s="4" t="s">
        <v>9</v>
      </c>
      <c r="E8" s="4">
        <v>65000</v>
      </c>
      <c r="F8" s="14">
        <v>44255</v>
      </c>
    </row>
    <row r="9" spans="3:14">
      <c r="C9" s="18" t="s">
        <v>10</v>
      </c>
      <c r="D9" s="19" t="s">
        <v>11</v>
      </c>
      <c r="E9" s="19">
        <v>70000</v>
      </c>
      <c r="F9" s="20">
        <v>43669</v>
      </c>
    </row>
    <row r="11" spans="3:14">
      <c r="G11" s="4" t="s">
        <v>14</v>
      </c>
      <c r="H11">
        <f>VLOOKUP(G11,C4:F9,3,FALSE)</f>
        <v>65000</v>
      </c>
      <c r="K11" t="s">
        <v>6</v>
      </c>
      <c r="L11">
        <f>LOOKUP(K11,Table4[[#All],[Employee Name]],Table4[[#All],[Salary]])</f>
        <v>55000</v>
      </c>
    </row>
    <row r="12" spans="3:14">
      <c r="D12" s="6" t="s">
        <v>15</v>
      </c>
      <c r="K12" s="4" t="s">
        <v>14</v>
      </c>
      <c r="L12" t="e">
        <f>LOOKUP(K12,Table4[[#All],[Employee Name]],Table4[[#All],[Salary]])</f>
        <v>#N/A</v>
      </c>
    </row>
    <row r="18" spans="3:14">
      <c r="D18" t="s">
        <v>17</v>
      </c>
    </row>
    <row r="19" spans="3:14">
      <c r="D19" t="s">
        <v>57</v>
      </c>
    </row>
    <row r="20" spans="3:14">
      <c r="N20" s="2"/>
    </row>
    <row r="23" spans="3:14">
      <c r="C23" s="3" t="s">
        <v>49</v>
      </c>
      <c r="D23" s="3" t="s">
        <v>50</v>
      </c>
      <c r="E23" s="3" t="s">
        <v>51</v>
      </c>
      <c r="F23" s="3" t="s">
        <v>52</v>
      </c>
      <c r="G23" s="3" t="s">
        <v>53</v>
      </c>
      <c r="H23" s="3" t="s">
        <v>54</v>
      </c>
      <c r="I23" s="3" t="s">
        <v>55</v>
      </c>
    </row>
    <row r="24" spans="3:14">
      <c r="C24" s="4" t="s">
        <v>0</v>
      </c>
      <c r="D24" s="4">
        <v>5000</v>
      </c>
      <c r="E24" s="4">
        <v>6000</v>
      </c>
      <c r="F24" s="4">
        <v>5500</v>
      </c>
      <c r="G24" s="4">
        <v>7000</v>
      </c>
      <c r="H24" s="4">
        <v>7200</v>
      </c>
      <c r="I24" s="4">
        <v>6800</v>
      </c>
      <c r="M24" t="s">
        <v>58</v>
      </c>
    </row>
    <row r="25" spans="3:14">
      <c r="C25" s="4" t="s">
        <v>56</v>
      </c>
      <c r="D25" s="4">
        <v>2000</v>
      </c>
      <c r="E25" s="4">
        <v>2500</v>
      </c>
      <c r="F25" s="4">
        <v>2300</v>
      </c>
      <c r="G25" s="4">
        <v>2700</v>
      </c>
      <c r="H25" s="4">
        <v>3000</v>
      </c>
      <c r="I25" s="4">
        <v>2900</v>
      </c>
      <c r="M25" t="s">
        <v>59</v>
      </c>
    </row>
    <row r="26" spans="3:14">
      <c r="C26" s="4" t="s">
        <v>48</v>
      </c>
      <c r="D26" s="4">
        <v>3000</v>
      </c>
      <c r="E26" s="4">
        <v>3500</v>
      </c>
      <c r="F26" s="4">
        <v>3200</v>
      </c>
      <c r="G26" s="4">
        <v>4300</v>
      </c>
      <c r="H26" s="4">
        <v>4200</v>
      </c>
      <c r="I26" s="4">
        <v>3900</v>
      </c>
      <c r="M26" t="s">
        <v>60</v>
      </c>
    </row>
    <row r="29" spans="3:14">
      <c r="D29" s="6" t="s">
        <v>16</v>
      </c>
      <c r="E29" t="s">
        <v>52</v>
      </c>
      <c r="F29">
        <f>HLOOKUP(E29,C23:I26,3,FALSE)</f>
        <v>2300</v>
      </c>
      <c r="L29">
        <f>VLOOKUP(C25,C23:I26,4,FALSE)</f>
        <v>2300</v>
      </c>
    </row>
    <row r="31" spans="3:14">
      <c r="F31">
        <f>HLOOKUP(E29,C23:I26,2,FALSE)</f>
        <v>5500</v>
      </c>
    </row>
    <row r="35" spans="3:15">
      <c r="D35" t="s">
        <v>18</v>
      </c>
    </row>
    <row r="39" spans="3:15">
      <c r="C39" s="8"/>
      <c r="D39" s="8"/>
      <c r="E39" s="8"/>
      <c r="F39" s="8"/>
      <c r="G39" s="1"/>
      <c r="H39" s="1"/>
      <c r="I39" s="1"/>
      <c r="J39" s="1"/>
      <c r="K39" s="1"/>
      <c r="L39" s="1"/>
      <c r="M39" s="1"/>
      <c r="N39" s="1"/>
      <c r="O39" s="1"/>
    </row>
    <row r="40" spans="3:15">
      <c r="C40" s="9"/>
      <c r="D40" s="9"/>
      <c r="E40" s="9"/>
      <c r="F40" s="10"/>
      <c r="G40" s="1"/>
      <c r="H40" s="1"/>
      <c r="I40" s="1"/>
      <c r="J40" s="1"/>
      <c r="K40" s="1"/>
      <c r="L40" s="1"/>
      <c r="M40" s="1"/>
      <c r="N40" s="1"/>
      <c r="O40" s="1"/>
    </row>
    <row r="41" spans="3:15">
      <c r="C41" s="9"/>
      <c r="D41" s="9"/>
      <c r="E41" s="9"/>
      <c r="F41" s="10"/>
      <c r="G41" s="1"/>
      <c r="H41" s="1"/>
      <c r="I41" s="1"/>
      <c r="J41" s="1"/>
      <c r="K41" s="1"/>
      <c r="L41" s="1"/>
      <c r="M41" s="1"/>
      <c r="N41" s="1"/>
      <c r="O41" s="1"/>
    </row>
    <row r="42" spans="3:15">
      <c r="C42" s="9"/>
      <c r="D42" s="9"/>
      <c r="E42" s="9"/>
      <c r="F42" s="10"/>
      <c r="G42" s="1"/>
      <c r="H42" s="1"/>
      <c r="I42" s="1"/>
      <c r="J42" s="1"/>
      <c r="K42" s="1"/>
      <c r="L42" s="1"/>
      <c r="M42" s="1"/>
      <c r="N42" s="1"/>
      <c r="O42" s="1"/>
    </row>
    <row r="43" spans="3:15">
      <c r="C43" s="9"/>
      <c r="D43" s="9"/>
      <c r="E43" s="9"/>
      <c r="F43" s="10"/>
      <c r="G43" s="1"/>
      <c r="H43" s="1"/>
      <c r="I43" s="1"/>
      <c r="J43" s="1"/>
      <c r="K43" s="1"/>
      <c r="L43" s="1"/>
      <c r="M43" s="1"/>
      <c r="N43" s="1"/>
      <c r="O43" s="1"/>
    </row>
    <row r="44" spans="3:15">
      <c r="C44" s="9"/>
      <c r="D44" s="9"/>
      <c r="E44" s="9"/>
      <c r="F44" s="10"/>
      <c r="G44" s="1"/>
      <c r="H44" s="1"/>
      <c r="I44" s="1"/>
      <c r="J44" s="1"/>
      <c r="K44" s="1"/>
      <c r="L44" s="1"/>
      <c r="M44" s="1"/>
      <c r="N44" s="1"/>
      <c r="O44" s="1"/>
    </row>
    <row r="45" spans="3:1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>
      <c r="C47" s="6"/>
    </row>
    <row r="69" spans="3:3">
      <c r="C69" s="6"/>
    </row>
  </sheetData>
  <dataConsolidate>
    <dataRefs count="1">
      <dataRef ref="E5:E9" sheet="Lookup functions"/>
    </dataRefs>
  </dataConsolid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8" workbookViewId="0">
      <selection activeCell="A34" sqref="A34"/>
    </sheetView>
  </sheetViews>
  <sheetFormatPr defaultRowHeight="15"/>
  <cols>
    <col min="1" max="2" width="14.7109375" customWidth="1"/>
    <col min="5" max="5" width="16.28515625" customWidth="1"/>
  </cols>
  <sheetData>
    <row r="1" spans="1:12">
      <c r="A1" s="21" t="s">
        <v>61</v>
      </c>
      <c r="B1" s="21" t="s">
        <v>62</v>
      </c>
      <c r="C1" s="21" t="s">
        <v>63</v>
      </c>
      <c r="D1" s="21" t="s">
        <v>64</v>
      </c>
      <c r="E1" s="21" t="s">
        <v>21</v>
      </c>
      <c r="I1" t="s">
        <v>70</v>
      </c>
    </row>
    <row r="2" spans="1:12">
      <c r="A2" s="22">
        <v>101</v>
      </c>
      <c r="B2" s="22" t="s">
        <v>65</v>
      </c>
      <c r="C2" s="22">
        <v>1500</v>
      </c>
      <c r="D2" s="22">
        <v>50</v>
      </c>
      <c r="E2" s="22" t="s">
        <v>72</v>
      </c>
      <c r="I2" t="s">
        <v>71</v>
      </c>
    </row>
    <row r="3" spans="1:12">
      <c r="A3" s="22">
        <v>102</v>
      </c>
      <c r="B3" s="22" t="s">
        <v>66</v>
      </c>
      <c r="C3" s="22">
        <v>700</v>
      </c>
      <c r="D3" s="22">
        <v>120</v>
      </c>
      <c r="E3" s="22" t="s">
        <v>72</v>
      </c>
    </row>
    <row r="4" spans="1:12">
      <c r="A4" s="22">
        <v>103</v>
      </c>
      <c r="B4" s="22" t="s">
        <v>67</v>
      </c>
      <c r="C4" s="22">
        <v>8500</v>
      </c>
      <c r="D4" s="22">
        <v>30</v>
      </c>
      <c r="E4" s="22" t="s">
        <v>73</v>
      </c>
    </row>
    <row r="5" spans="1:12">
      <c r="A5" s="22">
        <v>104</v>
      </c>
      <c r="B5" s="22" t="s">
        <v>68</v>
      </c>
      <c r="C5" s="22">
        <v>4500</v>
      </c>
      <c r="D5" s="22">
        <v>15</v>
      </c>
      <c r="E5" s="22" t="s">
        <v>74</v>
      </c>
    </row>
    <row r="6" spans="1:12">
      <c r="A6" s="22">
        <v>105</v>
      </c>
      <c r="B6" s="22" t="s">
        <v>69</v>
      </c>
      <c r="C6" s="22">
        <v>6000</v>
      </c>
      <c r="D6" s="22">
        <v>20</v>
      </c>
      <c r="E6" s="22" t="s">
        <v>74</v>
      </c>
    </row>
    <row r="7" spans="1:12">
      <c r="L7">
        <f>INDEX(A1:E6,MATCH("Mouse",B1:B6,0),MATCH("Price",A1:E1,0))</f>
        <v>700</v>
      </c>
    </row>
    <row r="8" spans="1:12">
      <c r="H8">
        <v>103</v>
      </c>
      <c r="I8">
        <f>VLOOKUP(H8,A1:E6,3,FALSE)</f>
        <v>8500</v>
      </c>
    </row>
    <row r="11" spans="1:12">
      <c r="D11" t="s">
        <v>67</v>
      </c>
      <c r="E11">
        <f>MATCH(D11,B1:B6,0)</f>
        <v>4</v>
      </c>
    </row>
    <row r="13" spans="1:12">
      <c r="D13" t="s">
        <v>63</v>
      </c>
      <c r="E13">
        <f>MATCH(D13,A1:E1,0)</f>
        <v>3</v>
      </c>
    </row>
    <row r="14" spans="1:12">
      <c r="J14">
        <f>MATCH(103,A1:A6,0)</f>
        <v>4</v>
      </c>
    </row>
    <row r="16" spans="1:12">
      <c r="E16">
        <f>INDEX(A1:E6,MATCH(103,A1:A6,0),MATCH("Price",A1:E1,0))</f>
        <v>8500</v>
      </c>
    </row>
    <row r="22" spans="1:13">
      <c r="A22" s="21" t="s">
        <v>61</v>
      </c>
      <c r="B22" s="21" t="s">
        <v>62</v>
      </c>
      <c r="C22" s="21" t="s">
        <v>63</v>
      </c>
      <c r="D22" s="21" t="s">
        <v>64</v>
      </c>
      <c r="E22" s="21" t="s">
        <v>21</v>
      </c>
      <c r="H22">
        <f>MAX(C23:C27)</f>
        <v>8500</v>
      </c>
    </row>
    <row r="23" spans="1:13">
      <c r="A23" s="22">
        <v>101</v>
      </c>
      <c r="B23" s="22" t="s">
        <v>65</v>
      </c>
      <c r="C23" s="22">
        <v>1500</v>
      </c>
      <c r="D23" s="22">
        <v>50</v>
      </c>
      <c r="E23" s="22" t="s">
        <v>72</v>
      </c>
    </row>
    <row r="24" spans="1:13">
      <c r="A24" s="22">
        <v>102</v>
      </c>
      <c r="B24" s="22" t="s">
        <v>66</v>
      </c>
      <c r="C24" s="22">
        <v>700</v>
      </c>
      <c r="D24" s="22">
        <v>120</v>
      </c>
      <c r="E24" s="22" t="s">
        <v>72</v>
      </c>
    </row>
    <row r="25" spans="1:13">
      <c r="A25" s="22">
        <v>103</v>
      </c>
      <c r="B25" s="22" t="s">
        <v>67</v>
      </c>
      <c r="C25" s="22">
        <v>8500</v>
      </c>
      <c r="D25" s="22">
        <v>30</v>
      </c>
      <c r="E25" s="22" t="s">
        <v>73</v>
      </c>
      <c r="K25">
        <f>MAX(C23:C27)</f>
        <v>8500</v>
      </c>
    </row>
    <row r="26" spans="1:13">
      <c r="A26" s="22">
        <v>104</v>
      </c>
      <c r="B26" s="22" t="s">
        <v>68</v>
      </c>
      <c r="C26" s="22">
        <v>4500</v>
      </c>
      <c r="D26" s="22">
        <v>15</v>
      </c>
      <c r="E26" s="22" t="s">
        <v>74</v>
      </c>
    </row>
    <row r="27" spans="1:13">
      <c r="A27" s="22">
        <v>105</v>
      </c>
      <c r="B27" s="22" t="s">
        <v>69</v>
      </c>
      <c r="C27" s="22">
        <v>6000</v>
      </c>
      <c r="D27" s="22">
        <v>20</v>
      </c>
      <c r="E27" s="22" t="s">
        <v>74</v>
      </c>
    </row>
    <row r="28" spans="1:13">
      <c r="J28" t="s">
        <v>82</v>
      </c>
      <c r="K28">
        <f>MATCH(K25,C22:C27,0)</f>
        <v>4</v>
      </c>
    </row>
    <row r="29" spans="1:13">
      <c r="J29" t="s">
        <v>83</v>
      </c>
      <c r="K29">
        <f>MATCH(E22,A22:E22,0)</f>
        <v>5</v>
      </c>
    </row>
    <row r="30" spans="1:13">
      <c r="A30" t="s">
        <v>75</v>
      </c>
      <c r="M30" t="str">
        <f>INDEX(A22:E27,K28,K29)</f>
        <v>Display</v>
      </c>
    </row>
    <row r="31" spans="1:13">
      <c r="A31" t="s">
        <v>76</v>
      </c>
    </row>
    <row r="32" spans="1:13">
      <c r="A32" t="s">
        <v>77</v>
      </c>
    </row>
    <row r="33" spans="1:14">
      <c r="A33" t="s">
        <v>78</v>
      </c>
    </row>
    <row r="34" spans="1:14">
      <c r="A34" t="s">
        <v>84</v>
      </c>
      <c r="I34">
        <f>INDEX(A22:E27,MATCH(4500,C22:C27,0),MATCH("Stock",A22:E22,0))</f>
        <v>15</v>
      </c>
      <c r="K34">
        <f>VLOOKUP(4500,C22:E27,MATCH("Stock",C22:E22,0))</f>
        <v>15</v>
      </c>
      <c r="N34">
        <f>INDEX(A22:E27,MATCH(4500,C22:C27,0),MATCH("Stock",A22:E22,0))</f>
        <v>15</v>
      </c>
    </row>
    <row r="35" spans="1:14">
      <c r="A35" t="s">
        <v>79</v>
      </c>
    </row>
    <row r="36" spans="1:14">
      <c r="A36" t="s">
        <v>80</v>
      </c>
    </row>
    <row r="37" spans="1:14">
      <c r="A37" t="s">
        <v>81</v>
      </c>
      <c r="I37" t="str">
        <f>INDEX(A22:E27,MATCH(MAX(C23:C27),C22:C27,0),MATCH("Category",A22:E22,0))</f>
        <v>Display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98" workbookViewId="0">
      <selection activeCell="K8" sqref="K8"/>
    </sheetView>
  </sheetViews>
  <sheetFormatPr defaultRowHeight="15"/>
  <cols>
    <col min="2" max="2" width="13.140625" customWidth="1"/>
    <col min="4" max="4" width="11.28515625" customWidth="1"/>
  </cols>
  <sheetData>
    <row r="1" spans="1:15" ht="30">
      <c r="A1" s="3" t="s">
        <v>19</v>
      </c>
      <c r="B1" s="3" t="s">
        <v>1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</row>
    <row r="2" spans="1:15">
      <c r="A2" s="4">
        <v>1001</v>
      </c>
      <c r="B2" s="5">
        <v>45296</v>
      </c>
      <c r="C2" s="4" t="s">
        <v>28</v>
      </c>
      <c r="D2" s="4" t="s">
        <v>29</v>
      </c>
      <c r="E2" s="4" t="s">
        <v>30</v>
      </c>
      <c r="F2" s="4" t="s">
        <v>31</v>
      </c>
      <c r="G2" s="4">
        <v>15</v>
      </c>
      <c r="H2" s="4">
        <v>800</v>
      </c>
      <c r="I2" s="4">
        <v>12000</v>
      </c>
      <c r="J2" s="7">
        <v>0.2</v>
      </c>
    </row>
    <row r="3" spans="1:15" ht="30">
      <c r="A3" s="4">
        <v>1002</v>
      </c>
      <c r="B3" s="5">
        <v>45297</v>
      </c>
      <c r="C3" s="4" t="s">
        <v>32</v>
      </c>
      <c r="D3" s="4" t="s">
        <v>29</v>
      </c>
      <c r="E3" s="4" t="s">
        <v>33</v>
      </c>
      <c r="F3" s="4" t="s">
        <v>34</v>
      </c>
      <c r="G3" s="4">
        <v>25</v>
      </c>
      <c r="H3" s="4">
        <v>500</v>
      </c>
      <c r="I3" s="4">
        <v>12500</v>
      </c>
      <c r="J3" s="7">
        <v>0.18</v>
      </c>
    </row>
    <row r="4" spans="1:15" ht="30">
      <c r="A4" s="4">
        <v>1003</v>
      </c>
      <c r="B4" s="5">
        <v>45298</v>
      </c>
      <c r="C4" s="4" t="s">
        <v>35</v>
      </c>
      <c r="D4" s="4" t="s">
        <v>36</v>
      </c>
      <c r="E4" s="4" t="s">
        <v>37</v>
      </c>
      <c r="F4" s="4" t="s">
        <v>38</v>
      </c>
      <c r="G4" s="4">
        <v>10</v>
      </c>
      <c r="H4" s="4">
        <v>120</v>
      </c>
      <c r="I4" s="4">
        <v>1200</v>
      </c>
      <c r="J4" s="7">
        <v>0.15</v>
      </c>
    </row>
    <row r="5" spans="1:15" ht="30">
      <c r="A5" s="4">
        <v>1004</v>
      </c>
      <c r="B5" s="5">
        <v>45299</v>
      </c>
      <c r="C5" s="4" t="s">
        <v>39</v>
      </c>
      <c r="D5" s="4" t="s">
        <v>36</v>
      </c>
      <c r="E5" s="4" t="s">
        <v>40</v>
      </c>
      <c r="F5" s="4" t="s">
        <v>41</v>
      </c>
      <c r="G5" s="4">
        <v>5</v>
      </c>
      <c r="H5" s="4">
        <v>150</v>
      </c>
      <c r="I5" s="4">
        <v>750</v>
      </c>
      <c r="J5" s="7">
        <v>0.12</v>
      </c>
    </row>
    <row r="6" spans="1:15" ht="45">
      <c r="A6" s="4">
        <v>1005</v>
      </c>
      <c r="B6" s="5">
        <v>45300</v>
      </c>
      <c r="C6" s="4" t="s">
        <v>42</v>
      </c>
      <c r="D6" s="4" t="s">
        <v>43</v>
      </c>
      <c r="E6" s="4" t="s">
        <v>30</v>
      </c>
      <c r="F6" s="4" t="s">
        <v>31</v>
      </c>
      <c r="G6" s="4">
        <v>8</v>
      </c>
      <c r="H6" s="4">
        <v>600</v>
      </c>
      <c r="I6" s="4">
        <v>4800</v>
      </c>
      <c r="J6" s="7">
        <v>0.25</v>
      </c>
    </row>
    <row r="7" spans="1:15" ht="30">
      <c r="A7" s="4">
        <v>1006</v>
      </c>
      <c r="B7" s="5">
        <v>45301</v>
      </c>
      <c r="C7" s="4" t="s">
        <v>44</v>
      </c>
      <c r="D7" s="4" t="s">
        <v>43</v>
      </c>
      <c r="E7" s="4" t="s">
        <v>33</v>
      </c>
      <c r="F7" s="4" t="s">
        <v>34</v>
      </c>
      <c r="G7" s="4">
        <v>12</v>
      </c>
      <c r="H7" s="4">
        <v>200</v>
      </c>
      <c r="I7" s="4">
        <v>2400</v>
      </c>
      <c r="J7" s="7">
        <v>0.22</v>
      </c>
    </row>
    <row r="8" spans="1:15" ht="30">
      <c r="A8" s="4">
        <v>1007</v>
      </c>
      <c r="B8" s="5">
        <v>45302</v>
      </c>
      <c r="C8" s="4" t="s">
        <v>45</v>
      </c>
      <c r="D8" s="4" t="s">
        <v>36</v>
      </c>
      <c r="E8" s="4" t="s">
        <v>37</v>
      </c>
      <c r="F8" s="4" t="s">
        <v>38</v>
      </c>
      <c r="G8" s="4">
        <v>20</v>
      </c>
      <c r="H8" s="4">
        <v>50</v>
      </c>
      <c r="I8" s="4">
        <v>1000</v>
      </c>
      <c r="J8" s="7">
        <v>0.1</v>
      </c>
      <c r="M8" s="23"/>
      <c r="N8" s="24"/>
      <c r="O8" s="25"/>
    </row>
    <row r="9" spans="1:15">
      <c r="A9" s="4">
        <v>1008</v>
      </c>
      <c r="B9" s="5">
        <v>45303</v>
      </c>
      <c r="C9" s="4" t="s">
        <v>46</v>
      </c>
      <c r="D9" s="4" t="s">
        <v>29</v>
      </c>
      <c r="E9" s="4" t="s">
        <v>40</v>
      </c>
      <c r="F9" s="4" t="s">
        <v>41</v>
      </c>
      <c r="G9" s="4">
        <v>30</v>
      </c>
      <c r="H9" s="4">
        <v>300</v>
      </c>
      <c r="I9" s="4">
        <v>9000</v>
      </c>
      <c r="J9" s="7">
        <v>0.18</v>
      </c>
      <c r="M9" s="26"/>
      <c r="N9" s="27"/>
      <c r="O9" s="28"/>
    </row>
    <row r="10" spans="1:15" ht="30">
      <c r="A10" s="4">
        <v>1009</v>
      </c>
      <c r="B10" s="5">
        <v>45304</v>
      </c>
      <c r="C10" s="4" t="s">
        <v>47</v>
      </c>
      <c r="D10" s="4" t="s">
        <v>43</v>
      </c>
      <c r="E10" s="4" t="s">
        <v>30</v>
      </c>
      <c r="F10" s="4" t="s">
        <v>31</v>
      </c>
      <c r="G10" s="4">
        <v>3</v>
      </c>
      <c r="H10" s="4">
        <v>1200</v>
      </c>
      <c r="I10" s="4">
        <v>3600</v>
      </c>
      <c r="J10" s="7">
        <v>0.3</v>
      </c>
      <c r="M10" s="26"/>
      <c r="N10" s="27"/>
      <c r="O10" s="28"/>
    </row>
    <row r="11" spans="1:15" ht="30">
      <c r="A11" s="4">
        <v>1010</v>
      </c>
      <c r="B11" s="5">
        <v>45305</v>
      </c>
      <c r="C11" s="4" t="s">
        <v>32</v>
      </c>
      <c r="D11" s="4" t="s">
        <v>29</v>
      </c>
      <c r="E11" s="4" t="s">
        <v>33</v>
      </c>
      <c r="F11" s="4" t="s">
        <v>34</v>
      </c>
      <c r="G11" s="4">
        <v>18</v>
      </c>
      <c r="H11" s="4">
        <v>500</v>
      </c>
      <c r="I11" s="4">
        <v>6000</v>
      </c>
      <c r="J11" s="7">
        <v>0.18</v>
      </c>
      <c r="M11" s="26"/>
      <c r="N11" s="27"/>
      <c r="O11" s="28"/>
    </row>
    <row r="12" spans="1:15">
      <c r="I12" s="34">
        <v>78000</v>
      </c>
      <c r="M12" s="26"/>
      <c r="N12" s="27"/>
      <c r="O12" s="28"/>
    </row>
    <row r="13" spans="1:15">
      <c r="M13" s="26"/>
      <c r="N13" s="27"/>
      <c r="O13" s="28"/>
    </row>
    <row r="14" spans="1:15">
      <c r="M14" s="26"/>
      <c r="N14" s="27"/>
      <c r="O14" s="28"/>
    </row>
    <row r="15" spans="1:15">
      <c r="M15" s="26"/>
      <c r="N15" s="27"/>
      <c r="O15" s="28"/>
    </row>
    <row r="16" spans="1:15">
      <c r="M16" s="26"/>
      <c r="N16" s="27"/>
      <c r="O16" s="28"/>
    </row>
    <row r="17" spans="13:15">
      <c r="M17" s="26"/>
      <c r="N17" s="27"/>
      <c r="O17" s="28"/>
    </row>
    <row r="18" spans="13:15">
      <c r="M18" s="26"/>
      <c r="N18" s="27"/>
      <c r="O18" s="28"/>
    </row>
    <row r="19" spans="13:15">
      <c r="M19" s="26"/>
      <c r="N19" s="27"/>
      <c r="O19" s="28"/>
    </row>
    <row r="20" spans="13:15">
      <c r="M20" s="26"/>
      <c r="N20" s="27"/>
      <c r="O20" s="28"/>
    </row>
    <row r="21" spans="13:15">
      <c r="M21" s="26"/>
      <c r="N21" s="27"/>
      <c r="O21" s="28"/>
    </row>
    <row r="22" spans="13:15">
      <c r="M22" s="26"/>
      <c r="N22" s="27"/>
      <c r="O22" s="28"/>
    </row>
    <row r="23" spans="13:15">
      <c r="M23" s="26"/>
      <c r="N23" s="27"/>
      <c r="O23" s="28"/>
    </row>
    <row r="24" spans="13:15">
      <c r="M24" s="26"/>
      <c r="N24" s="27"/>
      <c r="O24" s="28"/>
    </row>
    <row r="25" spans="13:15">
      <c r="M25" s="29"/>
      <c r="N25" s="30"/>
      <c r="O25" s="31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3" workbookViewId="0">
      <selection activeCell="A2" sqref="A2"/>
    </sheetView>
  </sheetViews>
  <sheetFormatPr defaultRowHeight="15"/>
  <cols>
    <col min="1" max="2" width="17.7109375" bestFit="1" customWidth="1"/>
    <col min="3" max="3" width="13.7109375" customWidth="1"/>
    <col min="4" max="4" width="17.7109375" bestFit="1" customWidth="1"/>
    <col min="7" max="7" width="13.7109375" customWidth="1"/>
    <col min="8" max="8" width="17.140625" customWidth="1"/>
    <col min="9" max="9" width="13.140625" customWidth="1"/>
    <col min="10" max="10" width="6.5703125" customWidth="1"/>
    <col min="11" max="11" width="5.85546875" customWidth="1"/>
    <col min="12" max="12" width="11.85546875" customWidth="1"/>
    <col min="13" max="14" width="5.42578125" customWidth="1"/>
    <col min="15" max="16" width="6.42578125" customWidth="1"/>
    <col min="17" max="17" width="11.85546875" bestFit="1" customWidth="1"/>
  </cols>
  <sheetData>
    <row r="1" spans="1:8">
      <c r="A1" t="s">
        <v>85</v>
      </c>
      <c r="C1" s="32" t="s">
        <v>86</v>
      </c>
      <c r="D1" t="s">
        <v>85</v>
      </c>
      <c r="G1" s="32" t="s">
        <v>86</v>
      </c>
      <c r="H1" t="s">
        <v>88</v>
      </c>
    </row>
    <row r="2" spans="1:8">
      <c r="A2" s="12">
        <v>56250</v>
      </c>
      <c r="C2" s="11" t="s">
        <v>43</v>
      </c>
      <c r="D2" s="12">
        <v>10800</v>
      </c>
      <c r="G2" s="11" t="s">
        <v>31</v>
      </c>
      <c r="H2" s="12">
        <v>26</v>
      </c>
    </row>
    <row r="3" spans="1:8">
      <c r="C3" s="11" t="s">
        <v>29</v>
      </c>
      <c r="D3" s="12">
        <v>42500</v>
      </c>
      <c r="G3" s="11" t="s">
        <v>34</v>
      </c>
      <c r="H3" s="12">
        <v>55</v>
      </c>
    </row>
    <row r="4" spans="1:8">
      <c r="C4" s="11" t="s">
        <v>36</v>
      </c>
      <c r="D4" s="12">
        <v>2950</v>
      </c>
      <c r="G4" s="11" t="s">
        <v>38</v>
      </c>
      <c r="H4" s="12">
        <v>30</v>
      </c>
    </row>
    <row r="5" spans="1:8">
      <c r="C5" s="11" t="s">
        <v>87</v>
      </c>
      <c r="D5" s="12">
        <v>56250</v>
      </c>
      <c r="G5" s="11" t="s">
        <v>41</v>
      </c>
      <c r="H5" s="12">
        <v>35</v>
      </c>
    </row>
    <row r="6" spans="1:8">
      <c r="G6" s="11" t="s">
        <v>87</v>
      </c>
      <c r="H6" s="12">
        <v>146</v>
      </c>
    </row>
  </sheetData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tabSelected="1" zoomScaleNormal="100" workbookViewId="0">
      <selection activeCell="I21" sqref="I21"/>
    </sheetView>
  </sheetViews>
  <sheetFormatPr defaultRowHeight="15"/>
  <cols>
    <col min="1" max="1" width="13.140625" bestFit="1" customWidth="1"/>
    <col min="2" max="2" width="16.7109375" customWidth="1"/>
    <col min="3" max="3" width="20" bestFit="1" customWidth="1"/>
    <col min="12" max="12" width="13.140625" bestFit="1" customWidth="1"/>
    <col min="13" max="13" width="17.28515625" bestFit="1" customWidth="1"/>
    <col min="24" max="24" width="13.140625" customWidth="1"/>
    <col min="25" max="25" width="17.28515625" bestFit="1" customWidth="1"/>
    <col min="33" max="33" width="13.140625" bestFit="1" customWidth="1"/>
    <col min="34" max="34" width="16.42578125" bestFit="1" customWidth="1"/>
    <col min="35" max="35" width="16.7109375" customWidth="1"/>
    <col min="36" max="42" width="4" customWidth="1"/>
    <col min="43" max="43" width="5" customWidth="1"/>
    <col min="44" max="44" width="11.28515625" bestFit="1" customWidth="1"/>
  </cols>
  <sheetData>
    <row r="1" spans="1:34">
      <c r="A1" s="32" t="s">
        <v>86</v>
      </c>
      <c r="B1" t="s">
        <v>88</v>
      </c>
    </row>
    <row r="2" spans="1:34">
      <c r="A2" s="11" t="s">
        <v>43</v>
      </c>
      <c r="B2" s="12">
        <v>23</v>
      </c>
      <c r="L2" s="32" t="s">
        <v>86</v>
      </c>
      <c r="M2" t="s">
        <v>85</v>
      </c>
      <c r="X2" s="32" t="s">
        <v>86</v>
      </c>
      <c r="Y2" t="s">
        <v>85</v>
      </c>
    </row>
    <row r="3" spans="1:34">
      <c r="A3" s="11" t="s">
        <v>29</v>
      </c>
      <c r="B3" s="12">
        <v>88</v>
      </c>
      <c r="L3" s="11" t="s">
        <v>40</v>
      </c>
      <c r="M3" s="12">
        <v>9750</v>
      </c>
      <c r="X3" s="33">
        <v>45296</v>
      </c>
      <c r="Y3" s="12">
        <v>12000</v>
      </c>
    </row>
    <row r="4" spans="1:34">
      <c r="A4" s="11" t="s">
        <v>36</v>
      </c>
      <c r="B4" s="12">
        <v>35</v>
      </c>
      <c r="L4" s="11" t="s">
        <v>30</v>
      </c>
      <c r="M4" s="12">
        <v>20400</v>
      </c>
      <c r="X4" s="33">
        <v>45297</v>
      </c>
      <c r="Y4" s="12">
        <v>12500</v>
      </c>
    </row>
    <row r="5" spans="1:34">
      <c r="A5" s="11" t="s">
        <v>87</v>
      </c>
      <c r="B5" s="12">
        <v>146</v>
      </c>
      <c r="L5" s="11" t="s">
        <v>33</v>
      </c>
      <c r="M5" s="12">
        <v>23900</v>
      </c>
      <c r="X5" s="33">
        <v>45298</v>
      </c>
      <c r="Y5" s="12">
        <v>1200</v>
      </c>
    </row>
    <row r="6" spans="1:34">
      <c r="L6" s="11" t="s">
        <v>37</v>
      </c>
      <c r="M6" s="12">
        <v>2200</v>
      </c>
      <c r="X6" s="33">
        <v>45299</v>
      </c>
      <c r="Y6" s="12">
        <v>750</v>
      </c>
    </row>
    <row r="7" spans="1:34">
      <c r="L7" s="11" t="s">
        <v>87</v>
      </c>
      <c r="M7" s="12">
        <v>56250</v>
      </c>
      <c r="X7" s="33">
        <v>45300</v>
      </c>
      <c r="Y7" s="12">
        <v>4800</v>
      </c>
    </row>
    <row r="8" spans="1:34">
      <c r="X8" s="33">
        <v>45301</v>
      </c>
      <c r="Y8" s="12">
        <v>2400</v>
      </c>
    </row>
    <row r="9" spans="1:34">
      <c r="X9" s="33">
        <v>45302</v>
      </c>
      <c r="Y9" s="12">
        <v>1000</v>
      </c>
    </row>
    <row r="10" spans="1:34">
      <c r="X10" s="33">
        <v>45303</v>
      </c>
      <c r="Y10" s="12">
        <v>9000</v>
      </c>
    </row>
    <row r="11" spans="1:34">
      <c r="X11" s="33">
        <v>45304</v>
      </c>
      <c r="Y11" s="12">
        <v>3600</v>
      </c>
      <c r="AG11" s="11"/>
      <c r="AH11" s="12"/>
    </row>
    <row r="12" spans="1:34">
      <c r="X12" s="33">
        <v>45305</v>
      </c>
      <c r="Y12" s="12">
        <v>9000</v>
      </c>
      <c r="AG12" s="11"/>
      <c r="AH12" s="12"/>
    </row>
    <row r="13" spans="1:34">
      <c r="X13" s="33" t="s">
        <v>87</v>
      </c>
      <c r="Y13" s="12">
        <v>56250</v>
      </c>
      <c r="AG13" s="11"/>
      <c r="AH13" s="12"/>
    </row>
    <row r="14" spans="1:34">
      <c r="AG14" s="11"/>
      <c r="AH14" s="12"/>
    </row>
    <row r="15" spans="1:34">
      <c r="AG15" s="11"/>
      <c r="AH15" s="12"/>
    </row>
    <row r="16" spans="1:34">
      <c r="AG16" s="11"/>
      <c r="AH16" s="12"/>
    </row>
    <row r="17" spans="33:34">
      <c r="AG17" s="11"/>
      <c r="AH17" s="12"/>
    </row>
    <row r="18" spans="33:34">
      <c r="AG18" s="11"/>
      <c r="AH18" s="12"/>
    </row>
    <row r="19" spans="33:34">
      <c r="AG19" s="11"/>
      <c r="AH19" s="12"/>
    </row>
    <row r="20" spans="33:34">
      <c r="AG20" s="11"/>
      <c r="AH20" s="12"/>
    </row>
    <row r="21" spans="33:34">
      <c r="AG21" s="11"/>
      <c r="AH21" s="12"/>
    </row>
    <row r="34" spans="13:14">
      <c r="M34">
        <v>1</v>
      </c>
      <c r="N34">
        <v>50</v>
      </c>
    </row>
    <row r="35" spans="13:14">
      <c r="N35">
        <v>100</v>
      </c>
    </row>
    <row r="36" spans="13:14">
      <c r="N36">
        <v>75</v>
      </c>
    </row>
    <row r="37" spans="13:14">
      <c r="N37">
        <v>23</v>
      </c>
    </row>
    <row r="38" spans="13:14">
      <c r="N38">
        <v>34</v>
      </c>
    </row>
    <row r="39" spans="13:14">
      <c r="N39">
        <v>45</v>
      </c>
    </row>
    <row r="40" spans="13:14">
      <c r="N40">
        <v>72</v>
      </c>
    </row>
    <row r="41" spans="13:14">
      <c r="N41">
        <v>28</v>
      </c>
    </row>
    <row r="42" spans="13:14">
      <c r="N42">
        <v>45</v>
      </c>
    </row>
    <row r="43" spans="13:14">
      <c r="N43">
        <v>63</v>
      </c>
    </row>
    <row r="44" spans="13:14">
      <c r="N44">
        <v>12</v>
      </c>
    </row>
    <row r="45" spans="13:14">
      <c r="N45">
        <v>67</v>
      </c>
    </row>
    <row r="46" spans="13:14">
      <c r="N46">
        <v>98</v>
      </c>
    </row>
    <row r="47" spans="13:14">
      <c r="N47">
        <v>78</v>
      </c>
    </row>
    <row r="48" spans="13:14">
      <c r="N48">
        <v>46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 functions</vt:lpstr>
      <vt:lpstr>Match and Index</vt:lpstr>
      <vt:lpstr>Data</vt:lpstr>
      <vt:lpstr>Pivot 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2024-12-27T04:00:26Z</dcterms:modified>
</cp:coreProperties>
</file>