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Sakshi\ALABS\ALABS Classes Learning\Case Studies\Case Studies for Github\Excel Case Studies\Excel - Sports data analysis\"/>
    </mc:Choice>
  </mc:AlternateContent>
  <xr:revisionPtr revIDLastSave="0" documentId="13_ncr:1_{F9A10B8C-DFB6-43FB-AC7C-C5596C4A6767}" xr6:coauthVersionLast="47" xr6:coauthVersionMax="47" xr10:uidLastSave="{00000000-0000-0000-0000-000000000000}"/>
  <workbookProtection lockStructure="1"/>
  <bookViews>
    <workbookView xWindow="-108" yWindow="-108" windowWidth="23256" windowHeight="12456" tabRatio="758" activeTab="4"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5" hidden="1">SPORTSMEN!$A$1:$S$51</definedName>
  </definedNames>
  <calcPr calcId="191029"/>
  <pivotCaches>
    <pivotCache cacheId="35"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7" l="1"/>
  <c r="I7" i="7"/>
  <c r="I8" i="7"/>
  <c r="I9" i="7"/>
  <c r="I10" i="7"/>
  <c r="I11" i="7"/>
  <c r="I12" i="7"/>
  <c r="I13" i="7"/>
  <c r="I14" i="7"/>
  <c r="I15" i="7"/>
  <c r="I5" i="7"/>
  <c r="H6" i="7"/>
  <c r="H7" i="7"/>
  <c r="H8" i="7"/>
  <c r="H9" i="7"/>
  <c r="H10" i="7"/>
  <c r="H11" i="7"/>
  <c r="H12" i="7"/>
  <c r="H13" i="7"/>
  <c r="H14" i="7"/>
  <c r="H15" i="7"/>
  <c r="H5" i="7"/>
  <c r="B3" i="1"/>
  <c r="K3" i="1"/>
  <c r="L3" i="1"/>
  <c r="M3" i="1"/>
  <c r="Q3" i="1"/>
  <c r="B5" i="1"/>
  <c r="K5" i="1"/>
  <c r="L5" i="1"/>
  <c r="M5" i="1" s="1"/>
  <c r="Q5" i="1"/>
  <c r="B6" i="1"/>
  <c r="K6" i="1"/>
  <c r="L6" i="1"/>
  <c r="M6" i="1"/>
  <c r="Q6" i="1"/>
  <c r="B7" i="1"/>
  <c r="K7" i="1"/>
  <c r="L7" i="1"/>
  <c r="M7" i="1"/>
  <c r="Q7" i="1"/>
  <c r="B8" i="1"/>
  <c r="K8" i="1"/>
  <c r="L8" i="1"/>
  <c r="M8" i="1"/>
  <c r="Q8" i="1"/>
  <c r="B9" i="1"/>
  <c r="K9" i="1"/>
  <c r="L9" i="1"/>
  <c r="M9" i="1"/>
  <c r="Q9" i="1"/>
  <c r="B10" i="1"/>
  <c r="K10" i="1"/>
  <c r="L10" i="1"/>
  <c r="M10" i="1"/>
  <c r="Q10" i="1"/>
  <c r="B11" i="1"/>
  <c r="K11" i="1"/>
  <c r="L11" i="1"/>
  <c r="M11" i="1"/>
  <c r="Q11" i="1"/>
  <c r="B12" i="1"/>
  <c r="K12" i="1"/>
  <c r="L12" i="1"/>
  <c r="M12" i="1"/>
  <c r="Q12" i="1"/>
  <c r="B13" i="1"/>
  <c r="K13" i="1"/>
  <c r="L13" i="1"/>
  <c r="M13" i="1" s="1"/>
  <c r="Q13" i="1"/>
  <c r="B14" i="1"/>
  <c r="K14" i="1"/>
  <c r="L14" i="1"/>
  <c r="M14" i="1"/>
  <c r="Q14" i="1"/>
  <c r="B15" i="1"/>
  <c r="K15" i="1"/>
  <c r="L15" i="1"/>
  <c r="M15" i="1"/>
  <c r="Q15" i="1"/>
  <c r="B16" i="1"/>
  <c r="K16" i="1"/>
  <c r="L16" i="1"/>
  <c r="M16" i="1"/>
  <c r="Q16" i="1"/>
  <c r="B17" i="1"/>
  <c r="K17" i="1"/>
  <c r="L17" i="1"/>
  <c r="M17" i="1"/>
  <c r="Q17" i="1"/>
  <c r="B18" i="1"/>
  <c r="K18" i="1"/>
  <c r="L18" i="1"/>
  <c r="M18" i="1"/>
  <c r="Q18" i="1"/>
  <c r="B19" i="1"/>
  <c r="K19" i="1"/>
  <c r="L19" i="1"/>
  <c r="M19" i="1"/>
  <c r="Q19" i="1"/>
  <c r="B20" i="1"/>
  <c r="K20" i="1"/>
  <c r="L20" i="1"/>
  <c r="M20" i="1"/>
  <c r="Q20" i="1"/>
  <c r="B21" i="1"/>
  <c r="K21" i="1"/>
  <c r="L21" i="1"/>
  <c r="M21" i="1" s="1"/>
  <c r="Q21" i="1"/>
  <c r="B22" i="1"/>
  <c r="K22" i="1"/>
  <c r="L22" i="1"/>
  <c r="M22" i="1"/>
  <c r="Q22" i="1"/>
  <c r="B23" i="1"/>
  <c r="K23" i="1"/>
  <c r="L23" i="1"/>
  <c r="M23" i="1"/>
  <c r="Q23" i="1"/>
  <c r="B24" i="1"/>
  <c r="K24" i="1"/>
  <c r="L24" i="1"/>
  <c r="M24" i="1"/>
  <c r="Q24" i="1"/>
  <c r="B25" i="1"/>
  <c r="K25" i="1"/>
  <c r="L25" i="1"/>
  <c r="M25" i="1"/>
  <c r="Q25" i="1"/>
  <c r="B26" i="1"/>
  <c r="K26" i="1"/>
  <c r="L26" i="1"/>
  <c r="M26" i="1"/>
  <c r="Q26" i="1"/>
  <c r="B27" i="1"/>
  <c r="K27" i="1"/>
  <c r="L27" i="1"/>
  <c r="M27" i="1"/>
  <c r="Q27" i="1"/>
  <c r="B28" i="1"/>
  <c r="K28" i="1"/>
  <c r="L28" i="1"/>
  <c r="M28" i="1"/>
  <c r="Q28" i="1"/>
  <c r="B29" i="1"/>
  <c r="K29" i="1"/>
  <c r="L29" i="1"/>
  <c r="M29" i="1" s="1"/>
  <c r="Q29" i="1"/>
  <c r="B30" i="1"/>
  <c r="K30" i="1"/>
  <c r="L30" i="1"/>
  <c r="M30" i="1"/>
  <c r="Q30" i="1"/>
  <c r="B31" i="1"/>
  <c r="K31" i="1"/>
  <c r="L31" i="1"/>
  <c r="M31" i="1"/>
  <c r="Q31" i="1"/>
  <c r="B32" i="1"/>
  <c r="K32" i="1"/>
  <c r="L32" i="1"/>
  <c r="M32" i="1"/>
  <c r="Q32" i="1"/>
  <c r="B33" i="1"/>
  <c r="K33" i="1"/>
  <c r="L33" i="1"/>
  <c r="M33" i="1"/>
  <c r="Q33" i="1"/>
  <c r="B34" i="1"/>
  <c r="K34" i="1"/>
  <c r="L34" i="1"/>
  <c r="M34" i="1"/>
  <c r="Q34" i="1"/>
  <c r="B35" i="1"/>
  <c r="K35" i="1"/>
  <c r="L35" i="1"/>
  <c r="M35" i="1"/>
  <c r="Q35" i="1"/>
  <c r="B36" i="1"/>
  <c r="K36" i="1"/>
  <c r="L36" i="1"/>
  <c r="M36" i="1"/>
  <c r="Q36" i="1"/>
  <c r="B37" i="1"/>
  <c r="K37" i="1"/>
  <c r="L37" i="1"/>
  <c r="M37" i="1" s="1"/>
  <c r="Q37" i="1"/>
  <c r="B38" i="1"/>
  <c r="K38" i="1"/>
  <c r="L38" i="1"/>
  <c r="M38" i="1"/>
  <c r="Q38" i="1"/>
  <c r="B39" i="1"/>
  <c r="K39" i="1"/>
  <c r="L39" i="1"/>
  <c r="M39" i="1"/>
  <c r="Q39" i="1"/>
  <c r="B40" i="1"/>
  <c r="K40" i="1"/>
  <c r="L40" i="1"/>
  <c r="M40" i="1"/>
  <c r="Q40" i="1"/>
  <c r="B41" i="1"/>
  <c r="K41" i="1"/>
  <c r="L41" i="1"/>
  <c r="M41" i="1"/>
  <c r="Q41" i="1"/>
  <c r="B42" i="1"/>
  <c r="K42" i="1"/>
  <c r="L42" i="1"/>
  <c r="M42" i="1"/>
  <c r="Q42" i="1"/>
  <c r="B43" i="1"/>
  <c r="K43" i="1"/>
  <c r="L43" i="1"/>
  <c r="M43" i="1"/>
  <c r="Q43" i="1"/>
  <c r="B44" i="1"/>
  <c r="K44" i="1"/>
  <c r="L44" i="1"/>
  <c r="M44" i="1"/>
  <c r="Q44" i="1"/>
  <c r="B45" i="1"/>
  <c r="K45" i="1"/>
  <c r="L45" i="1"/>
  <c r="M45" i="1" s="1"/>
  <c r="Q45" i="1"/>
  <c r="B46" i="1"/>
  <c r="K46" i="1"/>
  <c r="L46" i="1"/>
  <c r="M46" i="1"/>
  <c r="Q46" i="1"/>
  <c r="B47" i="1"/>
  <c r="K47" i="1"/>
  <c r="L47" i="1"/>
  <c r="M47" i="1"/>
  <c r="Q47" i="1"/>
  <c r="B48" i="1"/>
  <c r="K48" i="1"/>
  <c r="L48" i="1"/>
  <c r="M48" i="1"/>
  <c r="Q48" i="1"/>
  <c r="B49" i="1"/>
  <c r="K49" i="1"/>
  <c r="L49" i="1"/>
  <c r="M49" i="1"/>
  <c r="Q49" i="1"/>
  <c r="B50" i="1"/>
  <c r="K50" i="1"/>
  <c r="L50" i="1"/>
  <c r="M50" i="1"/>
  <c r="Q50" i="1"/>
  <c r="B51" i="1"/>
  <c r="K51" i="1"/>
  <c r="L51" i="1"/>
  <c r="M51" i="1"/>
  <c r="Q51" i="1"/>
  <c r="Q4" i="1"/>
  <c r="Q2" i="1"/>
  <c r="L4" i="1"/>
  <c r="M4" i="1" s="1"/>
  <c r="L2" i="1"/>
  <c r="M2" i="1" s="1"/>
  <c r="K4" i="1"/>
  <c r="K2" i="1"/>
  <c r="B4" i="1"/>
  <c r="B2" i="1"/>
</calcChain>
</file>

<file path=xl/sharedStrings.xml><?xml version="1.0" encoding="utf-8"?>
<sst xmlns="http://schemas.openxmlformats.org/spreadsheetml/2006/main" count="1307" uniqueCount="558">
  <si>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</si>
  <si>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</si>
  <si>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</si>
  <si>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</si>
  <si>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</si>
  <si>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</si>
  <si>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</si>
  <si>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</si>
  <si>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</si>
  <si>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</si>
  <si>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</si>
  <si>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</si>
  <si>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</si>
  <si>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</si>
  <si>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</si>
  <si>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</si>
  <si>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</si>
  <si>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</si>
  <si>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</si>
  <si>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</si>
  <si>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</si>
  <si>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</si>
  <si>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</si>
  <si>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</si>
  <si>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</si>
  <si>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</si>
  <si>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</si>
  <si>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</si>
  <si>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</si>
  <si>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</si>
  <si>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</si>
  <si>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</si>
  <si>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</si>
  <si>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</si>
  <si>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</si>
  <si>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</si>
  <si>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</si>
  <si>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</si>
  <si>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</si>
  <si>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</si>
  <si>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</si>
  <si>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</si>
  <si>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</si>
  <si>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</si>
  <si>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</si>
  <si>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</si>
  <si>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</si>
  <si>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</si>
  <si>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</si>
  <si>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</si>
  <si>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</si>
  <si>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</si>
  <si>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</si>
  <si>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</si>
  <si>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</si>
  <si>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</si>
  <si>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</si>
  <si>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</si>
  <si>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</si>
  <si>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</si>
  <si>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</si>
  <si>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</si>
  <si>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</si>
  <si>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</si>
  <si>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</si>
  <si>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</si>
  <si>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</si>
  <si>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</si>
  <si>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</si>
  <si>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</si>
  <si>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</si>
  <si>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</si>
  <si>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</si>
  <si>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</si>
  <si>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</si>
  <si>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</si>
  <si>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</si>
  <si>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</si>
  <si>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</si>
  <si>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</si>
  <si>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</si>
  <si>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</si>
  <si>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</si>
  <si>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</si>
  <si>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</si>
  <si>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</si>
  <si>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</si>
  <si>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</si>
  <si>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</si>
  <si>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</si>
  <si>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</si>
  <si>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</si>
  <si>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</si>
  <si>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</si>
  <si>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</si>
  <si>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</si>
  <si>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</si>
  <si>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</si>
  <si>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</si>
  <si>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</si>
  <si>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</si>
  <si>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</si>
  <si>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</si>
  <si>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</si>
  <si>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</si>
  <si>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</si>
  <si>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</si>
  <si>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</si>
  <si>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</si>
  <si>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</si>
  <si>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</si>
  <si>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</si>
  <si>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</si>
  <si>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</si>
  <si>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</si>
  <si>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</si>
  <si>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</si>
  <si>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</si>
  <si>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</si>
  <si>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</si>
  <si>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</si>
  <si>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</si>
  <si>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</si>
  <si>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</si>
  <si>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</si>
  <si>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</si>
  <si>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</si>
  <si>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</si>
  <si>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</si>
  <si>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</si>
  <si>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</si>
  <si>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</si>
  <si>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</si>
  <si>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</si>
  <si>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</si>
  <si>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</si>
  <si>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</si>
  <si>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</si>
  <si>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</si>
  <si>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</si>
  <si>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</si>
  <si>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</si>
  <si>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</si>
  <si>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</si>
  <si>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</si>
  <si>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</si>
  <si>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</si>
  <si>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</si>
  <si>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</si>
  <si>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</si>
  <si>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</si>
  <si>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</si>
  <si>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</si>
  <si>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</si>
  <si>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</si>
  <si>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</si>
  <si>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</si>
  <si>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</si>
  <si>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</si>
  <si>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</si>
  <si>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</si>
  <si>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</si>
  <si>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</si>
  <si>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</si>
  <si>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</si>
  <si>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</si>
  <si>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</si>
  <si>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</si>
  <si>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</si>
  <si>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</si>
  <si>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</si>
  <si>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</si>
  <si>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</si>
  <si>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</si>
  <si>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</si>
  <si>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</si>
  <si>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</si>
  <si>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</si>
  <si>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</si>
  <si>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</si>
  <si>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</si>
  <si>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</si>
  <si>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</si>
  <si>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</si>
  <si>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</si>
  <si>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</si>
  <si>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</si>
  <si>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</si>
  <si>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</si>
  <si>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</si>
  <si>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</si>
  <si>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</si>
  <si>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</si>
  <si>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</si>
  <si>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</si>
  <si>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</si>
  <si>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</si>
  <si>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</si>
  <si>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</si>
  <si>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</si>
  <si>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</si>
  <si>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</si>
  <si>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</si>
  <si>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</si>
  <si>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</si>
  <si>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</si>
  <si>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</si>
  <si>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</si>
  <si>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</si>
  <si>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</si>
  <si>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</si>
  <si>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</si>
  <si>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</si>
  <si>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</si>
  <si>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</si>
  <si>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</si>
  <si>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</si>
  <si>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</si>
  <si>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</si>
  <si>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</si>
  <si>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</si>
  <si>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</si>
  <si>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</si>
  <si>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</si>
  <si>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</si>
  <si>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</si>
  <si>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</si>
  <si>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</si>
  <si>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</si>
  <si>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</si>
  <si>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</si>
  <si>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</si>
  <si>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</si>
  <si>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</si>
  <si>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</si>
  <si>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</si>
  <si>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</si>
  <si>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</si>
  <si>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</si>
  <si>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</si>
  <si>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</si>
  <si>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</si>
  <si>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</si>
  <si>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</si>
  <si>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</si>
  <si>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</si>
  <si>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</si>
  <si>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</si>
  <si>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</si>
  <si>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</si>
  <si>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</si>
  <si>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</si>
  <si>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</si>
  <si>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</si>
  <si>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</si>
  <si>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</si>
  <si>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</si>
  <si>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</si>
  <si>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</si>
  <si>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</si>
  <si>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</si>
  <si>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</si>
  <si>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</si>
  <si>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</si>
  <si>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</si>
  <si>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</si>
  <si>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</si>
  <si>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</si>
  <si>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</si>
  <si>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</si>
  <si>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</si>
  <si>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</si>
  <si>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</si>
  <si>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</si>
  <si>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</si>
  <si>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</si>
  <si>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</si>
  <si>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</si>
  <si>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</si>
  <si>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</si>
  <si>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</si>
  <si>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</si>
  <si>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</si>
  <si>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Column Labels</t>
  </si>
  <si>
    <t>Row Labels</t>
  </si>
  <si>
    <t>Count of MEMBER ID</t>
  </si>
  <si>
    <t>Country Names</t>
  </si>
  <si>
    <t>Ms. Annie Abbott</t>
  </si>
  <si>
    <t>Ms. Aurelie Liesuchke</t>
  </si>
  <si>
    <t>Sr. Tomas Filho</t>
  </si>
  <si>
    <t>Ms. Darby Cruickshank</t>
  </si>
  <si>
    <t>Dr. Jaydon Borer</t>
  </si>
  <si>
    <t>Mr. Moriah  Lynch</t>
  </si>
  <si>
    <t>Ms. Amiya Eichmann</t>
  </si>
  <si>
    <t>Mr. Pierce Rau</t>
  </si>
  <si>
    <t>Ms. Amelia Stevens</t>
  </si>
  <si>
    <t>Mr. Toby Simpson</t>
  </si>
  <si>
    <t>Sir Ethan Murphy</t>
  </si>
  <si>
    <t>Mrs. Ashley Wood</t>
  </si>
  <si>
    <t>Ms. Megan Scott</t>
  </si>
  <si>
    <t>Hr. Helmut Weinhae</t>
  </si>
  <si>
    <t>Prof. Milena Schotin</t>
  </si>
  <si>
    <t>Hr. Lothar Birnbaum</t>
  </si>
  <si>
    <t>Hr. Pietro Stolze</t>
  </si>
  <si>
    <t>Hr. Richard  Tlustek</t>
  </si>
  <si>
    <t>Dr. Earnestine Raynor</t>
  </si>
  <si>
    <t>Mr. Jason Gaylord</t>
  </si>
  <si>
    <t>Mr. Kendrick Sauer</t>
  </si>
  <si>
    <t>Dr. Annabell Olson</t>
  </si>
  <si>
    <t>Dr. Jena Upton</t>
  </si>
  <si>
    <t>Dr. Shanny Bins</t>
  </si>
  <si>
    <t>Dr. Tia Abshire</t>
  </si>
  <si>
    <t>Ms. Isabel Runolfsdottir</t>
  </si>
  <si>
    <t>Hr. Barney Wesack</t>
  </si>
  <si>
    <t>Hr. Baruch Kade</t>
  </si>
  <si>
    <t>Prof. Liesbeth Rosemann</t>
  </si>
  <si>
    <t>Mme. Valentine Moreau</t>
  </si>
  <si>
    <t>Mme. Paulette Durand</t>
  </si>
  <si>
    <t>Mme. Laure-Alix Chevalier</t>
  </si>
  <si>
    <t>M. Claude Toussaint</t>
  </si>
  <si>
    <t>M. Victor Lenoir</t>
  </si>
  <si>
    <t>M. Arthur Lenoir</t>
  </si>
  <si>
    <t>M. Benjamin Lebrun-Brun</t>
  </si>
  <si>
    <t>M. Antoine Maillard</t>
  </si>
  <si>
    <t>M. Bernard Hoarau-Guyon</t>
  </si>
  <si>
    <t>Sr. Hidalgo Tercero</t>
  </si>
  <si>
    <t>Sr. Hadalgo Polanco</t>
  </si>
  <si>
    <t>Sra. Laura Oliviera</t>
  </si>
  <si>
    <t>Sra. Ainhoa Garza</t>
  </si>
  <si>
    <t>Sra. Isabel Banda</t>
  </si>
  <si>
    <t>Sra. Carolota Mateos</t>
  </si>
  <si>
    <t>Mw. Elize Prins</t>
  </si>
  <si>
    <t>dhr. Ryan Pham</t>
  </si>
  <si>
    <t>Mw Elise Rotteveel</t>
  </si>
  <si>
    <t>Fru. Mirjam Soderberg</t>
  </si>
  <si>
    <t>H. Berndt Palsson</t>
  </si>
  <si>
    <t>Sr. Adriano Sobrinho</t>
  </si>
  <si>
    <t>001 Total</t>
  </si>
  <si>
    <t>002 Total</t>
  </si>
  <si>
    <t>003 Total</t>
  </si>
  <si>
    <t>004 Total</t>
  </si>
  <si>
    <t>005 Total</t>
  </si>
  <si>
    <t>006 Total</t>
  </si>
  <si>
    <t>007 Total</t>
  </si>
  <si>
    <t>008 Total</t>
  </si>
  <si>
    <t>009 Total</t>
  </si>
  <si>
    <t>010 Total</t>
  </si>
  <si>
    <t>011 Total</t>
  </si>
  <si>
    <t>012 Total</t>
  </si>
  <si>
    <t>013 Total</t>
  </si>
  <si>
    <t>014 Total</t>
  </si>
  <si>
    <t>015 Total</t>
  </si>
  <si>
    <t>016 Total</t>
  </si>
  <si>
    <t>017 Total</t>
  </si>
  <si>
    <t>018 Total</t>
  </si>
  <si>
    <t>019 Total</t>
  </si>
  <si>
    <t>020 Total</t>
  </si>
  <si>
    <t>021 Total</t>
  </si>
  <si>
    <t>022 Total</t>
  </si>
  <si>
    <t>023 Total</t>
  </si>
  <si>
    <t>024 Total</t>
  </si>
  <si>
    <t>025 Total</t>
  </si>
  <si>
    <t>026 Total</t>
  </si>
  <si>
    <t>027 Total</t>
  </si>
  <si>
    <t>028 Total</t>
  </si>
  <si>
    <t>029 Total</t>
  </si>
  <si>
    <t>030 Total</t>
  </si>
  <si>
    <t>031 Total</t>
  </si>
  <si>
    <t>032 Total</t>
  </si>
  <si>
    <t>033 Total</t>
  </si>
  <si>
    <t>034 Total</t>
  </si>
  <si>
    <t>035 Total</t>
  </si>
  <si>
    <t>036 Total</t>
  </si>
  <si>
    <t>037 Total</t>
  </si>
  <si>
    <t>038 Total</t>
  </si>
  <si>
    <t>039 Total</t>
  </si>
  <si>
    <t>040 Total</t>
  </si>
  <si>
    <t>041 Total</t>
  </si>
  <si>
    <t>042 Total</t>
  </si>
  <si>
    <t>043 Total</t>
  </si>
  <si>
    <t>044 Total</t>
  </si>
  <si>
    <t>045 Total</t>
  </si>
  <si>
    <t>046 Total</t>
  </si>
  <si>
    <t>047 Total</t>
  </si>
  <si>
    <t>048 Total</t>
  </si>
  <si>
    <t>049 Total</t>
  </si>
  <si>
    <t>050 Total</t>
  </si>
  <si>
    <t>Ms. Annie Abbott Total</t>
  </si>
  <si>
    <t>Ms. Aurelie Liesuchke Total</t>
  </si>
  <si>
    <t>Sr. Tomas Filho Total</t>
  </si>
  <si>
    <t>Ms. Darby Cruickshank Total</t>
  </si>
  <si>
    <t>Dr. Jaydon Borer Total</t>
  </si>
  <si>
    <t>Mr. Moriah  Lynch Total</t>
  </si>
  <si>
    <t>Ms. Amiya Eichmann Total</t>
  </si>
  <si>
    <t>Mr. Pierce Rau Total</t>
  </si>
  <si>
    <t>Ms. Amelia Stevens Total</t>
  </si>
  <si>
    <t>Mr. Toby Simpson Total</t>
  </si>
  <si>
    <t>Sir Ethan Murphy Total</t>
  </si>
  <si>
    <t>Mrs. Ashley Wood Total</t>
  </si>
  <si>
    <t>Ms. Megan Scott Total</t>
  </si>
  <si>
    <t>Hr. Helmut Weinhae Total</t>
  </si>
  <si>
    <t>Prof. Milena Schotin Total</t>
  </si>
  <si>
    <t>Hr. Lothar Birnbaum Total</t>
  </si>
  <si>
    <t>Hr. Pietro Stolze Total</t>
  </si>
  <si>
    <t>Hr. Richard  Tlustek Total</t>
  </si>
  <si>
    <t>Dr. Earnestine Raynor Total</t>
  </si>
  <si>
    <t>Mr. Jason Gaylord Total</t>
  </si>
  <si>
    <t>Mr. Kendrick Sauer Total</t>
  </si>
  <si>
    <t>Dr. Annabell Olson Total</t>
  </si>
  <si>
    <t>Dr. Jena Upton Total</t>
  </si>
  <si>
    <t>Dr. Shanny Bins Total</t>
  </si>
  <si>
    <t>Dr. Tia Abshire Total</t>
  </si>
  <si>
    <t>Ms. Isabel Runolfsdottir Total</t>
  </si>
  <si>
    <t>Hr. Barney Wesack Total</t>
  </si>
  <si>
    <t>Hr. Baruch Kade Total</t>
  </si>
  <si>
    <t>Prof. Liesbeth Rosemann Total</t>
  </si>
  <si>
    <t>Mme. Valentine Moreau Total</t>
  </si>
  <si>
    <t>Mme. Paulette Durand Total</t>
  </si>
  <si>
    <t>Mme. Laure-Alix Chevalier Total</t>
  </si>
  <si>
    <t>M. Claude Toussaint Total</t>
  </si>
  <si>
    <t>M. Victor Lenoir Total</t>
  </si>
  <si>
    <t>M. Arthur Lenoir Total</t>
  </si>
  <si>
    <t>M. Benjamin Lebrun-Brun Total</t>
  </si>
  <si>
    <t>M. Antoine Maillard Total</t>
  </si>
  <si>
    <t>M. Bernard Hoarau-Guyon Total</t>
  </si>
  <si>
    <t>Sr. Hidalgo Tercero Total</t>
  </si>
  <si>
    <t>Sr. Hadalgo Polanco Total</t>
  </si>
  <si>
    <t>Sra. Laura Oliviera Total</t>
  </si>
  <si>
    <t>Sra. Ainhoa Garza Total</t>
  </si>
  <si>
    <t>Sra. Isabel Banda Total</t>
  </si>
  <si>
    <t>Sra. Carolota Mateos Total</t>
  </si>
  <si>
    <t>Mw. Elize Prins Total</t>
  </si>
  <si>
    <t>dhr. Ryan Pham Total</t>
  </si>
  <si>
    <t>Mw Elise Rotteveel Total</t>
  </si>
  <si>
    <t>Fru. Mirjam Soderberg Total</t>
  </si>
  <si>
    <t>H. Berndt Palsson Total</t>
  </si>
  <si>
    <t>Sr. Adriano Sobrinho Total</t>
  </si>
  <si>
    <t>Female Total</t>
  </si>
  <si>
    <t>Male Total</t>
  </si>
  <si>
    <t>USA Total</t>
  </si>
  <si>
    <t>BRAZIL Total</t>
  </si>
  <si>
    <t>UK Total</t>
  </si>
  <si>
    <t>GERMANY Total</t>
  </si>
  <si>
    <t>AUSTRALIA Total</t>
  </si>
  <si>
    <t>AUSTRIA Total</t>
  </si>
  <si>
    <t>FRANCE Total</t>
  </si>
  <si>
    <t>ARGENTINA Total</t>
  </si>
  <si>
    <t>SPAIN Total</t>
  </si>
  <si>
    <t>NETHERLANDS Total</t>
  </si>
  <si>
    <t>SWEDEN Total</t>
  </si>
  <si>
    <t>abbott.annie@xyz.org</t>
  </si>
  <si>
    <t>English Total</t>
  </si>
  <si>
    <t>liesuchke.aurelie@xyz.org</t>
  </si>
  <si>
    <t>filho.tomas@xyz.com</t>
  </si>
  <si>
    <t>Portuguese Total</t>
  </si>
  <si>
    <t>cruickshank.darby@xyz.org</t>
  </si>
  <si>
    <t>borer.jaydon@xyz.org</t>
  </si>
  <si>
    <t>lynch.moriah @xyz.org</t>
  </si>
  <si>
    <t>eichmann.amiya@xyz.org</t>
  </si>
  <si>
    <t>rau.pierce@xyz.org</t>
  </si>
  <si>
    <t>stevens.amelia@xyz.org</t>
  </si>
  <si>
    <t>simpson.toby@xyz.org</t>
  </si>
  <si>
    <t>murphy.ethan@xyz.org</t>
  </si>
  <si>
    <t>wood.ashley@xyz.org</t>
  </si>
  <si>
    <t>scott.megan@xyz.org</t>
  </si>
  <si>
    <t>weinhae.helmut@xyz.com</t>
  </si>
  <si>
    <t>German Total</t>
  </si>
  <si>
    <t>schotin.milena@xyz.com</t>
  </si>
  <si>
    <t>birnbaum.lothar@xyz.com</t>
  </si>
  <si>
    <t>stolze.pietro@xyz.com</t>
  </si>
  <si>
    <t>tlustek.richard @xyz.com</t>
  </si>
  <si>
    <t>raynor.earnestine@xyz.org</t>
  </si>
  <si>
    <t>gaylord.jason@xyz.org</t>
  </si>
  <si>
    <t>sauer.kendrick@xyz.org</t>
  </si>
  <si>
    <t>olson.annabell@xyz.org</t>
  </si>
  <si>
    <t>upton.jena@xyz.org</t>
  </si>
  <si>
    <t>bins.shanny@xyz.org</t>
  </si>
  <si>
    <t>abshire.tia@xyz.org</t>
  </si>
  <si>
    <t>runolfsdottir.isabel@xyz.org</t>
  </si>
  <si>
    <t>wesack.barney@xyz.com</t>
  </si>
  <si>
    <t>kade.baruch@xyz.com</t>
  </si>
  <si>
    <t>rosemann.liesbeth@xyz.com</t>
  </si>
  <si>
    <t>moreau.valentine@xyz.com</t>
  </si>
  <si>
    <t>French Total</t>
  </si>
  <si>
    <t>durand.paulette@xyz.com</t>
  </si>
  <si>
    <t>chevalier.laure-alix@xyz.com</t>
  </si>
  <si>
    <t>toussaint.claude@xyz.com</t>
  </si>
  <si>
    <t>lenoir.victor@xyz.com</t>
  </si>
  <si>
    <t>lenoir.arthur@xyz.com</t>
  </si>
  <si>
    <t>lebrun-brun.benjamin@xyz.com</t>
  </si>
  <si>
    <t>maillard.antoine@xyz.com</t>
  </si>
  <si>
    <t>hoarau-guyon.bernard@xyz.com</t>
  </si>
  <si>
    <t>tercero.hidalgo@xyz.com</t>
  </si>
  <si>
    <t>Spanish Total</t>
  </si>
  <si>
    <t>polanco.hadalgo@xyz.com</t>
  </si>
  <si>
    <t>oliviera.laura@xyz.com</t>
  </si>
  <si>
    <t>garza.ainhoa@xyz.com</t>
  </si>
  <si>
    <t>banda.isabel@xyz.com</t>
  </si>
  <si>
    <t>mateos.carolota@xyz.com</t>
  </si>
  <si>
    <t>prins.elize@xyz.com</t>
  </si>
  <si>
    <t>Dutch Total</t>
  </si>
  <si>
    <t>pham.ryan@xyz.com</t>
  </si>
  <si>
    <t>rotteveel.elise@xyz.com</t>
  </si>
  <si>
    <t>soderberg.mirjam@xyz.com</t>
  </si>
  <si>
    <t>Swedish Total</t>
  </si>
  <si>
    <t>palsson.berndt@xyz.com</t>
  </si>
  <si>
    <t>sobrinho.adriano@xyz.com</t>
  </si>
  <si>
    <t>abbott.annie@xyz.org Total</t>
  </si>
  <si>
    <t>liesuchke.aurelie@xyz.org Total</t>
  </si>
  <si>
    <t>filho.tomas@xyz.com Total</t>
  </si>
  <si>
    <t>cruickshank.darby@xyz.org Total</t>
  </si>
  <si>
    <t>borer.jaydon@xyz.org Total</t>
  </si>
  <si>
    <t>lynch.moriah @xyz.org Total</t>
  </si>
  <si>
    <t>eichmann.amiya@xyz.org Total</t>
  </si>
  <si>
    <t>rau.pierce@xyz.org Total</t>
  </si>
  <si>
    <t>stevens.amelia@xyz.org Total</t>
  </si>
  <si>
    <t>simpson.toby@xyz.org Total</t>
  </si>
  <si>
    <t>murphy.ethan@xyz.org Total</t>
  </si>
  <si>
    <t>wood.ashley@xyz.org Total</t>
  </si>
  <si>
    <t>scott.megan@xyz.org Total</t>
  </si>
  <si>
    <t>weinhae.helmut@xyz.com Total</t>
  </si>
  <si>
    <t>schotin.milena@xyz.com Total</t>
  </si>
  <si>
    <t>birnbaum.lothar@xyz.com Total</t>
  </si>
  <si>
    <t>stolze.pietro@xyz.com Total</t>
  </si>
  <si>
    <t>tlustek.richard @xyz.com Total</t>
  </si>
  <si>
    <t>raynor.earnestine@xyz.org Total</t>
  </si>
  <si>
    <t>gaylord.jason@xyz.org Total</t>
  </si>
  <si>
    <t>sauer.kendrick@xyz.org Total</t>
  </si>
  <si>
    <t>olson.annabell@xyz.org Total</t>
  </si>
  <si>
    <t>upton.jena@xyz.org Total</t>
  </si>
  <si>
    <t>bins.shanny@xyz.org Total</t>
  </si>
  <si>
    <t>abshire.tia@xyz.org Total</t>
  </si>
  <si>
    <t>runolfsdottir.isabel@xyz.org Total</t>
  </si>
  <si>
    <t>wesack.barney@xyz.com Total</t>
  </si>
  <si>
    <t>kade.baruch@xyz.com Total</t>
  </si>
  <si>
    <t>rosemann.liesbeth@xyz.com Total</t>
  </si>
  <si>
    <t>moreau.valentine@xyz.com Total</t>
  </si>
  <si>
    <t>durand.paulette@xyz.com Total</t>
  </si>
  <si>
    <t>chevalier.laure-alix@xyz.com Total</t>
  </si>
  <si>
    <t>toussaint.claude@xyz.com Total</t>
  </si>
  <si>
    <t>lenoir.victor@xyz.com Total</t>
  </si>
  <si>
    <t>lenoir.arthur@xyz.com Total</t>
  </si>
  <si>
    <t>lebrun-brun.benjamin@xyz.com Total</t>
  </si>
  <si>
    <t>maillard.antoine@xyz.com Total</t>
  </si>
  <si>
    <t>hoarau-guyon.bernard@xyz.com Total</t>
  </si>
  <si>
    <t>tercero.hidalgo@xyz.com Total</t>
  </si>
  <si>
    <t>polanco.hadalgo@xyz.com Total</t>
  </si>
  <si>
    <t>oliviera.laura@xyz.com Total</t>
  </si>
  <si>
    <t>garza.ainhoa@xyz.com Total</t>
  </si>
  <si>
    <t>banda.isabel@xyz.com Total</t>
  </si>
  <si>
    <t>mateos.carolota@xyz.com Total</t>
  </si>
  <si>
    <t>prins.elize@xyz.com Total</t>
  </si>
  <si>
    <t>pham.ryan@xyz.com Total</t>
  </si>
  <si>
    <t>rotteveel.elise@xyz.com Total</t>
  </si>
  <si>
    <t>soderberg.mirjam@xyz.com Total</t>
  </si>
  <si>
    <t>palsson.berndt@xyz.com Total</t>
  </si>
  <si>
    <t>sobrinho.adriano@xyz.com Total</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</si>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</sst>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
    <numFmt numFmtId="166" formatCode="dd\ mmm\'\ yyyy"/>
    <numFmt numFmtId="167" formatCode="0.0\ &quot;kg&quot;"/>
  </numFmts>
  <fonts count="12"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1">
    <xf numFmtId="0" fontId="0" fillId="0" borderId="0"/>
  </cellStyleXfs>
  <cellXfs count="51">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164" fontId="0" fillId="0" borderId="1" xfId="0" applyNumberFormat="1" applyBorder="1"/>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0" fontId="0" fillId="0" borderId="1" xfId="0" quotePrefix="1" applyBorder="1" applyAlignment="1">
      <alignment horizontal="right"/>
    </xf>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0" fontId="0" fillId="0" borderId="0" xfId="0" pivotButton="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0" borderId="0" xfId="0" applyNumberFormat="1"/>
    <xf numFmtId="165" fontId="0" fillId="0" borderId="0" xfId="0" applyNumberFormat="1"/>
  </cellXfs>
  <cellStyles count="1">
    <cellStyle name="Normal" xfId="0" builtinId="0"/>
  </cellStyles>
  <dxfs count="2">
    <dxf>
      <numFmt numFmtId="168" formatCode="0.0,\ &quot;k&quot;"/>
    </dxf>
    <dxf>
      <numFmt numFmtId="169" formatCode="0.00,\ &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refreshedDate="44951.888848495371" createdVersion="8" refreshedVersion="8" minRefreshableVersion="3" recordCount="50" xr:uid="{D6F3A309-5779-4CB4-92F7-946A7D3034CE}">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0">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0">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DA2F19-9239-427E-AD8F-799C6E841B5B}" name="PivotTable1" cacheId="3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21">
    <pivotField dataField="1" numFmtId="165" showAll="0"/>
    <pivotField showAll="0"/>
    <pivotField showAll="0"/>
    <pivotField showAll="0"/>
    <pivotField showAll="0"/>
    <pivotField showAll="0"/>
    <pivotField numFmtId="166" showAll="0">
      <items count="15">
        <item x="0"/>
        <item x="1"/>
        <item x="2"/>
        <item x="3"/>
        <item x="4"/>
        <item x="5"/>
        <item x="6"/>
        <item x="7"/>
        <item x="8"/>
        <item x="9"/>
        <item x="10"/>
        <item x="11"/>
        <item x="12"/>
        <item x="13"/>
        <item t="default"/>
      </items>
    </pivotField>
    <pivotField showAll="0"/>
    <pivotField axis="axisCol" showAll="0">
      <items count="3">
        <item x="0"/>
        <item x="1"/>
        <item t="default"/>
      </items>
    </pivotField>
    <pivotField showAll="0"/>
    <pivotField axis="axisRow" showAll="0">
      <items count="12">
        <item x="7"/>
        <item x="4"/>
        <item x="5"/>
        <item x="1"/>
        <item x="6"/>
        <item x="3"/>
        <item x="9"/>
        <item x="8"/>
        <item x="10"/>
        <item x="2"/>
        <item x="0"/>
        <item t="default"/>
      </items>
    </pivotField>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10"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94600D-1D23-46A8-949A-CCD0834CCA21}" name="PivotTable6" cacheId="35"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G353" firstHeaderRow="1" firstDataRow="1" firstDataCol="7" rowPageCount="1" colPageCount="1"/>
  <pivotFields count="21">
    <pivotField axis="axisRow" compact="0" numFmtId="165" outline="0"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axis="axisRow" compact="0" outline="0" showAll="0">
      <items count="51">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 t="default"/>
      </items>
    </pivotField>
    <pivotField compact="0" outline="0" showAll="0"/>
    <pivotField compact="0" outline="0" showAll="0"/>
    <pivotField compact="0" outline="0" showAll="0"/>
    <pivotField compact="0" outline="0" showAll="0"/>
    <pivotField compact="0" numFmtId="166" outline="0" showAll="0">
      <items count="15">
        <item x="0"/>
        <item x="1"/>
        <item x="2"/>
        <item x="3"/>
        <item x="4"/>
        <item x="5"/>
        <item x="6"/>
        <item x="7"/>
        <item x="8"/>
        <item x="9"/>
        <item x="10"/>
        <item x="11"/>
        <item x="12"/>
        <item x="13"/>
        <item t="default"/>
      </items>
    </pivotField>
    <pivotField compact="0" outline="0" showAll="0"/>
    <pivotField axis="axisRow" compact="0" outline="0" showAll="0">
      <items count="3">
        <item x="0"/>
        <item x="1"/>
        <item t="default"/>
      </items>
    </pivotField>
    <pivotField compact="0" outline="0" showAll="0"/>
    <pivotField axis="axisRow" compact="0" outline="0" showAll="0">
      <items count="12">
        <item x="7"/>
        <item x="4"/>
        <item x="5"/>
        <item x="1"/>
        <item x="6"/>
        <item x="3"/>
        <item x="9"/>
        <item x="8"/>
        <item x="10"/>
        <item x="2"/>
        <item x="0"/>
        <item t="default"/>
      </items>
    </pivotField>
    <pivotField axis="axisRow" compact="0" outline="0" showAll="0">
      <items count="8">
        <item x="5"/>
        <item x="0"/>
        <item x="3"/>
        <item x="2"/>
        <item x="1"/>
        <item x="4"/>
        <item x="6"/>
        <item t="default"/>
      </items>
    </pivotField>
    <pivotField axis="axisRow" compact="0" outline="0" showAll="0">
      <items count="51">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 t="default"/>
      </items>
    </pivotField>
    <pivotField compact="0" outline="0" showAll="0"/>
    <pivotField compact="0" outline="0" showAll="0"/>
    <pivotField compact="0" outline="0" showAll="0"/>
    <pivotField axis="axisPage" compact="0" outline="0" showAll="0">
      <items count="3">
        <item x="0"/>
        <item x="1"/>
        <item t="default"/>
      </items>
    </pivotField>
    <pivotField axis="axisRow" compact="0" outline="0"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compact="0" outline="0" showAll="0"/>
    <pivotField compact="0" outline="0" showAll="0">
      <items count="7">
        <item sd="0" x="0"/>
        <item sd="0" x="1"/>
        <item sd="0" x="2"/>
        <item sd="0" x="3"/>
        <item sd="0" x="4"/>
        <item sd="0" x="5"/>
        <item t="default"/>
      </items>
    </pivotField>
    <pivotField compact="0" outline="0" showAll="0">
      <items count="4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t="default"/>
      </items>
    </pivotField>
  </pivotFields>
  <rowFields count="7">
    <field x="0"/>
    <field x="1"/>
    <field x="8"/>
    <field x="10"/>
    <field x="11"/>
    <field x="12"/>
    <field x="17"/>
  </rowFields>
  <rowItems count="350">
    <i>
      <x/>
      <x v="32"/>
      <x/>
      <x v="10"/>
      <x v="1"/>
      <x/>
      <x v="13"/>
    </i>
    <i t="default" r="5">
      <x/>
    </i>
    <i t="default" r="4">
      <x v="1"/>
    </i>
    <i t="default" r="3">
      <x v="10"/>
    </i>
    <i t="default" r="2">
      <x/>
    </i>
    <i t="default" r="1">
      <x v="32"/>
    </i>
    <i t="default">
      <x/>
    </i>
    <i>
      <x v="1"/>
      <x v="33"/>
      <x/>
      <x v="10"/>
      <x v="1"/>
      <x v="18"/>
      <x v="6"/>
    </i>
    <i t="default" r="5">
      <x v="18"/>
    </i>
    <i t="default" r="4">
      <x v="1"/>
    </i>
    <i t="default" r="3">
      <x v="10"/>
    </i>
    <i t="default" r="2">
      <x/>
    </i>
    <i t="default" r="1">
      <x v="33"/>
    </i>
    <i t="default">
      <x v="1"/>
    </i>
    <i>
      <x v="2"/>
      <x v="45"/>
      <x v="1"/>
      <x v="3"/>
      <x v="4"/>
      <x v="10"/>
      <x v="17"/>
    </i>
    <i t="default" r="5">
      <x v="10"/>
    </i>
    <i t="default" r="4">
      <x v="4"/>
    </i>
    <i t="default" r="3">
      <x v="3"/>
    </i>
    <i t="default" r="2">
      <x v="1"/>
    </i>
    <i t="default" r="1">
      <x v="45"/>
    </i>
    <i t="default">
      <x v="2"/>
    </i>
    <i>
      <x v="3"/>
      <x v="34"/>
      <x/>
      <x v="10"/>
      <x v="1"/>
      <x v="7"/>
      <x/>
    </i>
    <i t="default" r="5">
      <x v="7"/>
    </i>
    <i t="default" r="4">
      <x v="1"/>
    </i>
    <i t="default" r="3">
      <x v="10"/>
    </i>
    <i t="default" r="2">
      <x/>
    </i>
    <i t="default" r="1">
      <x v="34"/>
    </i>
    <i t="default">
      <x v="3"/>
    </i>
    <i>
      <x v="4"/>
      <x v="3"/>
      <x v="1"/>
      <x v="10"/>
      <x v="1"/>
      <x v="5"/>
      <x v="31"/>
    </i>
    <i t="default" r="5">
      <x v="5"/>
    </i>
    <i t="default" r="4">
      <x v="1"/>
    </i>
    <i t="default" r="3">
      <x v="10"/>
    </i>
    <i t="default" r="2">
      <x v="1"/>
    </i>
    <i t="default" r="1">
      <x v="3"/>
    </i>
    <i t="default">
      <x v="4"/>
    </i>
    <i>
      <x v="5"/>
      <x v="26"/>
      <x v="1"/>
      <x v="10"/>
      <x v="1"/>
      <x v="19"/>
      <x v="16"/>
    </i>
    <i t="default" r="5">
      <x v="19"/>
    </i>
    <i t="default" r="4">
      <x v="1"/>
    </i>
    <i t="default" r="3">
      <x v="10"/>
    </i>
    <i t="default" r="2">
      <x v="1"/>
    </i>
    <i t="default" r="1">
      <x v="26"/>
    </i>
    <i t="default">
      <x v="5"/>
    </i>
    <i>
      <x v="6"/>
      <x v="31"/>
      <x/>
      <x v="10"/>
      <x v="1"/>
      <x v="9"/>
      <x v="12"/>
    </i>
    <i t="default" r="5">
      <x v="9"/>
    </i>
    <i t="default" r="4">
      <x v="1"/>
    </i>
    <i t="default" r="3">
      <x v="10"/>
    </i>
    <i t="default" r="2">
      <x/>
    </i>
    <i t="default" r="1">
      <x v="31"/>
    </i>
    <i t="default">
      <x v="6"/>
    </i>
    <i>
      <x v="7"/>
      <x v="27"/>
      <x v="1"/>
      <x v="10"/>
      <x v="1"/>
      <x v="30"/>
      <x v="9"/>
    </i>
    <i t="default" r="5">
      <x v="30"/>
    </i>
    <i t="default" r="4">
      <x v="1"/>
    </i>
    <i t="default" r="3">
      <x v="10"/>
    </i>
    <i t="default" r="2">
      <x v="1"/>
    </i>
    <i t="default" r="1">
      <x v="27"/>
    </i>
    <i t="default">
      <x v="7"/>
    </i>
    <i>
      <x v="8"/>
      <x v="30"/>
      <x/>
      <x v="9"/>
      <x v="1"/>
      <x v="41"/>
      <x v="26"/>
    </i>
    <i t="default" r="5">
      <x v="41"/>
    </i>
    <i t="default" r="4">
      <x v="1"/>
    </i>
    <i t="default" r="3">
      <x v="9"/>
    </i>
    <i t="default" r="2">
      <x/>
    </i>
    <i t="default" r="1">
      <x v="30"/>
    </i>
    <i t="default">
      <x v="8"/>
    </i>
    <i>
      <x v="9"/>
      <x v="28"/>
      <x v="1"/>
      <x v="9"/>
      <x v="1"/>
      <x v="38"/>
      <x v="12"/>
    </i>
    <i t="default" r="5">
      <x v="38"/>
    </i>
    <i t="default" r="4">
      <x v="1"/>
    </i>
    <i t="default" r="3">
      <x v="9"/>
    </i>
    <i t="default" r="2">
      <x v="1"/>
    </i>
    <i t="default" r="1">
      <x v="28"/>
    </i>
    <i t="default">
      <x v="9"/>
    </i>
    <i>
      <x v="10"/>
      <x v="41"/>
      <x v="1"/>
      <x v="9"/>
      <x v="1"/>
      <x v="23"/>
      <x v="18"/>
    </i>
    <i t="default" r="5">
      <x v="23"/>
    </i>
    <i t="default" r="4">
      <x v="1"/>
    </i>
    <i t="default" r="3">
      <x v="9"/>
    </i>
    <i t="default" r="2">
      <x v="1"/>
    </i>
    <i t="default" r="1">
      <x v="41"/>
    </i>
    <i t="default">
      <x v="10"/>
    </i>
    <i>
      <x v="11"/>
      <x v="29"/>
      <x/>
      <x v="9"/>
      <x v="1"/>
      <x v="49"/>
      <x v="1"/>
    </i>
    <i t="default" r="5">
      <x v="49"/>
    </i>
    <i t="default" r="4">
      <x v="1"/>
    </i>
    <i t="default" r="3">
      <x v="9"/>
    </i>
    <i t="default" r="2">
      <x/>
    </i>
    <i t="default" r="1">
      <x v="29"/>
    </i>
    <i t="default">
      <x v="11"/>
    </i>
    <i>
      <x v="12"/>
      <x v="36"/>
      <x/>
      <x v="9"/>
      <x v="1"/>
      <x v="37"/>
      <x v="24"/>
    </i>
    <i t="default" r="5">
      <x v="37"/>
    </i>
    <i t="default" r="4">
      <x v="1"/>
    </i>
    <i t="default" r="3">
      <x v="9"/>
    </i>
    <i t="default" r="2">
      <x/>
    </i>
    <i t="default" r="1">
      <x v="36"/>
    </i>
    <i t="default">
      <x v="12"/>
    </i>
    <i>
      <x v="13"/>
      <x v="11"/>
      <x v="1"/>
      <x v="5"/>
      <x v="3"/>
      <x v="47"/>
      <x v="8"/>
    </i>
    <i t="default" r="5">
      <x v="47"/>
    </i>
    <i t="default" r="4">
      <x v="3"/>
    </i>
    <i t="default" r="3">
      <x v="5"/>
    </i>
    <i t="default" r="2">
      <x v="1"/>
    </i>
    <i t="default" r="1">
      <x v="11"/>
    </i>
    <i t="default">
      <x v="13"/>
    </i>
    <i>
      <x v="14"/>
      <x v="40"/>
      <x/>
      <x v="5"/>
      <x v="3"/>
      <x v="36"/>
      <x v="10"/>
    </i>
    <i t="default" r="5">
      <x v="36"/>
    </i>
    <i t="default" r="4">
      <x v="3"/>
    </i>
    <i t="default" r="3">
      <x v="5"/>
    </i>
    <i t="default" r="2">
      <x/>
    </i>
    <i t="default" r="1">
      <x v="40"/>
    </i>
    <i t="default">
      <x v="14"/>
    </i>
    <i>
      <x v="15"/>
      <x v="12"/>
      <x v="1"/>
      <x v="5"/>
      <x v="3"/>
      <x v="4"/>
      <x/>
    </i>
    <i t="default" r="5">
      <x v="4"/>
    </i>
    <i t="default" r="4">
      <x v="3"/>
    </i>
    <i t="default" r="3">
      <x v="5"/>
    </i>
    <i t="default" r="2">
      <x v="1"/>
    </i>
    <i t="default" r="1">
      <x v="12"/>
    </i>
    <i t="default">
      <x v="15"/>
    </i>
    <i>
      <x v="16"/>
      <x v="13"/>
      <x v="1"/>
      <x v="5"/>
      <x v="3"/>
      <x v="42"/>
      <x v="21"/>
    </i>
    <i t="default" r="5">
      <x v="42"/>
    </i>
    <i t="default" r="4">
      <x v="3"/>
    </i>
    <i t="default" r="3">
      <x v="5"/>
    </i>
    <i t="default" r="2">
      <x v="1"/>
    </i>
    <i t="default" r="1">
      <x v="13"/>
    </i>
    <i t="default">
      <x v="16"/>
    </i>
    <i>
      <x v="17"/>
      <x v="14"/>
      <x v="1"/>
      <x v="5"/>
      <x v="3"/>
      <x v="44"/>
      <x v="11"/>
    </i>
    <i t="default" r="5">
      <x v="44"/>
    </i>
    <i t="default" r="4">
      <x v="3"/>
    </i>
    <i t="default" r="3">
      <x v="5"/>
    </i>
    <i t="default" r="2">
      <x v="1"/>
    </i>
    <i t="default" r="1">
      <x v="14"/>
    </i>
    <i t="default">
      <x v="17"/>
    </i>
    <i>
      <x v="18"/>
      <x v="2"/>
      <x/>
      <x v="1"/>
      <x v="1"/>
      <x v="31"/>
      <x v="27"/>
    </i>
    <i t="default" r="5">
      <x v="31"/>
    </i>
    <i t="default" r="4">
      <x v="1"/>
    </i>
    <i t="default" r="3">
      <x v="1"/>
    </i>
    <i t="default" r="2">
      <x/>
    </i>
    <i t="default" r="1">
      <x v="2"/>
    </i>
    <i t="default">
      <x v="18"/>
    </i>
    <i>
      <x v="19"/>
      <x v="24"/>
      <x v="1"/>
      <x v="1"/>
      <x v="1"/>
      <x v="12"/>
      <x v="3"/>
    </i>
    <i t="default" r="5">
      <x v="12"/>
    </i>
    <i t="default" r="4">
      <x v="1"/>
    </i>
    <i t="default" r="3">
      <x v="1"/>
    </i>
    <i t="default" r="2">
      <x v="1"/>
    </i>
    <i t="default" r="1">
      <x v="24"/>
    </i>
    <i t="default">
      <x v="19"/>
    </i>
    <i>
      <x v="20"/>
      <x v="25"/>
      <x v="1"/>
      <x v="1"/>
      <x v="1"/>
      <x v="35"/>
      <x v="29"/>
    </i>
    <i t="default" r="5">
      <x v="35"/>
    </i>
    <i t="default" r="4">
      <x v="1"/>
    </i>
    <i t="default" r="3">
      <x v="1"/>
    </i>
    <i t="default" r="2">
      <x v="1"/>
    </i>
    <i t="default" r="1">
      <x v="25"/>
    </i>
    <i t="default">
      <x v="20"/>
    </i>
    <i>
      <x v="21"/>
      <x v="1"/>
      <x/>
      <x v="1"/>
      <x v="1"/>
      <x v="25"/>
      <x v="15"/>
    </i>
    <i t="default" r="5">
      <x v="25"/>
    </i>
    <i t="default" r="4">
      <x v="1"/>
    </i>
    <i t="default" r="3">
      <x v="1"/>
    </i>
    <i t="default" r="2">
      <x/>
    </i>
    <i t="default" r="1">
      <x v="1"/>
    </i>
    <i t="default">
      <x v="21"/>
    </i>
    <i>
      <x v="22"/>
      <x v="4"/>
      <x/>
      <x v="1"/>
      <x v="1"/>
      <x v="46"/>
      <x v="4"/>
    </i>
    <i t="default" r="5">
      <x v="46"/>
    </i>
    <i t="default" r="4">
      <x v="1"/>
    </i>
    <i t="default" r="3">
      <x v="1"/>
    </i>
    <i t="default" r="2">
      <x/>
    </i>
    <i t="default" r="1">
      <x v="4"/>
    </i>
    <i t="default">
      <x v="22"/>
    </i>
    <i>
      <x v="23"/>
      <x v="5"/>
      <x/>
      <x v="1"/>
      <x v="1"/>
      <x v="3"/>
      <x v="7"/>
    </i>
    <i t="default" r="5">
      <x v="3"/>
    </i>
    <i t="default" r="4">
      <x v="1"/>
    </i>
    <i t="default" r="3">
      <x v="1"/>
    </i>
    <i t="default" r="2">
      <x/>
    </i>
    <i t="default" r="1">
      <x v="5"/>
    </i>
    <i t="default">
      <x v="23"/>
    </i>
    <i>
      <x v="24"/>
      <x v="6"/>
      <x/>
      <x v="1"/>
      <x v="1"/>
      <x v="1"/>
      <x v="12"/>
    </i>
    <i t="default" r="5">
      <x v="1"/>
    </i>
    <i t="default" r="4">
      <x v="1"/>
    </i>
    <i t="default" r="3">
      <x v="1"/>
    </i>
    <i t="default" r="2">
      <x/>
    </i>
    <i t="default" r="1">
      <x v="6"/>
    </i>
    <i t="default">
      <x v="24"/>
    </i>
    <i>
      <x v="25"/>
      <x v="35"/>
      <x/>
      <x v="1"/>
      <x v="1"/>
      <x v="34"/>
      <x v="13"/>
    </i>
    <i t="default" r="5">
      <x v="34"/>
    </i>
    <i t="default" r="4">
      <x v="1"/>
    </i>
    <i t="default" r="3">
      <x v="1"/>
    </i>
    <i t="default" r="2">
      <x/>
    </i>
    <i t="default" r="1">
      <x v="35"/>
    </i>
    <i t="default">
      <x v="25"/>
    </i>
    <i>
      <x v="26"/>
      <x v="9"/>
      <x v="1"/>
      <x v="2"/>
      <x v="3"/>
      <x v="48"/>
      <x v="30"/>
    </i>
    <i t="default" r="5">
      <x v="48"/>
    </i>
    <i t="default" r="4">
      <x v="3"/>
    </i>
    <i t="default" r="3">
      <x v="2"/>
    </i>
    <i t="default" r="2">
      <x v="1"/>
    </i>
    <i t="default" r="1">
      <x v="9"/>
    </i>
    <i t="default">
      <x v="26"/>
    </i>
    <i>
      <x v="27"/>
      <x v="10"/>
      <x v="1"/>
      <x v="2"/>
      <x v="3"/>
      <x v="14"/>
      <x v="24"/>
    </i>
    <i t="default" r="5">
      <x v="14"/>
    </i>
    <i t="default" r="4">
      <x v="3"/>
    </i>
    <i t="default" r="3">
      <x v="2"/>
    </i>
    <i t="default" r="2">
      <x v="1"/>
    </i>
    <i t="default" r="1">
      <x v="10"/>
    </i>
    <i t="default">
      <x v="27"/>
    </i>
    <i>
      <x v="28"/>
      <x v="39"/>
      <x/>
      <x v="2"/>
      <x v="3"/>
      <x v="32"/>
      <x v="12"/>
    </i>
    <i t="default" r="5">
      <x v="32"/>
    </i>
    <i t="default" r="4">
      <x v="3"/>
    </i>
    <i t="default" r="3">
      <x v="2"/>
    </i>
    <i t="default" r="2">
      <x/>
    </i>
    <i t="default" r="1">
      <x v="39"/>
    </i>
    <i t="default">
      <x v="28"/>
    </i>
    <i>
      <x v="29"/>
      <x v="23"/>
      <x/>
      <x v="4"/>
      <x v="2"/>
      <x v="22"/>
      <x v="19"/>
    </i>
    <i t="default" r="5">
      <x v="22"/>
    </i>
    <i t="default" r="4">
      <x v="2"/>
    </i>
    <i t="default" r="3">
      <x v="4"/>
    </i>
    <i t="default" r="2">
      <x/>
    </i>
    <i t="default" r="1">
      <x v="23"/>
    </i>
    <i t="default">
      <x v="29"/>
    </i>
    <i>
      <x v="30"/>
      <x v="22"/>
      <x/>
      <x v="4"/>
      <x v="2"/>
      <x v="8"/>
      <x v="30"/>
    </i>
    <i t="default" r="5">
      <x v="8"/>
    </i>
    <i t="default" r="4">
      <x v="2"/>
    </i>
    <i t="default" r="3">
      <x v="4"/>
    </i>
    <i t="default" r="2">
      <x/>
    </i>
    <i t="default" r="1">
      <x v="22"/>
    </i>
    <i t="default">
      <x v="30"/>
    </i>
    <i>
      <x v="31"/>
      <x v="21"/>
      <x/>
      <x v="4"/>
      <x v="2"/>
      <x v="6"/>
      <x v="4"/>
    </i>
    <i t="default" r="5">
      <x v="6"/>
    </i>
    <i t="default" r="4">
      <x v="2"/>
    </i>
    <i t="default" r="3">
      <x v="4"/>
    </i>
    <i t="default" r="2">
      <x/>
    </i>
    <i t="default" r="1">
      <x v="21"/>
    </i>
    <i t="default">
      <x v="31"/>
    </i>
    <i>
      <x v="32"/>
      <x v="19"/>
      <x v="1"/>
      <x v="4"/>
      <x v="2"/>
      <x v="45"/>
      <x v="14"/>
    </i>
    <i t="default" r="5">
      <x v="45"/>
    </i>
    <i t="default" r="4">
      <x v="2"/>
    </i>
    <i t="default" r="3">
      <x v="4"/>
    </i>
    <i t="default" r="2">
      <x v="1"/>
    </i>
    <i t="default" r="1">
      <x v="19"/>
    </i>
    <i t="default">
      <x v="32"/>
    </i>
    <i>
      <x v="33"/>
      <x v="20"/>
      <x v="1"/>
      <x v="4"/>
      <x v="2"/>
      <x v="17"/>
      <x v="29"/>
    </i>
    <i t="default" r="5">
      <x v="17"/>
    </i>
    <i t="default" r="4">
      <x v="2"/>
    </i>
    <i t="default" r="3">
      <x v="4"/>
    </i>
    <i t="default" r="2">
      <x v="1"/>
    </i>
    <i t="default" r="1">
      <x v="20"/>
    </i>
    <i t="default">
      <x v="33"/>
    </i>
    <i>
      <x v="34"/>
      <x v="16"/>
      <x v="1"/>
      <x v="4"/>
      <x v="2"/>
      <x v="16"/>
      <x v="22"/>
    </i>
    <i t="default" r="5">
      <x v="16"/>
    </i>
    <i t="default" r="4">
      <x v="2"/>
    </i>
    <i t="default" r="3">
      <x v="4"/>
    </i>
    <i t="default" r="2">
      <x v="1"/>
    </i>
    <i t="default" r="1">
      <x v="16"/>
    </i>
    <i t="default">
      <x v="34"/>
    </i>
    <i>
      <x v="35"/>
      <x v="17"/>
      <x v="1"/>
      <x v="4"/>
      <x v="2"/>
      <x v="15"/>
      <x v="29"/>
    </i>
    <i t="default" r="5">
      <x v="15"/>
    </i>
    <i t="default" r="4">
      <x v="2"/>
    </i>
    <i t="default" r="3">
      <x v="4"/>
    </i>
    <i t="default" r="2">
      <x v="1"/>
    </i>
    <i t="default" r="1">
      <x v="17"/>
    </i>
    <i t="default">
      <x v="35"/>
    </i>
    <i>
      <x v="36"/>
      <x v="15"/>
      <x v="1"/>
      <x v="4"/>
      <x v="2"/>
      <x v="20"/>
      <x v="25"/>
    </i>
    <i t="default" r="5">
      <x v="20"/>
    </i>
    <i t="default" r="4">
      <x v="2"/>
    </i>
    <i t="default" r="3">
      <x v="4"/>
    </i>
    <i t="default" r="2">
      <x v="1"/>
    </i>
    <i t="default" r="1">
      <x v="15"/>
    </i>
    <i t="default">
      <x v="36"/>
    </i>
    <i>
      <x v="37"/>
      <x v="18"/>
      <x v="1"/>
      <x v="4"/>
      <x v="2"/>
      <x v="13"/>
      <x v="13"/>
    </i>
    <i t="default" r="5">
      <x v="13"/>
    </i>
    <i t="default" r="4">
      <x v="2"/>
    </i>
    <i t="default" r="3">
      <x v="4"/>
    </i>
    <i t="default" r="2">
      <x v="1"/>
    </i>
    <i t="default" r="1">
      <x v="18"/>
    </i>
    <i t="default">
      <x v="37"/>
    </i>
    <i>
      <x v="38"/>
      <x v="44"/>
      <x v="1"/>
      <x/>
      <x v="5"/>
      <x v="43"/>
      <x v="7"/>
    </i>
    <i t="default" r="5">
      <x v="43"/>
    </i>
    <i t="default" r="4">
      <x v="5"/>
    </i>
    <i t="default" r="3">
      <x/>
    </i>
    <i t="default" r="2">
      <x v="1"/>
    </i>
    <i t="default" r="1">
      <x v="44"/>
    </i>
    <i t="default">
      <x v="38"/>
    </i>
    <i>
      <x v="39"/>
      <x v="43"/>
      <x v="1"/>
      <x/>
      <x v="5"/>
      <x v="28"/>
      <x v="4"/>
    </i>
    <i t="default" r="5">
      <x v="28"/>
    </i>
    <i t="default" r="4">
      <x v="5"/>
    </i>
    <i t="default" r="3">
      <x/>
    </i>
    <i t="default" r="2">
      <x v="1"/>
    </i>
    <i t="default" r="1">
      <x v="43"/>
    </i>
    <i t="default">
      <x v="39"/>
    </i>
    <i>
      <x v="40"/>
      <x v="49"/>
      <x/>
      <x/>
      <x v="5"/>
      <x v="24"/>
      <x v="2"/>
    </i>
    <i t="default" r="5">
      <x v="24"/>
    </i>
    <i t="default" r="4">
      <x v="5"/>
    </i>
    <i t="default" r="3">
      <x/>
    </i>
    <i t="default" r="2">
      <x/>
    </i>
    <i t="default" r="1">
      <x v="49"/>
    </i>
    <i t="default">
      <x v="40"/>
    </i>
    <i>
      <x v="41"/>
      <x v="46"/>
      <x/>
      <x v="7"/>
      <x v="5"/>
      <x v="11"/>
      <x v="20"/>
    </i>
    <i t="default" r="5">
      <x v="11"/>
    </i>
    <i t="default" r="4">
      <x v="5"/>
    </i>
    <i t="default" r="3">
      <x v="7"/>
    </i>
    <i t="default" r="2">
      <x/>
    </i>
    <i t="default" r="1">
      <x v="46"/>
    </i>
    <i t="default">
      <x v="41"/>
    </i>
    <i>
      <x v="42"/>
      <x v="48"/>
      <x/>
      <x v="7"/>
      <x v="5"/>
      <x v="2"/>
      <x v="7"/>
    </i>
    <i t="default" r="5">
      <x v="2"/>
    </i>
    <i t="default" r="4">
      <x v="5"/>
    </i>
    <i t="default" r="3">
      <x v="7"/>
    </i>
    <i t="default" r="2">
      <x/>
    </i>
    <i t="default" r="1">
      <x v="48"/>
    </i>
    <i t="default">
      <x v="42"/>
    </i>
    <i>
      <x v="43"/>
      <x v="47"/>
      <x/>
      <x v="7"/>
      <x v="5"/>
      <x v="21"/>
      <x v="2"/>
    </i>
    <i t="default" r="5">
      <x v="21"/>
    </i>
    <i t="default" r="4">
      <x v="5"/>
    </i>
    <i t="default" r="3">
      <x v="7"/>
    </i>
    <i t="default" r="2">
      <x/>
    </i>
    <i t="default" r="1">
      <x v="47"/>
    </i>
    <i t="default">
      <x v="43"/>
    </i>
    <i>
      <x v="44"/>
      <x v="38"/>
      <x/>
      <x v="6"/>
      <x/>
      <x v="29"/>
      <x v="23"/>
    </i>
    <i t="default" r="5">
      <x v="29"/>
    </i>
    <i t="default" r="4">
      <x/>
    </i>
    <i t="default" r="3">
      <x v="6"/>
    </i>
    <i t="default" r="2">
      <x/>
    </i>
    <i t="default" r="1">
      <x v="38"/>
    </i>
    <i t="default">
      <x v="44"/>
    </i>
    <i>
      <x v="45"/>
      <x/>
      <x v="1"/>
      <x v="6"/>
      <x/>
      <x v="27"/>
      <x v="4"/>
    </i>
    <i t="default" r="5">
      <x v="27"/>
    </i>
    <i t="default" r="4">
      <x/>
    </i>
    <i t="default" r="3">
      <x v="6"/>
    </i>
    <i t="default" r="2">
      <x v="1"/>
    </i>
    <i t="default" r="1">
      <x/>
    </i>
    <i t="default">
      <x v="45"/>
    </i>
    <i>
      <x v="46"/>
      <x v="37"/>
      <x/>
      <x v="6"/>
      <x/>
      <x v="33"/>
      <x v="4"/>
    </i>
    <i t="default" r="5">
      <x v="33"/>
    </i>
    <i t="default" r="4">
      <x/>
    </i>
    <i t="default" r="3">
      <x v="6"/>
    </i>
    <i t="default" r="2">
      <x/>
    </i>
    <i t="default" r="1">
      <x v="37"/>
    </i>
    <i t="default">
      <x v="46"/>
    </i>
    <i>
      <x v="47"/>
      <x v="7"/>
      <x/>
      <x v="8"/>
      <x v="6"/>
      <x v="40"/>
      <x v="17"/>
    </i>
    <i t="default" r="5">
      <x v="40"/>
    </i>
    <i t="default" r="4">
      <x v="6"/>
    </i>
    <i t="default" r="3">
      <x v="8"/>
    </i>
    <i t="default" r="2">
      <x/>
    </i>
    <i t="default" r="1">
      <x v="7"/>
    </i>
    <i t="default">
      <x v="47"/>
    </i>
    <i>
      <x v="48"/>
      <x v="8"/>
      <x v="1"/>
      <x v="8"/>
      <x v="6"/>
      <x v="26"/>
      <x v="5"/>
    </i>
    <i t="default" r="5">
      <x v="26"/>
    </i>
    <i t="default" r="4">
      <x v="6"/>
    </i>
    <i t="default" r="3">
      <x v="8"/>
    </i>
    <i t="default" r="2">
      <x v="1"/>
    </i>
    <i t="default" r="1">
      <x v="8"/>
    </i>
    <i t="default">
      <x v="48"/>
    </i>
    <i>
      <x v="49"/>
      <x v="42"/>
      <x v="1"/>
      <x v="3"/>
      <x v="4"/>
      <x v="39"/>
      <x v="28"/>
    </i>
    <i t="default" r="5">
      <x v="39"/>
    </i>
    <i t="default" r="4">
      <x v="4"/>
    </i>
    <i t="default" r="3">
      <x v="3"/>
    </i>
    <i t="default" r="2">
      <x v="1"/>
    </i>
    <i t="default" r="1">
      <x v="42"/>
    </i>
    <i t="default">
      <x v="49"/>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A3"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1" t="s">
        <v>252</v>
      </c>
      <c r="C2" s="42"/>
      <c r="D2" s="43"/>
      <c r="E2" s="47" t="s">
        <v>232</v>
      </c>
    </row>
    <row r="3" spans="2:5" ht="42" customHeight="1" thickBot="1" x14ac:dyDescent="0.35">
      <c r="B3" s="44"/>
      <c r="C3" s="45"/>
      <c r="D3" s="46"/>
      <c r="E3" s="48"/>
    </row>
    <row r="4" spans="2:5" ht="8.25" customHeight="1" x14ac:dyDescent="0.3"/>
    <row r="5" spans="2:5" ht="19.5" customHeight="1" thickBot="1" x14ac:dyDescent="0.35">
      <c r="C5" s="9" t="s">
        <v>226</v>
      </c>
      <c r="D5" s="9" t="s">
        <v>223</v>
      </c>
      <c r="E5" s="10" t="s">
        <v>224</v>
      </c>
    </row>
    <row r="6" spans="2:5" ht="19.5" customHeight="1" thickBot="1" x14ac:dyDescent="0.35">
      <c r="B6" s="20" t="s">
        <v>135</v>
      </c>
      <c r="C6" s="39" t="s">
        <v>225</v>
      </c>
      <c r="D6" s="39"/>
      <c r="E6" s="40"/>
    </row>
    <row r="7" spans="2:5" x14ac:dyDescent="0.3">
      <c r="B7" s="19">
        <v>1</v>
      </c>
      <c r="C7" s="11" t="s">
        <v>234</v>
      </c>
      <c r="D7" s="12" t="s">
        <v>229</v>
      </c>
      <c r="E7" s="13" t="s">
        <v>220</v>
      </c>
    </row>
    <row r="8" spans="2:5" x14ac:dyDescent="0.3">
      <c r="B8" s="12">
        <v>2</v>
      </c>
      <c r="C8" s="11" t="s">
        <v>234</v>
      </c>
      <c r="D8" s="12" t="s">
        <v>230</v>
      </c>
      <c r="E8" s="13" t="s">
        <v>235</v>
      </c>
    </row>
    <row r="9" spans="2:5" x14ac:dyDescent="0.3">
      <c r="B9" s="12">
        <v>3</v>
      </c>
      <c r="C9" s="11" t="s">
        <v>234</v>
      </c>
      <c r="D9" s="12" t="s">
        <v>231</v>
      </c>
      <c r="E9" s="13" t="s">
        <v>236</v>
      </c>
    </row>
    <row r="10" spans="2:5" ht="27.6" x14ac:dyDescent="0.3">
      <c r="B10" s="12">
        <v>4</v>
      </c>
      <c r="C10" s="11" t="s">
        <v>234</v>
      </c>
      <c r="D10" s="12" t="s">
        <v>237</v>
      </c>
      <c r="E10" s="30" t="s">
        <v>282</v>
      </c>
    </row>
    <row r="11" spans="2:5" ht="15" thickBot="1" x14ac:dyDescent="0.35">
      <c r="B11" s="15">
        <v>5</v>
      </c>
      <c r="C11" s="14" t="s">
        <v>234</v>
      </c>
      <c r="D11" s="15" t="s">
        <v>240</v>
      </c>
      <c r="E11" s="16" t="s">
        <v>241</v>
      </c>
    </row>
    <row r="12" spans="2:5" ht="15.6" thickTop="1" thickBot="1" x14ac:dyDescent="0.35"/>
    <row r="13" spans="2:5" ht="19.5" customHeight="1" thickBot="1" x14ac:dyDescent="0.35">
      <c r="B13" s="20" t="s">
        <v>135</v>
      </c>
      <c r="C13" s="39" t="s">
        <v>242</v>
      </c>
      <c r="D13" s="39"/>
      <c r="E13" s="40"/>
    </row>
    <row r="14" spans="2:5" x14ac:dyDescent="0.3">
      <c r="B14" s="19">
        <v>1</v>
      </c>
      <c r="C14" s="12" t="s">
        <v>234</v>
      </c>
      <c r="D14" s="12" t="s">
        <v>243</v>
      </c>
      <c r="E14" s="17" t="s">
        <v>244</v>
      </c>
    </row>
    <row r="15" spans="2:5" x14ac:dyDescent="0.3">
      <c r="B15" s="12">
        <v>2</v>
      </c>
      <c r="C15" s="12" t="s">
        <v>234</v>
      </c>
      <c r="D15" s="12" t="s">
        <v>245</v>
      </c>
      <c r="E15" s="17" t="s">
        <v>249</v>
      </c>
    </row>
    <row r="16" spans="2:5" x14ac:dyDescent="0.3">
      <c r="B16" s="12">
        <v>3</v>
      </c>
      <c r="C16" s="12" t="s">
        <v>234</v>
      </c>
      <c r="D16" s="12" t="s">
        <v>247</v>
      </c>
      <c r="E16" s="17" t="s">
        <v>248</v>
      </c>
    </row>
    <row r="17" spans="2:5" ht="55.8" thickBot="1" x14ac:dyDescent="0.35">
      <c r="B17" s="15">
        <v>4</v>
      </c>
      <c r="C17" s="15" t="s">
        <v>234</v>
      </c>
      <c r="D17" s="15" t="s">
        <v>250</v>
      </c>
      <c r="E17" s="18" t="s">
        <v>251</v>
      </c>
    </row>
    <row r="18" spans="2:5" ht="15" thickTop="1" x14ac:dyDescent="0.3"/>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4"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1" t="s">
        <v>253</v>
      </c>
      <c r="C2" s="42"/>
      <c r="D2" s="43"/>
      <c r="E2" s="47" t="s">
        <v>232</v>
      </c>
    </row>
    <row r="3" spans="2:5" ht="42" customHeight="1" thickBot="1" x14ac:dyDescent="0.35">
      <c r="B3" s="44"/>
      <c r="C3" s="45"/>
      <c r="D3" s="46"/>
      <c r="E3" s="48"/>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39" t="s">
        <v>254</v>
      </c>
      <c r="D7" s="39"/>
      <c r="E7" s="40"/>
    </row>
    <row r="8" spans="2:5" x14ac:dyDescent="0.3">
      <c r="B8" s="19">
        <v>1</v>
      </c>
      <c r="C8" s="11" t="s">
        <v>256</v>
      </c>
      <c r="D8" s="12" t="s">
        <v>258</v>
      </c>
      <c r="E8" s="17" t="s">
        <v>259</v>
      </c>
    </row>
    <row r="9" spans="2:5" x14ac:dyDescent="0.3">
      <c r="B9" s="12">
        <v>2</v>
      </c>
      <c r="C9" s="11" t="s">
        <v>256</v>
      </c>
      <c r="D9" s="12"/>
      <c r="E9" s="17" t="s">
        <v>261</v>
      </c>
    </row>
    <row r="10" spans="2:5" x14ac:dyDescent="0.3">
      <c r="B10" s="12">
        <v>3</v>
      </c>
      <c r="C10" s="11" t="s">
        <v>256</v>
      </c>
      <c r="D10" s="12"/>
      <c r="E10" s="17" t="s">
        <v>262</v>
      </c>
    </row>
    <row r="11" spans="2:5" x14ac:dyDescent="0.3">
      <c r="B11" s="12">
        <v>4</v>
      </c>
      <c r="C11" s="11" t="s">
        <v>256</v>
      </c>
      <c r="D11" s="12"/>
      <c r="E11" s="17" t="s">
        <v>263</v>
      </c>
    </row>
    <row r="12" spans="2:5" ht="15" thickBot="1" x14ac:dyDescent="0.35">
      <c r="B12" s="15">
        <v>5</v>
      </c>
      <c r="C12" s="14" t="s">
        <v>256</v>
      </c>
      <c r="D12" s="15"/>
      <c r="E12" s="18" t="s">
        <v>264</v>
      </c>
    </row>
    <row r="13" spans="2:5" ht="15.6" thickTop="1" thickBot="1" x14ac:dyDescent="0.35"/>
    <row r="14" spans="2:5" ht="19.5" customHeight="1" thickBot="1" x14ac:dyDescent="0.35">
      <c r="B14" s="20" t="s">
        <v>135</v>
      </c>
      <c r="C14" s="39" t="s">
        <v>255</v>
      </c>
      <c r="D14" s="39"/>
      <c r="E14" s="40"/>
    </row>
    <row r="15" spans="2:5" x14ac:dyDescent="0.3">
      <c r="B15" s="19">
        <v>1</v>
      </c>
      <c r="C15" s="11" t="s">
        <v>256</v>
      </c>
      <c r="D15" s="12" t="s">
        <v>265</v>
      </c>
      <c r="E15" s="17" t="s">
        <v>273</v>
      </c>
    </row>
    <row r="16" spans="2:5" x14ac:dyDescent="0.3">
      <c r="B16" s="12">
        <v>2</v>
      </c>
      <c r="C16" s="11" t="s">
        <v>256</v>
      </c>
      <c r="D16" s="12" t="s">
        <v>266</v>
      </c>
      <c r="E16" s="17" t="s">
        <v>268</v>
      </c>
    </row>
    <row r="17" spans="2:5" x14ac:dyDescent="0.3">
      <c r="B17" s="12">
        <v>3</v>
      </c>
      <c r="C17" s="11" t="s">
        <v>256</v>
      </c>
      <c r="D17" s="12" t="s">
        <v>267</v>
      </c>
      <c r="E17" s="17" t="s">
        <v>269</v>
      </c>
    </row>
    <row r="18" spans="2:5" ht="15" thickBot="1" x14ac:dyDescent="0.35">
      <c r="B18" s="15">
        <v>4</v>
      </c>
      <c r="C18" s="14" t="s">
        <v>256</v>
      </c>
      <c r="D18" s="15" t="s">
        <v>271</v>
      </c>
      <c r="E18" s="18" t="s">
        <v>270</v>
      </c>
    </row>
    <row r="19" spans="2:5" ht="15" thickTop="1" x14ac:dyDescent="0.3"/>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4.4" x14ac:dyDescent="0.3"/>
  <cols>
    <col min="1" max="1" width="1" customWidth="1"/>
    <col min="2" max="2" width="5.5546875" bestFit="1" customWidth="1"/>
    <col min="3" max="3" width="13.44140625" bestFit="1" customWidth="1"/>
    <col min="4" max="4" width="14.44140625" customWidth="1"/>
    <col min="5" max="5" width="145.109375" bestFit="1" customWidth="1"/>
  </cols>
  <sheetData>
    <row r="1" spans="2:5" ht="5.25" customHeight="1" thickBot="1" x14ac:dyDescent="0.35"/>
    <row r="2" spans="2:5" ht="16.5" customHeight="1" x14ac:dyDescent="0.3">
      <c r="B2" s="41" t="s">
        <v>272</v>
      </c>
      <c r="C2" s="42"/>
      <c r="D2" s="43"/>
      <c r="E2" s="47" t="s">
        <v>232</v>
      </c>
    </row>
    <row r="3" spans="2:5" ht="42" customHeight="1" thickBot="1" x14ac:dyDescent="0.35">
      <c r="B3" s="44"/>
      <c r="C3" s="45"/>
      <c r="D3" s="46"/>
      <c r="E3" s="48"/>
    </row>
    <row r="4" spans="2:5" ht="8.25" customHeight="1" x14ac:dyDescent="0.3"/>
    <row r="5" spans="2:5" ht="27" customHeight="1" x14ac:dyDescent="0.3">
      <c r="B5" s="23" t="s">
        <v>260</v>
      </c>
      <c r="C5" s="22"/>
      <c r="D5" s="21"/>
      <c r="E5" s="21"/>
    </row>
    <row r="6" spans="2:5" ht="19.5" customHeight="1" thickBot="1" x14ac:dyDescent="0.35">
      <c r="C6" s="9" t="s">
        <v>226</v>
      </c>
      <c r="D6" s="9" t="s">
        <v>257</v>
      </c>
      <c r="E6" s="10" t="s">
        <v>224</v>
      </c>
    </row>
    <row r="7" spans="2:5" ht="19.5" customHeight="1" thickBot="1" x14ac:dyDescent="0.35">
      <c r="B7" s="20" t="s">
        <v>135</v>
      </c>
      <c r="C7" s="39" t="s">
        <v>281</v>
      </c>
      <c r="D7" s="39"/>
      <c r="E7" s="40"/>
    </row>
    <row r="8" spans="2:5" x14ac:dyDescent="0.3">
      <c r="B8" s="19">
        <v>1</v>
      </c>
      <c r="C8" s="11" t="s">
        <v>227</v>
      </c>
      <c r="D8" s="12" t="s">
        <v>274</v>
      </c>
      <c r="E8" s="17" t="s">
        <v>275</v>
      </c>
    </row>
    <row r="9" spans="2:5" ht="15" customHeight="1" x14ac:dyDescent="0.3">
      <c r="B9" s="12">
        <v>2</v>
      </c>
      <c r="C9" s="11" t="s">
        <v>227</v>
      </c>
      <c r="D9" s="12"/>
      <c r="E9" s="26" t="s">
        <v>279</v>
      </c>
    </row>
    <row r="10" spans="2:5" x14ac:dyDescent="0.3">
      <c r="B10" s="12">
        <v>3</v>
      </c>
      <c r="C10" s="11" t="s">
        <v>227</v>
      </c>
      <c r="D10" s="12"/>
      <c r="E10" s="17" t="s">
        <v>276</v>
      </c>
    </row>
    <row r="11" spans="2:5" x14ac:dyDescent="0.3">
      <c r="B11" s="12">
        <v>4</v>
      </c>
      <c r="C11" s="11" t="s">
        <v>227</v>
      </c>
      <c r="D11" s="12"/>
      <c r="E11" s="17" t="s">
        <v>277</v>
      </c>
    </row>
    <row r="12" spans="2:5" x14ac:dyDescent="0.3">
      <c r="B12" s="27">
        <v>5</v>
      </c>
      <c r="C12" s="28" t="s">
        <v>227</v>
      </c>
      <c r="D12" s="27"/>
      <c r="E12" s="29" t="s">
        <v>264</v>
      </c>
    </row>
    <row r="13" spans="2:5" ht="15" thickBot="1" x14ac:dyDescent="0.35">
      <c r="B13" s="15">
        <v>5</v>
      </c>
      <c r="C13" s="14" t="s">
        <v>227</v>
      </c>
      <c r="D13" s="15" t="s">
        <v>280</v>
      </c>
      <c r="E13" s="18" t="s">
        <v>278</v>
      </c>
    </row>
    <row r="14" spans="2:5" ht="15" thickTop="1" x14ac:dyDescent="0.3"/>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5"/>
  <sheetViews>
    <sheetView workbookViewId="0">
      <selection activeCell="K10" sqref="K10"/>
    </sheetView>
  </sheetViews>
  <sheetFormatPr defaultRowHeight="14.4" x14ac:dyDescent="0.3"/>
  <cols>
    <col min="2" max="2" width="19" bestFit="1" customWidth="1"/>
    <col min="3" max="3" width="15.5546875" bestFit="1" customWidth="1"/>
    <col min="4" max="4" width="5.21875" bestFit="1" customWidth="1"/>
    <col min="5" max="5" width="10.77734375" bestFit="1" customWidth="1"/>
    <col min="7" max="7" width="13.21875" bestFit="1" customWidth="1"/>
  </cols>
  <sheetData>
    <row r="3" spans="2:9" x14ac:dyDescent="0.3">
      <c r="B3" s="38" t="s">
        <v>285</v>
      </c>
      <c r="C3" s="38" t="s">
        <v>283</v>
      </c>
    </row>
    <row r="4" spans="2:9" x14ac:dyDescent="0.3">
      <c r="B4" s="38" t="s">
        <v>284</v>
      </c>
      <c r="C4" t="s">
        <v>138</v>
      </c>
      <c r="D4" t="s">
        <v>142</v>
      </c>
      <c r="G4" s="2" t="s">
        <v>286</v>
      </c>
      <c r="H4" s="2" t="s">
        <v>138</v>
      </c>
      <c r="I4" s="2" t="s">
        <v>142</v>
      </c>
    </row>
    <row r="5" spans="2:9" x14ac:dyDescent="0.3">
      <c r="B5" s="1" t="s">
        <v>159</v>
      </c>
      <c r="C5" s="49">
        <v>1</v>
      </c>
      <c r="D5" s="49">
        <v>2</v>
      </c>
      <c r="G5" s="2" t="s">
        <v>140</v>
      </c>
      <c r="H5" s="2">
        <f>COUNTIFS(SPORTSMEN!$K$2:$K$51, $G5, SPORTSMEN!$I$2:$I$51, $H$4)</f>
        <v>4</v>
      </c>
      <c r="I5" s="2">
        <f>COUNTIFS(SPORTSMEN!$K$2:$K$51, $G5, SPORTSMEN!$I$2:$I$51, $I$4)</f>
        <v>3</v>
      </c>
    </row>
    <row r="6" spans="2:9" x14ac:dyDescent="0.3">
      <c r="B6" s="1" t="s">
        <v>151</v>
      </c>
      <c r="C6" s="49">
        <v>6</v>
      </c>
      <c r="D6" s="49">
        <v>2</v>
      </c>
      <c r="G6" s="2" t="s">
        <v>144</v>
      </c>
      <c r="H6" s="2">
        <f>COUNTIFS(SPORTSMEN!$K$2:$K$51, $G6, SPORTSMEN!$I$2:$I$51, $H$4)</f>
        <v>0</v>
      </c>
      <c r="I6" s="2">
        <f>COUNTIFS(SPORTSMEN!$K$2:$K$51, $G6, SPORTSMEN!$I$2:$I$51, $I$4)</f>
        <v>2</v>
      </c>
    </row>
    <row r="7" spans="2:9" x14ac:dyDescent="0.3">
      <c r="B7" s="1" t="s">
        <v>153</v>
      </c>
      <c r="C7" s="49">
        <v>1</v>
      </c>
      <c r="D7" s="49">
        <v>2</v>
      </c>
      <c r="G7" s="2" t="s">
        <v>146</v>
      </c>
      <c r="H7" s="2">
        <f>COUNTIFS(SPORTSMEN!$K$2:$K$51, $G7, SPORTSMEN!$I$2:$I$51, $H$4)</f>
        <v>3</v>
      </c>
      <c r="I7" s="2">
        <f>COUNTIFS(SPORTSMEN!$K$2:$K$51, $G7, SPORTSMEN!$I$2:$I$51, $I$4)</f>
        <v>2</v>
      </c>
    </row>
    <row r="8" spans="2:9" x14ac:dyDescent="0.3">
      <c r="B8" s="1" t="s">
        <v>144</v>
      </c>
      <c r="C8" s="49"/>
      <c r="D8" s="49">
        <v>2</v>
      </c>
      <c r="G8" s="2" t="s">
        <v>149</v>
      </c>
      <c r="H8" s="2">
        <f>COUNTIFS(SPORTSMEN!$K$2:$K$51, $G8, SPORTSMEN!$I$2:$I$51, $H$4)</f>
        <v>1</v>
      </c>
      <c r="I8" s="2">
        <f>COUNTIFS(SPORTSMEN!$K$2:$K$51, $G8, SPORTSMEN!$I$2:$I$51, $I$4)</f>
        <v>4</v>
      </c>
    </row>
    <row r="9" spans="2:9" x14ac:dyDescent="0.3">
      <c r="B9" s="1" t="s">
        <v>156</v>
      </c>
      <c r="C9" s="49">
        <v>3</v>
      </c>
      <c r="D9" s="49">
        <v>6</v>
      </c>
      <c r="G9" s="2" t="s">
        <v>151</v>
      </c>
      <c r="H9" s="2">
        <f>COUNTIFS(SPORTSMEN!$K$2:$K$51, $G9, SPORTSMEN!$I$2:$I$51, $H$4)</f>
        <v>6</v>
      </c>
      <c r="I9" s="2">
        <f>COUNTIFS(SPORTSMEN!$K$2:$K$51, $G9, SPORTSMEN!$I$2:$I$51, $I$4)</f>
        <v>2</v>
      </c>
    </row>
    <row r="10" spans="2:9" x14ac:dyDescent="0.3">
      <c r="B10" s="1" t="s">
        <v>149</v>
      </c>
      <c r="C10" s="49">
        <v>1</v>
      </c>
      <c r="D10" s="49">
        <v>4</v>
      </c>
      <c r="G10" s="2" t="s">
        <v>153</v>
      </c>
      <c r="H10" s="2">
        <f>COUNTIFS(SPORTSMEN!$K$2:$K$51, $G10, SPORTSMEN!$I$2:$I$51, $H$4)</f>
        <v>1</v>
      </c>
      <c r="I10" s="2">
        <f>COUNTIFS(SPORTSMEN!$K$2:$K$51, $G10, SPORTSMEN!$I$2:$I$51, $I$4)</f>
        <v>2</v>
      </c>
    </row>
    <row r="11" spans="2:9" x14ac:dyDescent="0.3">
      <c r="B11" s="1" t="s">
        <v>164</v>
      </c>
      <c r="C11" s="49">
        <v>2</v>
      </c>
      <c r="D11" s="49">
        <v>1</v>
      </c>
      <c r="G11" s="2" t="s">
        <v>156</v>
      </c>
      <c r="H11" s="2">
        <f>COUNTIFS(SPORTSMEN!$K$2:$K$51, $G11, SPORTSMEN!$I$2:$I$51, $H$4)</f>
        <v>3</v>
      </c>
      <c r="I11" s="2">
        <f>COUNTIFS(SPORTSMEN!$K$2:$K$51, $G11, SPORTSMEN!$I$2:$I$51, $I$4)</f>
        <v>6</v>
      </c>
    </row>
    <row r="12" spans="2:9" x14ac:dyDescent="0.3">
      <c r="B12" s="1" t="s">
        <v>161</v>
      </c>
      <c r="C12" s="49">
        <v>3</v>
      </c>
      <c r="D12" s="49"/>
      <c r="G12" s="2" t="s">
        <v>159</v>
      </c>
      <c r="H12" s="2">
        <f>COUNTIFS(SPORTSMEN!$K$2:$K$51, $G12, SPORTSMEN!$I$2:$I$51, $H$4)</f>
        <v>1</v>
      </c>
      <c r="I12" s="2">
        <f>COUNTIFS(SPORTSMEN!$K$2:$K$51, $G12, SPORTSMEN!$I$2:$I$51, $I$4)</f>
        <v>2</v>
      </c>
    </row>
    <row r="13" spans="2:9" x14ac:dyDescent="0.3">
      <c r="B13" s="1" t="s">
        <v>167</v>
      </c>
      <c r="C13" s="49">
        <v>1</v>
      </c>
      <c r="D13" s="49">
        <v>1</v>
      </c>
      <c r="G13" s="2" t="s">
        <v>161</v>
      </c>
      <c r="H13" s="2">
        <f>COUNTIFS(SPORTSMEN!$K$2:$K$51, $G13, SPORTSMEN!$I$2:$I$51, $H$4)</f>
        <v>3</v>
      </c>
      <c r="I13" s="2">
        <f>COUNTIFS(SPORTSMEN!$K$2:$K$51, $G13, SPORTSMEN!$I$2:$I$51, $I$4)</f>
        <v>0</v>
      </c>
    </row>
    <row r="14" spans="2:9" x14ac:dyDescent="0.3">
      <c r="B14" s="1" t="s">
        <v>146</v>
      </c>
      <c r="C14" s="49">
        <v>3</v>
      </c>
      <c r="D14" s="49">
        <v>2</v>
      </c>
      <c r="G14" s="2" t="s">
        <v>164</v>
      </c>
      <c r="H14" s="2">
        <f>COUNTIFS(SPORTSMEN!$K$2:$K$51, $G14, SPORTSMEN!$I$2:$I$51, $H$4)</f>
        <v>2</v>
      </c>
      <c r="I14" s="2">
        <f>COUNTIFS(SPORTSMEN!$K$2:$K$51, $G14, SPORTSMEN!$I$2:$I$51, $I$4)</f>
        <v>1</v>
      </c>
    </row>
    <row r="15" spans="2:9" x14ac:dyDescent="0.3">
      <c r="B15" s="1" t="s">
        <v>140</v>
      </c>
      <c r="C15" s="49">
        <v>4</v>
      </c>
      <c r="D15" s="49">
        <v>3</v>
      </c>
      <c r="G15" s="2" t="s">
        <v>167</v>
      </c>
      <c r="H15" s="2">
        <f>COUNTIFS(SPORTSMEN!$K$2:$K$51, $G15, SPORTSMEN!$I$2:$I$51, $H$4)</f>
        <v>1</v>
      </c>
      <c r="I15" s="2">
        <f>COUNTIFS(SPORTSMEN!$K$2:$K$51, $G15, SPORTSMEN!$I$2:$I$51, $I$4)</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G353"/>
  <sheetViews>
    <sheetView tabSelected="1" workbookViewId="0">
      <selection activeCell="H10" sqref="H10"/>
    </sheetView>
  </sheetViews>
  <sheetFormatPr defaultRowHeight="14.4" x14ac:dyDescent="0.3"/>
  <cols>
    <col min="1" max="1" width="36.21875" bestFit="1" customWidth="1"/>
    <col min="2" max="2" width="6.33203125" bestFit="1" customWidth="1"/>
    <col min="3" max="3" width="10.109375" bestFit="1" customWidth="1"/>
    <col min="4" max="4" width="17.33203125" bestFit="1" customWidth="1"/>
    <col min="5" max="5" width="12.6640625" bestFit="1" customWidth="1"/>
    <col min="6" max="6" width="28.109375" bestFit="1" customWidth="1"/>
    <col min="7" max="7" width="22.109375" bestFit="1" customWidth="1"/>
    <col min="8" max="10" width="12.6640625" bestFit="1" customWidth="1"/>
  </cols>
  <sheetData>
    <row r="1" spans="1:7" x14ac:dyDescent="0.3">
      <c r="A1" s="38" t="s">
        <v>238</v>
      </c>
      <c r="B1" t="s">
        <v>557</v>
      </c>
    </row>
    <row r="3" spans="1:7" x14ac:dyDescent="0.3">
      <c r="A3" s="38" t="s">
        <v>222</v>
      </c>
      <c r="B3" s="38" t="s">
        <v>221</v>
      </c>
      <c r="C3" s="38" t="s">
        <v>170</v>
      </c>
      <c r="D3" s="38" t="s">
        <v>228</v>
      </c>
      <c r="E3" s="38" t="s">
        <v>136</v>
      </c>
      <c r="F3" s="38" t="s">
        <v>233</v>
      </c>
      <c r="G3" s="38" t="s">
        <v>172</v>
      </c>
    </row>
    <row r="4" spans="1:7" x14ac:dyDescent="0.3">
      <c r="A4" s="50">
        <v>1</v>
      </c>
      <c r="B4" t="s">
        <v>287</v>
      </c>
      <c r="C4" t="s">
        <v>138</v>
      </c>
      <c r="D4" t="s">
        <v>140</v>
      </c>
      <c r="E4" t="s">
        <v>139</v>
      </c>
      <c r="F4" t="s">
        <v>450</v>
      </c>
      <c r="G4" t="s">
        <v>174</v>
      </c>
    </row>
    <row r="5" spans="1:7" x14ac:dyDescent="0.3">
      <c r="F5" t="s">
        <v>507</v>
      </c>
    </row>
    <row r="6" spans="1:7" x14ac:dyDescent="0.3">
      <c r="E6" t="s">
        <v>451</v>
      </c>
    </row>
    <row r="7" spans="1:7" x14ac:dyDescent="0.3">
      <c r="D7" t="s">
        <v>439</v>
      </c>
    </row>
    <row r="8" spans="1:7" x14ac:dyDescent="0.3">
      <c r="C8" t="s">
        <v>437</v>
      </c>
    </row>
    <row r="9" spans="1:7" x14ac:dyDescent="0.3">
      <c r="B9" t="s">
        <v>387</v>
      </c>
    </row>
    <row r="10" spans="1:7" x14ac:dyDescent="0.3">
      <c r="A10" s="50" t="s">
        <v>337</v>
      </c>
    </row>
    <row r="11" spans="1:7" x14ac:dyDescent="0.3">
      <c r="A11" s="50">
        <v>2</v>
      </c>
      <c r="B11" t="s">
        <v>288</v>
      </c>
      <c r="C11" t="s">
        <v>138</v>
      </c>
      <c r="D11" t="s">
        <v>140</v>
      </c>
      <c r="E11" t="s">
        <v>139</v>
      </c>
      <c r="F11" t="s">
        <v>452</v>
      </c>
      <c r="G11" t="s">
        <v>175</v>
      </c>
    </row>
    <row r="12" spans="1:7" x14ac:dyDescent="0.3">
      <c r="F12" t="s">
        <v>508</v>
      </c>
    </row>
    <row r="13" spans="1:7" x14ac:dyDescent="0.3">
      <c r="E13" t="s">
        <v>451</v>
      </c>
    </row>
    <row r="14" spans="1:7" x14ac:dyDescent="0.3">
      <c r="D14" t="s">
        <v>439</v>
      </c>
    </row>
    <row r="15" spans="1:7" x14ac:dyDescent="0.3">
      <c r="C15" t="s">
        <v>437</v>
      </c>
    </row>
    <row r="16" spans="1:7" x14ac:dyDescent="0.3">
      <c r="B16" t="s">
        <v>388</v>
      </c>
    </row>
    <row r="17" spans="1:7" x14ac:dyDescent="0.3">
      <c r="A17" s="50" t="s">
        <v>338</v>
      </c>
    </row>
    <row r="18" spans="1:7" x14ac:dyDescent="0.3">
      <c r="A18" s="50">
        <v>3</v>
      </c>
      <c r="B18" t="s">
        <v>289</v>
      </c>
      <c r="C18" t="s">
        <v>142</v>
      </c>
      <c r="D18" t="s">
        <v>144</v>
      </c>
      <c r="E18" t="s">
        <v>143</v>
      </c>
      <c r="F18" t="s">
        <v>453</v>
      </c>
      <c r="G18" t="s">
        <v>177</v>
      </c>
    </row>
    <row r="19" spans="1:7" x14ac:dyDescent="0.3">
      <c r="F19" t="s">
        <v>509</v>
      </c>
    </row>
    <row r="20" spans="1:7" x14ac:dyDescent="0.3">
      <c r="E20" t="s">
        <v>454</v>
      </c>
    </row>
    <row r="21" spans="1:7" x14ac:dyDescent="0.3">
      <c r="D21" t="s">
        <v>440</v>
      </c>
    </row>
    <row r="22" spans="1:7" x14ac:dyDescent="0.3">
      <c r="C22" t="s">
        <v>438</v>
      </c>
    </row>
    <row r="23" spans="1:7" x14ac:dyDescent="0.3">
      <c r="B23" t="s">
        <v>389</v>
      </c>
    </row>
    <row r="24" spans="1:7" x14ac:dyDescent="0.3">
      <c r="A24" s="50" t="s">
        <v>339</v>
      </c>
    </row>
    <row r="25" spans="1:7" x14ac:dyDescent="0.3">
      <c r="A25" s="50">
        <v>4</v>
      </c>
      <c r="B25" t="s">
        <v>290</v>
      </c>
      <c r="C25" t="s">
        <v>138</v>
      </c>
      <c r="D25" t="s">
        <v>140</v>
      </c>
      <c r="E25" t="s">
        <v>139</v>
      </c>
      <c r="F25" t="s">
        <v>455</v>
      </c>
      <c r="G25" t="s">
        <v>178</v>
      </c>
    </row>
    <row r="26" spans="1:7" x14ac:dyDescent="0.3">
      <c r="F26" t="s">
        <v>510</v>
      </c>
    </row>
    <row r="27" spans="1:7" x14ac:dyDescent="0.3">
      <c r="E27" t="s">
        <v>451</v>
      </c>
    </row>
    <row r="28" spans="1:7" x14ac:dyDescent="0.3">
      <c r="D28" t="s">
        <v>439</v>
      </c>
    </row>
    <row r="29" spans="1:7" x14ac:dyDescent="0.3">
      <c r="C29" t="s">
        <v>437</v>
      </c>
    </row>
    <row r="30" spans="1:7" x14ac:dyDescent="0.3">
      <c r="B30" t="s">
        <v>390</v>
      </c>
    </row>
    <row r="31" spans="1:7" x14ac:dyDescent="0.3">
      <c r="A31" s="50" t="s">
        <v>340</v>
      </c>
    </row>
    <row r="32" spans="1:7" x14ac:dyDescent="0.3">
      <c r="A32" s="50">
        <v>5</v>
      </c>
      <c r="B32" t="s">
        <v>291</v>
      </c>
      <c r="C32" t="s">
        <v>142</v>
      </c>
      <c r="D32" t="s">
        <v>140</v>
      </c>
      <c r="E32" t="s">
        <v>139</v>
      </c>
      <c r="F32" t="s">
        <v>456</v>
      </c>
      <c r="G32" t="s">
        <v>179</v>
      </c>
    </row>
    <row r="33" spans="1:7" x14ac:dyDescent="0.3">
      <c r="F33" t="s">
        <v>511</v>
      </c>
    </row>
    <row r="34" spans="1:7" x14ac:dyDescent="0.3">
      <c r="E34" t="s">
        <v>451</v>
      </c>
    </row>
    <row r="35" spans="1:7" x14ac:dyDescent="0.3">
      <c r="D35" t="s">
        <v>439</v>
      </c>
    </row>
    <row r="36" spans="1:7" x14ac:dyDescent="0.3">
      <c r="C36" t="s">
        <v>438</v>
      </c>
    </row>
    <row r="37" spans="1:7" x14ac:dyDescent="0.3">
      <c r="B37" t="s">
        <v>391</v>
      </c>
    </row>
    <row r="38" spans="1:7" x14ac:dyDescent="0.3">
      <c r="A38" s="50" t="s">
        <v>341</v>
      </c>
    </row>
    <row r="39" spans="1:7" x14ac:dyDescent="0.3">
      <c r="A39" s="50">
        <v>6</v>
      </c>
      <c r="B39" t="s">
        <v>292</v>
      </c>
      <c r="C39" t="s">
        <v>142</v>
      </c>
      <c r="D39" t="s">
        <v>140</v>
      </c>
      <c r="E39" t="s">
        <v>139</v>
      </c>
      <c r="F39" t="s">
        <v>457</v>
      </c>
      <c r="G39" t="s">
        <v>180</v>
      </c>
    </row>
    <row r="40" spans="1:7" x14ac:dyDescent="0.3">
      <c r="F40" t="s">
        <v>512</v>
      </c>
    </row>
    <row r="41" spans="1:7" x14ac:dyDescent="0.3">
      <c r="E41" t="s">
        <v>451</v>
      </c>
    </row>
    <row r="42" spans="1:7" x14ac:dyDescent="0.3">
      <c r="D42" t="s">
        <v>439</v>
      </c>
    </row>
    <row r="43" spans="1:7" x14ac:dyDescent="0.3">
      <c r="C43" t="s">
        <v>438</v>
      </c>
    </row>
    <row r="44" spans="1:7" x14ac:dyDescent="0.3">
      <c r="B44" t="s">
        <v>392</v>
      </c>
    </row>
    <row r="45" spans="1:7" x14ac:dyDescent="0.3">
      <c r="A45" s="50" t="s">
        <v>342</v>
      </c>
    </row>
    <row r="46" spans="1:7" x14ac:dyDescent="0.3">
      <c r="A46" s="50">
        <v>7</v>
      </c>
      <c r="B46" t="s">
        <v>293</v>
      </c>
      <c r="C46" t="s">
        <v>138</v>
      </c>
      <c r="D46" t="s">
        <v>140</v>
      </c>
      <c r="E46" t="s">
        <v>139</v>
      </c>
      <c r="F46" t="s">
        <v>458</v>
      </c>
      <c r="G46" t="s">
        <v>181</v>
      </c>
    </row>
    <row r="47" spans="1:7" x14ac:dyDescent="0.3">
      <c r="F47" t="s">
        <v>513</v>
      </c>
    </row>
    <row r="48" spans="1:7" x14ac:dyDescent="0.3">
      <c r="E48" t="s">
        <v>451</v>
      </c>
    </row>
    <row r="49" spans="1:7" x14ac:dyDescent="0.3">
      <c r="D49" t="s">
        <v>439</v>
      </c>
    </row>
    <row r="50" spans="1:7" x14ac:dyDescent="0.3">
      <c r="C50" t="s">
        <v>437</v>
      </c>
    </row>
    <row r="51" spans="1:7" x14ac:dyDescent="0.3">
      <c r="B51" t="s">
        <v>393</v>
      </c>
    </row>
    <row r="52" spans="1:7" x14ac:dyDescent="0.3">
      <c r="A52" s="50" t="s">
        <v>343</v>
      </c>
    </row>
    <row r="53" spans="1:7" x14ac:dyDescent="0.3">
      <c r="A53" s="50">
        <v>8</v>
      </c>
      <c r="B53" t="s">
        <v>294</v>
      </c>
      <c r="C53" t="s">
        <v>142</v>
      </c>
      <c r="D53" t="s">
        <v>140</v>
      </c>
      <c r="E53" t="s">
        <v>139</v>
      </c>
      <c r="F53" t="s">
        <v>459</v>
      </c>
      <c r="G53" t="s">
        <v>182</v>
      </c>
    </row>
    <row r="54" spans="1:7" x14ac:dyDescent="0.3">
      <c r="F54" t="s">
        <v>514</v>
      </c>
    </row>
    <row r="55" spans="1:7" x14ac:dyDescent="0.3">
      <c r="E55" t="s">
        <v>451</v>
      </c>
    </row>
    <row r="56" spans="1:7" x14ac:dyDescent="0.3">
      <c r="D56" t="s">
        <v>439</v>
      </c>
    </row>
    <row r="57" spans="1:7" x14ac:dyDescent="0.3">
      <c r="C57" t="s">
        <v>438</v>
      </c>
    </row>
    <row r="58" spans="1:7" x14ac:dyDescent="0.3">
      <c r="B58" t="s">
        <v>394</v>
      </c>
    </row>
    <row r="59" spans="1:7" x14ac:dyDescent="0.3">
      <c r="A59" s="50" t="s">
        <v>344</v>
      </c>
    </row>
    <row r="60" spans="1:7" x14ac:dyDescent="0.3">
      <c r="A60" s="50">
        <v>9</v>
      </c>
      <c r="B60" t="s">
        <v>295</v>
      </c>
      <c r="C60" t="s">
        <v>138</v>
      </c>
      <c r="D60" t="s">
        <v>146</v>
      </c>
      <c r="E60" t="s">
        <v>139</v>
      </c>
      <c r="F60" t="s">
        <v>460</v>
      </c>
      <c r="G60" t="s">
        <v>183</v>
      </c>
    </row>
    <row r="61" spans="1:7" x14ac:dyDescent="0.3">
      <c r="F61" t="s">
        <v>515</v>
      </c>
    </row>
    <row r="62" spans="1:7" x14ac:dyDescent="0.3">
      <c r="E62" t="s">
        <v>451</v>
      </c>
    </row>
    <row r="63" spans="1:7" x14ac:dyDescent="0.3">
      <c r="D63" t="s">
        <v>441</v>
      </c>
    </row>
    <row r="64" spans="1:7" x14ac:dyDescent="0.3">
      <c r="C64" t="s">
        <v>437</v>
      </c>
    </row>
    <row r="65" spans="1:7" x14ac:dyDescent="0.3">
      <c r="B65" t="s">
        <v>395</v>
      </c>
    </row>
    <row r="66" spans="1:7" x14ac:dyDescent="0.3">
      <c r="A66" s="50" t="s">
        <v>345</v>
      </c>
    </row>
    <row r="67" spans="1:7" x14ac:dyDescent="0.3">
      <c r="A67" s="50">
        <v>10</v>
      </c>
      <c r="B67" t="s">
        <v>296</v>
      </c>
      <c r="C67" t="s">
        <v>142</v>
      </c>
      <c r="D67" t="s">
        <v>146</v>
      </c>
      <c r="E67" t="s">
        <v>139</v>
      </c>
      <c r="F67" t="s">
        <v>461</v>
      </c>
      <c r="G67" t="s">
        <v>181</v>
      </c>
    </row>
    <row r="68" spans="1:7" x14ac:dyDescent="0.3">
      <c r="F68" t="s">
        <v>516</v>
      </c>
    </row>
    <row r="69" spans="1:7" x14ac:dyDescent="0.3">
      <c r="E69" t="s">
        <v>451</v>
      </c>
    </row>
    <row r="70" spans="1:7" x14ac:dyDescent="0.3">
      <c r="D70" t="s">
        <v>441</v>
      </c>
    </row>
    <row r="71" spans="1:7" x14ac:dyDescent="0.3">
      <c r="C71" t="s">
        <v>438</v>
      </c>
    </row>
    <row r="72" spans="1:7" x14ac:dyDescent="0.3">
      <c r="B72" t="s">
        <v>396</v>
      </c>
    </row>
    <row r="73" spans="1:7" x14ac:dyDescent="0.3">
      <c r="A73" s="50" t="s">
        <v>346</v>
      </c>
    </row>
    <row r="74" spans="1:7" x14ac:dyDescent="0.3">
      <c r="A74" s="50">
        <v>11</v>
      </c>
      <c r="B74" t="s">
        <v>297</v>
      </c>
      <c r="C74" t="s">
        <v>142</v>
      </c>
      <c r="D74" t="s">
        <v>146</v>
      </c>
      <c r="E74" t="s">
        <v>139</v>
      </c>
      <c r="F74" t="s">
        <v>462</v>
      </c>
      <c r="G74" t="s">
        <v>184</v>
      </c>
    </row>
    <row r="75" spans="1:7" x14ac:dyDescent="0.3">
      <c r="F75" t="s">
        <v>517</v>
      </c>
    </row>
    <row r="76" spans="1:7" x14ac:dyDescent="0.3">
      <c r="E76" t="s">
        <v>451</v>
      </c>
    </row>
    <row r="77" spans="1:7" x14ac:dyDescent="0.3">
      <c r="D77" t="s">
        <v>441</v>
      </c>
    </row>
    <row r="78" spans="1:7" x14ac:dyDescent="0.3">
      <c r="C78" t="s">
        <v>438</v>
      </c>
    </row>
    <row r="79" spans="1:7" x14ac:dyDescent="0.3">
      <c r="B79" t="s">
        <v>397</v>
      </c>
    </row>
    <row r="80" spans="1:7" x14ac:dyDescent="0.3">
      <c r="A80" s="50" t="s">
        <v>347</v>
      </c>
    </row>
    <row r="81" spans="1:7" x14ac:dyDescent="0.3">
      <c r="A81" s="50">
        <v>12</v>
      </c>
      <c r="B81" t="s">
        <v>298</v>
      </c>
      <c r="C81" t="s">
        <v>138</v>
      </c>
      <c r="D81" t="s">
        <v>146</v>
      </c>
      <c r="E81" t="s">
        <v>139</v>
      </c>
      <c r="F81" t="s">
        <v>463</v>
      </c>
      <c r="G81" t="s">
        <v>185</v>
      </c>
    </row>
    <row r="82" spans="1:7" x14ac:dyDescent="0.3">
      <c r="F82" t="s">
        <v>518</v>
      </c>
    </row>
    <row r="83" spans="1:7" x14ac:dyDescent="0.3">
      <c r="E83" t="s">
        <v>451</v>
      </c>
    </row>
    <row r="84" spans="1:7" x14ac:dyDescent="0.3">
      <c r="D84" t="s">
        <v>441</v>
      </c>
    </row>
    <row r="85" spans="1:7" x14ac:dyDescent="0.3">
      <c r="C85" t="s">
        <v>437</v>
      </c>
    </row>
    <row r="86" spans="1:7" x14ac:dyDescent="0.3">
      <c r="B86" t="s">
        <v>398</v>
      </c>
    </row>
    <row r="87" spans="1:7" x14ac:dyDescent="0.3">
      <c r="A87" s="50" t="s">
        <v>348</v>
      </c>
    </row>
    <row r="88" spans="1:7" x14ac:dyDescent="0.3">
      <c r="A88" s="50">
        <v>13</v>
      </c>
      <c r="B88" t="s">
        <v>299</v>
      </c>
      <c r="C88" t="s">
        <v>138</v>
      </c>
      <c r="D88" t="s">
        <v>146</v>
      </c>
      <c r="E88" t="s">
        <v>139</v>
      </c>
      <c r="F88" t="s">
        <v>464</v>
      </c>
      <c r="G88" t="s">
        <v>186</v>
      </c>
    </row>
    <row r="89" spans="1:7" x14ac:dyDescent="0.3">
      <c r="F89" t="s">
        <v>519</v>
      </c>
    </row>
    <row r="90" spans="1:7" x14ac:dyDescent="0.3">
      <c r="E90" t="s">
        <v>451</v>
      </c>
    </row>
    <row r="91" spans="1:7" x14ac:dyDescent="0.3">
      <c r="D91" t="s">
        <v>441</v>
      </c>
    </row>
    <row r="92" spans="1:7" x14ac:dyDescent="0.3">
      <c r="C92" t="s">
        <v>437</v>
      </c>
    </row>
    <row r="93" spans="1:7" x14ac:dyDescent="0.3">
      <c r="B93" t="s">
        <v>399</v>
      </c>
    </row>
    <row r="94" spans="1:7" x14ac:dyDescent="0.3">
      <c r="A94" s="50" t="s">
        <v>349</v>
      </c>
    </row>
    <row r="95" spans="1:7" x14ac:dyDescent="0.3">
      <c r="A95" s="50">
        <v>14</v>
      </c>
      <c r="B95" t="s">
        <v>300</v>
      </c>
      <c r="C95" t="s">
        <v>142</v>
      </c>
      <c r="D95" t="s">
        <v>149</v>
      </c>
      <c r="E95" t="s">
        <v>148</v>
      </c>
      <c r="F95" t="s">
        <v>465</v>
      </c>
      <c r="G95" t="s">
        <v>187</v>
      </c>
    </row>
    <row r="96" spans="1:7" x14ac:dyDescent="0.3">
      <c r="F96" t="s">
        <v>520</v>
      </c>
    </row>
    <row r="97" spans="1:7" x14ac:dyDescent="0.3">
      <c r="E97" t="s">
        <v>466</v>
      </c>
    </row>
    <row r="98" spans="1:7" x14ac:dyDescent="0.3">
      <c r="D98" t="s">
        <v>442</v>
      </c>
    </row>
    <row r="99" spans="1:7" x14ac:dyDescent="0.3">
      <c r="C99" t="s">
        <v>438</v>
      </c>
    </row>
    <row r="100" spans="1:7" x14ac:dyDescent="0.3">
      <c r="B100" t="s">
        <v>400</v>
      </c>
    </row>
    <row r="101" spans="1:7" x14ac:dyDescent="0.3">
      <c r="A101" s="50" t="s">
        <v>350</v>
      </c>
    </row>
    <row r="102" spans="1:7" x14ac:dyDescent="0.3">
      <c r="A102" s="50">
        <v>15</v>
      </c>
      <c r="B102" t="s">
        <v>301</v>
      </c>
      <c r="C102" t="s">
        <v>138</v>
      </c>
      <c r="D102" t="s">
        <v>149</v>
      </c>
      <c r="E102" t="s">
        <v>148</v>
      </c>
      <c r="F102" t="s">
        <v>467</v>
      </c>
      <c r="G102" t="s">
        <v>188</v>
      </c>
    </row>
    <row r="103" spans="1:7" x14ac:dyDescent="0.3">
      <c r="F103" t="s">
        <v>521</v>
      </c>
    </row>
    <row r="104" spans="1:7" x14ac:dyDescent="0.3">
      <c r="E104" t="s">
        <v>466</v>
      </c>
    </row>
    <row r="105" spans="1:7" x14ac:dyDescent="0.3">
      <c r="D105" t="s">
        <v>442</v>
      </c>
    </row>
    <row r="106" spans="1:7" x14ac:dyDescent="0.3">
      <c r="C106" t="s">
        <v>437</v>
      </c>
    </row>
    <row r="107" spans="1:7" x14ac:dyDescent="0.3">
      <c r="B107" t="s">
        <v>401</v>
      </c>
    </row>
    <row r="108" spans="1:7" x14ac:dyDescent="0.3">
      <c r="A108" s="50" t="s">
        <v>351</v>
      </c>
    </row>
    <row r="109" spans="1:7" x14ac:dyDescent="0.3">
      <c r="A109" s="50">
        <v>16</v>
      </c>
      <c r="B109" t="s">
        <v>302</v>
      </c>
      <c r="C109" t="s">
        <v>142</v>
      </c>
      <c r="D109" t="s">
        <v>149</v>
      </c>
      <c r="E109" t="s">
        <v>148</v>
      </c>
      <c r="F109" t="s">
        <v>468</v>
      </c>
      <c r="G109" t="s">
        <v>178</v>
      </c>
    </row>
    <row r="110" spans="1:7" x14ac:dyDescent="0.3">
      <c r="F110" t="s">
        <v>522</v>
      </c>
    </row>
    <row r="111" spans="1:7" x14ac:dyDescent="0.3">
      <c r="E111" t="s">
        <v>466</v>
      </c>
    </row>
    <row r="112" spans="1:7" x14ac:dyDescent="0.3">
      <c r="D112" t="s">
        <v>442</v>
      </c>
    </row>
    <row r="113" spans="1:7" x14ac:dyDescent="0.3">
      <c r="C113" t="s">
        <v>438</v>
      </c>
    </row>
    <row r="114" spans="1:7" x14ac:dyDescent="0.3">
      <c r="B114" t="s">
        <v>402</v>
      </c>
    </row>
    <row r="115" spans="1:7" x14ac:dyDescent="0.3">
      <c r="A115" s="50" t="s">
        <v>352</v>
      </c>
    </row>
    <row r="116" spans="1:7" x14ac:dyDescent="0.3">
      <c r="A116" s="50">
        <v>17</v>
      </c>
      <c r="B116" t="s">
        <v>303</v>
      </c>
      <c r="C116" t="s">
        <v>142</v>
      </c>
      <c r="D116" t="s">
        <v>149</v>
      </c>
      <c r="E116" t="s">
        <v>148</v>
      </c>
      <c r="F116" t="s">
        <v>469</v>
      </c>
      <c r="G116" t="s">
        <v>189</v>
      </c>
    </row>
    <row r="117" spans="1:7" x14ac:dyDescent="0.3">
      <c r="F117" t="s">
        <v>523</v>
      </c>
    </row>
    <row r="118" spans="1:7" x14ac:dyDescent="0.3">
      <c r="E118" t="s">
        <v>466</v>
      </c>
    </row>
    <row r="119" spans="1:7" x14ac:dyDescent="0.3">
      <c r="D119" t="s">
        <v>442</v>
      </c>
    </row>
    <row r="120" spans="1:7" x14ac:dyDescent="0.3">
      <c r="C120" t="s">
        <v>438</v>
      </c>
    </row>
    <row r="121" spans="1:7" x14ac:dyDescent="0.3">
      <c r="B121" t="s">
        <v>403</v>
      </c>
    </row>
    <row r="122" spans="1:7" x14ac:dyDescent="0.3">
      <c r="A122" s="50" t="s">
        <v>353</v>
      </c>
    </row>
    <row r="123" spans="1:7" x14ac:dyDescent="0.3">
      <c r="A123" s="50">
        <v>18</v>
      </c>
      <c r="B123" t="s">
        <v>304</v>
      </c>
      <c r="C123" t="s">
        <v>142</v>
      </c>
      <c r="D123" t="s">
        <v>149</v>
      </c>
      <c r="E123" t="s">
        <v>148</v>
      </c>
      <c r="F123" t="s">
        <v>470</v>
      </c>
      <c r="G123" t="s">
        <v>190</v>
      </c>
    </row>
    <row r="124" spans="1:7" x14ac:dyDescent="0.3">
      <c r="F124" t="s">
        <v>524</v>
      </c>
    </row>
    <row r="125" spans="1:7" x14ac:dyDescent="0.3">
      <c r="E125" t="s">
        <v>466</v>
      </c>
    </row>
    <row r="126" spans="1:7" x14ac:dyDescent="0.3">
      <c r="D126" t="s">
        <v>442</v>
      </c>
    </row>
    <row r="127" spans="1:7" x14ac:dyDescent="0.3">
      <c r="C127" t="s">
        <v>438</v>
      </c>
    </row>
    <row r="128" spans="1:7" x14ac:dyDescent="0.3">
      <c r="B128" t="s">
        <v>404</v>
      </c>
    </row>
    <row r="129" spans="1:7" x14ac:dyDescent="0.3">
      <c r="A129" s="50" t="s">
        <v>354</v>
      </c>
    </row>
    <row r="130" spans="1:7" x14ac:dyDescent="0.3">
      <c r="A130" s="50">
        <v>19</v>
      </c>
      <c r="B130" t="s">
        <v>305</v>
      </c>
      <c r="C130" t="s">
        <v>138</v>
      </c>
      <c r="D130" t="s">
        <v>151</v>
      </c>
      <c r="E130" t="s">
        <v>139</v>
      </c>
      <c r="F130" t="s">
        <v>471</v>
      </c>
      <c r="G130" t="s">
        <v>191</v>
      </c>
    </row>
    <row r="131" spans="1:7" x14ac:dyDescent="0.3">
      <c r="F131" t="s">
        <v>525</v>
      </c>
    </row>
    <row r="132" spans="1:7" x14ac:dyDescent="0.3">
      <c r="E132" t="s">
        <v>451</v>
      </c>
    </row>
    <row r="133" spans="1:7" x14ac:dyDescent="0.3">
      <c r="D133" t="s">
        <v>443</v>
      </c>
    </row>
    <row r="134" spans="1:7" x14ac:dyDescent="0.3">
      <c r="C134" t="s">
        <v>437</v>
      </c>
    </row>
    <row r="135" spans="1:7" x14ac:dyDescent="0.3">
      <c r="B135" t="s">
        <v>405</v>
      </c>
    </row>
    <row r="136" spans="1:7" x14ac:dyDescent="0.3">
      <c r="A136" s="50" t="s">
        <v>355</v>
      </c>
    </row>
    <row r="137" spans="1:7" x14ac:dyDescent="0.3">
      <c r="A137" s="50">
        <v>20</v>
      </c>
      <c r="B137" t="s">
        <v>306</v>
      </c>
      <c r="C137" t="s">
        <v>142</v>
      </c>
      <c r="D137" t="s">
        <v>151</v>
      </c>
      <c r="E137" t="s">
        <v>139</v>
      </c>
      <c r="F137" t="s">
        <v>472</v>
      </c>
      <c r="G137" t="s">
        <v>192</v>
      </c>
    </row>
    <row r="138" spans="1:7" x14ac:dyDescent="0.3">
      <c r="F138" t="s">
        <v>526</v>
      </c>
    </row>
    <row r="139" spans="1:7" x14ac:dyDescent="0.3">
      <c r="E139" t="s">
        <v>451</v>
      </c>
    </row>
    <row r="140" spans="1:7" x14ac:dyDescent="0.3">
      <c r="D140" t="s">
        <v>443</v>
      </c>
    </row>
    <row r="141" spans="1:7" x14ac:dyDescent="0.3">
      <c r="C141" t="s">
        <v>438</v>
      </c>
    </row>
    <row r="142" spans="1:7" x14ac:dyDescent="0.3">
      <c r="B142" t="s">
        <v>406</v>
      </c>
    </row>
    <row r="143" spans="1:7" x14ac:dyDescent="0.3">
      <c r="A143" s="50" t="s">
        <v>356</v>
      </c>
    </row>
    <row r="144" spans="1:7" x14ac:dyDescent="0.3">
      <c r="A144" s="50">
        <v>21</v>
      </c>
      <c r="B144" t="s">
        <v>307</v>
      </c>
      <c r="C144" t="s">
        <v>142</v>
      </c>
      <c r="D144" t="s">
        <v>151</v>
      </c>
      <c r="E144" t="s">
        <v>139</v>
      </c>
      <c r="F144" t="s">
        <v>473</v>
      </c>
      <c r="G144" t="s">
        <v>193</v>
      </c>
    </row>
    <row r="145" spans="1:7" x14ac:dyDescent="0.3">
      <c r="F145" t="s">
        <v>527</v>
      </c>
    </row>
    <row r="146" spans="1:7" x14ac:dyDescent="0.3">
      <c r="E146" t="s">
        <v>451</v>
      </c>
    </row>
    <row r="147" spans="1:7" x14ac:dyDescent="0.3">
      <c r="D147" t="s">
        <v>443</v>
      </c>
    </row>
    <row r="148" spans="1:7" x14ac:dyDescent="0.3">
      <c r="C148" t="s">
        <v>438</v>
      </c>
    </row>
    <row r="149" spans="1:7" x14ac:dyDescent="0.3">
      <c r="B149" t="s">
        <v>407</v>
      </c>
    </row>
    <row r="150" spans="1:7" x14ac:dyDescent="0.3">
      <c r="A150" s="50" t="s">
        <v>357</v>
      </c>
    </row>
    <row r="151" spans="1:7" x14ac:dyDescent="0.3">
      <c r="A151" s="50">
        <v>22</v>
      </c>
      <c r="B151" t="s">
        <v>308</v>
      </c>
      <c r="C151" t="s">
        <v>138</v>
      </c>
      <c r="D151" t="s">
        <v>151</v>
      </c>
      <c r="E151" t="s">
        <v>139</v>
      </c>
      <c r="F151" t="s">
        <v>474</v>
      </c>
      <c r="G151" t="s">
        <v>194</v>
      </c>
    </row>
    <row r="152" spans="1:7" x14ac:dyDescent="0.3">
      <c r="F152" t="s">
        <v>528</v>
      </c>
    </row>
    <row r="153" spans="1:7" x14ac:dyDescent="0.3">
      <c r="E153" t="s">
        <v>451</v>
      </c>
    </row>
    <row r="154" spans="1:7" x14ac:dyDescent="0.3">
      <c r="D154" t="s">
        <v>443</v>
      </c>
    </row>
    <row r="155" spans="1:7" x14ac:dyDescent="0.3">
      <c r="C155" t="s">
        <v>437</v>
      </c>
    </row>
    <row r="156" spans="1:7" x14ac:dyDescent="0.3">
      <c r="B156" t="s">
        <v>408</v>
      </c>
    </row>
    <row r="157" spans="1:7" x14ac:dyDescent="0.3">
      <c r="A157" s="50" t="s">
        <v>358</v>
      </c>
    </row>
    <row r="158" spans="1:7" x14ac:dyDescent="0.3">
      <c r="A158" s="50">
        <v>23</v>
      </c>
      <c r="B158" t="s">
        <v>309</v>
      </c>
      <c r="C158" t="s">
        <v>138</v>
      </c>
      <c r="D158" t="s">
        <v>151</v>
      </c>
      <c r="E158" t="s">
        <v>139</v>
      </c>
      <c r="F158" t="s">
        <v>475</v>
      </c>
      <c r="G158" t="s">
        <v>195</v>
      </c>
    </row>
    <row r="159" spans="1:7" x14ac:dyDescent="0.3">
      <c r="F159" t="s">
        <v>529</v>
      </c>
    </row>
    <row r="160" spans="1:7" x14ac:dyDescent="0.3">
      <c r="E160" t="s">
        <v>451</v>
      </c>
    </row>
    <row r="161" spans="1:7" x14ac:dyDescent="0.3">
      <c r="D161" t="s">
        <v>443</v>
      </c>
    </row>
    <row r="162" spans="1:7" x14ac:dyDescent="0.3">
      <c r="C162" t="s">
        <v>437</v>
      </c>
    </row>
    <row r="163" spans="1:7" x14ac:dyDescent="0.3">
      <c r="B163" t="s">
        <v>409</v>
      </c>
    </row>
    <row r="164" spans="1:7" x14ac:dyDescent="0.3">
      <c r="A164" s="50" t="s">
        <v>359</v>
      </c>
    </row>
    <row r="165" spans="1:7" x14ac:dyDescent="0.3">
      <c r="A165" s="50">
        <v>24</v>
      </c>
      <c r="B165" t="s">
        <v>310</v>
      </c>
      <c r="C165" t="s">
        <v>138</v>
      </c>
      <c r="D165" t="s">
        <v>151</v>
      </c>
      <c r="E165" t="s">
        <v>139</v>
      </c>
      <c r="F165" t="s">
        <v>476</v>
      </c>
      <c r="G165" t="s">
        <v>196</v>
      </c>
    </row>
    <row r="166" spans="1:7" x14ac:dyDescent="0.3">
      <c r="F166" t="s">
        <v>530</v>
      </c>
    </row>
    <row r="167" spans="1:7" x14ac:dyDescent="0.3">
      <c r="E167" t="s">
        <v>451</v>
      </c>
    </row>
    <row r="168" spans="1:7" x14ac:dyDescent="0.3">
      <c r="D168" t="s">
        <v>443</v>
      </c>
    </row>
    <row r="169" spans="1:7" x14ac:dyDescent="0.3">
      <c r="C169" t="s">
        <v>437</v>
      </c>
    </row>
    <row r="170" spans="1:7" x14ac:dyDescent="0.3">
      <c r="B170" t="s">
        <v>410</v>
      </c>
    </row>
    <row r="171" spans="1:7" x14ac:dyDescent="0.3">
      <c r="A171" s="50" t="s">
        <v>360</v>
      </c>
    </row>
    <row r="172" spans="1:7" x14ac:dyDescent="0.3">
      <c r="A172" s="50">
        <v>25</v>
      </c>
      <c r="B172" t="s">
        <v>311</v>
      </c>
      <c r="C172" t="s">
        <v>138</v>
      </c>
      <c r="D172" t="s">
        <v>151</v>
      </c>
      <c r="E172" t="s">
        <v>139</v>
      </c>
      <c r="F172" t="s">
        <v>477</v>
      </c>
      <c r="G172" t="s">
        <v>181</v>
      </c>
    </row>
    <row r="173" spans="1:7" x14ac:dyDescent="0.3">
      <c r="F173" t="s">
        <v>531</v>
      </c>
    </row>
    <row r="174" spans="1:7" x14ac:dyDescent="0.3">
      <c r="E174" t="s">
        <v>451</v>
      </c>
    </row>
    <row r="175" spans="1:7" x14ac:dyDescent="0.3">
      <c r="D175" t="s">
        <v>443</v>
      </c>
    </row>
    <row r="176" spans="1:7" x14ac:dyDescent="0.3">
      <c r="C176" t="s">
        <v>437</v>
      </c>
    </row>
    <row r="177" spans="1:7" x14ac:dyDescent="0.3">
      <c r="B177" t="s">
        <v>411</v>
      </c>
    </row>
    <row r="178" spans="1:7" x14ac:dyDescent="0.3">
      <c r="A178" s="50" t="s">
        <v>361</v>
      </c>
    </row>
    <row r="179" spans="1:7" x14ac:dyDescent="0.3">
      <c r="A179" s="50">
        <v>26</v>
      </c>
      <c r="B179" t="s">
        <v>312</v>
      </c>
      <c r="C179" t="s">
        <v>138</v>
      </c>
      <c r="D179" t="s">
        <v>151</v>
      </c>
      <c r="E179" t="s">
        <v>139</v>
      </c>
      <c r="F179" t="s">
        <v>478</v>
      </c>
      <c r="G179" t="s">
        <v>174</v>
      </c>
    </row>
    <row r="180" spans="1:7" x14ac:dyDescent="0.3">
      <c r="F180" t="s">
        <v>532</v>
      </c>
    </row>
    <row r="181" spans="1:7" x14ac:dyDescent="0.3">
      <c r="E181" t="s">
        <v>451</v>
      </c>
    </row>
    <row r="182" spans="1:7" x14ac:dyDescent="0.3">
      <c r="D182" t="s">
        <v>443</v>
      </c>
    </row>
    <row r="183" spans="1:7" x14ac:dyDescent="0.3">
      <c r="C183" t="s">
        <v>437</v>
      </c>
    </row>
    <row r="184" spans="1:7" x14ac:dyDescent="0.3">
      <c r="B184" t="s">
        <v>412</v>
      </c>
    </row>
    <row r="185" spans="1:7" x14ac:dyDescent="0.3">
      <c r="A185" s="50" t="s">
        <v>362</v>
      </c>
    </row>
    <row r="186" spans="1:7" x14ac:dyDescent="0.3">
      <c r="A186" s="50">
        <v>27</v>
      </c>
      <c r="B186" t="s">
        <v>313</v>
      </c>
      <c r="C186" t="s">
        <v>142</v>
      </c>
      <c r="D186" t="s">
        <v>153</v>
      </c>
      <c r="E186" t="s">
        <v>148</v>
      </c>
      <c r="F186" t="s">
        <v>479</v>
      </c>
      <c r="G186" t="s">
        <v>197</v>
      </c>
    </row>
    <row r="187" spans="1:7" x14ac:dyDescent="0.3">
      <c r="F187" t="s">
        <v>533</v>
      </c>
    </row>
    <row r="188" spans="1:7" x14ac:dyDescent="0.3">
      <c r="E188" t="s">
        <v>466</v>
      </c>
    </row>
    <row r="189" spans="1:7" x14ac:dyDescent="0.3">
      <c r="D189" t="s">
        <v>444</v>
      </c>
    </row>
    <row r="190" spans="1:7" x14ac:dyDescent="0.3">
      <c r="C190" t="s">
        <v>438</v>
      </c>
    </row>
    <row r="191" spans="1:7" x14ac:dyDescent="0.3">
      <c r="B191" t="s">
        <v>413</v>
      </c>
    </row>
    <row r="192" spans="1:7" x14ac:dyDescent="0.3">
      <c r="A192" s="50" t="s">
        <v>363</v>
      </c>
    </row>
    <row r="193" spans="1:7" x14ac:dyDescent="0.3">
      <c r="A193" s="50">
        <v>28</v>
      </c>
      <c r="B193" t="s">
        <v>314</v>
      </c>
      <c r="C193" t="s">
        <v>142</v>
      </c>
      <c r="D193" t="s">
        <v>153</v>
      </c>
      <c r="E193" t="s">
        <v>148</v>
      </c>
      <c r="F193" t="s">
        <v>480</v>
      </c>
      <c r="G193" t="s">
        <v>186</v>
      </c>
    </row>
    <row r="194" spans="1:7" x14ac:dyDescent="0.3">
      <c r="F194" t="s">
        <v>534</v>
      </c>
    </row>
    <row r="195" spans="1:7" x14ac:dyDescent="0.3">
      <c r="E195" t="s">
        <v>466</v>
      </c>
    </row>
    <row r="196" spans="1:7" x14ac:dyDescent="0.3">
      <c r="D196" t="s">
        <v>444</v>
      </c>
    </row>
    <row r="197" spans="1:7" x14ac:dyDescent="0.3">
      <c r="C197" t="s">
        <v>438</v>
      </c>
    </row>
    <row r="198" spans="1:7" x14ac:dyDescent="0.3">
      <c r="B198" t="s">
        <v>414</v>
      </c>
    </row>
    <row r="199" spans="1:7" x14ac:dyDescent="0.3">
      <c r="A199" s="50" t="s">
        <v>364</v>
      </c>
    </row>
    <row r="200" spans="1:7" x14ac:dyDescent="0.3">
      <c r="A200" s="50">
        <v>29</v>
      </c>
      <c r="B200" t="s">
        <v>315</v>
      </c>
      <c r="C200" t="s">
        <v>138</v>
      </c>
      <c r="D200" t="s">
        <v>153</v>
      </c>
      <c r="E200" t="s">
        <v>148</v>
      </c>
      <c r="F200" t="s">
        <v>481</v>
      </c>
      <c r="G200" t="s">
        <v>181</v>
      </c>
    </row>
    <row r="201" spans="1:7" x14ac:dyDescent="0.3">
      <c r="F201" t="s">
        <v>535</v>
      </c>
    </row>
    <row r="202" spans="1:7" x14ac:dyDescent="0.3">
      <c r="E202" t="s">
        <v>466</v>
      </c>
    </row>
    <row r="203" spans="1:7" x14ac:dyDescent="0.3">
      <c r="D203" t="s">
        <v>444</v>
      </c>
    </row>
    <row r="204" spans="1:7" x14ac:dyDescent="0.3">
      <c r="C204" t="s">
        <v>437</v>
      </c>
    </row>
    <row r="205" spans="1:7" x14ac:dyDescent="0.3">
      <c r="B205" t="s">
        <v>415</v>
      </c>
    </row>
    <row r="206" spans="1:7" x14ac:dyDescent="0.3">
      <c r="A206" s="50" t="s">
        <v>365</v>
      </c>
    </row>
    <row r="207" spans="1:7" x14ac:dyDescent="0.3">
      <c r="A207" s="50">
        <v>30</v>
      </c>
      <c r="B207" t="s">
        <v>316</v>
      </c>
      <c r="C207" t="s">
        <v>138</v>
      </c>
      <c r="D207" t="s">
        <v>156</v>
      </c>
      <c r="E207" t="s">
        <v>155</v>
      </c>
      <c r="F207" t="s">
        <v>482</v>
      </c>
      <c r="G207" t="s">
        <v>198</v>
      </c>
    </row>
    <row r="208" spans="1:7" x14ac:dyDescent="0.3">
      <c r="F208" t="s">
        <v>536</v>
      </c>
    </row>
    <row r="209" spans="1:7" x14ac:dyDescent="0.3">
      <c r="E209" t="s">
        <v>483</v>
      </c>
    </row>
    <row r="210" spans="1:7" x14ac:dyDescent="0.3">
      <c r="D210" t="s">
        <v>445</v>
      </c>
    </row>
    <row r="211" spans="1:7" x14ac:dyDescent="0.3">
      <c r="C211" t="s">
        <v>437</v>
      </c>
    </row>
    <row r="212" spans="1:7" x14ac:dyDescent="0.3">
      <c r="B212" t="s">
        <v>416</v>
      </c>
    </row>
    <row r="213" spans="1:7" x14ac:dyDescent="0.3">
      <c r="A213" s="50" t="s">
        <v>366</v>
      </c>
    </row>
    <row r="214" spans="1:7" x14ac:dyDescent="0.3">
      <c r="A214" s="50">
        <v>31</v>
      </c>
      <c r="B214" t="s">
        <v>317</v>
      </c>
      <c r="C214" t="s">
        <v>138</v>
      </c>
      <c r="D214" t="s">
        <v>156</v>
      </c>
      <c r="E214" t="s">
        <v>155</v>
      </c>
      <c r="F214" t="s">
        <v>484</v>
      </c>
      <c r="G214" t="s">
        <v>197</v>
      </c>
    </row>
    <row r="215" spans="1:7" x14ac:dyDescent="0.3">
      <c r="F215" t="s">
        <v>537</v>
      </c>
    </row>
    <row r="216" spans="1:7" x14ac:dyDescent="0.3">
      <c r="E216" t="s">
        <v>483</v>
      </c>
    </row>
    <row r="217" spans="1:7" x14ac:dyDescent="0.3">
      <c r="D217" t="s">
        <v>445</v>
      </c>
    </row>
    <row r="218" spans="1:7" x14ac:dyDescent="0.3">
      <c r="C218" t="s">
        <v>437</v>
      </c>
    </row>
    <row r="219" spans="1:7" x14ac:dyDescent="0.3">
      <c r="B219" t="s">
        <v>417</v>
      </c>
    </row>
    <row r="220" spans="1:7" x14ac:dyDescent="0.3">
      <c r="A220" s="50" t="s">
        <v>367</v>
      </c>
    </row>
    <row r="221" spans="1:7" x14ac:dyDescent="0.3">
      <c r="A221" s="50">
        <v>32</v>
      </c>
      <c r="B221" t="s">
        <v>318</v>
      </c>
      <c r="C221" t="s">
        <v>138</v>
      </c>
      <c r="D221" t="s">
        <v>156</v>
      </c>
      <c r="E221" t="s">
        <v>155</v>
      </c>
      <c r="F221" t="s">
        <v>485</v>
      </c>
      <c r="G221" t="s">
        <v>195</v>
      </c>
    </row>
    <row r="222" spans="1:7" x14ac:dyDescent="0.3">
      <c r="F222" t="s">
        <v>538</v>
      </c>
    </row>
    <row r="223" spans="1:7" x14ac:dyDescent="0.3">
      <c r="E223" t="s">
        <v>483</v>
      </c>
    </row>
    <row r="224" spans="1:7" x14ac:dyDescent="0.3">
      <c r="D224" t="s">
        <v>445</v>
      </c>
    </row>
    <row r="225" spans="1:7" x14ac:dyDescent="0.3">
      <c r="C225" t="s">
        <v>437</v>
      </c>
    </row>
    <row r="226" spans="1:7" x14ac:dyDescent="0.3">
      <c r="B226" t="s">
        <v>418</v>
      </c>
    </row>
    <row r="227" spans="1:7" x14ac:dyDescent="0.3">
      <c r="A227" s="50" t="s">
        <v>368</v>
      </c>
    </row>
    <row r="228" spans="1:7" x14ac:dyDescent="0.3">
      <c r="A228" s="50">
        <v>33</v>
      </c>
      <c r="B228" t="s">
        <v>319</v>
      </c>
      <c r="C228" t="s">
        <v>142</v>
      </c>
      <c r="D228" t="s">
        <v>156</v>
      </c>
      <c r="E228" t="s">
        <v>155</v>
      </c>
      <c r="F228" t="s">
        <v>486</v>
      </c>
      <c r="G228" t="s">
        <v>199</v>
      </c>
    </row>
    <row r="229" spans="1:7" x14ac:dyDescent="0.3">
      <c r="F229" t="s">
        <v>539</v>
      </c>
    </row>
    <row r="230" spans="1:7" x14ac:dyDescent="0.3">
      <c r="E230" t="s">
        <v>483</v>
      </c>
    </row>
    <row r="231" spans="1:7" x14ac:dyDescent="0.3">
      <c r="D231" t="s">
        <v>445</v>
      </c>
    </row>
    <row r="232" spans="1:7" x14ac:dyDescent="0.3">
      <c r="C232" t="s">
        <v>438</v>
      </c>
    </row>
    <row r="233" spans="1:7" x14ac:dyDescent="0.3">
      <c r="B233" t="s">
        <v>419</v>
      </c>
    </row>
    <row r="234" spans="1:7" x14ac:dyDescent="0.3">
      <c r="A234" s="50" t="s">
        <v>369</v>
      </c>
    </row>
    <row r="235" spans="1:7" x14ac:dyDescent="0.3">
      <c r="A235" s="50">
        <v>34</v>
      </c>
      <c r="B235" t="s">
        <v>320</v>
      </c>
      <c r="C235" t="s">
        <v>142</v>
      </c>
      <c r="D235" t="s">
        <v>156</v>
      </c>
      <c r="E235" t="s">
        <v>155</v>
      </c>
      <c r="F235" t="s">
        <v>487</v>
      </c>
      <c r="G235" t="s">
        <v>193</v>
      </c>
    </row>
    <row r="236" spans="1:7" x14ac:dyDescent="0.3">
      <c r="F236" t="s">
        <v>540</v>
      </c>
    </row>
    <row r="237" spans="1:7" x14ac:dyDescent="0.3">
      <c r="E237" t="s">
        <v>483</v>
      </c>
    </row>
    <row r="238" spans="1:7" x14ac:dyDescent="0.3">
      <c r="D238" t="s">
        <v>445</v>
      </c>
    </row>
    <row r="239" spans="1:7" x14ac:dyDescent="0.3">
      <c r="C239" t="s">
        <v>438</v>
      </c>
    </row>
    <row r="240" spans="1:7" x14ac:dyDescent="0.3">
      <c r="B240" t="s">
        <v>420</v>
      </c>
    </row>
    <row r="241" spans="1:7" x14ac:dyDescent="0.3">
      <c r="A241" s="50" t="s">
        <v>370</v>
      </c>
    </row>
    <row r="242" spans="1:7" x14ac:dyDescent="0.3">
      <c r="A242" s="50">
        <v>35</v>
      </c>
      <c r="B242" t="s">
        <v>321</v>
      </c>
      <c r="C242" t="s">
        <v>142</v>
      </c>
      <c r="D242" t="s">
        <v>156</v>
      </c>
      <c r="E242" t="s">
        <v>155</v>
      </c>
      <c r="F242" t="s">
        <v>488</v>
      </c>
      <c r="G242" t="s">
        <v>200</v>
      </c>
    </row>
    <row r="243" spans="1:7" x14ac:dyDescent="0.3">
      <c r="F243" t="s">
        <v>541</v>
      </c>
    </row>
    <row r="244" spans="1:7" x14ac:dyDescent="0.3">
      <c r="E244" t="s">
        <v>483</v>
      </c>
    </row>
    <row r="245" spans="1:7" x14ac:dyDescent="0.3">
      <c r="D245" t="s">
        <v>445</v>
      </c>
    </row>
    <row r="246" spans="1:7" x14ac:dyDescent="0.3">
      <c r="C246" t="s">
        <v>438</v>
      </c>
    </row>
    <row r="247" spans="1:7" x14ac:dyDescent="0.3">
      <c r="B247" t="s">
        <v>421</v>
      </c>
    </row>
    <row r="248" spans="1:7" x14ac:dyDescent="0.3">
      <c r="A248" s="50" t="s">
        <v>371</v>
      </c>
    </row>
    <row r="249" spans="1:7" x14ac:dyDescent="0.3">
      <c r="A249" s="50">
        <v>36</v>
      </c>
      <c r="B249" t="s">
        <v>322</v>
      </c>
      <c r="C249" t="s">
        <v>142</v>
      </c>
      <c r="D249" t="s">
        <v>156</v>
      </c>
      <c r="E249" t="s">
        <v>155</v>
      </c>
      <c r="F249" t="s">
        <v>489</v>
      </c>
      <c r="G249" t="s">
        <v>193</v>
      </c>
    </row>
    <row r="250" spans="1:7" x14ac:dyDescent="0.3">
      <c r="F250" t="s">
        <v>542</v>
      </c>
    </row>
    <row r="251" spans="1:7" x14ac:dyDescent="0.3">
      <c r="E251" t="s">
        <v>483</v>
      </c>
    </row>
    <row r="252" spans="1:7" x14ac:dyDescent="0.3">
      <c r="D252" t="s">
        <v>445</v>
      </c>
    </row>
    <row r="253" spans="1:7" x14ac:dyDescent="0.3">
      <c r="C253" t="s">
        <v>438</v>
      </c>
    </row>
    <row r="254" spans="1:7" x14ac:dyDescent="0.3">
      <c r="B254" t="s">
        <v>422</v>
      </c>
    </row>
    <row r="255" spans="1:7" x14ac:dyDescent="0.3">
      <c r="A255" s="50" t="s">
        <v>372</v>
      </c>
    </row>
    <row r="256" spans="1:7" x14ac:dyDescent="0.3">
      <c r="A256" s="50">
        <v>37</v>
      </c>
      <c r="B256" t="s">
        <v>323</v>
      </c>
      <c r="C256" t="s">
        <v>142</v>
      </c>
      <c r="D256" t="s">
        <v>156</v>
      </c>
      <c r="E256" t="s">
        <v>155</v>
      </c>
      <c r="F256" t="s">
        <v>490</v>
      </c>
      <c r="G256" t="s">
        <v>201</v>
      </c>
    </row>
    <row r="257" spans="1:7" x14ac:dyDescent="0.3">
      <c r="F257" t="s">
        <v>543</v>
      </c>
    </row>
    <row r="258" spans="1:7" x14ac:dyDescent="0.3">
      <c r="E258" t="s">
        <v>483</v>
      </c>
    </row>
    <row r="259" spans="1:7" x14ac:dyDescent="0.3">
      <c r="D259" t="s">
        <v>445</v>
      </c>
    </row>
    <row r="260" spans="1:7" x14ac:dyDescent="0.3">
      <c r="C260" t="s">
        <v>438</v>
      </c>
    </row>
    <row r="261" spans="1:7" x14ac:dyDescent="0.3">
      <c r="B261" t="s">
        <v>423</v>
      </c>
    </row>
    <row r="262" spans="1:7" x14ac:dyDescent="0.3">
      <c r="A262" s="50" t="s">
        <v>373</v>
      </c>
    </row>
    <row r="263" spans="1:7" x14ac:dyDescent="0.3">
      <c r="A263" s="50">
        <v>38</v>
      </c>
      <c r="B263" t="s">
        <v>324</v>
      </c>
      <c r="C263" t="s">
        <v>142</v>
      </c>
      <c r="D263" t="s">
        <v>156</v>
      </c>
      <c r="E263" t="s">
        <v>155</v>
      </c>
      <c r="F263" t="s">
        <v>491</v>
      </c>
      <c r="G263" t="s">
        <v>174</v>
      </c>
    </row>
    <row r="264" spans="1:7" x14ac:dyDescent="0.3">
      <c r="F264" t="s">
        <v>544</v>
      </c>
    </row>
    <row r="265" spans="1:7" x14ac:dyDescent="0.3">
      <c r="E265" t="s">
        <v>483</v>
      </c>
    </row>
    <row r="266" spans="1:7" x14ac:dyDescent="0.3">
      <c r="D266" t="s">
        <v>445</v>
      </c>
    </row>
    <row r="267" spans="1:7" x14ac:dyDescent="0.3">
      <c r="C267" t="s">
        <v>438</v>
      </c>
    </row>
    <row r="268" spans="1:7" x14ac:dyDescent="0.3">
      <c r="B268" t="s">
        <v>424</v>
      </c>
    </row>
    <row r="269" spans="1:7" x14ac:dyDescent="0.3">
      <c r="A269" s="50" t="s">
        <v>374</v>
      </c>
    </row>
    <row r="270" spans="1:7" x14ac:dyDescent="0.3">
      <c r="A270" s="50">
        <v>39</v>
      </c>
      <c r="B270" t="s">
        <v>325</v>
      </c>
      <c r="C270" t="s">
        <v>142</v>
      </c>
      <c r="D270" t="s">
        <v>159</v>
      </c>
      <c r="E270" t="s">
        <v>158</v>
      </c>
      <c r="F270" t="s">
        <v>492</v>
      </c>
      <c r="G270" t="s">
        <v>196</v>
      </c>
    </row>
    <row r="271" spans="1:7" x14ac:dyDescent="0.3">
      <c r="F271" t="s">
        <v>545</v>
      </c>
    </row>
    <row r="272" spans="1:7" x14ac:dyDescent="0.3">
      <c r="E272" t="s">
        <v>493</v>
      </c>
    </row>
    <row r="273" spans="1:7" x14ac:dyDescent="0.3">
      <c r="D273" t="s">
        <v>446</v>
      </c>
    </row>
    <row r="274" spans="1:7" x14ac:dyDescent="0.3">
      <c r="C274" t="s">
        <v>438</v>
      </c>
    </row>
    <row r="275" spans="1:7" x14ac:dyDescent="0.3">
      <c r="B275" t="s">
        <v>425</v>
      </c>
    </row>
    <row r="276" spans="1:7" x14ac:dyDescent="0.3">
      <c r="A276" s="50" t="s">
        <v>375</v>
      </c>
    </row>
    <row r="277" spans="1:7" x14ac:dyDescent="0.3">
      <c r="A277" s="50">
        <v>40</v>
      </c>
      <c r="B277" t="s">
        <v>326</v>
      </c>
      <c r="C277" t="s">
        <v>142</v>
      </c>
      <c r="D277" t="s">
        <v>159</v>
      </c>
      <c r="E277" t="s">
        <v>158</v>
      </c>
      <c r="F277" t="s">
        <v>494</v>
      </c>
      <c r="G277" t="s">
        <v>195</v>
      </c>
    </row>
    <row r="278" spans="1:7" x14ac:dyDescent="0.3">
      <c r="F278" t="s">
        <v>546</v>
      </c>
    </row>
    <row r="279" spans="1:7" x14ac:dyDescent="0.3">
      <c r="E279" t="s">
        <v>493</v>
      </c>
    </row>
    <row r="280" spans="1:7" x14ac:dyDescent="0.3">
      <c r="D280" t="s">
        <v>446</v>
      </c>
    </row>
    <row r="281" spans="1:7" x14ac:dyDescent="0.3">
      <c r="C281" t="s">
        <v>438</v>
      </c>
    </row>
    <row r="282" spans="1:7" x14ac:dyDescent="0.3">
      <c r="B282" t="s">
        <v>426</v>
      </c>
    </row>
    <row r="283" spans="1:7" x14ac:dyDescent="0.3">
      <c r="A283" s="50" t="s">
        <v>376</v>
      </c>
    </row>
    <row r="284" spans="1:7" x14ac:dyDescent="0.3">
      <c r="A284" s="50">
        <v>41</v>
      </c>
      <c r="B284" t="s">
        <v>327</v>
      </c>
      <c r="C284" t="s">
        <v>138</v>
      </c>
      <c r="D284" t="s">
        <v>159</v>
      </c>
      <c r="E284" t="s">
        <v>158</v>
      </c>
      <c r="F284" t="s">
        <v>495</v>
      </c>
      <c r="G284" t="s">
        <v>202</v>
      </c>
    </row>
    <row r="285" spans="1:7" x14ac:dyDescent="0.3">
      <c r="F285" t="s">
        <v>547</v>
      </c>
    </row>
    <row r="286" spans="1:7" x14ac:dyDescent="0.3">
      <c r="E286" t="s">
        <v>493</v>
      </c>
    </row>
    <row r="287" spans="1:7" x14ac:dyDescent="0.3">
      <c r="D287" t="s">
        <v>446</v>
      </c>
    </row>
    <row r="288" spans="1:7" x14ac:dyDescent="0.3">
      <c r="C288" t="s">
        <v>437</v>
      </c>
    </row>
    <row r="289" spans="1:7" x14ac:dyDescent="0.3">
      <c r="B289" t="s">
        <v>427</v>
      </c>
    </row>
    <row r="290" spans="1:7" x14ac:dyDescent="0.3">
      <c r="A290" s="50" t="s">
        <v>377</v>
      </c>
    </row>
    <row r="291" spans="1:7" x14ac:dyDescent="0.3">
      <c r="A291" s="50">
        <v>42</v>
      </c>
      <c r="B291" t="s">
        <v>328</v>
      </c>
      <c r="C291" t="s">
        <v>138</v>
      </c>
      <c r="D291" t="s">
        <v>161</v>
      </c>
      <c r="E291" t="s">
        <v>158</v>
      </c>
      <c r="F291" t="s">
        <v>496</v>
      </c>
      <c r="G291" t="s">
        <v>203</v>
      </c>
    </row>
    <row r="292" spans="1:7" x14ac:dyDescent="0.3">
      <c r="F292" t="s">
        <v>548</v>
      </c>
    </row>
    <row r="293" spans="1:7" x14ac:dyDescent="0.3">
      <c r="E293" t="s">
        <v>493</v>
      </c>
    </row>
    <row r="294" spans="1:7" x14ac:dyDescent="0.3">
      <c r="D294" t="s">
        <v>447</v>
      </c>
    </row>
    <row r="295" spans="1:7" x14ac:dyDescent="0.3">
      <c r="C295" t="s">
        <v>437</v>
      </c>
    </row>
    <row r="296" spans="1:7" x14ac:dyDescent="0.3">
      <c r="B296" t="s">
        <v>428</v>
      </c>
    </row>
    <row r="297" spans="1:7" x14ac:dyDescent="0.3">
      <c r="A297" s="50" t="s">
        <v>378</v>
      </c>
    </row>
    <row r="298" spans="1:7" x14ac:dyDescent="0.3">
      <c r="A298" s="50">
        <v>43</v>
      </c>
      <c r="B298" t="s">
        <v>329</v>
      </c>
      <c r="C298" t="s">
        <v>138</v>
      </c>
      <c r="D298" t="s">
        <v>161</v>
      </c>
      <c r="E298" t="s">
        <v>158</v>
      </c>
      <c r="F298" t="s">
        <v>497</v>
      </c>
      <c r="G298" t="s">
        <v>196</v>
      </c>
    </row>
    <row r="299" spans="1:7" x14ac:dyDescent="0.3">
      <c r="F299" t="s">
        <v>549</v>
      </c>
    </row>
    <row r="300" spans="1:7" x14ac:dyDescent="0.3">
      <c r="E300" t="s">
        <v>493</v>
      </c>
    </row>
    <row r="301" spans="1:7" x14ac:dyDescent="0.3">
      <c r="D301" t="s">
        <v>447</v>
      </c>
    </row>
    <row r="302" spans="1:7" x14ac:dyDescent="0.3">
      <c r="C302" t="s">
        <v>437</v>
      </c>
    </row>
    <row r="303" spans="1:7" x14ac:dyDescent="0.3">
      <c r="B303" t="s">
        <v>429</v>
      </c>
    </row>
    <row r="304" spans="1:7" x14ac:dyDescent="0.3">
      <c r="A304" s="50" t="s">
        <v>379</v>
      </c>
    </row>
    <row r="305" spans="1:7" x14ac:dyDescent="0.3">
      <c r="A305" s="50">
        <v>44</v>
      </c>
      <c r="B305" t="s">
        <v>330</v>
      </c>
      <c r="C305" t="s">
        <v>138</v>
      </c>
      <c r="D305" t="s">
        <v>161</v>
      </c>
      <c r="E305" t="s">
        <v>158</v>
      </c>
      <c r="F305" t="s">
        <v>498</v>
      </c>
      <c r="G305" t="s">
        <v>202</v>
      </c>
    </row>
    <row r="306" spans="1:7" x14ac:dyDescent="0.3">
      <c r="F306" t="s">
        <v>550</v>
      </c>
    </row>
    <row r="307" spans="1:7" x14ac:dyDescent="0.3">
      <c r="E307" t="s">
        <v>493</v>
      </c>
    </row>
    <row r="308" spans="1:7" x14ac:dyDescent="0.3">
      <c r="D308" t="s">
        <v>447</v>
      </c>
    </row>
    <row r="309" spans="1:7" x14ac:dyDescent="0.3">
      <c r="C309" t="s">
        <v>437</v>
      </c>
    </row>
    <row r="310" spans="1:7" x14ac:dyDescent="0.3">
      <c r="B310" t="s">
        <v>430</v>
      </c>
    </row>
    <row r="311" spans="1:7" x14ac:dyDescent="0.3">
      <c r="A311" s="50" t="s">
        <v>380</v>
      </c>
    </row>
    <row r="312" spans="1:7" x14ac:dyDescent="0.3">
      <c r="A312" s="50">
        <v>45</v>
      </c>
      <c r="B312" t="s">
        <v>331</v>
      </c>
      <c r="C312" t="s">
        <v>138</v>
      </c>
      <c r="D312" t="s">
        <v>164</v>
      </c>
      <c r="E312" t="s">
        <v>163</v>
      </c>
      <c r="F312" t="s">
        <v>499</v>
      </c>
      <c r="G312" t="s">
        <v>204</v>
      </c>
    </row>
    <row r="313" spans="1:7" x14ac:dyDescent="0.3">
      <c r="F313" t="s">
        <v>551</v>
      </c>
    </row>
    <row r="314" spans="1:7" x14ac:dyDescent="0.3">
      <c r="E314" t="s">
        <v>500</v>
      </c>
    </row>
    <row r="315" spans="1:7" x14ac:dyDescent="0.3">
      <c r="D315" t="s">
        <v>448</v>
      </c>
    </row>
    <row r="316" spans="1:7" x14ac:dyDescent="0.3">
      <c r="C316" t="s">
        <v>437</v>
      </c>
    </row>
    <row r="317" spans="1:7" x14ac:dyDescent="0.3">
      <c r="B317" t="s">
        <v>431</v>
      </c>
    </row>
    <row r="318" spans="1:7" x14ac:dyDescent="0.3">
      <c r="A318" s="50" t="s">
        <v>381</v>
      </c>
    </row>
    <row r="319" spans="1:7" x14ac:dyDescent="0.3">
      <c r="A319" s="50">
        <v>46</v>
      </c>
      <c r="B319" t="s">
        <v>332</v>
      </c>
      <c r="C319" t="s">
        <v>142</v>
      </c>
      <c r="D319" t="s">
        <v>164</v>
      </c>
      <c r="E319" t="s">
        <v>163</v>
      </c>
      <c r="F319" t="s">
        <v>501</v>
      </c>
      <c r="G319" t="s">
        <v>195</v>
      </c>
    </row>
    <row r="320" spans="1:7" x14ac:dyDescent="0.3">
      <c r="F320" t="s">
        <v>552</v>
      </c>
    </row>
    <row r="321" spans="1:7" x14ac:dyDescent="0.3">
      <c r="E321" t="s">
        <v>500</v>
      </c>
    </row>
    <row r="322" spans="1:7" x14ac:dyDescent="0.3">
      <c r="D322" t="s">
        <v>448</v>
      </c>
    </row>
    <row r="323" spans="1:7" x14ac:dyDescent="0.3">
      <c r="C323" t="s">
        <v>438</v>
      </c>
    </row>
    <row r="324" spans="1:7" x14ac:dyDescent="0.3">
      <c r="B324" t="s">
        <v>432</v>
      </c>
    </row>
    <row r="325" spans="1:7" x14ac:dyDescent="0.3">
      <c r="A325" s="50" t="s">
        <v>382</v>
      </c>
    </row>
    <row r="326" spans="1:7" x14ac:dyDescent="0.3">
      <c r="A326" s="50">
        <v>47</v>
      </c>
      <c r="B326" t="s">
        <v>333</v>
      </c>
      <c r="C326" t="s">
        <v>138</v>
      </c>
      <c r="D326" t="s">
        <v>164</v>
      </c>
      <c r="E326" t="s">
        <v>163</v>
      </c>
      <c r="F326" t="s">
        <v>502</v>
      </c>
      <c r="G326" t="s">
        <v>195</v>
      </c>
    </row>
    <row r="327" spans="1:7" x14ac:dyDescent="0.3">
      <c r="F327" t="s">
        <v>553</v>
      </c>
    </row>
    <row r="328" spans="1:7" x14ac:dyDescent="0.3">
      <c r="E328" t="s">
        <v>500</v>
      </c>
    </row>
    <row r="329" spans="1:7" x14ac:dyDescent="0.3">
      <c r="D329" t="s">
        <v>448</v>
      </c>
    </row>
    <row r="330" spans="1:7" x14ac:dyDescent="0.3">
      <c r="C330" t="s">
        <v>437</v>
      </c>
    </row>
    <row r="331" spans="1:7" x14ac:dyDescent="0.3">
      <c r="B331" t="s">
        <v>433</v>
      </c>
    </row>
    <row r="332" spans="1:7" x14ac:dyDescent="0.3">
      <c r="A332" s="50" t="s">
        <v>383</v>
      </c>
    </row>
    <row r="333" spans="1:7" x14ac:dyDescent="0.3">
      <c r="A333" s="50">
        <v>48</v>
      </c>
      <c r="B333" t="s">
        <v>334</v>
      </c>
      <c r="C333" t="s">
        <v>138</v>
      </c>
      <c r="D333" t="s">
        <v>167</v>
      </c>
      <c r="E333" t="s">
        <v>166</v>
      </c>
      <c r="F333" t="s">
        <v>503</v>
      </c>
      <c r="G333" t="s">
        <v>177</v>
      </c>
    </row>
    <row r="334" spans="1:7" x14ac:dyDescent="0.3">
      <c r="F334" t="s">
        <v>554</v>
      </c>
    </row>
    <row r="335" spans="1:7" x14ac:dyDescent="0.3">
      <c r="E335" t="s">
        <v>504</v>
      </c>
    </row>
    <row r="336" spans="1:7" x14ac:dyDescent="0.3">
      <c r="D336" t="s">
        <v>449</v>
      </c>
    </row>
    <row r="337" spans="1:7" x14ac:dyDescent="0.3">
      <c r="C337" t="s">
        <v>437</v>
      </c>
    </row>
    <row r="338" spans="1:7" x14ac:dyDescent="0.3">
      <c r="B338" t="s">
        <v>434</v>
      </c>
    </row>
    <row r="339" spans="1:7" x14ac:dyDescent="0.3">
      <c r="A339" s="50" t="s">
        <v>384</v>
      </c>
    </row>
    <row r="340" spans="1:7" x14ac:dyDescent="0.3">
      <c r="A340" s="50">
        <v>49</v>
      </c>
      <c r="B340" t="s">
        <v>335</v>
      </c>
      <c r="C340" t="s">
        <v>142</v>
      </c>
      <c r="D340" t="s">
        <v>167</v>
      </c>
      <c r="E340" t="s">
        <v>166</v>
      </c>
      <c r="F340" t="s">
        <v>505</v>
      </c>
      <c r="G340" t="s">
        <v>205</v>
      </c>
    </row>
    <row r="341" spans="1:7" x14ac:dyDescent="0.3">
      <c r="F341" t="s">
        <v>555</v>
      </c>
    </row>
    <row r="342" spans="1:7" x14ac:dyDescent="0.3">
      <c r="E342" t="s">
        <v>504</v>
      </c>
    </row>
    <row r="343" spans="1:7" x14ac:dyDescent="0.3">
      <c r="D343" t="s">
        <v>449</v>
      </c>
    </row>
    <row r="344" spans="1:7" x14ac:dyDescent="0.3">
      <c r="C344" t="s">
        <v>438</v>
      </c>
    </row>
    <row r="345" spans="1:7" x14ac:dyDescent="0.3">
      <c r="B345" t="s">
        <v>435</v>
      </c>
    </row>
    <row r="346" spans="1:7" x14ac:dyDescent="0.3">
      <c r="A346" s="50" t="s">
        <v>385</v>
      </c>
    </row>
    <row r="347" spans="1:7" x14ac:dyDescent="0.3">
      <c r="A347" s="50">
        <v>50</v>
      </c>
      <c r="B347" t="s">
        <v>336</v>
      </c>
      <c r="C347" t="s">
        <v>142</v>
      </c>
      <c r="D347" t="s">
        <v>144</v>
      </c>
      <c r="E347" t="s">
        <v>143</v>
      </c>
      <c r="F347" t="s">
        <v>506</v>
      </c>
      <c r="G347" t="s">
        <v>206</v>
      </c>
    </row>
    <row r="348" spans="1:7" x14ac:dyDescent="0.3">
      <c r="F348" t="s">
        <v>556</v>
      </c>
    </row>
    <row r="349" spans="1:7" x14ac:dyDescent="0.3">
      <c r="E349" t="s">
        <v>454</v>
      </c>
    </row>
    <row r="350" spans="1:7" x14ac:dyDescent="0.3">
      <c r="D350" t="s">
        <v>440</v>
      </c>
    </row>
    <row r="351" spans="1:7" x14ac:dyDescent="0.3">
      <c r="C351" t="s">
        <v>438</v>
      </c>
    </row>
    <row r="352" spans="1:7" x14ac:dyDescent="0.3">
      <c r="B352" t="s">
        <v>436</v>
      </c>
    </row>
    <row r="353" spans="1:1" x14ac:dyDescent="0.3">
      <c r="A353" s="50" t="s">
        <v>386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G25" activePane="bottomRight" state="frozen"/>
      <selection pane="topRight" activeCell="B1" sqref="B1"/>
      <selection pane="bottomLeft" activeCell="A2" sqref="A2"/>
      <selection pane="bottomRight" activeCell="K2" sqref="K2"/>
    </sheetView>
  </sheetViews>
  <sheetFormatPr defaultRowHeight="14.4" x14ac:dyDescent="0.3"/>
  <cols>
    <col min="1" max="1" width="9.88671875" bestFit="1" customWidth="1"/>
    <col min="2" max="2" width="26" customWidth="1"/>
    <col min="3" max="3" width="8" customWidth="1"/>
    <col min="4" max="4" width="12" customWidth="1"/>
    <col min="5" max="5" width="11.88671875" bestFit="1" customWidth="1"/>
    <col min="6" max="6" width="13.88671875" bestFit="1" customWidth="1"/>
    <col min="7" max="7" width="11.88671875" style="25" bestFit="1" customWidth="1"/>
    <col min="8" max="8" width="13.44140625" customWidth="1"/>
    <col min="9" max="9" width="9.109375" customWidth="1"/>
    <col min="10" max="10" width="12.88671875" bestFit="1" customWidth="1"/>
    <col min="11" max="11" width="15.5546875" customWidth="1"/>
    <col min="12" max="12" width="13.88671875" customWidth="1"/>
    <col min="13" max="13" width="26.88671875" customWidth="1"/>
    <col min="14" max="14" width="11.6640625" bestFit="1" customWidth="1"/>
    <col min="15" max="15" width="10.44140625" customWidth="1"/>
    <col min="16" max="16" width="10.33203125" bestFit="1" customWidth="1"/>
    <col min="17" max="17" width="16" customWidth="1"/>
    <col min="18" max="18" width="24" bestFit="1" customWidth="1"/>
    <col min="19" max="19" width="10.88671875" customWidth="1"/>
  </cols>
  <sheetData>
    <row r="1" spans="1:19" s="1" customFormat="1" x14ac:dyDescent="0.3">
      <c r="A1" s="6" t="s">
        <v>222</v>
      </c>
      <c r="B1" s="7" t="s">
        <v>221</v>
      </c>
      <c r="C1" s="6" t="s">
        <v>0</v>
      </c>
      <c r="D1" s="6" t="s">
        <v>1</v>
      </c>
      <c r="E1" s="6" t="s">
        <v>2</v>
      </c>
      <c r="F1" s="6" t="s">
        <v>3</v>
      </c>
      <c r="G1" s="24" t="s">
        <v>4</v>
      </c>
      <c r="H1" s="6" t="s">
        <v>5</v>
      </c>
      <c r="I1" s="6" t="s">
        <v>170</v>
      </c>
      <c r="J1" s="6" t="s">
        <v>137</v>
      </c>
      <c r="K1" s="6" t="s">
        <v>228</v>
      </c>
      <c r="L1" s="6" t="s">
        <v>136</v>
      </c>
      <c r="M1" s="6" t="s">
        <v>233</v>
      </c>
      <c r="N1" s="8" t="s">
        <v>246</v>
      </c>
      <c r="O1" s="6" t="s">
        <v>207</v>
      </c>
      <c r="P1" s="6" t="s">
        <v>208</v>
      </c>
      <c r="Q1" s="6" t="s">
        <v>238</v>
      </c>
      <c r="R1" s="6" t="s">
        <v>172</v>
      </c>
      <c r="S1" s="6" t="s">
        <v>239</v>
      </c>
    </row>
    <row r="2" spans="1:19" x14ac:dyDescent="0.3">
      <c r="A2" s="35">
        <v>1</v>
      </c>
      <c r="B2" s="3" t="str">
        <f t="shared" ref="B2:B33" si="0">_xlfn.CONCAT(C2,  " ", D2,  " ", F2)</f>
        <v>Ms. Annie Abbott</v>
      </c>
      <c r="C2" s="3" t="s">
        <v>6</v>
      </c>
      <c r="D2" s="3" t="s">
        <v>7</v>
      </c>
      <c r="E2" s="3"/>
      <c r="F2" s="3" t="s">
        <v>8</v>
      </c>
      <c r="G2" s="36">
        <v>35699</v>
      </c>
      <c r="H2" s="3" t="s">
        <v>9</v>
      </c>
      <c r="I2" s="3" t="s">
        <v>138</v>
      </c>
      <c r="J2" s="5" t="s">
        <v>141</v>
      </c>
      <c r="K2" s="34" t="str">
        <f>HLOOKUP($J2, LOCATION!$B$2:$M$3, 2, FALSE)</f>
        <v>USA</v>
      </c>
      <c r="L2" s="34" t="str">
        <f>INDEX(LOCATION!$B$1:$M$3, 1, MATCH($J2, LOCATION!$B$2:$M$2, 0))</f>
        <v>English</v>
      </c>
      <c r="M2" s="5" t="str">
        <f t="shared" ref="M2:M33" si="1">LOWER(IF($L2="English",_xlfn.CONCAT($F2,".",$D2,"@xyz.org"),_xlfn.CONCAT($F2,".",$D2,"@xyz.com")))</f>
        <v>abbott.annie@xyz.org</v>
      </c>
      <c r="N2" s="4">
        <v>94</v>
      </c>
      <c r="O2" s="3" t="s">
        <v>209</v>
      </c>
      <c r="P2" s="3" t="s">
        <v>210</v>
      </c>
      <c r="Q2" s="3" t="str">
        <f>INDEX(SPORT!$A$2:$B$33, MATCH($R2, SPORT!$B$2:$B$33, 0), 1)</f>
        <v>INDOOR</v>
      </c>
      <c r="R2" s="3" t="s">
        <v>174</v>
      </c>
      <c r="S2" s="2">
        <v>80727</v>
      </c>
    </row>
    <row r="3" spans="1:19" x14ac:dyDescent="0.3">
      <c r="A3" s="35">
        <v>2</v>
      </c>
      <c r="B3" s="3" t="str">
        <f t="shared" si="0"/>
        <v>Ms. Aurelie Liesuchke</v>
      </c>
      <c r="C3" s="2" t="s">
        <v>6</v>
      </c>
      <c r="D3" s="2" t="s">
        <v>10</v>
      </c>
      <c r="E3" s="2"/>
      <c r="F3" s="2" t="s">
        <v>11</v>
      </c>
      <c r="G3" s="36">
        <v>33641</v>
      </c>
      <c r="H3" s="2" t="s">
        <v>12</v>
      </c>
      <c r="I3" s="2" t="s">
        <v>138</v>
      </c>
      <c r="J3" s="5" t="s">
        <v>141</v>
      </c>
      <c r="K3" s="34" t="str">
        <f>HLOOKUP($J3, LOCATION!$B$2:$M$3, 2, FALSE)</f>
        <v>USA</v>
      </c>
      <c r="L3" s="34" t="str">
        <f>INDEX(LOCATION!$B$1:$M$3, 1, MATCH($J3, LOCATION!$B$2:$M$2, 0))</f>
        <v>English</v>
      </c>
      <c r="M3" s="5" t="str">
        <f t="shared" si="1"/>
        <v>liesuchke.aurelie@xyz.org</v>
      </c>
      <c r="N3" s="4">
        <v>84.2</v>
      </c>
      <c r="O3" s="2" t="s">
        <v>211</v>
      </c>
      <c r="P3" s="2" t="s">
        <v>212</v>
      </c>
      <c r="Q3" s="3" t="str">
        <f>INDEX(SPORT!$A$2:$B$33, MATCH($R3, SPORT!$B$2:$B$33, 0), 1)</f>
        <v>INDOOR</v>
      </c>
      <c r="R3" s="2" t="s">
        <v>175</v>
      </c>
      <c r="S3" s="2">
        <v>87471</v>
      </c>
    </row>
    <row r="4" spans="1:19" x14ac:dyDescent="0.3">
      <c r="A4" s="35">
        <v>3</v>
      </c>
      <c r="B4" s="3" t="str">
        <f t="shared" si="0"/>
        <v>Sr. Tomas Filho</v>
      </c>
      <c r="C4" s="2" t="s">
        <v>13</v>
      </c>
      <c r="D4" s="2" t="s">
        <v>14</v>
      </c>
      <c r="E4" s="2" t="s">
        <v>15</v>
      </c>
      <c r="F4" s="2" t="s">
        <v>16</v>
      </c>
      <c r="G4" s="36">
        <v>25394</v>
      </c>
      <c r="H4" s="2" t="s">
        <v>17</v>
      </c>
      <c r="I4" s="2" t="s">
        <v>142</v>
      </c>
      <c r="J4" s="5" t="s">
        <v>145</v>
      </c>
      <c r="K4" s="34" t="str">
        <f>HLOOKUP($J4, LOCATION!$B$2:$M$3, 2, FALSE)</f>
        <v>BRAZIL</v>
      </c>
      <c r="L4" s="34" t="str">
        <f>INDEX(LOCATION!$B$1:$M$3, 1, MATCH($J4, LOCATION!$B$2:$M$2, 0))</f>
        <v>Portuguese</v>
      </c>
      <c r="M4" s="5" t="str">
        <f t="shared" si="1"/>
        <v>filho.tomas@xyz.com</v>
      </c>
      <c r="N4" s="4">
        <v>52.9</v>
      </c>
      <c r="O4" s="2" t="s">
        <v>213</v>
      </c>
      <c r="P4" s="2" t="s">
        <v>210</v>
      </c>
      <c r="Q4" s="3" t="str">
        <f>INDEX(SPORT!$A$2:$B$33, MATCH($R4, SPORT!$B$2:$B$33, 0), 1)</f>
        <v>OUTDOOR</v>
      </c>
      <c r="R4" s="2" t="s">
        <v>177</v>
      </c>
      <c r="S4" s="2">
        <v>64724</v>
      </c>
    </row>
    <row r="5" spans="1:19" x14ac:dyDescent="0.3">
      <c r="A5" s="35">
        <v>4</v>
      </c>
      <c r="B5" s="3" t="str">
        <f t="shared" si="0"/>
        <v>Ms. Darby Cruickshank</v>
      </c>
      <c r="C5" s="2" t="s">
        <v>6</v>
      </c>
      <c r="D5" s="2" t="s">
        <v>18</v>
      </c>
      <c r="E5" s="2"/>
      <c r="F5" s="2" t="s">
        <v>19</v>
      </c>
      <c r="G5" s="36">
        <v>27532</v>
      </c>
      <c r="H5" s="2" t="s">
        <v>20</v>
      </c>
      <c r="I5" s="2" t="s">
        <v>138</v>
      </c>
      <c r="J5" s="5" t="s">
        <v>141</v>
      </c>
      <c r="K5" s="34" t="str">
        <f>HLOOKUP($J5, LOCATION!$B$2:$M$3, 2, FALSE)</f>
        <v>USA</v>
      </c>
      <c r="L5" s="34" t="str">
        <f>INDEX(LOCATION!$B$1:$M$3, 1, MATCH($J5, LOCATION!$B$2:$M$2, 0))</f>
        <v>English</v>
      </c>
      <c r="M5" s="5" t="str">
        <f t="shared" si="1"/>
        <v>cruickshank.darby@xyz.org</v>
      </c>
      <c r="N5" s="4">
        <v>48.9</v>
      </c>
      <c r="O5" s="2" t="s">
        <v>209</v>
      </c>
      <c r="P5" s="2" t="s">
        <v>212</v>
      </c>
      <c r="Q5" s="3" t="str">
        <f>INDEX(SPORT!$A$2:$B$33, MATCH($R5, SPORT!$B$2:$B$33, 0), 1)</f>
        <v>OUTDOOR</v>
      </c>
      <c r="R5" s="2" t="s">
        <v>178</v>
      </c>
      <c r="S5" s="2">
        <v>110823</v>
      </c>
    </row>
    <row r="6" spans="1:19" x14ac:dyDescent="0.3">
      <c r="A6" s="35">
        <v>5</v>
      </c>
      <c r="B6" s="3" t="str">
        <f t="shared" si="0"/>
        <v>Dr. Jaydon Borer</v>
      </c>
      <c r="C6" s="2" t="s">
        <v>21</v>
      </c>
      <c r="D6" s="2" t="s">
        <v>22</v>
      </c>
      <c r="E6" s="2"/>
      <c r="F6" s="2" t="s">
        <v>23</v>
      </c>
      <c r="G6" s="36">
        <v>25706</v>
      </c>
      <c r="H6" s="2" t="s">
        <v>20</v>
      </c>
      <c r="I6" s="2" t="s">
        <v>142</v>
      </c>
      <c r="J6" s="5" t="s">
        <v>141</v>
      </c>
      <c r="K6" s="34" t="str">
        <f>HLOOKUP($J6, LOCATION!$B$2:$M$3, 2, FALSE)</f>
        <v>USA</v>
      </c>
      <c r="L6" s="34" t="str">
        <f>INDEX(LOCATION!$B$1:$M$3, 1, MATCH($J6, LOCATION!$B$2:$M$2, 0))</f>
        <v>English</v>
      </c>
      <c r="M6" s="5" t="str">
        <f t="shared" si="1"/>
        <v>borer.jaydon@xyz.org</v>
      </c>
      <c r="N6" s="4">
        <v>84.8</v>
      </c>
      <c r="O6" s="2" t="s">
        <v>214</v>
      </c>
      <c r="P6" s="2" t="s">
        <v>215</v>
      </c>
      <c r="Q6" s="3" t="str">
        <f>INDEX(SPORT!$A$2:$B$33, MATCH($R6, SPORT!$B$2:$B$33, 0), 1)</f>
        <v>INDOOR</v>
      </c>
      <c r="R6" s="2" t="s">
        <v>179</v>
      </c>
      <c r="S6" s="2">
        <v>56916</v>
      </c>
    </row>
    <row r="7" spans="1:19" x14ac:dyDescent="0.3">
      <c r="A7" s="35">
        <v>6</v>
      </c>
      <c r="B7" s="3" t="str">
        <f t="shared" si="0"/>
        <v>Mr. Moriah  Lynch</v>
      </c>
      <c r="C7" s="2" t="s">
        <v>24</v>
      </c>
      <c r="D7" s="2" t="s">
        <v>25</v>
      </c>
      <c r="E7" s="2"/>
      <c r="F7" s="2" t="s">
        <v>26</v>
      </c>
      <c r="G7" s="36">
        <v>33944</v>
      </c>
      <c r="H7" s="2" t="s">
        <v>27</v>
      </c>
      <c r="I7" s="2" t="s">
        <v>142</v>
      </c>
      <c r="J7" s="5" t="s">
        <v>141</v>
      </c>
      <c r="K7" s="34" t="str">
        <f>HLOOKUP($J7, LOCATION!$B$2:$M$3, 2, FALSE)</f>
        <v>USA</v>
      </c>
      <c r="L7" s="34" t="str">
        <f>INDEX(LOCATION!$B$1:$M$3, 1, MATCH($J7, LOCATION!$B$2:$M$2, 0))</f>
        <v>English</v>
      </c>
      <c r="M7" s="5" t="str">
        <f t="shared" si="1"/>
        <v>lynch.moriah @xyz.org</v>
      </c>
      <c r="N7" s="4">
        <v>83.2</v>
      </c>
      <c r="O7" s="2" t="s">
        <v>214</v>
      </c>
      <c r="P7" s="2" t="s">
        <v>212</v>
      </c>
      <c r="Q7" s="3" t="str">
        <f>INDEX(SPORT!$A$2:$B$33, MATCH($R7, SPORT!$B$2:$B$33, 0), 1)</f>
        <v>INDOOR</v>
      </c>
      <c r="R7" s="2" t="s">
        <v>180</v>
      </c>
      <c r="S7" s="2">
        <v>51133</v>
      </c>
    </row>
    <row r="8" spans="1:19" x14ac:dyDescent="0.3">
      <c r="A8" s="35">
        <v>7</v>
      </c>
      <c r="B8" s="3" t="str">
        <f t="shared" si="0"/>
        <v>Ms. Amiya Eichmann</v>
      </c>
      <c r="C8" s="2" t="s">
        <v>6</v>
      </c>
      <c r="D8" s="2" t="s">
        <v>28</v>
      </c>
      <c r="E8" s="2"/>
      <c r="F8" s="2" t="s">
        <v>29</v>
      </c>
      <c r="G8" s="36">
        <v>36370</v>
      </c>
      <c r="H8" s="2" t="s">
        <v>30</v>
      </c>
      <c r="I8" s="2" t="s">
        <v>138</v>
      </c>
      <c r="J8" s="5" t="s">
        <v>141</v>
      </c>
      <c r="K8" s="34" t="str">
        <f>HLOOKUP($J8, LOCATION!$B$2:$M$3, 2, FALSE)</f>
        <v>USA</v>
      </c>
      <c r="L8" s="34" t="str">
        <f>INDEX(LOCATION!$B$1:$M$3, 1, MATCH($J8, LOCATION!$B$2:$M$2, 0))</f>
        <v>English</v>
      </c>
      <c r="M8" s="5" t="str">
        <f t="shared" si="1"/>
        <v>eichmann.amiya@xyz.org</v>
      </c>
      <c r="N8" s="4">
        <v>61.1</v>
      </c>
      <c r="O8" s="2" t="s">
        <v>214</v>
      </c>
      <c r="P8" s="2" t="s">
        <v>215</v>
      </c>
      <c r="Q8" s="3" t="str">
        <f>INDEX(SPORT!$A$2:$B$33, MATCH($R8, SPORT!$B$2:$B$33, 0), 1)</f>
        <v>OUTDOOR</v>
      </c>
      <c r="R8" s="2" t="s">
        <v>181</v>
      </c>
      <c r="S8" s="2">
        <v>65465</v>
      </c>
    </row>
    <row r="9" spans="1:19" x14ac:dyDescent="0.3">
      <c r="A9" s="35">
        <v>8</v>
      </c>
      <c r="B9" s="3" t="str">
        <f t="shared" si="0"/>
        <v>Mr. Pierce Rau</v>
      </c>
      <c r="C9" s="2" t="s">
        <v>24</v>
      </c>
      <c r="D9" s="2" t="s">
        <v>31</v>
      </c>
      <c r="E9" s="2"/>
      <c r="F9" s="2" t="s">
        <v>32</v>
      </c>
      <c r="G9" s="36">
        <v>23141</v>
      </c>
      <c r="H9" s="2" t="s">
        <v>20</v>
      </c>
      <c r="I9" s="2" t="s">
        <v>142</v>
      </c>
      <c r="J9" s="5" t="s">
        <v>141</v>
      </c>
      <c r="K9" s="34" t="str">
        <f>HLOOKUP($J9, LOCATION!$B$2:$M$3, 2, FALSE)</f>
        <v>USA</v>
      </c>
      <c r="L9" s="34" t="str">
        <f>INDEX(LOCATION!$B$1:$M$3, 1, MATCH($J9, LOCATION!$B$2:$M$2, 0))</f>
        <v>English</v>
      </c>
      <c r="M9" s="5" t="str">
        <f t="shared" si="1"/>
        <v>rau.pierce@xyz.org</v>
      </c>
      <c r="N9" s="4">
        <v>105.7</v>
      </c>
      <c r="O9" s="2" t="s">
        <v>213</v>
      </c>
      <c r="P9" s="2" t="s">
        <v>216</v>
      </c>
      <c r="Q9" s="3" t="str">
        <f>INDEX(SPORT!$A$2:$B$33, MATCH($R9, SPORT!$B$2:$B$33, 0), 1)</f>
        <v>INDOOR</v>
      </c>
      <c r="R9" s="2" t="s">
        <v>182</v>
      </c>
      <c r="S9" s="2">
        <v>109885</v>
      </c>
    </row>
    <row r="10" spans="1:19" x14ac:dyDescent="0.3">
      <c r="A10" s="35">
        <v>9</v>
      </c>
      <c r="B10" s="3" t="str">
        <f t="shared" si="0"/>
        <v>Ms. Amelia Stevens</v>
      </c>
      <c r="C10" s="2" t="s">
        <v>6</v>
      </c>
      <c r="D10" s="2" t="s">
        <v>33</v>
      </c>
      <c r="E10" s="2"/>
      <c r="F10" s="2" t="s">
        <v>34</v>
      </c>
      <c r="G10" s="36">
        <v>25965</v>
      </c>
      <c r="H10" s="2" t="s">
        <v>12</v>
      </c>
      <c r="I10" s="2" t="s">
        <v>138</v>
      </c>
      <c r="J10" s="5" t="s">
        <v>147</v>
      </c>
      <c r="K10" s="34" t="str">
        <f>HLOOKUP($J10, LOCATION!$B$2:$M$3, 2, FALSE)</f>
        <v>UK</v>
      </c>
      <c r="L10" s="34" t="str">
        <f>INDEX(LOCATION!$B$1:$M$3, 1, MATCH($J10, LOCATION!$B$2:$M$2, 0))</f>
        <v>English</v>
      </c>
      <c r="M10" s="5" t="str">
        <f t="shared" si="1"/>
        <v>stevens.amelia@xyz.org</v>
      </c>
      <c r="N10" s="4">
        <v>65.3</v>
      </c>
      <c r="O10" s="2" t="s">
        <v>214</v>
      </c>
      <c r="P10" s="2" t="s">
        <v>216</v>
      </c>
      <c r="Q10" s="3" t="str">
        <f>INDEX(SPORT!$A$2:$B$33, MATCH($R10, SPORT!$B$2:$B$33, 0), 1)</f>
        <v>INDOOR</v>
      </c>
      <c r="R10" s="2" t="s">
        <v>183</v>
      </c>
      <c r="S10" s="2">
        <v>60061</v>
      </c>
    </row>
    <row r="11" spans="1:19" x14ac:dyDescent="0.3">
      <c r="A11" s="35">
        <v>10</v>
      </c>
      <c r="B11" s="3" t="str">
        <f t="shared" si="0"/>
        <v>Mr. Toby Simpson</v>
      </c>
      <c r="C11" s="2" t="s">
        <v>24</v>
      </c>
      <c r="D11" s="2" t="s">
        <v>35</v>
      </c>
      <c r="E11" s="2"/>
      <c r="F11" s="2" t="s">
        <v>36</v>
      </c>
      <c r="G11" s="36">
        <v>23732</v>
      </c>
      <c r="H11" s="2" t="s">
        <v>27</v>
      </c>
      <c r="I11" s="2" t="s">
        <v>142</v>
      </c>
      <c r="J11" s="5" t="s">
        <v>147</v>
      </c>
      <c r="K11" s="34" t="str">
        <f>HLOOKUP($J11, LOCATION!$B$2:$M$3, 2, FALSE)</f>
        <v>UK</v>
      </c>
      <c r="L11" s="34" t="str">
        <f>INDEX(LOCATION!$B$1:$M$3, 1, MATCH($J11, LOCATION!$B$2:$M$2, 0))</f>
        <v>English</v>
      </c>
      <c r="M11" s="5" t="str">
        <f t="shared" si="1"/>
        <v>simpson.toby@xyz.org</v>
      </c>
      <c r="N11" s="4">
        <v>62.9</v>
      </c>
      <c r="O11" s="2" t="s">
        <v>213</v>
      </c>
      <c r="P11" s="2" t="s">
        <v>217</v>
      </c>
      <c r="Q11" s="3" t="str">
        <f>INDEX(SPORT!$A$2:$B$33, MATCH($R11, SPORT!$B$2:$B$33, 0), 1)</f>
        <v>OUTDOOR</v>
      </c>
      <c r="R11" s="2" t="s">
        <v>181</v>
      </c>
      <c r="S11" s="2">
        <v>32758</v>
      </c>
    </row>
    <row r="12" spans="1:19" x14ac:dyDescent="0.3">
      <c r="A12" s="35">
        <v>11</v>
      </c>
      <c r="B12" s="3" t="str">
        <f t="shared" si="0"/>
        <v>Sir Ethan Murphy</v>
      </c>
      <c r="C12" s="2" t="s">
        <v>37</v>
      </c>
      <c r="D12" s="2" t="s">
        <v>38</v>
      </c>
      <c r="E12" s="2"/>
      <c r="F12" s="2" t="s">
        <v>39</v>
      </c>
      <c r="G12" s="36">
        <v>31733</v>
      </c>
      <c r="H12" s="2" t="s">
        <v>40</v>
      </c>
      <c r="I12" s="2" t="s">
        <v>142</v>
      </c>
      <c r="J12" s="5" t="s">
        <v>147</v>
      </c>
      <c r="K12" s="34" t="str">
        <f>HLOOKUP($J12, LOCATION!$B$2:$M$3, 2, FALSE)</f>
        <v>UK</v>
      </c>
      <c r="L12" s="34" t="str">
        <f>INDEX(LOCATION!$B$1:$M$3, 1, MATCH($J12, LOCATION!$B$2:$M$2, 0))</f>
        <v>English</v>
      </c>
      <c r="M12" s="5" t="str">
        <f t="shared" si="1"/>
        <v>murphy.ethan@xyz.org</v>
      </c>
      <c r="N12" s="4">
        <v>104.3</v>
      </c>
      <c r="O12" s="2" t="s">
        <v>211</v>
      </c>
      <c r="P12" s="2" t="s">
        <v>217</v>
      </c>
      <c r="Q12" s="3" t="str">
        <f>INDEX(SPORT!$A$2:$B$33, MATCH($R12, SPORT!$B$2:$B$33, 0), 1)</f>
        <v>OUTDOOR</v>
      </c>
      <c r="R12" s="2" t="s">
        <v>184</v>
      </c>
      <c r="S12" s="2">
        <v>99613</v>
      </c>
    </row>
    <row r="13" spans="1:19" x14ac:dyDescent="0.3">
      <c r="A13" s="35">
        <v>12</v>
      </c>
      <c r="B13" s="3" t="str">
        <f t="shared" si="0"/>
        <v>Mrs. Ashley Wood</v>
      </c>
      <c r="C13" s="2" t="s">
        <v>41</v>
      </c>
      <c r="D13" s="2" t="s">
        <v>42</v>
      </c>
      <c r="E13" s="2"/>
      <c r="F13" s="2" t="s">
        <v>43</v>
      </c>
      <c r="G13" s="36">
        <v>28412</v>
      </c>
      <c r="H13" s="2" t="s">
        <v>9</v>
      </c>
      <c r="I13" s="2" t="s">
        <v>138</v>
      </c>
      <c r="J13" s="5" t="s">
        <v>147</v>
      </c>
      <c r="K13" s="34" t="str">
        <f>HLOOKUP($J13, LOCATION!$B$2:$M$3, 2, FALSE)</f>
        <v>UK</v>
      </c>
      <c r="L13" s="34" t="str">
        <f>INDEX(LOCATION!$B$1:$M$3, 1, MATCH($J13, LOCATION!$B$2:$M$2, 0))</f>
        <v>English</v>
      </c>
      <c r="M13" s="5" t="str">
        <f t="shared" si="1"/>
        <v>wood.ashley@xyz.org</v>
      </c>
      <c r="N13" s="4">
        <v>100.7</v>
      </c>
      <c r="O13" s="2" t="s">
        <v>211</v>
      </c>
      <c r="P13" s="2" t="s">
        <v>217</v>
      </c>
      <c r="Q13" s="3" t="str">
        <f>INDEX(SPORT!$A$2:$B$33, MATCH($R13, SPORT!$B$2:$B$33, 0), 1)</f>
        <v>OUTDOOR</v>
      </c>
      <c r="R13" s="2" t="s">
        <v>185</v>
      </c>
      <c r="S13" s="2">
        <v>56595</v>
      </c>
    </row>
    <row r="14" spans="1:19" x14ac:dyDescent="0.3">
      <c r="A14" s="35">
        <v>13</v>
      </c>
      <c r="B14" s="3" t="str">
        <f t="shared" si="0"/>
        <v>Ms. Megan Scott</v>
      </c>
      <c r="C14" s="2" t="s">
        <v>6</v>
      </c>
      <c r="D14" s="2" t="s">
        <v>44</v>
      </c>
      <c r="E14" s="2"/>
      <c r="F14" s="2" t="s">
        <v>45</v>
      </c>
      <c r="G14" s="36">
        <v>28168</v>
      </c>
      <c r="H14" s="2" t="s">
        <v>12</v>
      </c>
      <c r="I14" s="2" t="s">
        <v>138</v>
      </c>
      <c r="J14" s="5" t="s">
        <v>147</v>
      </c>
      <c r="K14" s="34" t="str">
        <f>HLOOKUP($J14, LOCATION!$B$2:$M$3, 2, FALSE)</f>
        <v>UK</v>
      </c>
      <c r="L14" s="34" t="str">
        <f>INDEX(LOCATION!$B$1:$M$3, 1, MATCH($J14, LOCATION!$B$2:$M$2, 0))</f>
        <v>English</v>
      </c>
      <c r="M14" s="5" t="str">
        <f t="shared" si="1"/>
        <v>scott.megan@xyz.org</v>
      </c>
      <c r="N14" s="4">
        <v>70.900000000000006</v>
      </c>
      <c r="O14" s="2" t="s">
        <v>209</v>
      </c>
      <c r="P14" s="2" t="s">
        <v>210</v>
      </c>
      <c r="Q14" s="3" t="str">
        <f>INDEX(SPORT!$A$2:$B$33, MATCH($R14, SPORT!$B$2:$B$33, 0), 1)</f>
        <v>OUTDOOR</v>
      </c>
      <c r="R14" s="2" t="s">
        <v>186</v>
      </c>
      <c r="S14" s="2">
        <v>117408</v>
      </c>
    </row>
    <row r="15" spans="1:19" x14ac:dyDescent="0.3">
      <c r="A15" s="35">
        <v>14</v>
      </c>
      <c r="B15" s="3" t="str">
        <f t="shared" si="0"/>
        <v>Hr. Helmut Weinhae</v>
      </c>
      <c r="C15" s="2" t="s">
        <v>46</v>
      </c>
      <c r="D15" s="2" t="s">
        <v>47</v>
      </c>
      <c r="E15" s="2"/>
      <c r="F15" s="2" t="s">
        <v>48</v>
      </c>
      <c r="G15" s="36">
        <v>21788</v>
      </c>
      <c r="H15" s="2" t="s">
        <v>49</v>
      </c>
      <c r="I15" s="2" t="s">
        <v>142</v>
      </c>
      <c r="J15" s="5" t="s">
        <v>150</v>
      </c>
      <c r="K15" s="34" t="str">
        <f>HLOOKUP($J15, LOCATION!$B$2:$M$3, 2, FALSE)</f>
        <v>GERMANY</v>
      </c>
      <c r="L15" s="34" t="str">
        <f>INDEX(LOCATION!$B$1:$M$3, 1, MATCH($J15, LOCATION!$B$2:$M$2, 0))</f>
        <v>German</v>
      </c>
      <c r="M15" s="5" t="str">
        <f t="shared" si="1"/>
        <v>weinhae.helmut@xyz.com</v>
      </c>
      <c r="N15" s="4">
        <v>68.3</v>
      </c>
      <c r="O15" s="2" t="s">
        <v>218</v>
      </c>
      <c r="P15" s="2" t="s">
        <v>216</v>
      </c>
      <c r="Q15" s="3" t="str">
        <f>INDEX(SPORT!$A$2:$B$33, MATCH($R15, SPORT!$B$2:$B$33, 0), 1)</f>
        <v>OUTDOOR</v>
      </c>
      <c r="R15" s="2" t="s">
        <v>187</v>
      </c>
      <c r="S15" s="2">
        <v>64862</v>
      </c>
    </row>
    <row r="16" spans="1:19" x14ac:dyDescent="0.3">
      <c r="A16" s="35">
        <v>15</v>
      </c>
      <c r="B16" s="3" t="str">
        <f t="shared" si="0"/>
        <v>Prof. Milena Schotin</v>
      </c>
      <c r="C16" s="2" t="s">
        <v>50</v>
      </c>
      <c r="D16" s="2" t="s">
        <v>51</v>
      </c>
      <c r="E16" s="2"/>
      <c r="F16" s="2" t="s">
        <v>52</v>
      </c>
      <c r="G16" s="36">
        <v>23804</v>
      </c>
      <c r="H16" s="2" t="s">
        <v>53</v>
      </c>
      <c r="I16" s="2" t="s">
        <v>138</v>
      </c>
      <c r="J16" s="5" t="s">
        <v>150</v>
      </c>
      <c r="K16" s="34" t="str">
        <f>HLOOKUP($J16, LOCATION!$B$2:$M$3, 2, FALSE)</f>
        <v>GERMANY</v>
      </c>
      <c r="L16" s="34" t="str">
        <f>INDEX(LOCATION!$B$1:$M$3, 1, MATCH($J16, LOCATION!$B$2:$M$2, 0))</f>
        <v>German</v>
      </c>
      <c r="M16" s="5" t="str">
        <f t="shared" si="1"/>
        <v>schotin.milena@xyz.com</v>
      </c>
      <c r="N16" s="4">
        <v>105.3</v>
      </c>
      <c r="O16" s="2" t="s">
        <v>218</v>
      </c>
      <c r="P16" s="2" t="s">
        <v>217</v>
      </c>
      <c r="Q16" s="3" t="str">
        <f>INDEX(SPORT!$A$2:$B$33, MATCH($R16, SPORT!$B$2:$B$33, 0), 1)</f>
        <v>INDOOR</v>
      </c>
      <c r="R16" s="2" t="s">
        <v>188</v>
      </c>
      <c r="S16" s="2">
        <v>10241</v>
      </c>
    </row>
    <row r="17" spans="1:19" x14ac:dyDescent="0.3">
      <c r="A17" s="35">
        <v>16</v>
      </c>
      <c r="B17" s="3" t="str">
        <f t="shared" si="0"/>
        <v>Hr. Lothar Birnbaum</v>
      </c>
      <c r="C17" s="2" t="s">
        <v>46</v>
      </c>
      <c r="D17" s="2" t="s">
        <v>54</v>
      </c>
      <c r="E17" s="2"/>
      <c r="F17" s="2" t="s">
        <v>55</v>
      </c>
      <c r="G17" s="36">
        <v>25405</v>
      </c>
      <c r="H17" s="2" t="s">
        <v>17</v>
      </c>
      <c r="I17" s="2" t="s">
        <v>142</v>
      </c>
      <c r="J17" s="5" t="s">
        <v>150</v>
      </c>
      <c r="K17" s="34" t="str">
        <f>HLOOKUP($J17, LOCATION!$B$2:$M$3, 2, FALSE)</f>
        <v>GERMANY</v>
      </c>
      <c r="L17" s="34" t="str">
        <f>INDEX(LOCATION!$B$1:$M$3, 1, MATCH($J17, LOCATION!$B$2:$M$2, 0))</f>
        <v>German</v>
      </c>
      <c r="M17" s="5" t="str">
        <f t="shared" si="1"/>
        <v>birnbaum.lothar@xyz.com</v>
      </c>
      <c r="N17" s="4">
        <v>48.6</v>
      </c>
      <c r="O17" s="2" t="s">
        <v>214</v>
      </c>
      <c r="P17" s="2" t="s">
        <v>217</v>
      </c>
      <c r="Q17" s="3" t="str">
        <f>INDEX(SPORT!$A$2:$B$33, MATCH($R17, SPORT!$B$2:$B$33, 0), 1)</f>
        <v>OUTDOOR</v>
      </c>
      <c r="R17" s="2" t="s">
        <v>178</v>
      </c>
      <c r="S17" s="2">
        <v>88762</v>
      </c>
    </row>
    <row r="18" spans="1:19" x14ac:dyDescent="0.3">
      <c r="A18" s="35">
        <v>17</v>
      </c>
      <c r="B18" s="3" t="str">
        <f t="shared" si="0"/>
        <v>Hr. Pietro Stolze</v>
      </c>
      <c r="C18" s="2" t="s">
        <v>46</v>
      </c>
      <c r="D18" s="2" t="s">
        <v>56</v>
      </c>
      <c r="E18" s="2"/>
      <c r="F18" s="2" t="s">
        <v>57</v>
      </c>
      <c r="G18" s="36">
        <v>26582</v>
      </c>
      <c r="H18" s="2" t="s">
        <v>9</v>
      </c>
      <c r="I18" s="2" t="s">
        <v>142</v>
      </c>
      <c r="J18" s="5" t="s">
        <v>150</v>
      </c>
      <c r="K18" s="34" t="str">
        <f>HLOOKUP($J18, LOCATION!$B$2:$M$3, 2, FALSE)</f>
        <v>GERMANY</v>
      </c>
      <c r="L18" s="34" t="str">
        <f>INDEX(LOCATION!$B$1:$M$3, 1, MATCH($J18, LOCATION!$B$2:$M$2, 0))</f>
        <v>German</v>
      </c>
      <c r="M18" s="5" t="str">
        <f t="shared" si="1"/>
        <v>stolze.pietro@xyz.com</v>
      </c>
      <c r="N18" s="4">
        <v>105.9</v>
      </c>
      <c r="O18" s="2" t="s">
        <v>214</v>
      </c>
      <c r="P18" s="2" t="s">
        <v>210</v>
      </c>
      <c r="Q18" s="3" t="str">
        <f>INDEX(SPORT!$A$2:$B$33, MATCH($R18, SPORT!$B$2:$B$33, 0), 1)</f>
        <v>INDOOR</v>
      </c>
      <c r="R18" s="2" t="s">
        <v>189</v>
      </c>
      <c r="S18" s="2">
        <v>80757</v>
      </c>
    </row>
    <row r="19" spans="1:19" x14ac:dyDescent="0.3">
      <c r="A19" s="35">
        <v>18</v>
      </c>
      <c r="B19" s="3" t="str">
        <f t="shared" si="0"/>
        <v>Hr. Richard  Tlustek</v>
      </c>
      <c r="C19" s="2" t="s">
        <v>46</v>
      </c>
      <c r="D19" s="2" t="s">
        <v>58</v>
      </c>
      <c r="E19" s="2"/>
      <c r="F19" s="2" t="s">
        <v>59</v>
      </c>
      <c r="G19" s="36">
        <v>21793</v>
      </c>
      <c r="H19" s="2" t="s">
        <v>49</v>
      </c>
      <c r="I19" s="2" t="s">
        <v>142</v>
      </c>
      <c r="J19" s="5" t="s">
        <v>150</v>
      </c>
      <c r="K19" s="34" t="str">
        <f>HLOOKUP($J19, LOCATION!$B$2:$M$3, 2, FALSE)</f>
        <v>GERMANY</v>
      </c>
      <c r="L19" s="34" t="str">
        <f>INDEX(LOCATION!$B$1:$M$3, 1, MATCH($J19, LOCATION!$B$2:$M$2, 0))</f>
        <v>German</v>
      </c>
      <c r="M19" s="5" t="str">
        <f t="shared" si="1"/>
        <v>tlustek.richard @xyz.com</v>
      </c>
      <c r="N19" s="4">
        <v>71.099999999999994</v>
      </c>
      <c r="O19" s="2" t="s">
        <v>214</v>
      </c>
      <c r="P19" s="2" t="s">
        <v>210</v>
      </c>
      <c r="Q19" s="3" t="str">
        <f>INDEX(SPORT!$A$2:$B$33, MATCH($R19, SPORT!$B$2:$B$33, 0), 1)</f>
        <v>OUTDOOR</v>
      </c>
      <c r="R19" s="2" t="s">
        <v>190</v>
      </c>
      <c r="S19" s="2">
        <v>88794</v>
      </c>
    </row>
    <row r="20" spans="1:19" x14ac:dyDescent="0.3">
      <c r="A20" s="35">
        <v>19</v>
      </c>
      <c r="B20" s="3" t="str">
        <f t="shared" si="0"/>
        <v>Dr. Earnestine Raynor</v>
      </c>
      <c r="C20" s="2" t="s">
        <v>21</v>
      </c>
      <c r="D20" s="2" t="s">
        <v>60</v>
      </c>
      <c r="E20" s="2"/>
      <c r="F20" s="2" t="s">
        <v>61</v>
      </c>
      <c r="G20" s="36">
        <v>28262</v>
      </c>
      <c r="H20" s="2" t="s">
        <v>20</v>
      </c>
      <c r="I20" s="2" t="s">
        <v>138</v>
      </c>
      <c r="J20" s="5" t="s">
        <v>152</v>
      </c>
      <c r="K20" s="34" t="str">
        <f>HLOOKUP($J20, LOCATION!$B$2:$M$3, 2, FALSE)</f>
        <v>AUSTRALIA</v>
      </c>
      <c r="L20" s="34" t="str">
        <f>INDEX(LOCATION!$B$1:$M$3, 1, MATCH($J20, LOCATION!$B$2:$M$2, 0))</f>
        <v>English</v>
      </c>
      <c r="M20" s="5" t="str">
        <f t="shared" si="1"/>
        <v>raynor.earnestine@xyz.org</v>
      </c>
      <c r="N20" s="4">
        <v>70.3</v>
      </c>
      <c r="O20" s="2" t="s">
        <v>214</v>
      </c>
      <c r="P20" s="2" t="s">
        <v>216</v>
      </c>
      <c r="Q20" s="3" t="str">
        <f>INDEX(SPORT!$A$2:$B$33, MATCH($R20, SPORT!$B$2:$B$33, 0), 1)</f>
        <v>INDOOR</v>
      </c>
      <c r="R20" s="2" t="s">
        <v>191</v>
      </c>
      <c r="S20" s="2">
        <v>63526</v>
      </c>
    </row>
    <row r="21" spans="1:19" x14ac:dyDescent="0.3">
      <c r="A21" s="35">
        <v>20</v>
      </c>
      <c r="B21" s="3" t="str">
        <f t="shared" si="0"/>
        <v>Mr. Jason Gaylord</v>
      </c>
      <c r="C21" s="2" t="s">
        <v>24</v>
      </c>
      <c r="D21" s="2" t="s">
        <v>62</v>
      </c>
      <c r="E21" s="2"/>
      <c r="F21" s="2" t="s">
        <v>63</v>
      </c>
      <c r="G21" s="36">
        <v>27767</v>
      </c>
      <c r="H21" s="2" t="s">
        <v>64</v>
      </c>
      <c r="I21" s="2" t="s">
        <v>142</v>
      </c>
      <c r="J21" s="5" t="s">
        <v>152</v>
      </c>
      <c r="K21" s="34" t="str">
        <f>HLOOKUP($J21, LOCATION!$B$2:$M$3, 2, FALSE)</f>
        <v>AUSTRALIA</v>
      </c>
      <c r="L21" s="34" t="str">
        <f>INDEX(LOCATION!$B$1:$M$3, 1, MATCH($J21, LOCATION!$B$2:$M$2, 0))</f>
        <v>English</v>
      </c>
      <c r="M21" s="5" t="str">
        <f t="shared" si="1"/>
        <v>gaylord.jason@xyz.org</v>
      </c>
      <c r="N21" s="4">
        <v>54.7</v>
      </c>
      <c r="O21" s="2" t="s">
        <v>211</v>
      </c>
      <c r="P21" s="2" t="s">
        <v>212</v>
      </c>
      <c r="Q21" s="3" t="str">
        <f>INDEX(SPORT!$A$2:$B$33, MATCH($R21, SPORT!$B$2:$B$33, 0), 1)</f>
        <v>INDOOR</v>
      </c>
      <c r="R21" s="2" t="s">
        <v>192</v>
      </c>
      <c r="S21" s="2">
        <v>46352</v>
      </c>
    </row>
    <row r="22" spans="1:19" x14ac:dyDescent="0.3">
      <c r="A22" s="35">
        <v>21</v>
      </c>
      <c r="B22" s="3" t="str">
        <f t="shared" si="0"/>
        <v>Mr. Kendrick Sauer</v>
      </c>
      <c r="C22" s="2" t="s">
        <v>24</v>
      </c>
      <c r="D22" s="2" t="s">
        <v>65</v>
      </c>
      <c r="E22" s="2"/>
      <c r="F22" s="2" t="s">
        <v>66</v>
      </c>
      <c r="G22" s="36">
        <v>35268</v>
      </c>
      <c r="H22" s="2" t="s">
        <v>17</v>
      </c>
      <c r="I22" s="2" t="s">
        <v>142</v>
      </c>
      <c r="J22" s="5" t="s">
        <v>152</v>
      </c>
      <c r="K22" s="34" t="str">
        <f>HLOOKUP($J22, LOCATION!$B$2:$M$3, 2, FALSE)</f>
        <v>AUSTRALIA</v>
      </c>
      <c r="L22" s="34" t="str">
        <f>INDEX(LOCATION!$B$1:$M$3, 1, MATCH($J22, LOCATION!$B$2:$M$2, 0))</f>
        <v>English</v>
      </c>
      <c r="M22" s="5" t="str">
        <f t="shared" si="1"/>
        <v>sauer.kendrick@xyz.org</v>
      </c>
      <c r="N22" s="4">
        <v>100.9</v>
      </c>
      <c r="O22" s="2" t="s">
        <v>214</v>
      </c>
      <c r="P22" s="2" t="s">
        <v>215</v>
      </c>
      <c r="Q22" s="3" t="str">
        <f>INDEX(SPORT!$A$2:$B$33, MATCH($R22, SPORT!$B$2:$B$33, 0), 1)</f>
        <v>OUTDOOR</v>
      </c>
      <c r="R22" s="2" t="s">
        <v>193</v>
      </c>
      <c r="S22" s="2">
        <v>106808</v>
      </c>
    </row>
    <row r="23" spans="1:19" x14ac:dyDescent="0.3">
      <c r="A23" s="35">
        <v>22</v>
      </c>
      <c r="B23" s="3" t="str">
        <f t="shared" si="0"/>
        <v>Dr. Annabell Olson</v>
      </c>
      <c r="C23" s="2" t="s">
        <v>21</v>
      </c>
      <c r="D23" s="2" t="s">
        <v>67</v>
      </c>
      <c r="E23" s="2"/>
      <c r="F23" s="2" t="s">
        <v>68</v>
      </c>
      <c r="G23" s="36">
        <v>23483</v>
      </c>
      <c r="H23" s="2" t="s">
        <v>69</v>
      </c>
      <c r="I23" s="2" t="s">
        <v>138</v>
      </c>
      <c r="J23" s="5" t="s">
        <v>152</v>
      </c>
      <c r="K23" s="34" t="str">
        <f>HLOOKUP($J23, LOCATION!$B$2:$M$3, 2, FALSE)</f>
        <v>AUSTRALIA</v>
      </c>
      <c r="L23" s="34" t="str">
        <f>INDEX(LOCATION!$B$1:$M$3, 1, MATCH($J23, LOCATION!$B$2:$M$2, 0))</f>
        <v>English</v>
      </c>
      <c r="M23" s="5" t="str">
        <f t="shared" si="1"/>
        <v>olson.annabell@xyz.org</v>
      </c>
      <c r="N23" s="4">
        <v>84.3</v>
      </c>
      <c r="O23" s="2" t="s">
        <v>209</v>
      </c>
      <c r="P23" s="2" t="s">
        <v>216</v>
      </c>
      <c r="Q23" s="3" t="str">
        <f>INDEX(SPORT!$A$2:$B$33, MATCH($R23, SPORT!$B$2:$B$33, 0), 1)</f>
        <v>OUTDOOR</v>
      </c>
      <c r="R23" s="2" t="s">
        <v>194</v>
      </c>
      <c r="S23" s="2">
        <v>96468</v>
      </c>
    </row>
    <row r="24" spans="1:19" x14ac:dyDescent="0.3">
      <c r="A24" s="35">
        <v>23</v>
      </c>
      <c r="B24" s="3" t="str">
        <f t="shared" si="0"/>
        <v>Dr. Jena Upton</v>
      </c>
      <c r="C24" s="2" t="s">
        <v>21</v>
      </c>
      <c r="D24" s="2" t="s">
        <v>70</v>
      </c>
      <c r="E24" s="2"/>
      <c r="F24" s="2" t="s">
        <v>71</v>
      </c>
      <c r="G24" s="36">
        <v>20437</v>
      </c>
      <c r="H24" s="2" t="s">
        <v>27</v>
      </c>
      <c r="I24" s="2" t="s">
        <v>138</v>
      </c>
      <c r="J24" s="5" t="s">
        <v>152</v>
      </c>
      <c r="K24" s="34" t="str">
        <f>HLOOKUP($J24, LOCATION!$B$2:$M$3, 2, FALSE)</f>
        <v>AUSTRALIA</v>
      </c>
      <c r="L24" s="34" t="str">
        <f>INDEX(LOCATION!$B$1:$M$3, 1, MATCH($J24, LOCATION!$B$2:$M$2, 0))</f>
        <v>English</v>
      </c>
      <c r="M24" s="5" t="str">
        <f t="shared" si="1"/>
        <v>upton.jena@xyz.org</v>
      </c>
      <c r="N24" s="4">
        <v>66.8</v>
      </c>
      <c r="O24" s="2" t="s">
        <v>214</v>
      </c>
      <c r="P24" s="2" t="s">
        <v>217</v>
      </c>
      <c r="Q24" s="3" t="str">
        <f>INDEX(SPORT!$A$2:$B$33, MATCH($R24, SPORT!$B$2:$B$33, 0), 1)</f>
        <v>OUTDOOR</v>
      </c>
      <c r="R24" s="2" t="s">
        <v>195</v>
      </c>
      <c r="S24" s="2">
        <v>16526</v>
      </c>
    </row>
    <row r="25" spans="1:19" x14ac:dyDescent="0.3">
      <c r="A25" s="35">
        <v>24</v>
      </c>
      <c r="B25" s="3" t="str">
        <f t="shared" si="0"/>
        <v>Dr. Shanny Bins</v>
      </c>
      <c r="C25" s="2" t="s">
        <v>21</v>
      </c>
      <c r="D25" s="2" t="s">
        <v>72</v>
      </c>
      <c r="E25" s="2"/>
      <c r="F25" s="2" t="s">
        <v>73</v>
      </c>
      <c r="G25" s="36">
        <v>36400</v>
      </c>
      <c r="H25" s="2" t="s">
        <v>49</v>
      </c>
      <c r="I25" s="2" t="s">
        <v>138</v>
      </c>
      <c r="J25" s="5" t="s">
        <v>152</v>
      </c>
      <c r="K25" s="34" t="str">
        <f>HLOOKUP($J25, LOCATION!$B$2:$M$3, 2, FALSE)</f>
        <v>AUSTRALIA</v>
      </c>
      <c r="L25" s="34" t="str">
        <f>INDEX(LOCATION!$B$1:$M$3, 1, MATCH($J25, LOCATION!$B$2:$M$2, 0))</f>
        <v>English</v>
      </c>
      <c r="M25" s="5" t="str">
        <f t="shared" si="1"/>
        <v>bins.shanny@xyz.org</v>
      </c>
      <c r="N25" s="37">
        <v>59.4</v>
      </c>
      <c r="O25" s="2" t="s">
        <v>213</v>
      </c>
      <c r="P25" s="2" t="s">
        <v>215</v>
      </c>
      <c r="Q25" s="3" t="str">
        <f>INDEX(SPORT!$A$2:$B$33, MATCH($R25, SPORT!$B$2:$B$33, 0), 1)</f>
        <v>OUTDOOR</v>
      </c>
      <c r="R25" s="2" t="s">
        <v>196</v>
      </c>
      <c r="S25" s="2">
        <v>21891</v>
      </c>
    </row>
    <row r="26" spans="1:19" x14ac:dyDescent="0.3">
      <c r="A26" s="35">
        <v>25</v>
      </c>
      <c r="B26" s="3" t="str">
        <f t="shared" si="0"/>
        <v>Dr. Tia Abshire</v>
      </c>
      <c r="C26" s="2" t="s">
        <v>21</v>
      </c>
      <c r="D26" s="2" t="s">
        <v>74</v>
      </c>
      <c r="E26" s="2"/>
      <c r="F26" s="2" t="s">
        <v>75</v>
      </c>
      <c r="G26" s="36">
        <v>24309</v>
      </c>
      <c r="H26" s="2" t="s">
        <v>17</v>
      </c>
      <c r="I26" s="2" t="s">
        <v>138</v>
      </c>
      <c r="J26" s="5" t="s">
        <v>152</v>
      </c>
      <c r="K26" s="34" t="str">
        <f>HLOOKUP($J26, LOCATION!$B$2:$M$3, 2, FALSE)</f>
        <v>AUSTRALIA</v>
      </c>
      <c r="L26" s="34" t="str">
        <f>INDEX(LOCATION!$B$1:$M$3, 1, MATCH($J26, LOCATION!$B$2:$M$2, 0))</f>
        <v>English</v>
      </c>
      <c r="M26" s="5" t="str">
        <f t="shared" si="1"/>
        <v>abshire.tia@xyz.org</v>
      </c>
      <c r="N26" s="37">
        <v>77.8</v>
      </c>
      <c r="O26" s="2" t="s">
        <v>213</v>
      </c>
      <c r="P26" s="2" t="s">
        <v>216</v>
      </c>
      <c r="Q26" s="3" t="str">
        <f>INDEX(SPORT!$A$2:$B$33, MATCH($R26, SPORT!$B$2:$B$33, 0), 1)</f>
        <v>OUTDOOR</v>
      </c>
      <c r="R26" s="2" t="s">
        <v>181</v>
      </c>
      <c r="S26" s="2">
        <v>62037</v>
      </c>
    </row>
    <row r="27" spans="1:19" x14ac:dyDescent="0.3">
      <c r="A27" s="35">
        <v>26</v>
      </c>
      <c r="B27" s="3" t="str">
        <f t="shared" si="0"/>
        <v>Ms. Isabel Runolfsdottir</v>
      </c>
      <c r="C27" s="2" t="s">
        <v>6</v>
      </c>
      <c r="D27" s="2" t="s">
        <v>76</v>
      </c>
      <c r="E27" s="2"/>
      <c r="F27" s="2" t="s">
        <v>77</v>
      </c>
      <c r="G27" s="36">
        <v>28570</v>
      </c>
      <c r="H27" s="2" t="s">
        <v>69</v>
      </c>
      <c r="I27" s="2" t="s">
        <v>138</v>
      </c>
      <c r="J27" s="5" t="s">
        <v>152</v>
      </c>
      <c r="K27" s="34" t="str">
        <f>HLOOKUP($J27, LOCATION!$B$2:$M$3, 2, FALSE)</f>
        <v>AUSTRALIA</v>
      </c>
      <c r="L27" s="34" t="str">
        <f>INDEX(LOCATION!$B$1:$M$3, 1, MATCH($J27, LOCATION!$B$2:$M$2, 0))</f>
        <v>English</v>
      </c>
      <c r="M27" s="5" t="str">
        <f t="shared" si="1"/>
        <v>runolfsdottir.isabel@xyz.org</v>
      </c>
      <c r="N27" s="37">
        <v>85.9</v>
      </c>
      <c r="O27" s="2" t="s">
        <v>214</v>
      </c>
      <c r="P27" s="2" t="s">
        <v>219</v>
      </c>
      <c r="Q27" s="3" t="str">
        <f>INDEX(SPORT!$A$2:$B$33, MATCH($R27, SPORT!$B$2:$B$33, 0), 1)</f>
        <v>INDOOR</v>
      </c>
      <c r="R27" s="2" t="s">
        <v>174</v>
      </c>
      <c r="S27" s="2">
        <v>89737</v>
      </c>
    </row>
    <row r="28" spans="1:19" x14ac:dyDescent="0.3">
      <c r="A28" s="35">
        <v>27</v>
      </c>
      <c r="B28" s="3" t="str">
        <f t="shared" si="0"/>
        <v>Hr. Barney Wesack</v>
      </c>
      <c r="C28" s="2" t="s">
        <v>46</v>
      </c>
      <c r="D28" s="2" t="s">
        <v>78</v>
      </c>
      <c r="E28" s="2"/>
      <c r="F28" s="2" t="s">
        <v>79</v>
      </c>
      <c r="G28" s="36">
        <v>25767</v>
      </c>
      <c r="H28" s="2" t="s">
        <v>17</v>
      </c>
      <c r="I28" s="2" t="s">
        <v>142</v>
      </c>
      <c r="J28" s="5" t="s">
        <v>154</v>
      </c>
      <c r="K28" s="34" t="str">
        <f>HLOOKUP($J28, LOCATION!$B$2:$M$3, 2, FALSE)</f>
        <v>AUSTRIA</v>
      </c>
      <c r="L28" s="34" t="str">
        <f>INDEX(LOCATION!$B$1:$M$3, 1, MATCH($J28, LOCATION!$B$2:$M$2, 0))</f>
        <v>German</v>
      </c>
      <c r="M28" s="5" t="str">
        <f t="shared" si="1"/>
        <v>wesack.barney@xyz.com</v>
      </c>
      <c r="N28" s="37">
        <v>93.4</v>
      </c>
      <c r="O28" s="2" t="s">
        <v>213</v>
      </c>
      <c r="P28" s="2" t="s">
        <v>219</v>
      </c>
      <c r="Q28" s="3" t="str">
        <f>INDEX(SPORT!$A$2:$B$33, MATCH($R28, SPORT!$B$2:$B$33, 0), 1)</f>
        <v>INDOOR</v>
      </c>
      <c r="R28" s="2" t="s">
        <v>197</v>
      </c>
      <c r="S28" s="2">
        <v>41039</v>
      </c>
    </row>
    <row r="29" spans="1:19" x14ac:dyDescent="0.3">
      <c r="A29" s="35">
        <v>28</v>
      </c>
      <c r="B29" s="3" t="str">
        <f t="shared" si="0"/>
        <v>Hr. Baruch Kade</v>
      </c>
      <c r="C29" s="2" t="s">
        <v>46</v>
      </c>
      <c r="D29" s="2" t="s">
        <v>80</v>
      </c>
      <c r="E29" s="2"/>
      <c r="F29" s="2" t="s">
        <v>81</v>
      </c>
      <c r="G29" s="36">
        <v>30020</v>
      </c>
      <c r="H29" s="2" t="s">
        <v>53</v>
      </c>
      <c r="I29" s="2" t="s">
        <v>142</v>
      </c>
      <c r="J29" s="5" t="s">
        <v>154</v>
      </c>
      <c r="K29" s="34" t="str">
        <f>HLOOKUP($J29, LOCATION!$B$2:$M$3, 2, FALSE)</f>
        <v>AUSTRIA</v>
      </c>
      <c r="L29" s="34" t="str">
        <f>INDEX(LOCATION!$B$1:$M$3, 1, MATCH($J29, LOCATION!$B$2:$M$2, 0))</f>
        <v>German</v>
      </c>
      <c r="M29" s="5" t="str">
        <f t="shared" si="1"/>
        <v>kade.baruch@xyz.com</v>
      </c>
      <c r="N29" s="37">
        <v>95.5</v>
      </c>
      <c r="O29" s="2" t="s">
        <v>218</v>
      </c>
      <c r="P29" s="2" t="s">
        <v>212</v>
      </c>
      <c r="Q29" s="3" t="str">
        <f>INDEX(SPORT!$A$2:$B$33, MATCH($R29, SPORT!$B$2:$B$33, 0), 1)</f>
        <v>OUTDOOR</v>
      </c>
      <c r="R29" s="2" t="s">
        <v>186</v>
      </c>
      <c r="S29" s="2">
        <v>28458</v>
      </c>
    </row>
    <row r="30" spans="1:19" x14ac:dyDescent="0.3">
      <c r="A30" s="35">
        <v>29</v>
      </c>
      <c r="B30" s="3" t="str">
        <f t="shared" si="0"/>
        <v>Prof. Liesbeth Rosemann</v>
      </c>
      <c r="C30" s="2" t="s">
        <v>50</v>
      </c>
      <c r="D30" s="2" t="s">
        <v>82</v>
      </c>
      <c r="E30" s="2"/>
      <c r="F30" s="2" t="s">
        <v>83</v>
      </c>
      <c r="G30" s="36">
        <v>34361</v>
      </c>
      <c r="H30" s="2" t="s">
        <v>12</v>
      </c>
      <c r="I30" s="2" t="s">
        <v>138</v>
      </c>
      <c r="J30" s="5" t="s">
        <v>154</v>
      </c>
      <c r="K30" s="34" t="str">
        <f>HLOOKUP($J30, LOCATION!$B$2:$M$3, 2, FALSE)</f>
        <v>AUSTRIA</v>
      </c>
      <c r="L30" s="34" t="str">
        <f>INDEX(LOCATION!$B$1:$M$3, 1, MATCH($J30, LOCATION!$B$2:$M$2, 0))</f>
        <v>German</v>
      </c>
      <c r="M30" s="5" t="str">
        <f t="shared" si="1"/>
        <v>rosemann.liesbeth@xyz.com</v>
      </c>
      <c r="N30" s="37">
        <v>52.2</v>
      </c>
      <c r="O30" s="2" t="s">
        <v>214</v>
      </c>
      <c r="P30" s="2" t="s">
        <v>217</v>
      </c>
      <c r="Q30" s="3" t="str">
        <f>INDEX(SPORT!$A$2:$B$33, MATCH($R30, SPORT!$B$2:$B$33, 0), 1)</f>
        <v>OUTDOOR</v>
      </c>
      <c r="R30" s="2" t="s">
        <v>181</v>
      </c>
      <c r="S30" s="2">
        <v>55007</v>
      </c>
    </row>
    <row r="31" spans="1:19" x14ac:dyDescent="0.3">
      <c r="A31" s="35">
        <v>30</v>
      </c>
      <c r="B31" s="3" t="str">
        <f t="shared" si="0"/>
        <v>Mme. Valentine Moreau</v>
      </c>
      <c r="C31" s="2" t="s">
        <v>84</v>
      </c>
      <c r="D31" s="2" t="s">
        <v>85</v>
      </c>
      <c r="E31" s="2"/>
      <c r="F31" s="2" t="s">
        <v>86</v>
      </c>
      <c r="G31" s="36">
        <v>29137</v>
      </c>
      <c r="H31" s="2" t="s">
        <v>9</v>
      </c>
      <c r="I31" s="2" t="s">
        <v>138</v>
      </c>
      <c r="J31" s="5" t="s">
        <v>157</v>
      </c>
      <c r="K31" s="34" t="str">
        <f>HLOOKUP($J31, LOCATION!$B$2:$M$3, 2, FALSE)</f>
        <v>FRANCE</v>
      </c>
      <c r="L31" s="34" t="str">
        <f>INDEX(LOCATION!$B$1:$M$3, 1, MATCH($J31, LOCATION!$B$2:$M$2, 0))</f>
        <v>French</v>
      </c>
      <c r="M31" s="5" t="str">
        <f t="shared" si="1"/>
        <v>moreau.valentine@xyz.com</v>
      </c>
      <c r="N31" s="37">
        <v>74.599999999999994</v>
      </c>
      <c r="O31" s="2" t="s">
        <v>214</v>
      </c>
      <c r="P31" s="2" t="s">
        <v>219</v>
      </c>
      <c r="Q31" s="3" t="str">
        <f>INDEX(SPORT!$A$2:$B$33, MATCH($R31, SPORT!$B$2:$B$33, 0), 1)</f>
        <v>OUTDOOR</v>
      </c>
      <c r="R31" s="2" t="s">
        <v>198</v>
      </c>
      <c r="S31" s="2">
        <v>69041</v>
      </c>
    </row>
    <row r="32" spans="1:19" x14ac:dyDescent="0.3">
      <c r="A32" s="35">
        <v>31</v>
      </c>
      <c r="B32" s="3" t="str">
        <f t="shared" si="0"/>
        <v>Mme. Paulette Durand</v>
      </c>
      <c r="C32" s="2" t="s">
        <v>84</v>
      </c>
      <c r="D32" s="2" t="s">
        <v>87</v>
      </c>
      <c r="E32" s="2"/>
      <c r="F32" s="2" t="s">
        <v>88</v>
      </c>
      <c r="G32" s="36">
        <v>32867</v>
      </c>
      <c r="H32" s="2" t="s">
        <v>64</v>
      </c>
      <c r="I32" s="2" t="s">
        <v>138</v>
      </c>
      <c r="J32" s="5" t="s">
        <v>157</v>
      </c>
      <c r="K32" s="34" t="str">
        <f>HLOOKUP($J32, LOCATION!$B$2:$M$3, 2, FALSE)</f>
        <v>FRANCE</v>
      </c>
      <c r="L32" s="34" t="str">
        <f>INDEX(LOCATION!$B$1:$M$3, 1, MATCH($J32, LOCATION!$B$2:$M$2, 0))</f>
        <v>French</v>
      </c>
      <c r="M32" s="5" t="str">
        <f t="shared" si="1"/>
        <v>durand.paulette@xyz.com</v>
      </c>
      <c r="N32" s="37">
        <v>81.7</v>
      </c>
      <c r="O32" s="2" t="s">
        <v>213</v>
      </c>
      <c r="P32" s="2" t="s">
        <v>212</v>
      </c>
      <c r="Q32" s="3" t="str">
        <f>INDEX(SPORT!$A$2:$B$33, MATCH($R32, SPORT!$B$2:$B$33, 0), 1)</f>
        <v>INDOOR</v>
      </c>
      <c r="R32" s="2" t="s">
        <v>197</v>
      </c>
      <c r="S32" s="2">
        <v>86262</v>
      </c>
    </row>
    <row r="33" spans="1:19" x14ac:dyDescent="0.3">
      <c r="A33" s="35">
        <v>32</v>
      </c>
      <c r="B33" s="3" t="str">
        <f t="shared" si="0"/>
        <v>Mme. Laure-Alix Chevalier</v>
      </c>
      <c r="C33" s="2" t="s">
        <v>84</v>
      </c>
      <c r="D33" s="2" t="s">
        <v>89</v>
      </c>
      <c r="E33" s="2"/>
      <c r="F33" s="2" t="s">
        <v>90</v>
      </c>
      <c r="G33" s="36">
        <v>25925</v>
      </c>
      <c r="H33" s="2" t="s">
        <v>64</v>
      </c>
      <c r="I33" s="2" t="s">
        <v>138</v>
      </c>
      <c r="J33" s="5" t="s">
        <v>157</v>
      </c>
      <c r="K33" s="34" t="str">
        <f>HLOOKUP($J33, LOCATION!$B$2:$M$3, 2, FALSE)</f>
        <v>FRANCE</v>
      </c>
      <c r="L33" s="34" t="str">
        <f>INDEX(LOCATION!$B$1:$M$3, 1, MATCH($J33, LOCATION!$B$2:$M$2, 0))</f>
        <v>French</v>
      </c>
      <c r="M33" s="5" t="str">
        <f t="shared" si="1"/>
        <v>chevalier.laure-alix@xyz.com</v>
      </c>
      <c r="N33" s="37">
        <v>78.099999999999994</v>
      </c>
      <c r="O33" s="2" t="s">
        <v>214</v>
      </c>
      <c r="P33" s="2" t="s">
        <v>217</v>
      </c>
      <c r="Q33" s="3" t="str">
        <f>INDEX(SPORT!$A$2:$B$33, MATCH($R33, SPORT!$B$2:$B$33, 0), 1)</f>
        <v>OUTDOOR</v>
      </c>
      <c r="R33" s="2" t="s">
        <v>195</v>
      </c>
      <c r="S33" s="2">
        <v>19234</v>
      </c>
    </row>
    <row r="34" spans="1:19" x14ac:dyDescent="0.3">
      <c r="A34" s="35">
        <v>33</v>
      </c>
      <c r="B34" s="3" t="str">
        <f t="shared" ref="B34:B65" si="2">_xlfn.CONCAT(C34,  " ", D34,  " ", F34)</f>
        <v>M. Claude Toussaint</v>
      </c>
      <c r="C34" s="2" t="s">
        <v>91</v>
      </c>
      <c r="D34" s="2" t="s">
        <v>92</v>
      </c>
      <c r="E34" s="2"/>
      <c r="F34" s="2" t="s">
        <v>93</v>
      </c>
      <c r="G34" s="36">
        <v>29529</v>
      </c>
      <c r="H34" s="2" t="s">
        <v>40</v>
      </c>
      <c r="I34" s="2" t="s">
        <v>142</v>
      </c>
      <c r="J34" s="5" t="s">
        <v>157</v>
      </c>
      <c r="K34" s="34" t="str">
        <f>HLOOKUP($J34, LOCATION!$B$2:$M$3, 2, FALSE)</f>
        <v>FRANCE</v>
      </c>
      <c r="L34" s="34" t="str">
        <f>INDEX(LOCATION!$B$1:$M$3, 1, MATCH($J34, LOCATION!$B$2:$M$2, 0))</f>
        <v>French</v>
      </c>
      <c r="M34" s="5" t="str">
        <f t="shared" ref="M34:M51" si="3">LOWER(IF($L34="English",_xlfn.CONCAT($F34,".",$D34,"@xyz.org"),_xlfn.CONCAT($F34,".",$D34,"@xyz.com")))</f>
        <v>toussaint.claude@xyz.com</v>
      </c>
      <c r="N34" s="37">
        <v>57.1</v>
      </c>
      <c r="O34" s="2" t="s">
        <v>209</v>
      </c>
      <c r="P34" s="2" t="s">
        <v>217</v>
      </c>
      <c r="Q34" s="3" t="str">
        <f>INDEX(SPORT!$A$2:$B$33, MATCH($R34, SPORT!$B$2:$B$33, 0), 1)</f>
        <v>INDOOR</v>
      </c>
      <c r="R34" s="2" t="s">
        <v>199</v>
      </c>
      <c r="S34" s="2">
        <v>95123</v>
      </c>
    </row>
    <row r="35" spans="1:19" x14ac:dyDescent="0.3">
      <c r="A35" s="35">
        <v>34</v>
      </c>
      <c r="B35" s="3" t="str">
        <f t="shared" si="2"/>
        <v>M. Victor Lenoir</v>
      </c>
      <c r="C35" s="2" t="s">
        <v>91</v>
      </c>
      <c r="D35" s="2" t="s">
        <v>94</v>
      </c>
      <c r="E35" s="2"/>
      <c r="F35" s="2" t="s">
        <v>95</v>
      </c>
      <c r="G35" s="36">
        <v>29875</v>
      </c>
      <c r="H35" s="2" t="s">
        <v>9</v>
      </c>
      <c r="I35" s="2" t="s">
        <v>142</v>
      </c>
      <c r="J35" s="5" t="s">
        <v>157</v>
      </c>
      <c r="K35" s="34" t="str">
        <f>HLOOKUP($J35, LOCATION!$B$2:$M$3, 2, FALSE)</f>
        <v>FRANCE</v>
      </c>
      <c r="L35" s="34" t="str">
        <f>INDEX(LOCATION!$B$1:$M$3, 1, MATCH($J35, LOCATION!$B$2:$M$2, 0))</f>
        <v>French</v>
      </c>
      <c r="M35" s="5" t="str">
        <f t="shared" si="3"/>
        <v>lenoir.victor@xyz.com</v>
      </c>
      <c r="N35" s="37">
        <v>56</v>
      </c>
      <c r="O35" s="2" t="s">
        <v>214</v>
      </c>
      <c r="P35" s="2" t="s">
        <v>219</v>
      </c>
      <c r="Q35" s="3" t="str">
        <f>INDEX(SPORT!$A$2:$B$33, MATCH($R35, SPORT!$B$2:$B$33, 0), 1)</f>
        <v>OUTDOOR</v>
      </c>
      <c r="R35" s="2" t="s">
        <v>193</v>
      </c>
      <c r="S35" s="2">
        <v>62761</v>
      </c>
    </row>
    <row r="36" spans="1:19" x14ac:dyDescent="0.3">
      <c r="A36" s="35">
        <v>35</v>
      </c>
      <c r="B36" s="3" t="str">
        <f t="shared" si="2"/>
        <v>M. Arthur Lenoir</v>
      </c>
      <c r="C36" s="2" t="s">
        <v>91</v>
      </c>
      <c r="D36" s="2" t="s">
        <v>96</v>
      </c>
      <c r="E36" s="2"/>
      <c r="F36" s="2" t="s">
        <v>95</v>
      </c>
      <c r="G36" s="36">
        <v>20300</v>
      </c>
      <c r="H36" s="2" t="s">
        <v>30</v>
      </c>
      <c r="I36" s="2" t="s">
        <v>142</v>
      </c>
      <c r="J36" s="5" t="s">
        <v>157</v>
      </c>
      <c r="K36" s="34" t="str">
        <f>HLOOKUP($J36, LOCATION!$B$2:$M$3, 2, FALSE)</f>
        <v>FRANCE</v>
      </c>
      <c r="L36" s="34" t="str">
        <f>INDEX(LOCATION!$B$1:$M$3, 1, MATCH($J36, LOCATION!$B$2:$M$2, 0))</f>
        <v>French</v>
      </c>
      <c r="M36" s="5" t="str">
        <f t="shared" si="3"/>
        <v>lenoir.arthur@xyz.com</v>
      </c>
      <c r="N36" s="37">
        <v>88.6</v>
      </c>
      <c r="O36" s="2" t="s">
        <v>213</v>
      </c>
      <c r="P36" s="2" t="s">
        <v>217</v>
      </c>
      <c r="Q36" s="3" t="str">
        <f>INDEX(SPORT!$A$2:$B$33, MATCH($R36, SPORT!$B$2:$B$33, 0), 1)</f>
        <v>OUTDOOR</v>
      </c>
      <c r="R36" s="2" t="s">
        <v>200</v>
      </c>
      <c r="S36" s="2">
        <v>108431</v>
      </c>
    </row>
    <row r="37" spans="1:19" x14ac:dyDescent="0.3">
      <c r="A37" s="35">
        <v>36</v>
      </c>
      <c r="B37" s="3" t="str">
        <f t="shared" si="2"/>
        <v>M. Benjamin Lebrun-Brun</v>
      </c>
      <c r="C37" s="2" t="s">
        <v>91</v>
      </c>
      <c r="D37" s="2" t="s">
        <v>97</v>
      </c>
      <c r="E37" s="2"/>
      <c r="F37" s="2" t="s">
        <v>98</v>
      </c>
      <c r="G37" s="36">
        <v>27428</v>
      </c>
      <c r="H37" s="2" t="s">
        <v>12</v>
      </c>
      <c r="I37" s="2" t="s">
        <v>142</v>
      </c>
      <c r="J37" s="5" t="s">
        <v>157</v>
      </c>
      <c r="K37" s="34" t="str">
        <f>HLOOKUP($J37, LOCATION!$B$2:$M$3, 2, FALSE)</f>
        <v>FRANCE</v>
      </c>
      <c r="L37" s="34" t="str">
        <f>INDEX(LOCATION!$B$1:$M$3, 1, MATCH($J37, LOCATION!$B$2:$M$2, 0))</f>
        <v>French</v>
      </c>
      <c r="M37" s="5" t="str">
        <f t="shared" si="3"/>
        <v>lebrun-brun.benjamin@xyz.com</v>
      </c>
      <c r="N37" s="37">
        <v>78.2</v>
      </c>
      <c r="O37" s="2" t="s">
        <v>211</v>
      </c>
      <c r="P37" s="2" t="s">
        <v>212</v>
      </c>
      <c r="Q37" s="3" t="str">
        <f>INDEX(SPORT!$A$2:$B$33, MATCH($R37, SPORT!$B$2:$B$33, 0), 1)</f>
        <v>OUTDOOR</v>
      </c>
      <c r="R37" s="2" t="s">
        <v>193</v>
      </c>
      <c r="S37" s="2">
        <v>66268</v>
      </c>
    </row>
    <row r="38" spans="1:19" x14ac:dyDescent="0.3">
      <c r="A38" s="35">
        <v>37</v>
      </c>
      <c r="B38" s="3" t="str">
        <f t="shared" si="2"/>
        <v>M. Antoine Maillard</v>
      </c>
      <c r="C38" s="2" t="s">
        <v>91</v>
      </c>
      <c r="D38" s="2" t="s">
        <v>99</v>
      </c>
      <c r="E38" s="2"/>
      <c r="F38" s="2" t="s">
        <v>100</v>
      </c>
      <c r="G38" s="36">
        <v>31585</v>
      </c>
      <c r="H38" s="2" t="s">
        <v>17</v>
      </c>
      <c r="I38" s="2" t="s">
        <v>142</v>
      </c>
      <c r="J38" s="5" t="s">
        <v>157</v>
      </c>
      <c r="K38" s="34" t="str">
        <f>HLOOKUP($J38, LOCATION!$B$2:$M$3, 2, FALSE)</f>
        <v>FRANCE</v>
      </c>
      <c r="L38" s="34" t="str">
        <f>INDEX(LOCATION!$B$1:$M$3, 1, MATCH($J38, LOCATION!$B$2:$M$2, 0))</f>
        <v>French</v>
      </c>
      <c r="M38" s="5" t="str">
        <f t="shared" si="3"/>
        <v>maillard.antoine@xyz.com</v>
      </c>
      <c r="N38" s="37">
        <v>95.8</v>
      </c>
      <c r="O38" s="2" t="s">
        <v>214</v>
      </c>
      <c r="P38" s="2" t="s">
        <v>215</v>
      </c>
      <c r="Q38" s="3" t="str">
        <f>INDEX(SPORT!$A$2:$B$33, MATCH($R38, SPORT!$B$2:$B$33, 0), 1)</f>
        <v>OUTDOOR</v>
      </c>
      <c r="R38" s="2" t="s">
        <v>201</v>
      </c>
      <c r="S38" s="2">
        <v>33970</v>
      </c>
    </row>
    <row r="39" spans="1:19" x14ac:dyDescent="0.3">
      <c r="A39" s="35">
        <v>38</v>
      </c>
      <c r="B39" s="3" t="str">
        <f t="shared" si="2"/>
        <v>M. Bernard Hoarau-Guyon</v>
      </c>
      <c r="C39" s="2" t="s">
        <v>91</v>
      </c>
      <c r="D39" s="2" t="s">
        <v>101</v>
      </c>
      <c r="E39" s="2"/>
      <c r="F39" s="2" t="s">
        <v>102</v>
      </c>
      <c r="G39" s="36">
        <v>30327</v>
      </c>
      <c r="H39" s="2" t="s">
        <v>64</v>
      </c>
      <c r="I39" s="2" t="s">
        <v>142</v>
      </c>
      <c r="J39" s="5" t="s">
        <v>157</v>
      </c>
      <c r="K39" s="34" t="str">
        <f>HLOOKUP($J39, LOCATION!$B$2:$M$3, 2, FALSE)</f>
        <v>FRANCE</v>
      </c>
      <c r="L39" s="34" t="str">
        <f>INDEX(LOCATION!$B$1:$M$3, 1, MATCH($J39, LOCATION!$B$2:$M$2, 0))</f>
        <v>French</v>
      </c>
      <c r="M39" s="5" t="str">
        <f t="shared" si="3"/>
        <v>hoarau-guyon.bernard@xyz.com</v>
      </c>
      <c r="N39" s="37">
        <v>59.7</v>
      </c>
      <c r="O39" s="2" t="s">
        <v>218</v>
      </c>
      <c r="P39" s="2" t="s">
        <v>212</v>
      </c>
      <c r="Q39" s="3" t="str">
        <f>INDEX(SPORT!$A$2:$B$33, MATCH($R39, SPORT!$B$2:$B$33, 0), 1)</f>
        <v>INDOOR</v>
      </c>
      <c r="R39" s="2" t="s">
        <v>174</v>
      </c>
      <c r="S39" s="2">
        <v>71352</v>
      </c>
    </row>
    <row r="40" spans="1:19" x14ac:dyDescent="0.3">
      <c r="A40" s="35">
        <v>39</v>
      </c>
      <c r="B40" s="3" t="str">
        <f t="shared" si="2"/>
        <v>Sr. Hidalgo Tercero</v>
      </c>
      <c r="C40" s="2" t="s">
        <v>13</v>
      </c>
      <c r="D40" s="2" t="s">
        <v>103</v>
      </c>
      <c r="E40" s="2" t="s">
        <v>104</v>
      </c>
      <c r="F40" s="2" t="s">
        <v>105</v>
      </c>
      <c r="G40" s="36">
        <v>31016</v>
      </c>
      <c r="H40" s="2" t="s">
        <v>27</v>
      </c>
      <c r="I40" s="2" t="s">
        <v>142</v>
      </c>
      <c r="J40" s="5" t="s">
        <v>160</v>
      </c>
      <c r="K40" s="34" t="str">
        <f>HLOOKUP($J40, LOCATION!$B$2:$M$3, 2, FALSE)</f>
        <v>ARGENTINA</v>
      </c>
      <c r="L40" s="34" t="str">
        <f>INDEX(LOCATION!$B$1:$M$3, 1, MATCH($J40, LOCATION!$B$2:$M$2, 0))</f>
        <v>Spanish</v>
      </c>
      <c r="M40" s="5" t="str">
        <f t="shared" si="3"/>
        <v>tercero.hidalgo@xyz.com</v>
      </c>
      <c r="N40" s="37">
        <v>77.7</v>
      </c>
      <c r="O40" s="2" t="s">
        <v>218</v>
      </c>
      <c r="P40" s="2" t="s">
        <v>215</v>
      </c>
      <c r="Q40" s="3" t="str">
        <f>INDEX(SPORT!$A$2:$B$33, MATCH($R40, SPORT!$B$2:$B$33, 0), 1)</f>
        <v>OUTDOOR</v>
      </c>
      <c r="R40" s="2" t="s">
        <v>196</v>
      </c>
      <c r="S40" s="2">
        <v>116376</v>
      </c>
    </row>
    <row r="41" spans="1:19" x14ac:dyDescent="0.3">
      <c r="A41" s="35">
        <v>40</v>
      </c>
      <c r="B41" s="3" t="str">
        <f t="shared" si="2"/>
        <v>Sr. Hadalgo Polanco</v>
      </c>
      <c r="C41" s="2" t="s">
        <v>13</v>
      </c>
      <c r="D41" s="2" t="s">
        <v>106</v>
      </c>
      <c r="E41" s="2"/>
      <c r="F41" s="2" t="s">
        <v>107</v>
      </c>
      <c r="G41" s="36">
        <v>32314</v>
      </c>
      <c r="H41" s="2" t="s">
        <v>108</v>
      </c>
      <c r="I41" s="2" t="s">
        <v>142</v>
      </c>
      <c r="J41" s="5" t="s">
        <v>160</v>
      </c>
      <c r="K41" s="34" t="str">
        <f>HLOOKUP($J41, LOCATION!$B$2:$M$3, 2, FALSE)</f>
        <v>ARGENTINA</v>
      </c>
      <c r="L41" s="34" t="str">
        <f>INDEX(LOCATION!$B$1:$M$3, 1, MATCH($J41, LOCATION!$B$2:$M$2, 0))</f>
        <v>Spanish</v>
      </c>
      <c r="M41" s="5" t="str">
        <f t="shared" si="3"/>
        <v>polanco.hadalgo@xyz.com</v>
      </c>
      <c r="N41" s="37">
        <v>98</v>
      </c>
      <c r="O41" s="2" t="s">
        <v>214</v>
      </c>
      <c r="P41" s="2" t="s">
        <v>210</v>
      </c>
      <c r="Q41" s="3" t="str">
        <f>INDEX(SPORT!$A$2:$B$33, MATCH($R41, SPORT!$B$2:$B$33, 0), 1)</f>
        <v>OUTDOOR</v>
      </c>
      <c r="R41" s="2" t="s">
        <v>195</v>
      </c>
      <c r="S41" s="2">
        <v>114144</v>
      </c>
    </row>
    <row r="42" spans="1:19" x14ac:dyDescent="0.3">
      <c r="A42" s="35">
        <v>41</v>
      </c>
      <c r="B42" s="3" t="str">
        <f t="shared" si="2"/>
        <v>Sra. Laura Oliviera</v>
      </c>
      <c r="C42" s="2" t="s">
        <v>109</v>
      </c>
      <c r="D42" s="2" t="s">
        <v>110</v>
      </c>
      <c r="E42" s="2"/>
      <c r="F42" s="2" t="s">
        <v>111</v>
      </c>
      <c r="G42" s="36">
        <v>27076</v>
      </c>
      <c r="H42" s="2" t="s">
        <v>12</v>
      </c>
      <c r="I42" s="2" t="s">
        <v>138</v>
      </c>
      <c r="J42" s="5" t="s">
        <v>160</v>
      </c>
      <c r="K42" s="34" t="str">
        <f>HLOOKUP($J42, LOCATION!$B$2:$M$3, 2, FALSE)</f>
        <v>ARGENTINA</v>
      </c>
      <c r="L42" s="34" t="str">
        <f>INDEX(LOCATION!$B$1:$M$3, 1, MATCH($J42, LOCATION!$B$2:$M$2, 0))</f>
        <v>Spanish</v>
      </c>
      <c r="M42" s="5" t="str">
        <f t="shared" si="3"/>
        <v>oliviera.laura@xyz.com</v>
      </c>
      <c r="N42" s="37">
        <v>51.9</v>
      </c>
      <c r="O42" s="2" t="s">
        <v>213</v>
      </c>
      <c r="P42" s="2" t="s">
        <v>212</v>
      </c>
      <c r="Q42" s="3" t="str">
        <f>INDEX(SPORT!$A$2:$B$33, MATCH($R42, SPORT!$B$2:$B$33, 0), 1)</f>
        <v>OUTDOOR</v>
      </c>
      <c r="R42" s="2" t="s">
        <v>202</v>
      </c>
      <c r="S42" s="2">
        <v>79872</v>
      </c>
    </row>
    <row r="43" spans="1:19" x14ac:dyDescent="0.3">
      <c r="A43" s="35">
        <v>42</v>
      </c>
      <c r="B43" s="3" t="str">
        <f t="shared" si="2"/>
        <v>Sra. Ainhoa Garza</v>
      </c>
      <c r="C43" s="2" t="s">
        <v>109</v>
      </c>
      <c r="D43" s="2" t="s">
        <v>112</v>
      </c>
      <c r="E43" s="2"/>
      <c r="F43" s="2" t="s">
        <v>113</v>
      </c>
      <c r="G43" s="36">
        <v>32941</v>
      </c>
      <c r="H43" s="2" t="s">
        <v>53</v>
      </c>
      <c r="I43" s="2" t="s">
        <v>138</v>
      </c>
      <c r="J43" s="5" t="s">
        <v>162</v>
      </c>
      <c r="K43" s="34" t="str">
        <f>HLOOKUP($J43, LOCATION!$B$2:$M$3, 2, FALSE)</f>
        <v>SPAIN</v>
      </c>
      <c r="L43" s="34" t="str">
        <f>INDEX(LOCATION!$B$1:$M$3, 1, MATCH($J43, LOCATION!$B$2:$M$2, 0))</f>
        <v>Spanish</v>
      </c>
      <c r="M43" s="5" t="str">
        <f t="shared" si="3"/>
        <v>garza.ainhoa@xyz.com</v>
      </c>
      <c r="N43" s="37">
        <v>55.6</v>
      </c>
      <c r="O43" s="2" t="s">
        <v>211</v>
      </c>
      <c r="P43" s="2" t="s">
        <v>217</v>
      </c>
      <c r="Q43" s="3" t="str">
        <f>INDEX(SPORT!$A$2:$B$33, MATCH($R43, SPORT!$B$2:$B$33, 0), 1)</f>
        <v>INDOOR</v>
      </c>
      <c r="R43" s="2" t="s">
        <v>203</v>
      </c>
      <c r="S43" s="2">
        <v>101969</v>
      </c>
    </row>
    <row r="44" spans="1:19" x14ac:dyDescent="0.3">
      <c r="A44" s="35">
        <v>43</v>
      </c>
      <c r="B44" s="3" t="str">
        <f t="shared" si="2"/>
        <v>Sra. Isabel Banda</v>
      </c>
      <c r="C44" s="2" t="s">
        <v>109</v>
      </c>
      <c r="D44" s="2" t="s">
        <v>76</v>
      </c>
      <c r="E44" s="2"/>
      <c r="F44" s="2" t="s">
        <v>114</v>
      </c>
      <c r="G44" s="36">
        <v>21927</v>
      </c>
      <c r="H44" s="2" t="s">
        <v>64</v>
      </c>
      <c r="I44" s="2" t="s">
        <v>138</v>
      </c>
      <c r="J44" s="5" t="s">
        <v>162</v>
      </c>
      <c r="K44" s="34" t="str">
        <f>HLOOKUP($J44, LOCATION!$B$2:$M$3, 2, FALSE)</f>
        <v>SPAIN</v>
      </c>
      <c r="L44" s="34" t="str">
        <f>INDEX(LOCATION!$B$1:$M$3, 1, MATCH($J44, LOCATION!$B$2:$M$2, 0))</f>
        <v>Spanish</v>
      </c>
      <c r="M44" s="5" t="str">
        <f t="shared" si="3"/>
        <v>banda.isabel@xyz.com</v>
      </c>
      <c r="N44" s="37">
        <v>102.3</v>
      </c>
      <c r="O44" s="2" t="s">
        <v>213</v>
      </c>
      <c r="P44" s="2" t="s">
        <v>217</v>
      </c>
      <c r="Q44" s="3" t="str">
        <f>INDEX(SPORT!$A$2:$B$33, MATCH($R44, SPORT!$B$2:$B$33, 0), 1)</f>
        <v>OUTDOOR</v>
      </c>
      <c r="R44" s="2" t="s">
        <v>196</v>
      </c>
      <c r="S44" s="2">
        <v>50659</v>
      </c>
    </row>
    <row r="45" spans="1:19" x14ac:dyDescent="0.3">
      <c r="A45" s="35">
        <v>44</v>
      </c>
      <c r="B45" s="3" t="str">
        <f t="shared" si="2"/>
        <v>Sra. Carolota Mateos</v>
      </c>
      <c r="C45" s="2" t="s">
        <v>109</v>
      </c>
      <c r="D45" s="2" t="s">
        <v>115</v>
      </c>
      <c r="E45" s="2"/>
      <c r="F45" s="2" t="s">
        <v>116</v>
      </c>
      <c r="G45" s="36">
        <v>23952</v>
      </c>
      <c r="H45" s="2" t="s">
        <v>30</v>
      </c>
      <c r="I45" s="2" t="s">
        <v>138</v>
      </c>
      <c r="J45" s="5" t="s">
        <v>162</v>
      </c>
      <c r="K45" s="34" t="str">
        <f>HLOOKUP($J45, LOCATION!$B$2:$M$3, 2, FALSE)</f>
        <v>SPAIN</v>
      </c>
      <c r="L45" s="34" t="str">
        <f>INDEX(LOCATION!$B$1:$M$3, 1, MATCH($J45, LOCATION!$B$2:$M$2, 0))</f>
        <v>Spanish</v>
      </c>
      <c r="M45" s="5" t="str">
        <f t="shared" si="3"/>
        <v>mateos.carolota@xyz.com</v>
      </c>
      <c r="N45" s="37">
        <v>58.8</v>
      </c>
      <c r="O45" s="2" t="s">
        <v>218</v>
      </c>
      <c r="P45" s="2" t="s">
        <v>212</v>
      </c>
      <c r="Q45" s="3" t="str">
        <f>INDEX(SPORT!$A$2:$B$33, MATCH($R45, SPORT!$B$2:$B$33, 0), 1)</f>
        <v>OUTDOOR</v>
      </c>
      <c r="R45" s="2" t="s">
        <v>202</v>
      </c>
      <c r="S45" s="2">
        <v>58215</v>
      </c>
    </row>
    <row r="46" spans="1:19" x14ac:dyDescent="0.3">
      <c r="A46" s="35">
        <v>45</v>
      </c>
      <c r="B46" s="3" t="str">
        <f t="shared" si="2"/>
        <v>Mw. Elize Prins</v>
      </c>
      <c r="C46" s="2" t="s">
        <v>117</v>
      </c>
      <c r="D46" s="2" t="s">
        <v>118</v>
      </c>
      <c r="E46" s="2"/>
      <c r="F46" s="2" t="s">
        <v>119</v>
      </c>
      <c r="G46" s="36">
        <v>22044</v>
      </c>
      <c r="H46" s="2" t="s">
        <v>20</v>
      </c>
      <c r="I46" s="2" t="s">
        <v>138</v>
      </c>
      <c r="J46" s="5" t="s">
        <v>165</v>
      </c>
      <c r="K46" s="34" t="str">
        <f>HLOOKUP($J46, LOCATION!$B$2:$M$3, 2, FALSE)</f>
        <v>NETHERLANDS</v>
      </c>
      <c r="L46" s="34" t="str">
        <f>INDEX(LOCATION!$B$1:$M$3, 1, MATCH($J46, LOCATION!$B$2:$M$2, 0))</f>
        <v>Dutch</v>
      </c>
      <c r="M46" s="5" t="str">
        <f t="shared" si="3"/>
        <v>prins.elize@xyz.com</v>
      </c>
      <c r="N46" s="37">
        <v>63.8</v>
      </c>
      <c r="O46" s="2" t="s">
        <v>214</v>
      </c>
      <c r="P46" s="2" t="s">
        <v>217</v>
      </c>
      <c r="Q46" s="3" t="str">
        <f>INDEX(SPORT!$A$2:$B$33, MATCH($R46, SPORT!$B$2:$B$33, 0), 1)</f>
        <v>INDOOR</v>
      </c>
      <c r="R46" s="2" t="s">
        <v>204</v>
      </c>
      <c r="S46" s="2">
        <v>39935</v>
      </c>
    </row>
    <row r="47" spans="1:19" x14ac:dyDescent="0.3">
      <c r="A47" s="35">
        <v>46</v>
      </c>
      <c r="B47" s="3" t="str">
        <f t="shared" si="2"/>
        <v>dhr. Ryan Pham</v>
      </c>
      <c r="C47" s="2" t="s">
        <v>120</v>
      </c>
      <c r="D47" s="2" t="s">
        <v>121</v>
      </c>
      <c r="E47" s="2"/>
      <c r="F47" s="2" t="s">
        <v>122</v>
      </c>
      <c r="G47" s="36">
        <v>26940</v>
      </c>
      <c r="H47" s="2" t="s">
        <v>9</v>
      </c>
      <c r="I47" s="2" t="s">
        <v>142</v>
      </c>
      <c r="J47" s="5" t="s">
        <v>165</v>
      </c>
      <c r="K47" s="34" t="str">
        <f>HLOOKUP($J47, LOCATION!$B$2:$M$3, 2, FALSE)</f>
        <v>NETHERLANDS</v>
      </c>
      <c r="L47" s="34" t="str">
        <f>INDEX(LOCATION!$B$1:$M$3, 1, MATCH($J47, LOCATION!$B$2:$M$2, 0))</f>
        <v>Dutch</v>
      </c>
      <c r="M47" s="5" t="str">
        <f t="shared" si="3"/>
        <v>pham.ryan@xyz.com</v>
      </c>
      <c r="N47" s="37">
        <v>98.6</v>
      </c>
      <c r="O47" s="2" t="s">
        <v>213</v>
      </c>
      <c r="P47" s="2" t="s">
        <v>219</v>
      </c>
      <c r="Q47" s="3" t="str">
        <f>INDEX(SPORT!$A$2:$B$33, MATCH($R47, SPORT!$B$2:$B$33, 0), 1)</f>
        <v>OUTDOOR</v>
      </c>
      <c r="R47" s="2" t="s">
        <v>195</v>
      </c>
      <c r="S47" s="2">
        <v>44865</v>
      </c>
    </row>
    <row r="48" spans="1:19" x14ac:dyDescent="0.3">
      <c r="A48" s="35">
        <v>47</v>
      </c>
      <c r="B48" s="3" t="str">
        <f t="shared" si="2"/>
        <v>Mw Elise Rotteveel</v>
      </c>
      <c r="C48" s="2" t="s">
        <v>123</v>
      </c>
      <c r="D48" s="2" t="s">
        <v>124</v>
      </c>
      <c r="E48" s="2"/>
      <c r="F48" s="2" t="s">
        <v>125</v>
      </c>
      <c r="G48" s="36">
        <v>24936</v>
      </c>
      <c r="H48" s="2" t="s">
        <v>69</v>
      </c>
      <c r="I48" s="2" t="s">
        <v>138</v>
      </c>
      <c r="J48" s="5" t="s">
        <v>165</v>
      </c>
      <c r="K48" s="34" t="str">
        <f>HLOOKUP($J48, LOCATION!$B$2:$M$3, 2, FALSE)</f>
        <v>NETHERLANDS</v>
      </c>
      <c r="L48" s="34" t="str">
        <f>INDEX(LOCATION!$B$1:$M$3, 1, MATCH($J48, LOCATION!$B$2:$M$2, 0))</f>
        <v>Dutch</v>
      </c>
      <c r="M48" s="5" t="str">
        <f t="shared" si="3"/>
        <v>rotteveel.elise@xyz.com</v>
      </c>
      <c r="N48" s="37">
        <v>61.8</v>
      </c>
      <c r="O48" s="2" t="s">
        <v>218</v>
      </c>
      <c r="P48" s="2" t="s">
        <v>212</v>
      </c>
      <c r="Q48" s="3" t="str">
        <f>INDEX(SPORT!$A$2:$B$33, MATCH($R48, SPORT!$B$2:$B$33, 0), 1)</f>
        <v>OUTDOOR</v>
      </c>
      <c r="R48" s="2" t="s">
        <v>195</v>
      </c>
      <c r="S48" s="2">
        <v>90478</v>
      </c>
    </row>
    <row r="49" spans="1:19" x14ac:dyDescent="0.3">
      <c r="A49" s="35">
        <v>48</v>
      </c>
      <c r="B49" s="3" t="str">
        <f t="shared" si="2"/>
        <v>Fru. Mirjam Soderberg</v>
      </c>
      <c r="C49" s="2" t="s">
        <v>126</v>
      </c>
      <c r="D49" s="2" t="s">
        <v>127</v>
      </c>
      <c r="E49" s="2"/>
      <c r="F49" s="2" t="s">
        <v>128</v>
      </c>
      <c r="G49" s="36">
        <v>35567</v>
      </c>
      <c r="H49" s="2" t="s">
        <v>20</v>
      </c>
      <c r="I49" s="2" t="s">
        <v>138</v>
      </c>
      <c r="J49" s="5" t="s">
        <v>168</v>
      </c>
      <c r="K49" s="34" t="str">
        <f>HLOOKUP($J49, LOCATION!$B$2:$M$3, 2, FALSE)</f>
        <v>SWEDEN</v>
      </c>
      <c r="L49" s="34" t="str">
        <f>INDEX(LOCATION!$B$1:$M$3, 1, MATCH($J49, LOCATION!$B$2:$M$2, 0))</f>
        <v>Swedish</v>
      </c>
      <c r="M49" s="5" t="str">
        <f t="shared" si="3"/>
        <v>soderberg.mirjam@xyz.com</v>
      </c>
      <c r="N49" s="37">
        <v>50</v>
      </c>
      <c r="O49" s="2" t="s">
        <v>213</v>
      </c>
      <c r="P49" s="2" t="s">
        <v>217</v>
      </c>
      <c r="Q49" s="3" t="str">
        <f>INDEX(SPORT!$A$2:$B$33, MATCH($R49, SPORT!$B$2:$B$33, 0), 1)</f>
        <v>OUTDOOR</v>
      </c>
      <c r="R49" s="2" t="s">
        <v>177</v>
      </c>
      <c r="S49" s="2">
        <v>38965</v>
      </c>
    </row>
    <row r="50" spans="1:19" x14ac:dyDescent="0.3">
      <c r="A50" s="35">
        <v>49</v>
      </c>
      <c r="B50" s="3" t="str">
        <f t="shared" si="2"/>
        <v>H. Berndt Palsson</v>
      </c>
      <c r="C50" s="2" t="s">
        <v>129</v>
      </c>
      <c r="D50" s="2" t="s">
        <v>130</v>
      </c>
      <c r="E50" s="2"/>
      <c r="F50" s="2" t="s">
        <v>131</v>
      </c>
      <c r="G50" s="36">
        <v>31832</v>
      </c>
      <c r="H50" s="2" t="s">
        <v>53</v>
      </c>
      <c r="I50" s="2" t="s">
        <v>142</v>
      </c>
      <c r="J50" s="5" t="s">
        <v>168</v>
      </c>
      <c r="K50" s="34" t="str">
        <f>HLOOKUP($J50, LOCATION!$B$2:$M$3, 2, FALSE)</f>
        <v>SWEDEN</v>
      </c>
      <c r="L50" s="34" t="str">
        <f>INDEX(LOCATION!$B$1:$M$3, 1, MATCH($J50, LOCATION!$B$2:$M$2, 0))</f>
        <v>Swedish</v>
      </c>
      <c r="M50" s="5" t="str">
        <f t="shared" si="3"/>
        <v>palsson.berndt@xyz.com</v>
      </c>
      <c r="N50" s="37">
        <v>45.9</v>
      </c>
      <c r="O50" s="2" t="s">
        <v>214</v>
      </c>
      <c r="P50" s="2" t="s">
        <v>210</v>
      </c>
      <c r="Q50" s="3" t="str">
        <f>INDEX(SPORT!$A$2:$B$33, MATCH($R50, SPORT!$B$2:$B$33, 0), 1)</f>
        <v>OUTDOOR</v>
      </c>
      <c r="R50" s="2" t="s">
        <v>205</v>
      </c>
      <c r="S50" s="2">
        <v>35387</v>
      </c>
    </row>
    <row r="51" spans="1:19" x14ac:dyDescent="0.3">
      <c r="A51" s="35">
        <v>50</v>
      </c>
      <c r="B51" s="3" t="str">
        <f t="shared" si="2"/>
        <v>Sr. Adriano Sobrinho</v>
      </c>
      <c r="C51" s="2" t="s">
        <v>13</v>
      </c>
      <c r="D51" s="2" t="s">
        <v>132</v>
      </c>
      <c r="E51" s="2" t="s">
        <v>133</v>
      </c>
      <c r="F51" s="2" t="s">
        <v>134</v>
      </c>
      <c r="G51" s="36">
        <v>34178</v>
      </c>
      <c r="H51" s="2" t="s">
        <v>30</v>
      </c>
      <c r="I51" s="2" t="s">
        <v>142</v>
      </c>
      <c r="J51" s="5" t="s">
        <v>169</v>
      </c>
      <c r="K51" s="34" t="str">
        <f>HLOOKUP($J51, LOCATION!$B$2:$M$3, 2, FALSE)</f>
        <v>BRAZIL</v>
      </c>
      <c r="L51" s="34" t="str">
        <f>INDEX(LOCATION!$B$1:$M$3, 1, MATCH($J51, LOCATION!$B$2:$M$2, 0))</f>
        <v>Portuguese</v>
      </c>
      <c r="M51" s="5" t="str">
        <f t="shared" si="3"/>
        <v>sobrinho.adriano@xyz.com</v>
      </c>
      <c r="N51" s="37">
        <v>92.5</v>
      </c>
      <c r="O51" s="2" t="s">
        <v>209</v>
      </c>
      <c r="P51" s="2" t="s">
        <v>216</v>
      </c>
      <c r="Q51" s="3" t="str">
        <f>INDEX(SPORT!$A$2:$B$33, MATCH($R51, SPORT!$B$2:$B$33, 0), 1)</f>
        <v>INDOOR</v>
      </c>
      <c r="R51" s="2" t="s">
        <v>206</v>
      </c>
      <c r="S51" s="2">
        <v>20532</v>
      </c>
    </row>
  </sheetData>
  <conditionalFormatting sqref="S2:S51">
    <cfRule type="cellIs" dxfId="1" priority="2" operator="lessThan">
      <formula>100000</formula>
    </cfRule>
    <cfRule type="cellIs" dxfId="0" priority="1" operator="greaterThan">
      <formula>100000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topLeftCell="A9" workbookViewId="0">
      <selection activeCell="F29" sqref="F29"/>
    </sheetView>
  </sheetViews>
  <sheetFormatPr defaultRowHeight="14.4" x14ac:dyDescent="0.3"/>
  <cols>
    <col min="1" max="1" width="15.5546875" bestFit="1" customWidth="1"/>
    <col min="2" max="2" width="24" bestFit="1" customWidth="1"/>
  </cols>
  <sheetData>
    <row r="1" spans="1:2" x14ac:dyDescent="0.3">
      <c r="A1" s="31" t="s">
        <v>171</v>
      </c>
      <c r="B1" s="31" t="s">
        <v>172</v>
      </c>
    </row>
    <row r="2" spans="1:2" x14ac:dyDescent="0.3">
      <c r="A2" s="32" t="s">
        <v>173</v>
      </c>
      <c r="B2" s="32" t="s">
        <v>174</v>
      </c>
    </row>
    <row r="3" spans="1:2" x14ac:dyDescent="0.3">
      <c r="A3" s="33" t="s">
        <v>173</v>
      </c>
      <c r="B3" s="33" t="s">
        <v>175</v>
      </c>
    </row>
    <row r="4" spans="1:2" x14ac:dyDescent="0.3">
      <c r="A4" s="33" t="s">
        <v>176</v>
      </c>
      <c r="B4" s="33" t="s">
        <v>177</v>
      </c>
    </row>
    <row r="5" spans="1:2" x14ac:dyDescent="0.3">
      <c r="A5" s="33" t="s">
        <v>176</v>
      </c>
      <c r="B5" s="33" t="s">
        <v>178</v>
      </c>
    </row>
    <row r="6" spans="1:2" x14ac:dyDescent="0.3">
      <c r="A6" s="33" t="s">
        <v>173</v>
      </c>
      <c r="B6" s="33" t="s">
        <v>179</v>
      </c>
    </row>
    <row r="7" spans="1:2" x14ac:dyDescent="0.3">
      <c r="A7" s="33" t="s">
        <v>173</v>
      </c>
      <c r="B7" s="33" t="s">
        <v>180</v>
      </c>
    </row>
    <row r="8" spans="1:2" x14ac:dyDescent="0.3">
      <c r="A8" s="33" t="s">
        <v>176</v>
      </c>
      <c r="B8" s="33" t="s">
        <v>181</v>
      </c>
    </row>
    <row r="9" spans="1:2" x14ac:dyDescent="0.3">
      <c r="A9" s="33" t="s">
        <v>173</v>
      </c>
      <c r="B9" s="33" t="s">
        <v>182</v>
      </c>
    </row>
    <row r="10" spans="1:2" x14ac:dyDescent="0.3">
      <c r="A10" s="33" t="s">
        <v>173</v>
      </c>
      <c r="B10" s="33" t="s">
        <v>183</v>
      </c>
    </row>
    <row r="11" spans="1:2" x14ac:dyDescent="0.3">
      <c r="A11" s="33" t="s">
        <v>176</v>
      </c>
      <c r="B11" s="33" t="s">
        <v>184</v>
      </c>
    </row>
    <row r="12" spans="1:2" x14ac:dyDescent="0.3">
      <c r="A12" s="33" t="s">
        <v>176</v>
      </c>
      <c r="B12" s="33" t="s">
        <v>185</v>
      </c>
    </row>
    <row r="13" spans="1:2" x14ac:dyDescent="0.3">
      <c r="A13" s="33" t="s">
        <v>176</v>
      </c>
      <c r="B13" s="33" t="s">
        <v>186</v>
      </c>
    </row>
    <row r="14" spans="1:2" x14ac:dyDescent="0.3">
      <c r="A14" s="33" t="s">
        <v>176</v>
      </c>
      <c r="B14" s="33" t="s">
        <v>187</v>
      </c>
    </row>
    <row r="15" spans="1:2" x14ac:dyDescent="0.3">
      <c r="A15" s="33" t="s">
        <v>173</v>
      </c>
      <c r="B15" s="33" t="s">
        <v>188</v>
      </c>
    </row>
    <row r="16" spans="1:2" x14ac:dyDescent="0.3">
      <c r="A16" s="33" t="s">
        <v>173</v>
      </c>
      <c r="B16" s="33" t="s">
        <v>189</v>
      </c>
    </row>
    <row r="17" spans="1:2" x14ac:dyDescent="0.3">
      <c r="A17" s="33" t="s">
        <v>176</v>
      </c>
      <c r="B17" s="33" t="s">
        <v>190</v>
      </c>
    </row>
    <row r="18" spans="1:2" x14ac:dyDescent="0.3">
      <c r="A18" s="33" t="s">
        <v>173</v>
      </c>
      <c r="B18" s="33" t="s">
        <v>191</v>
      </c>
    </row>
    <row r="19" spans="1:2" x14ac:dyDescent="0.3">
      <c r="A19" s="33" t="s">
        <v>173</v>
      </c>
      <c r="B19" s="33" t="s">
        <v>192</v>
      </c>
    </row>
    <row r="20" spans="1:2" x14ac:dyDescent="0.3">
      <c r="A20" s="33" t="s">
        <v>176</v>
      </c>
      <c r="B20" s="33" t="s">
        <v>193</v>
      </c>
    </row>
    <row r="21" spans="1:2" x14ac:dyDescent="0.3">
      <c r="A21" s="33" t="s">
        <v>176</v>
      </c>
      <c r="B21" s="33" t="s">
        <v>194</v>
      </c>
    </row>
    <row r="22" spans="1:2" x14ac:dyDescent="0.3">
      <c r="A22" s="33" t="s">
        <v>176</v>
      </c>
      <c r="B22" s="33" t="s">
        <v>195</v>
      </c>
    </row>
    <row r="23" spans="1:2" x14ac:dyDescent="0.3">
      <c r="A23" s="33" t="s">
        <v>176</v>
      </c>
      <c r="B23" s="33" t="s">
        <v>196</v>
      </c>
    </row>
    <row r="24" spans="1:2" x14ac:dyDescent="0.3">
      <c r="A24" s="33" t="s">
        <v>173</v>
      </c>
      <c r="B24" s="33" t="s">
        <v>197</v>
      </c>
    </row>
    <row r="25" spans="1:2" x14ac:dyDescent="0.3">
      <c r="A25" s="33" t="s">
        <v>176</v>
      </c>
      <c r="B25" s="33" t="s">
        <v>198</v>
      </c>
    </row>
    <row r="26" spans="1:2" x14ac:dyDescent="0.3">
      <c r="A26" s="33" t="s">
        <v>173</v>
      </c>
      <c r="B26" s="33" t="s">
        <v>199</v>
      </c>
    </row>
    <row r="27" spans="1:2" x14ac:dyDescent="0.3">
      <c r="A27" s="33" t="s">
        <v>176</v>
      </c>
      <c r="B27" s="33" t="s">
        <v>200</v>
      </c>
    </row>
    <row r="28" spans="1:2" x14ac:dyDescent="0.3">
      <c r="A28" s="33" t="s">
        <v>176</v>
      </c>
      <c r="B28" s="33" t="s">
        <v>201</v>
      </c>
    </row>
    <row r="29" spans="1:2" x14ac:dyDescent="0.3">
      <c r="A29" s="33" t="s">
        <v>176</v>
      </c>
      <c r="B29" s="33" t="s">
        <v>202</v>
      </c>
    </row>
    <row r="30" spans="1:2" x14ac:dyDescent="0.3">
      <c r="A30" s="33" t="s">
        <v>173</v>
      </c>
      <c r="B30" s="33" t="s">
        <v>203</v>
      </c>
    </row>
    <row r="31" spans="1:2" x14ac:dyDescent="0.3">
      <c r="A31" s="33" t="s">
        <v>173</v>
      </c>
      <c r="B31" s="33" t="s">
        <v>204</v>
      </c>
    </row>
    <row r="32" spans="1:2" x14ac:dyDescent="0.3">
      <c r="A32" s="33" t="s">
        <v>176</v>
      </c>
      <c r="B32" s="33" t="s">
        <v>205</v>
      </c>
    </row>
    <row r="33" spans="1:2" x14ac:dyDescent="0.3">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B1" sqref="B1"/>
    </sheetView>
  </sheetViews>
  <sheetFormatPr defaultRowHeight="14.4" x14ac:dyDescent="0.3"/>
  <cols>
    <col min="1" max="13" width="13.6640625" style="1" customWidth="1"/>
  </cols>
  <sheetData>
    <row r="1" spans="1:13" x14ac:dyDescent="0.3">
      <c r="A1" s="6"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3">
      <c r="A2" s="6"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
      <c r="A3" s="6"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SAKSHI</cp:lastModifiedBy>
  <dcterms:created xsi:type="dcterms:W3CDTF">2019-05-28T07:07:38Z</dcterms:created>
  <dcterms:modified xsi:type="dcterms:W3CDTF">2023-01-25T18:26:08Z</dcterms:modified>
</cp:coreProperties>
</file>