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1E290149-FFB5-4629-B653-D672AAE66D77}" xr6:coauthVersionLast="47" xr6:coauthVersionMax="47" xr10:uidLastSave="{00000000-0000-0000-0000-000000000000}"/>
  <workbookProtection lockStructure="1"/>
  <bookViews>
    <workbookView xWindow="-108" yWindow="-108" windowWidth="23256" windowHeight="12456"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5"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<sst xmlns="http://schemas.openxmlformats.org/spreadsheetml/2006/main" count="698" uniqueCount="287">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</sst>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applyFill="1" applyBorder="1"/>
    <xf numFmtId="0" fontId="0" fillId="0" borderId="0" xfId="0" applyBorder="1"/>
  </cellXfs>
  <cellStyles count="1">
    <cellStyle name="Normal" xfId="0" builtinId="0"/>
  </cellStyles>
  <dxfs count="2">
    <dxf>
      <numFmt numFmtId="168" formatCode="0.0,\ &quot;k&quot;"/>
    </dxf>
    <dxf>
      <numFmt numFmtId="169"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INDOOR"/>
    <s v="Cycling Track"/>
    <n v="80727"/>
  </r>
  <r>
    <n v="2"/>
    <s v="Ms. Aurelie Liesuchke"/>
    <s v="Ms."/>
    <s v="Aurelie"/>
    <m/>
    <s v="Liesuchke"/>
    <d v="1992-02-07T00:00:00"/>
    <s v="Aquarius"/>
    <x v="0"/>
    <s v="US"/>
    <x v="0"/>
    <s v="English"/>
    <s v="liesuchke.aurelie@xyz.org"/>
    <n v="84.2"/>
    <s v="Brown"/>
    <s v="O−"/>
    <s v="INDOOR"/>
    <s v="Boxing"/>
    <n v="87471"/>
  </r>
  <r>
    <n v="3"/>
    <s v="Sr. Tomas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org"/>
    <n v="48.9"/>
    <s v="Green"/>
    <s v="O−"/>
    <s v="OUTDOOR"/>
    <s v="Alpine Skiing"/>
    <n v="110823"/>
  </r>
  <r>
    <n v="5"/>
    <s v="Dr. Jaydon Borer"/>
    <s v="Dr."/>
    <s v="Jaydon"/>
    <m/>
    <s v="Borer"/>
    <d v="1970-05-18T00:00:00"/>
    <s v="Taurus"/>
    <x v="1"/>
    <s v="US"/>
    <x v="0"/>
    <s v="English"/>
    <s v="borer.jaydon@xyz.org"/>
    <n v="84.8"/>
    <s v="Blue"/>
    <s v="B−"/>
    <s v="INDOOR"/>
    <s v="Water Polo"/>
    <n v="56916"/>
  </r>
  <r>
    <n v="6"/>
    <s v="Mr. Moriah  Lynch"/>
    <s v="Mr."/>
    <s v="Moriah "/>
    <m/>
    <s v="Lynch"/>
    <d v="1992-12-06T00:00:00"/>
    <s v="Sagittarius"/>
    <x v="1"/>
    <s v="US"/>
    <x v="0"/>
    <s v="English"/>
    <s v="lynch.moriah @xyz.org"/>
    <n v="83.2"/>
    <s v="Blue"/>
    <s v="O−"/>
    <s v="INDOOR"/>
    <s v="Fencing"/>
    <n v="51133"/>
  </r>
  <r>
    <n v="7"/>
    <s v="Ms. Amiya Eichmann"/>
    <s v="Ms."/>
    <s v="Amiya"/>
    <m/>
    <s v="Eichmann"/>
    <d v="1999-07-29T00:00:00"/>
    <s v="Leo"/>
    <x v="0"/>
    <s v="US"/>
    <x v="0"/>
    <s v="English"/>
    <s v="eichmann.amiya@xyz.org"/>
    <n v="61.1"/>
    <s v="Blue"/>
    <s v="B−"/>
    <s v="OUTDOOR"/>
    <s v="Cycling Road"/>
    <n v="65465"/>
  </r>
  <r>
    <n v="8"/>
    <s v="Mr. Pierce Rau"/>
    <s v="Mr."/>
    <s v="Pierce"/>
    <m/>
    <s v="Rau"/>
    <d v="1963-05-10T00:00:00"/>
    <s v="Taurus"/>
    <x v="1"/>
    <s v="US"/>
    <x v="0"/>
    <s v="English"/>
    <s v="rau.pierce@xyz.org"/>
    <n v="105.7"/>
    <s v="Amber"/>
    <s v="A+"/>
    <s v="INDOOR"/>
    <s v="Curling"/>
    <n v="109885"/>
  </r>
  <r>
    <n v="9"/>
    <s v="Ms. Amelia Stevens"/>
    <s v="Ms."/>
    <s v="Amelia"/>
    <m/>
    <s v="Stevens"/>
    <d v="1971-02-01T00:00:00"/>
    <s v="Aquarius"/>
    <x v="0"/>
    <s v="GB"/>
    <x v="2"/>
    <s v="English"/>
    <s v="stevens.amelia@xyz.org"/>
    <n v="65.3"/>
    <s v="Blue"/>
    <s v="A+"/>
    <s v="INDOOR"/>
    <s v="Shooting"/>
    <n v="60061"/>
  </r>
  <r>
    <n v="10"/>
    <s v="Mr. Toby Simpson"/>
    <s v="Mr."/>
    <s v="Toby"/>
    <m/>
    <s v="Simpson"/>
    <d v="1964-12-21T00:00:00"/>
    <s v="Sagittarius"/>
    <x v="1"/>
    <s v="GB"/>
    <x v="2"/>
    <s v="English"/>
    <s v="simpson.toby@xyz.org"/>
    <n v="62.9"/>
    <s v="Amber"/>
    <s v="O+"/>
    <s v="OUTDOOR"/>
    <s v="Cycling Road"/>
    <n v="32758"/>
  </r>
  <r>
    <n v="11"/>
    <s v="Sir Ethan Murphy"/>
    <s v="Sir"/>
    <s v="Ethan"/>
    <m/>
    <s v="Murphy"/>
    <d v="1986-11-17T00:00:00"/>
    <s v="Scorpio"/>
    <x v="1"/>
    <s v="GB"/>
    <x v="2"/>
    <s v="English"/>
    <s v="murphy.ethan@xyz.org"/>
    <n v="104.3"/>
    <s v="Brown"/>
    <s v="O+"/>
    <s v="OUTDOOR"/>
    <s v="Freestyle Skiing"/>
    <n v="99613"/>
  </r>
  <r>
    <n v="12"/>
    <s v="Mrs. Ashley Wood"/>
    <s v="Mrs."/>
    <s v="Ashley"/>
    <m/>
    <s v="Wood"/>
    <d v="1977-10-14T00:00:00"/>
    <s v="Libra"/>
    <x v="0"/>
    <s v="GB"/>
    <x v="2"/>
    <s v="English"/>
    <s v="wood.ashley@xyz.org"/>
    <n v="100.7"/>
    <s v="Brown"/>
    <s v="O+"/>
    <s v="OUTDOOR"/>
    <s v="Archery"/>
    <n v="56595"/>
  </r>
  <r>
    <n v="13"/>
    <s v="Ms. Megan Scott"/>
    <s v="Ms."/>
    <s v="Megan"/>
    <m/>
    <s v="Scott"/>
    <d v="1977-02-12T00:00:00"/>
    <s v="Aquarius"/>
    <x v="0"/>
    <s v="GB"/>
    <x v="2"/>
    <s v="English"/>
    <s v="scott.megan@xyz.org"/>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org"/>
    <n v="70.3"/>
    <s v="Blue"/>
    <s v="A+"/>
    <s v="INDOOR"/>
    <s v="Short Track Speed Skating"/>
    <n v="63526"/>
  </r>
  <r>
    <n v="20"/>
    <s v="Mr. Jason Gaylord"/>
    <s v="Mr."/>
    <s v="Jason"/>
    <m/>
    <s v="Gaylord"/>
    <d v="1976-01-08T00:00:00"/>
    <s v="Capricorn"/>
    <x v="1"/>
    <s v="OZ"/>
    <x v="4"/>
    <s v="English"/>
    <s v="gaylord.jason@xyz.org"/>
    <n v="54.7"/>
    <s v="Brown"/>
    <s v="O−"/>
    <s v="INDOOR"/>
    <s v="Basketball"/>
    <n v="46352"/>
  </r>
  <r>
    <n v="21"/>
    <s v="Mr. Kendrick Sauer"/>
    <s v="Mr."/>
    <s v="Kendrick"/>
    <m/>
    <s v="Sauer"/>
    <d v="1996-07-22T00:00:00"/>
    <s v="Cancer"/>
    <x v="1"/>
    <s v="OZ"/>
    <x v="4"/>
    <s v="English"/>
    <s v="sauer.kendrick@xyz.org"/>
    <n v="100.9"/>
    <s v="Blue"/>
    <s v="B−"/>
    <s v="OUTDOOR"/>
    <s v="Triathlon"/>
    <n v="106808"/>
  </r>
  <r>
    <n v="22"/>
    <s v="Dr. Annabell Olson"/>
    <s v="Dr."/>
    <s v="Annabell"/>
    <m/>
    <s v="Olson"/>
    <d v="1964-04-16T00:00:00"/>
    <s v="Aries"/>
    <x v="0"/>
    <s v="OZ"/>
    <x v="4"/>
    <s v="English"/>
    <s v="olson.annabell@xyz.org"/>
    <n v="84.3"/>
    <s v="Green"/>
    <s v="A+"/>
    <s v="OUTDOOR"/>
    <s v="Equestrian / Dressage"/>
    <n v="96468"/>
  </r>
  <r>
    <n v="23"/>
    <s v="Dr. Jena Upton"/>
    <s v="Dr."/>
    <s v="Jena"/>
    <m/>
    <s v="Upton"/>
    <d v="1955-12-14T00:00:00"/>
    <s v="Sagittarius"/>
    <x v="0"/>
    <s v="OZ"/>
    <x v="4"/>
    <s v="English"/>
    <s v="upton.jena@xyz.org"/>
    <n v="66.8"/>
    <s v="Blue"/>
    <s v="O+"/>
    <s v="OUTDOOR"/>
    <s v="Beach Volleyball"/>
    <n v="16526"/>
  </r>
  <r>
    <n v="24"/>
    <s v="Dr. Shanny Bins"/>
    <s v="Dr."/>
    <s v="Shanny"/>
    <m/>
    <s v="Bins"/>
    <d v="1999-08-28T00:00:00"/>
    <s v="Virgo"/>
    <x v="0"/>
    <s v="OZ"/>
    <x v="4"/>
    <s v="English"/>
    <s v="bins.shanny@xyz.org"/>
    <n v="59.4"/>
    <s v="Amber"/>
    <s v="B−"/>
    <s v="OUTDOOR"/>
    <s v="Canoe Slalom"/>
    <n v="21891"/>
  </r>
  <r>
    <n v="25"/>
    <s v="Dr. Tia Abshire"/>
    <s v="Dr."/>
    <s v="Tia"/>
    <m/>
    <s v="Abshire"/>
    <d v="1966-07-21T00:00:00"/>
    <s v="Cancer"/>
    <x v="0"/>
    <s v="OZ"/>
    <x v="4"/>
    <s v="English"/>
    <s v="abshire.tia@xyz.org"/>
    <n v="77.8"/>
    <s v="Amber"/>
    <s v="A+"/>
    <s v="OUTDOOR"/>
    <s v="Cycling Road"/>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OUT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OUTDOOR"/>
    <s v="Triathlon"/>
    <n v="62761"/>
  </r>
  <r>
    <n v="35"/>
    <s v="M. Arthur Lenoir"/>
    <s v="M."/>
    <s v="Arthur"/>
    <m/>
    <s v="Lenoir"/>
    <d v="1955-07-30T00:00:00"/>
    <s v="Leo"/>
    <x v="1"/>
    <s v="FR"/>
    <x v="6"/>
    <s v="French"/>
    <s v="lenoir.arthur@xyz.com"/>
    <n v="88.6"/>
    <s v="Amber"/>
    <s v="O+"/>
    <s v="OUTDOOR"/>
    <s v="Hockey"/>
    <n v="108431"/>
  </r>
  <r>
    <n v="36"/>
    <s v="M. Benjamin Lebrun-Brun"/>
    <s v="M."/>
    <s v="Benjamin"/>
    <m/>
    <s v="Lebrun-Brun"/>
    <d v="1975-02-03T00:00:00"/>
    <s v="Aquarius"/>
    <x v="1"/>
    <s v="FR"/>
    <x v="6"/>
    <s v="French"/>
    <s v="lebrun-brun.benjamin@xyz.com"/>
    <n v="78.2"/>
    <s v="Brown"/>
    <s v="O−"/>
    <s v="OUT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Sobrinho"/>
    <s v="Sr."/>
    <s v="Adriano"/>
    <s v="Pontes"/>
    <s v="Sobrinho"/>
    <d v="1993-07-28T00:00:00"/>
    <s v="Leo"/>
    <x v="1"/>
    <s v="PR"/>
    <x v="1"/>
    <s v="Portuguese"/>
    <s v="sobrinho.adriano@xyz.com"/>
    <n v="92.5"/>
    <s v="Green"/>
    <s v="A+"/>
    <s v="INDOOR"/>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9" t="s">
        <v>226</v>
      </c>
      <c r="D5" s="9" t="s">
        <v>223</v>
      </c>
      <c r="E5" s="10" t="s">
        <v>224</v>
      </c>
    </row>
    <row r="6" spans="2:5" ht="19.5" customHeight="1" thickBot="1" x14ac:dyDescent="0.35">
      <c r="B6" s="20" t="s">
        <v>135</v>
      </c>
      <c r="C6" s="39" t="s">
        <v>225</v>
      </c>
      <c r="D6" s="39"/>
      <c r="E6" s="40"/>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9" t="s">
        <v>242</v>
      </c>
      <c r="D13" s="39"/>
      <c r="E13" s="40"/>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254</v>
      </c>
      <c r="D7" s="39"/>
      <c r="E7" s="40"/>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9" t="s">
        <v>255</v>
      </c>
      <c r="D14" s="39"/>
      <c r="E14" s="40"/>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281</v>
      </c>
      <c r="D7" s="39"/>
      <c r="E7" s="40"/>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abSelected="1"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c r="G3" s="50"/>
    </row>
    <row r="4" spans="2:9" x14ac:dyDescent="0.3">
      <c r="B4" s="38" t="s">
        <v>284</v>
      </c>
      <c r="C4" t="s">
        <v>138</v>
      </c>
      <c r="D4" t="s">
        <v>142</v>
      </c>
      <c r="G4" s="49" t="s">
        <v>286</v>
      </c>
      <c r="H4" s="2" t="s">
        <v>138</v>
      </c>
      <c r="I4" s="2" t="s">
        <v>142</v>
      </c>
    </row>
    <row r="5" spans="2:9" x14ac:dyDescent="0.3">
      <c r="B5" s="1" t="s">
        <v>159</v>
      </c>
      <c r="C5">
        <v>1</v>
      </c>
      <c r="D5">
        <v>2</v>
      </c>
      <c r="G5" s="49" t="s">
        <v>140</v>
      </c>
      <c r="H5" s="2">
        <f>COUNTIFS(SPORTSMEN!$K$2:$K$51, $G5, SPORTSMEN!$I$2:$I$51, $H$4)</f>
        <v>4</v>
      </c>
      <c r="I5" s="2">
        <f>COUNTIFS(SPORTSMEN!$K$2:$K$51, $G5, SPORTSMEN!$I$2:$I$51, $I$4)</f>
        <v>3</v>
      </c>
    </row>
    <row r="6" spans="2:9" x14ac:dyDescent="0.3">
      <c r="B6" s="1" t="s">
        <v>151</v>
      </c>
      <c r="C6">
        <v>6</v>
      </c>
      <c r="D6">
        <v>2</v>
      </c>
      <c r="G6" s="2" t="s">
        <v>144</v>
      </c>
      <c r="H6" s="2">
        <f>COUNTIFS(SPORTSMEN!$K$2:$K$51, $G6, SPORTSMEN!$I$2:$I$51, $H$4)</f>
        <v>0</v>
      </c>
      <c r="I6" s="2">
        <f>COUNTIFS(SPORTSMEN!$K$2:$K$51, $G6, SPORTSMEN!$I$2:$I$51, $I$4)</f>
        <v>2</v>
      </c>
    </row>
    <row r="7" spans="2:9" x14ac:dyDescent="0.3">
      <c r="B7" s="1" t="s">
        <v>153</v>
      </c>
      <c r="C7">
        <v>1</v>
      </c>
      <c r="D7">
        <v>2</v>
      </c>
      <c r="G7" s="2" t="s">
        <v>146</v>
      </c>
      <c r="H7" s="2">
        <f>COUNTIFS(SPORTSMEN!$K$2:$K$51, $G7, SPORTSMEN!$I$2:$I$51, $H$4)</f>
        <v>3</v>
      </c>
      <c r="I7" s="2">
        <f>COUNTIFS(SPORTSMEN!$K$2:$K$51, $G7, SPORTSMEN!$I$2:$I$51, $I$4)</f>
        <v>2</v>
      </c>
    </row>
    <row r="8" spans="2:9" x14ac:dyDescent="0.3">
      <c r="B8" s="1" t="s">
        <v>144</v>
      </c>
      <c r="D8">
        <v>2</v>
      </c>
      <c r="G8" s="2" t="s">
        <v>149</v>
      </c>
      <c r="H8" s="2">
        <f>COUNTIFS(SPORTSMEN!$K$2:$K$51, $G8, SPORTSMEN!$I$2:$I$51, $H$4)</f>
        <v>1</v>
      </c>
      <c r="I8" s="2">
        <f>COUNTIFS(SPORTSMEN!$K$2:$K$51, $G8, SPORTSMEN!$I$2:$I$51, $I$4)</f>
        <v>4</v>
      </c>
    </row>
    <row r="9" spans="2:9" x14ac:dyDescent="0.3">
      <c r="B9" s="1" t="s">
        <v>156</v>
      </c>
      <c r="C9">
        <v>3</v>
      </c>
      <c r="D9">
        <v>6</v>
      </c>
      <c r="G9" s="2" t="s">
        <v>151</v>
      </c>
      <c r="H9" s="2">
        <f>COUNTIFS(SPORTSMEN!$K$2:$K$51, $G9, SPORTSMEN!$I$2:$I$51, $H$4)</f>
        <v>6</v>
      </c>
      <c r="I9" s="2">
        <f>COUNTIFS(SPORTSMEN!$K$2:$K$51, $G9, SPORTSMEN!$I$2:$I$51, $I$4)</f>
        <v>2</v>
      </c>
    </row>
    <row r="10" spans="2:9" x14ac:dyDescent="0.3">
      <c r="B10" s="1" t="s">
        <v>149</v>
      </c>
      <c r="C10">
        <v>1</v>
      </c>
      <c r="D10">
        <v>4</v>
      </c>
      <c r="G10" s="2" t="s">
        <v>153</v>
      </c>
      <c r="H10" s="2">
        <f>COUNTIFS(SPORTSMEN!$K$2:$K$51, $G10, SPORTSMEN!$I$2:$I$51, $H$4)</f>
        <v>1</v>
      </c>
      <c r="I10" s="2">
        <f>COUNTIFS(SPORTSMEN!$K$2:$K$51, $G10, SPORTSMEN!$I$2:$I$51, $I$4)</f>
        <v>2</v>
      </c>
    </row>
    <row r="11" spans="2:9" x14ac:dyDescent="0.3">
      <c r="B11" s="1" t="s">
        <v>164</v>
      </c>
      <c r="C11">
        <v>2</v>
      </c>
      <c r="D11">
        <v>1</v>
      </c>
      <c r="G11" s="2" t="s">
        <v>156</v>
      </c>
      <c r="H11" s="2">
        <f>COUNTIFS(SPORTSMEN!$K$2:$K$51, $G11, SPORTSMEN!$I$2:$I$51, $H$4)</f>
        <v>3</v>
      </c>
      <c r="I11" s="2">
        <f>COUNTIFS(SPORTSMEN!$K$2:$K$51, $G11, SPORTSMEN!$I$2:$I$51, $I$4)</f>
        <v>6</v>
      </c>
    </row>
    <row r="12" spans="2:9" x14ac:dyDescent="0.3">
      <c r="B12" s="1" t="s">
        <v>161</v>
      </c>
      <c r="C12">
        <v>3</v>
      </c>
      <c r="G12" s="2" t="s">
        <v>159</v>
      </c>
      <c r="H12" s="2">
        <f>COUNTIFS(SPORTSMEN!$K$2:$K$51, $G12, SPORTSMEN!$I$2:$I$51, $H$4)</f>
        <v>1</v>
      </c>
      <c r="I12" s="2">
        <f>COUNTIFS(SPORTSMEN!$K$2:$K$51, $G12, SPORTSMEN!$I$2:$I$51, $I$4)</f>
        <v>2</v>
      </c>
    </row>
    <row r="13" spans="2:9" x14ac:dyDescent="0.3">
      <c r="B13" s="1" t="s">
        <v>167</v>
      </c>
      <c r="C13">
        <v>1</v>
      </c>
      <c r="D13">
        <v>1</v>
      </c>
      <c r="G13" s="2" t="s">
        <v>161</v>
      </c>
      <c r="H13" s="2">
        <f>COUNTIFS(SPORTSMEN!$K$2:$K$51, $G13, SPORTSMEN!$I$2:$I$51, $H$4)</f>
        <v>3</v>
      </c>
      <c r="I13" s="2">
        <f>COUNTIFS(SPORTSMEN!$K$2:$K$51, $G13, SPORTSMEN!$I$2:$I$51, $I$4)</f>
        <v>0</v>
      </c>
    </row>
    <row r="14" spans="2:9" x14ac:dyDescent="0.3">
      <c r="B14" s="1" t="s">
        <v>146</v>
      </c>
      <c r="C14">
        <v>3</v>
      </c>
      <c r="D14">
        <v>2</v>
      </c>
      <c r="G14" s="2" t="s">
        <v>164</v>
      </c>
      <c r="H14" s="2">
        <f>COUNTIFS(SPORTSMEN!$K$2:$K$51, $G14, SPORTSMEN!$I$2:$I$51, $H$4)</f>
        <v>2</v>
      </c>
      <c r="I14" s="2">
        <f>COUNTIFS(SPORTSMEN!$K$2:$K$51, $G14, SPORTSMEN!$I$2:$I$51, $I$4)</f>
        <v>1</v>
      </c>
    </row>
    <row r="15" spans="2:9" x14ac:dyDescent="0.3">
      <c r="B15" s="1" t="s">
        <v>140</v>
      </c>
      <c r="C15">
        <v>4</v>
      </c>
      <c r="D15">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5" activePane="bottomRight" state="frozen"/>
      <selection pane="topRight" activeCell="B1" sqref="B1"/>
      <selection pane="bottomLeft" activeCell="A2" sqref="A2"/>
      <selection pane="bottomRight" activeCell="K2" sqref="K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_xlfn.CONCAT(C3,  " ", D3,  " ", F3)</f>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LOWER(IF($L3="English",_xlfn.CONCAT($F3,".",$D3,"@xyz.org"),_xlfn.CONCAT($F3,".",$D3,"@xyz.com")))</f>
        <v>liesuchke.aurelie@xyz.org</v>
      </c>
      <c r="N3" s="4">
        <v>84.2</v>
      </c>
      <c r="O3" s="2" t="s">
        <v>211</v>
      </c>
      <c r="P3" s="2" t="s">
        <v>212</v>
      </c>
      <c r="Q3" s="3" t="str">
        <f>INDEX(SPORT!$A$2:$B$33, MATCH($R3, SPORT!$B$2:$B$33, 0), 1)</f>
        <v>INDOOR</v>
      </c>
      <c r="R3" s="2" t="s">
        <v>175</v>
      </c>
      <c r="S3" s="2">
        <v>87471</v>
      </c>
    </row>
    <row r="4" spans="1:19" x14ac:dyDescent="0.3">
      <c r="A4" s="35">
        <v>3</v>
      </c>
      <c r="B4" s="3" t="str">
        <f>_xlfn.CONCAT(C4,  " ", D4,  " ", F4)</f>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LOWER(IF($L4="English",_xlfn.CONCAT($F4,".",$D4,"@xyz.org"),_xlfn.CONCAT($F4,".",$D4,"@xyz.com")))</f>
        <v>filho.tomas@xyz.com</v>
      </c>
      <c r="N4" s="4">
        <v>52.9</v>
      </c>
      <c r="O4" s="2" t="s">
        <v>213</v>
      </c>
      <c r="P4" s="2" t="s">
        <v>210</v>
      </c>
      <c r="Q4" s="3" t="str">
        <f>INDEX(SPORT!$A$2:$B$33, MATCH($R4, SPORT!$B$2:$B$33, 0), 1)</f>
        <v>OUTDOOR</v>
      </c>
      <c r="R4" s="2" t="s">
        <v>177</v>
      </c>
      <c r="S4" s="2">
        <v>64724</v>
      </c>
    </row>
    <row r="5" spans="1:19" x14ac:dyDescent="0.3">
      <c r="A5" s="35">
        <v>4</v>
      </c>
      <c r="B5" s="3" t="str">
        <f>_xlfn.CONCAT(C5,  " ", D5,  " ", F5)</f>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LOWER(IF($L5="English",_xlfn.CONCAT($F5,".",$D5,"@xyz.org"),_xlfn.CONCAT($F5,".",$D5,"@xyz.com")))</f>
        <v>cruickshank.darby@xyz.org</v>
      </c>
      <c r="N5" s="4">
        <v>48.9</v>
      </c>
      <c r="O5" s="2" t="s">
        <v>209</v>
      </c>
      <c r="P5" s="2" t="s">
        <v>212</v>
      </c>
      <c r="Q5" s="3" t="str">
        <f>INDEX(SPORT!$A$2:$B$33, MATCH($R5, SPORT!$B$2:$B$33, 0), 1)</f>
        <v>OUTDOOR</v>
      </c>
      <c r="R5" s="2" t="s">
        <v>178</v>
      </c>
      <c r="S5" s="2">
        <v>110823</v>
      </c>
    </row>
    <row r="6" spans="1:19" x14ac:dyDescent="0.3">
      <c r="A6" s="35">
        <v>5</v>
      </c>
      <c r="B6" s="3" t="str">
        <f>_xlfn.CONCAT(C6,  " ", D6,  " ", F6)</f>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LOWER(IF($L6="English",_xlfn.CONCAT($F6,".",$D6,"@xyz.org"),_xlfn.CONCAT($F6,".",$D6,"@xyz.com")))</f>
        <v>borer.jaydon@xyz.org</v>
      </c>
      <c r="N6" s="4">
        <v>84.8</v>
      </c>
      <c r="O6" s="2" t="s">
        <v>214</v>
      </c>
      <c r="P6" s="2" t="s">
        <v>215</v>
      </c>
      <c r="Q6" s="3" t="str">
        <f>INDEX(SPORT!$A$2:$B$33, MATCH($R6, SPORT!$B$2:$B$33, 0), 1)</f>
        <v>INDOOR</v>
      </c>
      <c r="R6" s="2" t="s">
        <v>179</v>
      </c>
      <c r="S6" s="2">
        <v>56916</v>
      </c>
    </row>
    <row r="7" spans="1:19" x14ac:dyDescent="0.3">
      <c r="A7" s="35">
        <v>6</v>
      </c>
      <c r="B7" s="3" t="str">
        <f>_xlfn.CONCAT(C7,  " ", D7,  " ", F7)</f>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LOWER(IF($L7="English",_xlfn.CONCAT($F7,".",$D7,"@xyz.org"),_xlfn.CONCAT($F7,".",$D7,"@xyz.com")))</f>
        <v>lynch.moriah @xyz.org</v>
      </c>
      <c r="N7" s="4">
        <v>83.2</v>
      </c>
      <c r="O7" s="2" t="s">
        <v>214</v>
      </c>
      <c r="P7" s="2" t="s">
        <v>212</v>
      </c>
      <c r="Q7" s="3" t="str">
        <f>INDEX(SPORT!$A$2:$B$33, MATCH($R7, SPORT!$B$2:$B$33, 0), 1)</f>
        <v>INDOOR</v>
      </c>
      <c r="R7" s="2" t="s">
        <v>180</v>
      </c>
      <c r="S7" s="2">
        <v>51133</v>
      </c>
    </row>
    <row r="8" spans="1:19" x14ac:dyDescent="0.3">
      <c r="A8" s="35">
        <v>7</v>
      </c>
      <c r="B8" s="3" t="str">
        <f>_xlfn.CONCAT(C8,  " ", D8,  " ", F8)</f>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LOWER(IF($L8="English",_xlfn.CONCAT($F8,".",$D8,"@xyz.org"),_xlfn.CONCAT($F8,".",$D8,"@xyz.com")))</f>
        <v>eichmann.amiya@xyz.org</v>
      </c>
      <c r="N8" s="4">
        <v>61.1</v>
      </c>
      <c r="O8" s="2" t="s">
        <v>214</v>
      </c>
      <c r="P8" s="2" t="s">
        <v>215</v>
      </c>
      <c r="Q8" s="3" t="str">
        <f>INDEX(SPORT!$A$2:$B$33, MATCH($R8, SPORT!$B$2:$B$33, 0), 1)</f>
        <v>OUTDOOR</v>
      </c>
      <c r="R8" s="2" t="s">
        <v>181</v>
      </c>
      <c r="S8" s="2">
        <v>65465</v>
      </c>
    </row>
    <row r="9" spans="1:19" x14ac:dyDescent="0.3">
      <c r="A9" s="35">
        <v>8</v>
      </c>
      <c r="B9" s="3" t="str">
        <f>_xlfn.CONCAT(C9,  " ", D9,  " ", F9)</f>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LOWER(IF($L9="English",_xlfn.CONCAT($F9,".",$D9,"@xyz.org"),_xlfn.CONCAT($F9,".",$D9,"@xyz.com")))</f>
        <v>rau.pierce@xyz.org</v>
      </c>
      <c r="N9" s="4">
        <v>105.7</v>
      </c>
      <c r="O9" s="2" t="s">
        <v>213</v>
      </c>
      <c r="P9" s="2" t="s">
        <v>216</v>
      </c>
      <c r="Q9" s="3" t="str">
        <f>INDEX(SPORT!$A$2:$B$33, MATCH($R9, SPORT!$B$2:$B$33, 0), 1)</f>
        <v>INDOOR</v>
      </c>
      <c r="R9" s="2" t="s">
        <v>182</v>
      </c>
      <c r="S9" s="2">
        <v>109885</v>
      </c>
    </row>
    <row r="10" spans="1:19" x14ac:dyDescent="0.3">
      <c r="A10" s="35">
        <v>9</v>
      </c>
      <c r="B10" s="3" t="str">
        <f>_xlfn.CONCAT(C10,  " ", D10,  " ", F10)</f>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LOWER(IF($L10="English",_xlfn.CONCAT($F10,".",$D10,"@xyz.org"),_xlfn.CONCAT($F10,".",$D10,"@xyz.com")))</f>
        <v>stevens.amelia@xyz.org</v>
      </c>
      <c r="N10" s="4">
        <v>65.3</v>
      </c>
      <c r="O10" s="2" t="s">
        <v>214</v>
      </c>
      <c r="P10" s="2" t="s">
        <v>216</v>
      </c>
      <c r="Q10" s="3" t="str">
        <f>INDEX(SPORT!$A$2:$B$33, MATCH($R10, SPORT!$B$2:$B$33, 0), 1)</f>
        <v>INDOOR</v>
      </c>
      <c r="R10" s="2" t="s">
        <v>183</v>
      </c>
      <c r="S10" s="2">
        <v>60061</v>
      </c>
    </row>
    <row r="11" spans="1:19" x14ac:dyDescent="0.3">
      <c r="A11" s="35">
        <v>10</v>
      </c>
      <c r="B11" s="3" t="str">
        <f>_xlfn.CONCAT(C11,  " ", D11,  " ", F11)</f>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LOWER(IF($L11="English",_xlfn.CONCAT($F11,".",$D11,"@xyz.org"),_xlfn.CONCAT($F11,".",$D11,"@xyz.com")))</f>
        <v>simpson.toby@xyz.org</v>
      </c>
      <c r="N11" s="4">
        <v>62.9</v>
      </c>
      <c r="O11" s="2" t="s">
        <v>213</v>
      </c>
      <c r="P11" s="2" t="s">
        <v>217</v>
      </c>
      <c r="Q11" s="3" t="str">
        <f>INDEX(SPORT!$A$2:$B$33, MATCH($R11, SPORT!$B$2:$B$33, 0), 1)</f>
        <v>OUTDOOR</v>
      </c>
      <c r="R11" s="2" t="s">
        <v>181</v>
      </c>
      <c r="S11" s="2">
        <v>32758</v>
      </c>
    </row>
    <row r="12" spans="1:19" x14ac:dyDescent="0.3">
      <c r="A12" s="35">
        <v>11</v>
      </c>
      <c r="B12" s="3" t="str">
        <f>_xlfn.CONCAT(C12,  " ", D12,  " ", F12)</f>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LOWER(IF($L12="English",_xlfn.CONCAT($F12,".",$D12,"@xyz.org"),_xlfn.CONCAT($F12,".",$D12,"@xyz.com")))</f>
        <v>murphy.ethan@xyz.org</v>
      </c>
      <c r="N12" s="4">
        <v>104.3</v>
      </c>
      <c r="O12" s="2" t="s">
        <v>211</v>
      </c>
      <c r="P12" s="2" t="s">
        <v>217</v>
      </c>
      <c r="Q12" s="3" t="str">
        <f>INDEX(SPORT!$A$2:$B$33, MATCH($R12, SPORT!$B$2:$B$33, 0), 1)</f>
        <v>OUTDOOR</v>
      </c>
      <c r="R12" s="2" t="s">
        <v>184</v>
      </c>
      <c r="S12" s="2">
        <v>99613</v>
      </c>
    </row>
    <row r="13" spans="1:19" x14ac:dyDescent="0.3">
      <c r="A13" s="35">
        <v>12</v>
      </c>
      <c r="B13" s="3" t="str">
        <f>_xlfn.CONCAT(C13,  " ", D13,  " ", F13)</f>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LOWER(IF($L13="English",_xlfn.CONCAT($F13,".",$D13,"@xyz.org"),_xlfn.CONCAT($F13,".",$D13,"@xyz.com")))</f>
        <v>wood.ashley@xyz.org</v>
      </c>
      <c r="N13" s="4">
        <v>100.7</v>
      </c>
      <c r="O13" s="2" t="s">
        <v>211</v>
      </c>
      <c r="P13" s="2" t="s">
        <v>217</v>
      </c>
      <c r="Q13" s="3" t="str">
        <f>INDEX(SPORT!$A$2:$B$33, MATCH($R13, SPORT!$B$2:$B$33, 0), 1)</f>
        <v>OUTDOOR</v>
      </c>
      <c r="R13" s="2" t="s">
        <v>185</v>
      </c>
      <c r="S13" s="2">
        <v>56595</v>
      </c>
    </row>
    <row r="14" spans="1:19" x14ac:dyDescent="0.3">
      <c r="A14" s="35">
        <v>13</v>
      </c>
      <c r="B14" s="3" t="str">
        <f>_xlfn.CONCAT(C14,  " ", D14,  " ", F14)</f>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LOWER(IF($L14="English",_xlfn.CONCAT($F14,".",$D14,"@xyz.org"),_xlfn.CONCAT($F14,".",$D14,"@xyz.com")))</f>
        <v>scott.megan@xyz.org</v>
      </c>
      <c r="N14" s="4">
        <v>70.900000000000006</v>
      </c>
      <c r="O14" s="2" t="s">
        <v>209</v>
      </c>
      <c r="P14" s="2" t="s">
        <v>210</v>
      </c>
      <c r="Q14" s="3" t="str">
        <f>INDEX(SPORT!$A$2:$B$33, MATCH($R14, SPORT!$B$2:$B$33, 0), 1)</f>
        <v>OUTDOOR</v>
      </c>
      <c r="R14" s="2" t="s">
        <v>186</v>
      </c>
      <c r="S14" s="2">
        <v>117408</v>
      </c>
    </row>
    <row r="15" spans="1:19" x14ac:dyDescent="0.3">
      <c r="A15" s="35">
        <v>14</v>
      </c>
      <c r="B15" s="3" t="str">
        <f>_xlfn.CONCAT(C15,  " ", D15,  " ", F15)</f>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LOWER(IF($L15="English",_xlfn.CONCAT($F15,".",$D15,"@xyz.org"),_xlfn.CONCAT($F15,".",$D15,"@xyz.com")))</f>
        <v>weinhae.helmut@xyz.com</v>
      </c>
      <c r="N15" s="4">
        <v>68.3</v>
      </c>
      <c r="O15" s="2" t="s">
        <v>218</v>
      </c>
      <c r="P15" s="2" t="s">
        <v>216</v>
      </c>
      <c r="Q15" s="3" t="str">
        <f>INDEX(SPORT!$A$2:$B$33, MATCH($R15, SPORT!$B$2:$B$33, 0), 1)</f>
        <v>OUTDOOR</v>
      </c>
      <c r="R15" s="2" t="s">
        <v>187</v>
      </c>
      <c r="S15" s="2">
        <v>64862</v>
      </c>
    </row>
    <row r="16" spans="1:19" x14ac:dyDescent="0.3">
      <c r="A16" s="35">
        <v>15</v>
      </c>
      <c r="B16" s="3" t="str">
        <f>_xlfn.CONCAT(C16,  " ", D16,  " ", F16)</f>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LOWER(IF($L16="English",_xlfn.CONCAT($F16,".",$D16,"@xyz.org"),_xlfn.CONCAT($F16,".",$D16,"@xyz.com")))</f>
        <v>schotin.milena@xyz.com</v>
      </c>
      <c r="N16" s="4">
        <v>105.3</v>
      </c>
      <c r="O16" s="2" t="s">
        <v>218</v>
      </c>
      <c r="P16" s="2" t="s">
        <v>217</v>
      </c>
      <c r="Q16" s="3" t="str">
        <f>INDEX(SPORT!$A$2:$B$33, MATCH($R16, SPORT!$B$2:$B$33, 0), 1)</f>
        <v>INDOOR</v>
      </c>
      <c r="R16" s="2" t="s">
        <v>188</v>
      </c>
      <c r="S16" s="2">
        <v>10241</v>
      </c>
    </row>
    <row r="17" spans="1:19" x14ac:dyDescent="0.3">
      <c r="A17" s="35">
        <v>16</v>
      </c>
      <c r="B17" s="3" t="str">
        <f>_xlfn.CONCAT(C17,  " ", D17,  " ", F17)</f>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LOWER(IF($L17="English",_xlfn.CONCAT($F17,".",$D17,"@xyz.org"),_xlfn.CONCAT($F17,".",$D17,"@xyz.com")))</f>
        <v>birnbaum.lothar@xyz.com</v>
      </c>
      <c r="N17" s="4">
        <v>48.6</v>
      </c>
      <c r="O17" s="2" t="s">
        <v>214</v>
      </c>
      <c r="P17" s="2" t="s">
        <v>217</v>
      </c>
      <c r="Q17" s="3" t="str">
        <f>INDEX(SPORT!$A$2:$B$33, MATCH($R17, SPORT!$B$2:$B$33, 0), 1)</f>
        <v>OUTDOOR</v>
      </c>
      <c r="R17" s="2" t="s">
        <v>178</v>
      </c>
      <c r="S17" s="2">
        <v>88762</v>
      </c>
    </row>
    <row r="18" spans="1:19" x14ac:dyDescent="0.3">
      <c r="A18" s="35">
        <v>17</v>
      </c>
      <c r="B18" s="3" t="str">
        <f>_xlfn.CONCAT(C18,  " ", D18,  " ", F18)</f>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LOWER(IF($L18="English",_xlfn.CONCAT($F18,".",$D18,"@xyz.org"),_xlfn.CONCAT($F18,".",$D18,"@xyz.com")))</f>
        <v>stolze.pietro@xyz.com</v>
      </c>
      <c r="N18" s="4">
        <v>105.9</v>
      </c>
      <c r="O18" s="2" t="s">
        <v>214</v>
      </c>
      <c r="P18" s="2" t="s">
        <v>210</v>
      </c>
      <c r="Q18" s="3" t="str">
        <f>INDEX(SPORT!$A$2:$B$33, MATCH($R18, SPORT!$B$2:$B$33, 0), 1)</f>
        <v>INDOOR</v>
      </c>
      <c r="R18" s="2" t="s">
        <v>189</v>
      </c>
      <c r="S18" s="2">
        <v>80757</v>
      </c>
    </row>
    <row r="19" spans="1:19" x14ac:dyDescent="0.3">
      <c r="A19" s="35">
        <v>18</v>
      </c>
      <c r="B19" s="3" t="str">
        <f>_xlfn.CONCAT(C19,  " ", D19,  " ", F19)</f>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LOWER(IF($L19="English",_xlfn.CONCAT($F19,".",$D19,"@xyz.org"),_xlfn.CONCAT($F19,".",$D19,"@xyz.com")))</f>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_xlfn.CONCAT(C20,  " ", D20,  " ", F20)</f>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LOWER(IF($L20="English",_xlfn.CONCAT($F20,".",$D20,"@xyz.org"),_xlfn.CONCAT($F20,".",$D20,"@xyz.com")))</f>
        <v>raynor.earnestine@xyz.org</v>
      </c>
      <c r="N20" s="4">
        <v>70.3</v>
      </c>
      <c r="O20" s="2" t="s">
        <v>214</v>
      </c>
      <c r="P20" s="2" t="s">
        <v>216</v>
      </c>
      <c r="Q20" s="3" t="str">
        <f>INDEX(SPORT!$A$2:$B$33, MATCH($R20, SPORT!$B$2:$B$33, 0), 1)</f>
        <v>INDOOR</v>
      </c>
      <c r="R20" s="2" t="s">
        <v>191</v>
      </c>
      <c r="S20" s="2">
        <v>63526</v>
      </c>
    </row>
    <row r="21" spans="1:19" x14ac:dyDescent="0.3">
      <c r="A21" s="35">
        <v>20</v>
      </c>
      <c r="B21" s="3" t="str">
        <f>_xlfn.CONCAT(C21,  " ", D21,  " ", F21)</f>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LOWER(IF($L21="English",_xlfn.CONCAT($F21,".",$D21,"@xyz.org"),_xlfn.CONCAT($F21,".",$D21,"@xyz.com")))</f>
        <v>gaylord.jason@xyz.org</v>
      </c>
      <c r="N21" s="4">
        <v>54.7</v>
      </c>
      <c r="O21" s="2" t="s">
        <v>211</v>
      </c>
      <c r="P21" s="2" t="s">
        <v>212</v>
      </c>
      <c r="Q21" s="3" t="str">
        <f>INDEX(SPORT!$A$2:$B$33, MATCH($R21, SPORT!$B$2:$B$33, 0), 1)</f>
        <v>INDOOR</v>
      </c>
      <c r="R21" s="2" t="s">
        <v>192</v>
      </c>
      <c r="S21" s="2">
        <v>46352</v>
      </c>
    </row>
    <row r="22" spans="1:19" x14ac:dyDescent="0.3">
      <c r="A22" s="35">
        <v>21</v>
      </c>
      <c r="B22" s="3" t="str">
        <f>_xlfn.CONCAT(C22,  " ", D22,  " ", F22)</f>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LOWER(IF($L22="English",_xlfn.CONCAT($F22,".",$D22,"@xyz.org"),_xlfn.CONCAT($F22,".",$D22,"@xyz.com")))</f>
        <v>sauer.kendrick@xyz.org</v>
      </c>
      <c r="N22" s="4">
        <v>100.9</v>
      </c>
      <c r="O22" s="2" t="s">
        <v>214</v>
      </c>
      <c r="P22" s="2" t="s">
        <v>215</v>
      </c>
      <c r="Q22" s="3" t="str">
        <f>INDEX(SPORT!$A$2:$B$33, MATCH($R22, SPORT!$B$2:$B$33, 0), 1)</f>
        <v>OUTDOOR</v>
      </c>
      <c r="R22" s="2" t="s">
        <v>193</v>
      </c>
      <c r="S22" s="2">
        <v>106808</v>
      </c>
    </row>
    <row r="23" spans="1:19" x14ac:dyDescent="0.3">
      <c r="A23" s="35">
        <v>22</v>
      </c>
      <c r="B23" s="3" t="str">
        <f>_xlfn.CONCAT(C23,  " ", D23,  " ", F23)</f>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LOWER(IF($L23="English",_xlfn.CONCAT($F23,".",$D23,"@xyz.org"),_xlfn.CONCAT($F23,".",$D23,"@xyz.com")))</f>
        <v>olson.annabell@xyz.org</v>
      </c>
      <c r="N23" s="4">
        <v>84.3</v>
      </c>
      <c r="O23" s="2" t="s">
        <v>209</v>
      </c>
      <c r="P23" s="2" t="s">
        <v>216</v>
      </c>
      <c r="Q23" s="3" t="str">
        <f>INDEX(SPORT!$A$2:$B$33, MATCH($R23, SPORT!$B$2:$B$33, 0), 1)</f>
        <v>OUTDOOR</v>
      </c>
      <c r="R23" s="2" t="s">
        <v>194</v>
      </c>
      <c r="S23" s="2">
        <v>96468</v>
      </c>
    </row>
    <row r="24" spans="1:19" x14ac:dyDescent="0.3">
      <c r="A24" s="35">
        <v>23</v>
      </c>
      <c r="B24" s="3" t="str">
        <f>_xlfn.CONCAT(C24,  " ", D24,  " ", F24)</f>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LOWER(IF($L24="English",_xlfn.CONCAT($F24,".",$D24,"@xyz.org"),_xlfn.CONCAT($F24,".",$D24,"@xyz.com")))</f>
        <v>upton.jena@xyz.org</v>
      </c>
      <c r="N24" s="4">
        <v>66.8</v>
      </c>
      <c r="O24" s="2" t="s">
        <v>214</v>
      </c>
      <c r="P24" s="2" t="s">
        <v>217</v>
      </c>
      <c r="Q24" s="3" t="str">
        <f>INDEX(SPORT!$A$2:$B$33, MATCH($R24, SPORT!$B$2:$B$33, 0), 1)</f>
        <v>OUTDOOR</v>
      </c>
      <c r="R24" s="2" t="s">
        <v>195</v>
      </c>
      <c r="S24" s="2">
        <v>16526</v>
      </c>
    </row>
    <row r="25" spans="1:19" x14ac:dyDescent="0.3">
      <c r="A25" s="35">
        <v>24</v>
      </c>
      <c r="B25" s="3" t="str">
        <f>_xlfn.CONCAT(C25,  " ", D25,  " ", F25)</f>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LOWER(IF($L25="English",_xlfn.CONCAT($F25,".",$D25,"@xyz.org"),_xlfn.CONCAT($F25,".",$D25,"@xyz.com")))</f>
        <v>bins.shanny@xyz.org</v>
      </c>
      <c r="N25" s="37">
        <v>59.4</v>
      </c>
      <c r="O25" s="2" t="s">
        <v>213</v>
      </c>
      <c r="P25" s="2" t="s">
        <v>215</v>
      </c>
      <c r="Q25" s="3" t="str">
        <f>INDEX(SPORT!$A$2:$B$33, MATCH($R25, SPORT!$B$2:$B$33, 0), 1)</f>
        <v>OUTDOOR</v>
      </c>
      <c r="R25" s="2" t="s">
        <v>196</v>
      </c>
      <c r="S25" s="2">
        <v>21891</v>
      </c>
    </row>
    <row r="26" spans="1:19" x14ac:dyDescent="0.3">
      <c r="A26" s="35">
        <v>25</v>
      </c>
      <c r="B26" s="3" t="str">
        <f>_xlfn.CONCAT(C26,  " ", D26,  " ", F26)</f>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LOWER(IF($L26="English",_xlfn.CONCAT($F26,".",$D26,"@xyz.org"),_xlfn.CONCAT($F26,".",$D26,"@xyz.com")))</f>
        <v>abshire.tia@xyz.org</v>
      </c>
      <c r="N26" s="37">
        <v>77.8</v>
      </c>
      <c r="O26" s="2" t="s">
        <v>213</v>
      </c>
      <c r="P26" s="2" t="s">
        <v>216</v>
      </c>
      <c r="Q26" s="3" t="str">
        <f>INDEX(SPORT!$A$2:$B$33, MATCH($R26, SPORT!$B$2:$B$33, 0), 1)</f>
        <v>OUTDOOR</v>
      </c>
      <c r="R26" s="2" t="s">
        <v>181</v>
      </c>
      <c r="S26" s="2">
        <v>62037</v>
      </c>
    </row>
    <row r="27" spans="1:19" x14ac:dyDescent="0.3">
      <c r="A27" s="35">
        <v>26</v>
      </c>
      <c r="B27" s="3" t="str">
        <f>_xlfn.CONCAT(C27,  " ", D27,  " ", F27)</f>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LOWER(IF($L27="English",_xlfn.CONCAT($F27,".",$D27,"@xyz.org"),_xlfn.CONCAT($F27,".",$D27,"@xyz.com")))</f>
        <v>runolfsdottir.isabel@xyz.org</v>
      </c>
      <c r="N27" s="37">
        <v>85.9</v>
      </c>
      <c r="O27" s="2" t="s">
        <v>214</v>
      </c>
      <c r="P27" s="2" t="s">
        <v>219</v>
      </c>
      <c r="Q27" s="3" t="str">
        <f>INDEX(SPORT!$A$2:$B$33, MATCH($R27, SPORT!$B$2:$B$33, 0), 1)</f>
        <v>INDOOR</v>
      </c>
      <c r="R27" s="2" t="s">
        <v>174</v>
      </c>
      <c r="S27" s="2">
        <v>89737</v>
      </c>
    </row>
    <row r="28" spans="1:19" x14ac:dyDescent="0.3">
      <c r="A28" s="35">
        <v>27</v>
      </c>
      <c r="B28" s="3" t="str">
        <f>_xlfn.CONCAT(C28,  " ", D28,  " ", F28)</f>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LOWER(IF($L28="English",_xlfn.CONCAT($F28,".",$D28,"@xyz.org"),_xlfn.CONCAT($F28,".",$D28,"@xyz.com")))</f>
        <v>wesack.barney@xyz.com</v>
      </c>
      <c r="N28" s="37">
        <v>93.4</v>
      </c>
      <c r="O28" s="2" t="s">
        <v>213</v>
      </c>
      <c r="P28" s="2" t="s">
        <v>219</v>
      </c>
      <c r="Q28" s="3" t="str">
        <f>INDEX(SPORT!$A$2:$B$33, MATCH($R28, SPORT!$B$2:$B$33, 0), 1)</f>
        <v>INDOOR</v>
      </c>
      <c r="R28" s="2" t="s">
        <v>197</v>
      </c>
      <c r="S28" s="2">
        <v>41039</v>
      </c>
    </row>
    <row r="29" spans="1:19" x14ac:dyDescent="0.3">
      <c r="A29" s="35">
        <v>28</v>
      </c>
      <c r="B29" s="3" t="str">
        <f>_xlfn.CONCAT(C29,  " ", D29,  " ", F29)</f>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LOWER(IF($L29="English",_xlfn.CONCAT($F29,".",$D29,"@xyz.org"),_xlfn.CONCAT($F29,".",$D29,"@xyz.com")))</f>
        <v>kade.baruch@xyz.com</v>
      </c>
      <c r="N29" s="37">
        <v>95.5</v>
      </c>
      <c r="O29" s="2" t="s">
        <v>218</v>
      </c>
      <c r="P29" s="2" t="s">
        <v>212</v>
      </c>
      <c r="Q29" s="3" t="str">
        <f>INDEX(SPORT!$A$2:$B$33, MATCH($R29, SPORT!$B$2:$B$33, 0), 1)</f>
        <v>OUTDOOR</v>
      </c>
      <c r="R29" s="2" t="s">
        <v>186</v>
      </c>
      <c r="S29" s="2">
        <v>28458</v>
      </c>
    </row>
    <row r="30" spans="1:19" x14ac:dyDescent="0.3">
      <c r="A30" s="35">
        <v>29</v>
      </c>
      <c r="B30" s="3" t="str">
        <f>_xlfn.CONCAT(C30,  " ", D30,  " ", F30)</f>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LOWER(IF($L30="English",_xlfn.CONCAT($F30,".",$D30,"@xyz.org"),_xlfn.CONCAT($F30,".",$D30,"@xyz.com")))</f>
        <v>rosemann.liesbeth@xyz.com</v>
      </c>
      <c r="N30" s="37">
        <v>52.2</v>
      </c>
      <c r="O30" s="2" t="s">
        <v>214</v>
      </c>
      <c r="P30" s="2" t="s">
        <v>217</v>
      </c>
      <c r="Q30" s="3" t="str">
        <f>INDEX(SPORT!$A$2:$B$33, MATCH($R30, SPORT!$B$2:$B$33, 0), 1)</f>
        <v>OUTDOOR</v>
      </c>
      <c r="R30" s="2" t="s">
        <v>181</v>
      </c>
      <c r="S30" s="2">
        <v>55007</v>
      </c>
    </row>
    <row r="31" spans="1:19" x14ac:dyDescent="0.3">
      <c r="A31" s="35">
        <v>30</v>
      </c>
      <c r="B31" s="3" t="str">
        <f>_xlfn.CONCAT(C31,  " ", D31,  " ", F31)</f>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LOWER(IF($L31="English",_xlfn.CONCAT($F31,".",$D31,"@xyz.org"),_xlfn.CONCAT($F31,".",$D31,"@xyz.com")))</f>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_xlfn.CONCAT(C32,  " ", D32,  " ", F32)</f>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LOWER(IF($L32="English",_xlfn.CONCAT($F32,".",$D32,"@xyz.org"),_xlfn.CONCAT($F32,".",$D32,"@xyz.com")))</f>
        <v>durand.paulette@xyz.com</v>
      </c>
      <c r="N32" s="37">
        <v>81.7</v>
      </c>
      <c r="O32" s="2" t="s">
        <v>213</v>
      </c>
      <c r="P32" s="2" t="s">
        <v>212</v>
      </c>
      <c r="Q32" s="3" t="str">
        <f>INDEX(SPORT!$A$2:$B$33, MATCH($R32, SPORT!$B$2:$B$33, 0), 1)</f>
        <v>INDOOR</v>
      </c>
      <c r="R32" s="2" t="s">
        <v>197</v>
      </c>
      <c r="S32" s="2">
        <v>86262</v>
      </c>
    </row>
    <row r="33" spans="1:19" x14ac:dyDescent="0.3">
      <c r="A33" s="35">
        <v>32</v>
      </c>
      <c r="B33" s="3" t="str">
        <f>_xlfn.CONCAT(C33,  " ", D33,  " ", F33)</f>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LOWER(IF($L33="English",_xlfn.CONCAT($F33,".",$D33,"@xyz.org"),_xlfn.CONCAT($F33,".",$D33,"@xyz.com")))</f>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_xlfn.CONCAT(C35,  " ", D35,  " ", F35)</f>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LOWER(IF($L35="English",_xlfn.CONCAT($F35,".",$D35,"@xyz.org"),_xlfn.CONCAT($F35,".",$D35,"@xyz.com")))</f>
        <v>lenoir.victor@xyz.com</v>
      </c>
      <c r="N35" s="37">
        <v>56</v>
      </c>
      <c r="O35" s="2" t="s">
        <v>214</v>
      </c>
      <c r="P35" s="2" t="s">
        <v>219</v>
      </c>
      <c r="Q35" s="3" t="str">
        <f>INDEX(SPORT!$A$2:$B$33, MATCH($R35, SPORT!$B$2:$B$33, 0), 1)</f>
        <v>OUTDOOR</v>
      </c>
      <c r="R35" s="2" t="s">
        <v>193</v>
      </c>
      <c r="S35" s="2">
        <v>62761</v>
      </c>
    </row>
    <row r="36" spans="1:19" x14ac:dyDescent="0.3">
      <c r="A36" s="35">
        <v>35</v>
      </c>
      <c r="B36" s="3" t="str">
        <f>_xlfn.CONCAT(C36,  " ", D36,  " ", F36)</f>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LOWER(IF($L36="English",_xlfn.CONCAT($F36,".",$D36,"@xyz.org"),_xlfn.CONCAT($F36,".",$D36,"@xyz.com")))</f>
        <v>lenoir.arthur@xyz.com</v>
      </c>
      <c r="N36" s="37">
        <v>88.6</v>
      </c>
      <c r="O36" s="2" t="s">
        <v>213</v>
      </c>
      <c r="P36" s="2" t="s">
        <v>217</v>
      </c>
      <c r="Q36" s="3" t="str">
        <f>INDEX(SPORT!$A$2:$B$33, MATCH($R36, SPORT!$B$2:$B$33, 0), 1)</f>
        <v>OUTDOOR</v>
      </c>
      <c r="R36" s="2" t="s">
        <v>200</v>
      </c>
      <c r="S36" s="2">
        <v>108431</v>
      </c>
    </row>
    <row r="37" spans="1:19" x14ac:dyDescent="0.3">
      <c r="A37" s="35">
        <v>36</v>
      </c>
      <c r="B37" s="3" t="str">
        <f>_xlfn.CONCAT(C37,  " ", D37,  " ", F37)</f>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LOWER(IF($L37="English",_xlfn.CONCAT($F37,".",$D37,"@xyz.org"),_xlfn.CONCAT($F37,".",$D37,"@xyz.com")))</f>
        <v>lebrun-brun.benjamin@xyz.com</v>
      </c>
      <c r="N37" s="37">
        <v>78.2</v>
      </c>
      <c r="O37" s="2" t="s">
        <v>211</v>
      </c>
      <c r="P37" s="2" t="s">
        <v>212</v>
      </c>
      <c r="Q37" s="3" t="str">
        <f>INDEX(SPORT!$A$2:$B$33, MATCH($R37, SPORT!$B$2:$B$33, 0), 1)</f>
        <v>OUTDOOR</v>
      </c>
      <c r="R37" s="2" t="s">
        <v>193</v>
      </c>
      <c r="S37" s="2">
        <v>66268</v>
      </c>
    </row>
    <row r="38" spans="1:19" x14ac:dyDescent="0.3">
      <c r="A38" s="35">
        <v>37</v>
      </c>
      <c r="B38" s="3" t="str">
        <f>_xlfn.CONCAT(C38,  " ", D38,  " ", F38)</f>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LOWER(IF($L38="English",_xlfn.CONCAT($F38,".",$D38,"@xyz.org"),_xlfn.CONCAT($F38,".",$D38,"@xyz.com")))</f>
        <v>maillard.antoine@xyz.com</v>
      </c>
      <c r="N38" s="37">
        <v>95.8</v>
      </c>
      <c r="O38" s="2" t="s">
        <v>214</v>
      </c>
      <c r="P38" s="2" t="s">
        <v>215</v>
      </c>
      <c r="Q38" s="3" t="str">
        <f>INDEX(SPORT!$A$2:$B$33, MATCH($R38, SPORT!$B$2:$B$33, 0), 1)</f>
        <v>OUTDOOR</v>
      </c>
      <c r="R38" s="2" t="s">
        <v>201</v>
      </c>
      <c r="S38" s="2">
        <v>33970</v>
      </c>
    </row>
    <row r="39" spans="1:19" x14ac:dyDescent="0.3">
      <c r="A39" s="35">
        <v>38</v>
      </c>
      <c r="B39" s="3" t="str">
        <f>_xlfn.CONCAT(C39,  " ", D39,  " ", F39)</f>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LOWER(IF($L39="English",_xlfn.CONCAT($F39,".",$D39,"@xyz.org"),_xlfn.CONCAT($F39,".",$D39,"@xyz.com")))</f>
        <v>hoarau-guyon.bernard@xyz.com</v>
      </c>
      <c r="N39" s="37">
        <v>59.7</v>
      </c>
      <c r="O39" s="2" t="s">
        <v>218</v>
      </c>
      <c r="P39" s="2" t="s">
        <v>212</v>
      </c>
      <c r="Q39" s="3" t="str">
        <f>INDEX(SPORT!$A$2:$B$33, MATCH($R39, SPORT!$B$2:$B$33, 0), 1)</f>
        <v>INDOOR</v>
      </c>
      <c r="R39" s="2" t="s">
        <v>174</v>
      </c>
      <c r="S39" s="2">
        <v>71352</v>
      </c>
    </row>
    <row r="40" spans="1:19" x14ac:dyDescent="0.3">
      <c r="A40" s="35">
        <v>39</v>
      </c>
      <c r="B40" s="3" t="str">
        <f>_xlfn.CONCAT(C40,  " ", D40,  " ", F40)</f>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LOWER(IF($L40="English",_xlfn.CONCAT($F40,".",$D40,"@xyz.org"),_xlfn.CONCAT($F40,".",$D40,"@xyz.com")))</f>
        <v>tercero.hidalgo@xyz.com</v>
      </c>
      <c r="N40" s="37">
        <v>77.7</v>
      </c>
      <c r="O40" s="2" t="s">
        <v>218</v>
      </c>
      <c r="P40" s="2" t="s">
        <v>215</v>
      </c>
      <c r="Q40" s="3" t="str">
        <f>INDEX(SPORT!$A$2:$B$33, MATCH($R40, SPORT!$B$2:$B$33, 0), 1)</f>
        <v>OUTDOOR</v>
      </c>
      <c r="R40" s="2" t="s">
        <v>196</v>
      </c>
      <c r="S40" s="2">
        <v>116376</v>
      </c>
    </row>
    <row r="41" spans="1:19" x14ac:dyDescent="0.3">
      <c r="A41" s="35">
        <v>40</v>
      </c>
      <c r="B41" s="3" t="str">
        <f>_xlfn.CONCAT(C41,  " ", D41,  " ", F41)</f>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LOWER(IF($L41="English",_xlfn.CONCAT($F41,".",$D41,"@xyz.org"),_xlfn.CONCAT($F41,".",$D41,"@xyz.com")))</f>
        <v>polanco.hadalgo@xyz.com</v>
      </c>
      <c r="N41" s="37">
        <v>98</v>
      </c>
      <c r="O41" s="2" t="s">
        <v>214</v>
      </c>
      <c r="P41" s="2" t="s">
        <v>210</v>
      </c>
      <c r="Q41" s="3" t="str">
        <f>INDEX(SPORT!$A$2:$B$33, MATCH($R41, SPORT!$B$2:$B$33, 0), 1)</f>
        <v>OUTDOOR</v>
      </c>
      <c r="R41" s="2" t="s">
        <v>195</v>
      </c>
      <c r="S41" s="2">
        <v>114144</v>
      </c>
    </row>
    <row r="42" spans="1:19" x14ac:dyDescent="0.3">
      <c r="A42" s="35">
        <v>41</v>
      </c>
      <c r="B42" s="3" t="str">
        <f>_xlfn.CONCAT(C42,  " ", D42,  " ", F42)</f>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LOWER(IF($L42="English",_xlfn.CONCAT($F42,".",$D42,"@xyz.org"),_xlfn.CONCAT($F42,".",$D42,"@xyz.com")))</f>
        <v>oliviera.laura@xyz.com</v>
      </c>
      <c r="N42" s="37">
        <v>51.9</v>
      </c>
      <c r="O42" s="2" t="s">
        <v>213</v>
      </c>
      <c r="P42" s="2" t="s">
        <v>212</v>
      </c>
      <c r="Q42" s="3" t="str">
        <f>INDEX(SPORT!$A$2:$B$33, MATCH($R42, SPORT!$B$2:$B$33, 0), 1)</f>
        <v>OUTDOOR</v>
      </c>
      <c r="R42" s="2" t="s">
        <v>202</v>
      </c>
      <c r="S42" s="2">
        <v>79872</v>
      </c>
    </row>
    <row r="43" spans="1:19" x14ac:dyDescent="0.3">
      <c r="A43" s="35">
        <v>42</v>
      </c>
      <c r="B43" s="3" t="str">
        <f>_xlfn.CONCAT(C43,  " ", D43,  " ", F43)</f>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LOWER(IF($L43="English",_xlfn.CONCAT($F43,".",$D43,"@xyz.org"),_xlfn.CONCAT($F43,".",$D43,"@xyz.com")))</f>
        <v>garza.ainhoa@xyz.com</v>
      </c>
      <c r="N43" s="37">
        <v>55.6</v>
      </c>
      <c r="O43" s="2" t="s">
        <v>211</v>
      </c>
      <c r="P43" s="2" t="s">
        <v>217</v>
      </c>
      <c r="Q43" s="3" t="str">
        <f>INDEX(SPORT!$A$2:$B$33, MATCH($R43, SPORT!$B$2:$B$33, 0), 1)</f>
        <v>INDOOR</v>
      </c>
      <c r="R43" s="2" t="s">
        <v>203</v>
      </c>
      <c r="S43" s="2">
        <v>101969</v>
      </c>
    </row>
    <row r="44" spans="1:19" x14ac:dyDescent="0.3">
      <c r="A44" s="35">
        <v>43</v>
      </c>
      <c r="B44" s="3" t="str">
        <f>_xlfn.CONCAT(C44,  " ", D44,  " ", F44)</f>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LOWER(IF($L44="English",_xlfn.CONCAT($F44,".",$D44,"@xyz.org"),_xlfn.CONCAT($F44,".",$D44,"@xyz.com")))</f>
        <v>banda.isabel@xyz.com</v>
      </c>
      <c r="N44" s="37">
        <v>102.3</v>
      </c>
      <c r="O44" s="2" t="s">
        <v>213</v>
      </c>
      <c r="P44" s="2" t="s">
        <v>217</v>
      </c>
      <c r="Q44" s="3" t="str">
        <f>INDEX(SPORT!$A$2:$B$33, MATCH($R44, SPORT!$B$2:$B$33, 0), 1)</f>
        <v>OUTDOOR</v>
      </c>
      <c r="R44" s="2" t="s">
        <v>196</v>
      </c>
      <c r="S44" s="2">
        <v>50659</v>
      </c>
    </row>
    <row r="45" spans="1:19" x14ac:dyDescent="0.3">
      <c r="A45" s="35">
        <v>44</v>
      </c>
      <c r="B45" s="3" t="str">
        <f>_xlfn.CONCAT(C45,  " ", D45,  " ", F45)</f>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LOWER(IF($L45="English",_xlfn.CONCAT($F45,".",$D45,"@xyz.org"),_xlfn.CONCAT($F45,".",$D45,"@xyz.com")))</f>
        <v>mateos.carolota@xyz.com</v>
      </c>
      <c r="N45" s="37">
        <v>58.8</v>
      </c>
      <c r="O45" s="2" t="s">
        <v>218</v>
      </c>
      <c r="P45" s="2" t="s">
        <v>212</v>
      </c>
      <c r="Q45" s="3" t="str">
        <f>INDEX(SPORT!$A$2:$B$33, MATCH($R45, SPORT!$B$2:$B$33, 0), 1)</f>
        <v>OUTDOOR</v>
      </c>
      <c r="R45" s="2" t="s">
        <v>202</v>
      </c>
      <c r="S45" s="2">
        <v>58215</v>
      </c>
    </row>
    <row r="46" spans="1:19" x14ac:dyDescent="0.3">
      <c r="A46" s="35">
        <v>45</v>
      </c>
      <c r="B46" s="3" t="str">
        <f>_xlfn.CONCAT(C46,  " ", D46,  " ", F46)</f>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LOWER(IF($L46="English",_xlfn.CONCAT($F46,".",$D46,"@xyz.org"),_xlfn.CONCAT($F46,".",$D46,"@xyz.com")))</f>
        <v>prins.elize@xyz.com</v>
      </c>
      <c r="N46" s="37">
        <v>63.8</v>
      </c>
      <c r="O46" s="2" t="s">
        <v>214</v>
      </c>
      <c r="P46" s="2" t="s">
        <v>217</v>
      </c>
      <c r="Q46" s="3" t="str">
        <f>INDEX(SPORT!$A$2:$B$33, MATCH($R46, SPORT!$B$2:$B$33, 0), 1)</f>
        <v>INDOOR</v>
      </c>
      <c r="R46" s="2" t="s">
        <v>204</v>
      </c>
      <c r="S46" s="2">
        <v>39935</v>
      </c>
    </row>
    <row r="47" spans="1:19" x14ac:dyDescent="0.3">
      <c r="A47" s="35">
        <v>46</v>
      </c>
      <c r="B47" s="3" t="str">
        <f>_xlfn.CONCAT(C47,  " ", D47,  " ", F47)</f>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LOWER(IF($L47="English",_xlfn.CONCAT($F47,".",$D47,"@xyz.org"),_xlfn.CONCAT($F47,".",$D47,"@xyz.com")))</f>
        <v>pham.ryan@xyz.com</v>
      </c>
      <c r="N47" s="37">
        <v>98.6</v>
      </c>
      <c r="O47" s="2" t="s">
        <v>213</v>
      </c>
      <c r="P47" s="2" t="s">
        <v>219</v>
      </c>
      <c r="Q47" s="3" t="str">
        <f>INDEX(SPORT!$A$2:$B$33, MATCH($R47, SPORT!$B$2:$B$33, 0), 1)</f>
        <v>OUTDOOR</v>
      </c>
      <c r="R47" s="2" t="s">
        <v>195</v>
      </c>
      <c r="S47" s="2">
        <v>44865</v>
      </c>
    </row>
    <row r="48" spans="1:19" x14ac:dyDescent="0.3">
      <c r="A48" s="35">
        <v>47</v>
      </c>
      <c r="B48" s="3" t="str">
        <f>_xlfn.CONCAT(C48,  " ", D48,  " ", F48)</f>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LOWER(IF($L48="English",_xlfn.CONCAT($F48,".",$D48,"@xyz.org"),_xlfn.CONCAT($F48,".",$D48,"@xyz.com")))</f>
        <v>rotteveel.elise@xyz.com</v>
      </c>
      <c r="N48" s="37">
        <v>61.8</v>
      </c>
      <c r="O48" s="2" t="s">
        <v>218</v>
      </c>
      <c r="P48" s="2" t="s">
        <v>212</v>
      </c>
      <c r="Q48" s="3" t="str">
        <f>INDEX(SPORT!$A$2:$B$33, MATCH($R48, SPORT!$B$2:$B$33, 0), 1)</f>
        <v>OUTDOOR</v>
      </c>
      <c r="R48" s="2" t="s">
        <v>195</v>
      </c>
      <c r="S48" s="2">
        <v>90478</v>
      </c>
    </row>
    <row r="49" spans="1:19" x14ac:dyDescent="0.3">
      <c r="A49" s="35">
        <v>48</v>
      </c>
      <c r="B49" s="3" t="str">
        <f>_xlfn.CONCAT(C49,  " ", D49,  " ", F49)</f>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LOWER(IF($L49="English",_xlfn.CONCAT($F49,".",$D49,"@xyz.org"),_xlfn.CONCAT($F49,".",$D49,"@xyz.com")))</f>
        <v>soderberg.mirjam@xyz.com</v>
      </c>
      <c r="N49" s="37">
        <v>50</v>
      </c>
      <c r="O49" s="2" t="s">
        <v>213</v>
      </c>
      <c r="P49" s="2" t="s">
        <v>217</v>
      </c>
      <c r="Q49" s="3" t="str">
        <f>INDEX(SPORT!$A$2:$B$33, MATCH($R49, SPORT!$B$2:$B$33, 0), 1)</f>
        <v>OUTDOOR</v>
      </c>
      <c r="R49" s="2" t="s">
        <v>177</v>
      </c>
      <c r="S49" s="2">
        <v>38965</v>
      </c>
    </row>
    <row r="50" spans="1:19" x14ac:dyDescent="0.3">
      <c r="A50" s="35">
        <v>49</v>
      </c>
      <c r="B50" s="3" t="str">
        <f>_xlfn.CONCAT(C50,  " ", D50,  " ", F50)</f>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LOWER(IF($L50="English",_xlfn.CONCAT($F50,".",$D50,"@xyz.org"),_xlfn.CONCAT($F50,".",$D50,"@xyz.com")))</f>
        <v>palsson.berndt@xyz.com</v>
      </c>
      <c r="N50" s="37">
        <v>45.9</v>
      </c>
      <c r="O50" s="2" t="s">
        <v>214</v>
      </c>
      <c r="P50" s="2" t="s">
        <v>210</v>
      </c>
      <c r="Q50" s="3" t="str">
        <f>INDEX(SPORT!$A$2:$B$33, MATCH($R50, SPORT!$B$2:$B$33, 0), 1)</f>
        <v>OUTDOOR</v>
      </c>
      <c r="R50" s="2" t="s">
        <v>205</v>
      </c>
      <c r="S50" s="2">
        <v>35387</v>
      </c>
    </row>
    <row r="51" spans="1:19" x14ac:dyDescent="0.3">
      <c r="A51" s="35">
        <v>50</v>
      </c>
      <c r="B51" s="3" t="str">
        <f>_xlfn.CONCAT(C51,  " ", D51,  " ", F51)</f>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LOWER(IF($L51="English",_xlfn.CONCAT($F51,".",$D51,"@xyz.org"),_xlfn.CONCAT($F51,".",$D51,"@xyz.com")))</f>
        <v>sobrinho.adriano@xyz.com</v>
      </c>
      <c r="N51" s="37">
        <v>92.5</v>
      </c>
      <c r="O51" s="2" t="s">
        <v>209</v>
      </c>
      <c r="P51" s="2" t="s">
        <v>216</v>
      </c>
      <c r="Q51" s="3" t="str">
        <f>INDEX(SPORT!$A$2:$B$33, MATCH($R51, SPORT!$B$2:$B$33, 0), 1)</f>
        <v>INDOOR</v>
      </c>
      <c r="R51" s="2" t="s">
        <v>206</v>
      </c>
      <c r="S51" s="2">
        <v>20532</v>
      </c>
    </row>
  </sheetData>
  <conditionalFormatting sqref="S2:S51">
    <cfRule type="cellIs" dxfId="1" priority="2" operator="lessThan">
      <formula>100000</formula>
    </cfRule>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2023-01-25T16:41:54Z</dcterms:modified>
</cp:coreProperties>
</file>