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achedge_mail_uc_edu/Documents/"/>
    </mc:Choice>
  </mc:AlternateContent>
  <xr:revisionPtr revIDLastSave="0" documentId="8_{C8988B88-21C7-4FB2-9EF7-5AD0830A90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 of Outputs" sheetId="16" r:id="rId1"/>
    <sheet name="AX3_Firmware main.c" sheetId="1" r:id="rId2"/>
    <sheet name="ESP8266-Firmware main.c" sheetId="2" r:id="rId3"/>
    <sheet name="Firmament-Autopilot i2c_core.c" sheetId="3" r:id="rId4"/>
    <sheet name="Hardware-Bitcoin-Wallet xex.c" sheetId="4" r:id="rId5"/>
    <sheet name="iotkit-embedded iotx_http_api.c" sheetId="5" r:id="rId6"/>
    <sheet name="m2_fingerprint main.c" sheetId="9" r:id="rId7"/>
    <sheet name="mbd-arduino-cashless mdb.c" sheetId="12" r:id="rId8"/>
    <sheet name="micro-bros-smart-home main.c" sheetId="8" r:id="rId9"/>
    <sheet name="microFourQ schnorrq.c" sheetId="11" r:id="rId10"/>
    <sheet name="rauc crypt.c" sheetId="14" r:id="rId11"/>
    <sheet name="sef-project main.c" sheetId="7" r:id="rId12"/>
    <sheet name="smart-door-lock main.c" sheetId="6" r:id="rId13"/>
    <sheet name="SmartLock_HardwareDriver main.c" sheetId="13" r:id="rId14"/>
    <sheet name="tc-iot-sdk-embedded main.c" sheetId="15" r:id="rId15"/>
    <sheet name="TrustFlex pub_key_rotate.c" sheetId="1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90" i="16" l="1"/>
  <c r="A690" i="16"/>
  <c r="AA697" i="16"/>
  <c r="AA648" i="16"/>
  <c r="I686" i="16"/>
  <c r="H686" i="16"/>
  <c r="G686" i="16"/>
  <c r="F686" i="16"/>
  <c r="E686" i="16"/>
  <c r="D686" i="16"/>
  <c r="C686" i="16"/>
  <c r="I680" i="16"/>
  <c r="H680" i="16"/>
  <c r="G680" i="16"/>
  <c r="F680" i="16"/>
  <c r="E680" i="16"/>
  <c r="D680" i="16"/>
  <c r="C680" i="16"/>
  <c r="I678" i="16"/>
  <c r="H678" i="16"/>
  <c r="G678" i="16"/>
  <c r="F678" i="16"/>
  <c r="E678" i="16"/>
  <c r="D678" i="16"/>
  <c r="C678" i="16"/>
  <c r="I676" i="16"/>
  <c r="H676" i="16"/>
  <c r="G676" i="16"/>
  <c r="F676" i="16"/>
  <c r="E676" i="16"/>
  <c r="D676" i="16"/>
  <c r="C676" i="16"/>
  <c r="I675" i="16"/>
  <c r="H675" i="16"/>
  <c r="G675" i="16"/>
  <c r="F675" i="16"/>
  <c r="E675" i="16"/>
  <c r="D675" i="16"/>
  <c r="C675" i="16"/>
  <c r="I671" i="16"/>
  <c r="H671" i="16"/>
  <c r="G671" i="16"/>
  <c r="F671" i="16"/>
  <c r="E671" i="16"/>
  <c r="D671" i="16"/>
  <c r="C671" i="16"/>
  <c r="I669" i="16"/>
  <c r="H669" i="16"/>
  <c r="G669" i="16"/>
  <c r="F669" i="16"/>
  <c r="E669" i="16"/>
  <c r="D669" i="16"/>
  <c r="C669" i="16"/>
  <c r="I663" i="16"/>
  <c r="H663" i="16"/>
  <c r="G663" i="16"/>
  <c r="F663" i="16"/>
  <c r="E663" i="16"/>
  <c r="D663" i="16"/>
  <c r="C663" i="16"/>
  <c r="I661" i="16"/>
  <c r="H661" i="16"/>
  <c r="G661" i="16"/>
  <c r="F661" i="16"/>
  <c r="E661" i="16"/>
  <c r="D661" i="16"/>
  <c r="C661" i="16"/>
  <c r="I659" i="16"/>
  <c r="H659" i="16"/>
  <c r="G659" i="16"/>
  <c r="F659" i="16"/>
  <c r="E659" i="16"/>
  <c r="D659" i="16"/>
  <c r="C659" i="16"/>
  <c r="I657" i="16"/>
  <c r="H657" i="16"/>
  <c r="G657" i="16"/>
  <c r="F657" i="16"/>
  <c r="E657" i="16"/>
  <c r="D657" i="16"/>
  <c r="C657" i="16"/>
  <c r="I655" i="16"/>
  <c r="H655" i="16"/>
  <c r="G655" i="16"/>
  <c r="F655" i="16"/>
  <c r="E655" i="16"/>
  <c r="D655" i="16"/>
  <c r="C655" i="16"/>
  <c r="I653" i="16"/>
  <c r="H653" i="16"/>
  <c r="G653" i="16"/>
  <c r="F653" i="16"/>
  <c r="E653" i="16"/>
  <c r="D653" i="16"/>
  <c r="C653" i="16"/>
  <c r="I651" i="16"/>
  <c r="H651" i="16"/>
  <c r="G651" i="16"/>
  <c r="F651" i="16"/>
  <c r="E651" i="16"/>
  <c r="D651" i="16"/>
  <c r="C651" i="16"/>
  <c r="I649" i="16"/>
  <c r="H649" i="16"/>
  <c r="G649" i="16"/>
  <c r="F649" i="16"/>
  <c r="E649" i="16"/>
  <c r="D649" i="16"/>
  <c r="C649" i="16"/>
  <c r="I645" i="16"/>
  <c r="H645" i="16"/>
  <c r="G645" i="16"/>
  <c r="F645" i="16"/>
  <c r="E645" i="16"/>
  <c r="D645" i="16"/>
  <c r="C645" i="16"/>
  <c r="I643" i="16"/>
  <c r="H643" i="16"/>
  <c r="G643" i="16"/>
  <c r="F643" i="16"/>
  <c r="E643" i="16"/>
  <c r="D643" i="16"/>
  <c r="C643" i="16"/>
  <c r="AA637" i="16"/>
  <c r="AA589" i="16"/>
  <c r="I599" i="16"/>
  <c r="H599" i="16"/>
  <c r="G599" i="16"/>
  <c r="F599" i="16"/>
  <c r="E599" i="16"/>
  <c r="D599" i="16"/>
  <c r="C599" i="16"/>
  <c r="I597" i="16"/>
  <c r="H597" i="16"/>
  <c r="G597" i="16"/>
  <c r="F597" i="16"/>
  <c r="E597" i="16"/>
  <c r="D597" i="16"/>
  <c r="C597" i="16"/>
  <c r="I590" i="16"/>
  <c r="H590" i="16"/>
  <c r="G590" i="16"/>
  <c r="F590" i="16"/>
  <c r="E590" i="16"/>
  <c r="D590" i="16"/>
  <c r="C590" i="16"/>
  <c r="C629" i="16"/>
  <c r="D629" i="16"/>
  <c r="F629" i="16"/>
  <c r="G629" i="16"/>
  <c r="H629" i="16"/>
  <c r="AA559" i="16"/>
  <c r="I580" i="16"/>
  <c r="H580" i="16"/>
  <c r="G580" i="16"/>
  <c r="F580" i="16"/>
  <c r="E580" i="16"/>
  <c r="D580" i="16"/>
  <c r="C580" i="16"/>
  <c r="I579" i="16"/>
  <c r="H579" i="16"/>
  <c r="G579" i="16"/>
  <c r="F579" i="16"/>
  <c r="E579" i="16"/>
  <c r="D579" i="16"/>
  <c r="C579" i="16"/>
  <c r="I577" i="16"/>
  <c r="H577" i="16"/>
  <c r="G577" i="16"/>
  <c r="F577" i="16"/>
  <c r="E577" i="16"/>
  <c r="D577" i="16"/>
  <c r="C577" i="16"/>
  <c r="I568" i="16"/>
  <c r="H568" i="16"/>
  <c r="G568" i="16"/>
  <c r="F568" i="16"/>
  <c r="E568" i="16"/>
  <c r="D568" i="16"/>
  <c r="C568" i="16"/>
  <c r="I561" i="16"/>
  <c r="H561" i="16"/>
  <c r="G561" i="16"/>
  <c r="F561" i="16"/>
  <c r="E561" i="16"/>
  <c r="D561" i="16"/>
  <c r="C561" i="16"/>
  <c r="I559" i="16"/>
  <c r="H559" i="16"/>
  <c r="G559" i="16"/>
  <c r="F559" i="16"/>
  <c r="E559" i="16"/>
  <c r="D559" i="16"/>
  <c r="C559" i="16"/>
  <c r="I558" i="16"/>
  <c r="H558" i="16"/>
  <c r="G558" i="16"/>
  <c r="F558" i="16"/>
  <c r="E558" i="16"/>
  <c r="D558" i="16"/>
  <c r="C558" i="16"/>
  <c r="I555" i="16"/>
  <c r="H555" i="16"/>
  <c r="G555" i="16"/>
  <c r="F555" i="16"/>
  <c r="E555" i="16"/>
  <c r="D555" i="16"/>
  <c r="C555" i="16"/>
  <c r="AA475" i="16"/>
  <c r="I540" i="16"/>
  <c r="H540" i="16"/>
  <c r="G540" i="16"/>
  <c r="F540" i="16"/>
  <c r="E540" i="16"/>
  <c r="D540" i="16"/>
  <c r="C540" i="16"/>
  <c r="I536" i="16"/>
  <c r="H536" i="16"/>
  <c r="G536" i="16"/>
  <c r="F536" i="16"/>
  <c r="E536" i="16"/>
  <c r="D536" i="16"/>
  <c r="C536" i="16"/>
  <c r="I530" i="16"/>
  <c r="H530" i="16"/>
  <c r="G530" i="16"/>
  <c r="F530" i="16"/>
  <c r="E530" i="16"/>
  <c r="D530" i="16"/>
  <c r="C530" i="16"/>
  <c r="I528" i="16"/>
  <c r="H528" i="16"/>
  <c r="G528" i="16"/>
  <c r="F528" i="16"/>
  <c r="E528" i="16"/>
  <c r="D528" i="16"/>
  <c r="C528" i="16"/>
  <c r="I523" i="16"/>
  <c r="H523" i="16"/>
  <c r="G523" i="16"/>
  <c r="F523" i="16"/>
  <c r="E523" i="16"/>
  <c r="D523" i="16"/>
  <c r="C523" i="16"/>
  <c r="I521" i="16"/>
  <c r="H521" i="16"/>
  <c r="G521" i="16"/>
  <c r="F521" i="16"/>
  <c r="E521" i="16"/>
  <c r="D521" i="16"/>
  <c r="C521" i="16"/>
  <c r="I503" i="16"/>
  <c r="H503" i="16"/>
  <c r="G503" i="16"/>
  <c r="F503" i="16"/>
  <c r="E503" i="16"/>
  <c r="D503" i="16"/>
  <c r="C503" i="16"/>
  <c r="I501" i="16"/>
  <c r="H501" i="16"/>
  <c r="G501" i="16"/>
  <c r="F501" i="16"/>
  <c r="E501" i="16"/>
  <c r="D501" i="16"/>
  <c r="C501" i="16"/>
  <c r="AA453" i="16"/>
  <c r="I459" i="16"/>
  <c r="H459" i="16"/>
  <c r="G459" i="16"/>
  <c r="F459" i="16"/>
  <c r="E459" i="16"/>
  <c r="D459" i="16"/>
  <c r="C459" i="16"/>
  <c r="I457" i="16"/>
  <c r="H457" i="16"/>
  <c r="G457" i="16"/>
  <c r="F457" i="16"/>
  <c r="E457" i="16"/>
  <c r="D457" i="16"/>
  <c r="C457" i="16"/>
  <c r="AA417" i="16"/>
  <c r="I439" i="16"/>
  <c r="H439" i="16"/>
  <c r="G439" i="16"/>
  <c r="F439" i="16"/>
  <c r="E439" i="16"/>
  <c r="D439" i="16"/>
  <c r="C439" i="16"/>
  <c r="I424" i="16"/>
  <c r="H424" i="16"/>
  <c r="G424" i="16"/>
  <c r="F424" i="16"/>
  <c r="E424" i="16"/>
  <c r="D424" i="16"/>
  <c r="C424" i="16"/>
  <c r="I421" i="16"/>
  <c r="H421" i="16"/>
  <c r="G421" i="16"/>
  <c r="F421" i="16"/>
  <c r="E421" i="16"/>
  <c r="D421" i="16"/>
  <c r="C421" i="16"/>
  <c r="I417" i="16"/>
  <c r="H417" i="16"/>
  <c r="G417" i="16"/>
  <c r="F417" i="16"/>
  <c r="E417" i="16"/>
  <c r="D417" i="16"/>
  <c r="C417" i="16"/>
  <c r="I412" i="16"/>
  <c r="H412" i="16"/>
  <c r="G412" i="16"/>
  <c r="F412" i="16"/>
  <c r="E412" i="16"/>
  <c r="D412" i="16"/>
  <c r="C412" i="16"/>
  <c r="AA398" i="16"/>
  <c r="I402" i="16"/>
  <c r="H402" i="16"/>
  <c r="G402" i="16"/>
  <c r="F402" i="16"/>
  <c r="E402" i="16"/>
  <c r="D402" i="16"/>
  <c r="C402" i="16"/>
  <c r="AA326" i="16"/>
  <c r="I386" i="16"/>
  <c r="H386" i="16"/>
  <c r="G386" i="16"/>
  <c r="F386" i="16"/>
  <c r="E386" i="16"/>
  <c r="D386" i="16"/>
  <c r="C386" i="16"/>
  <c r="I381" i="16"/>
  <c r="H381" i="16"/>
  <c r="G381" i="16"/>
  <c r="F381" i="16"/>
  <c r="E381" i="16"/>
  <c r="D381" i="16"/>
  <c r="C381" i="16"/>
  <c r="I378" i="16"/>
  <c r="H378" i="16"/>
  <c r="G378" i="16"/>
  <c r="F378" i="16"/>
  <c r="E378" i="16"/>
  <c r="D378" i="16"/>
  <c r="C378" i="16"/>
  <c r="I375" i="16"/>
  <c r="H375" i="16"/>
  <c r="G375" i="16"/>
  <c r="F375" i="16"/>
  <c r="E375" i="16"/>
  <c r="D375" i="16"/>
  <c r="C375" i="16"/>
  <c r="I371" i="16"/>
  <c r="H371" i="16"/>
  <c r="G371" i="16"/>
  <c r="F371" i="16"/>
  <c r="E371" i="16"/>
  <c r="D371" i="16"/>
  <c r="C371" i="16"/>
  <c r="I341" i="16"/>
  <c r="H341" i="16"/>
  <c r="G341" i="16"/>
  <c r="F341" i="16"/>
  <c r="E341" i="16"/>
  <c r="D341" i="16"/>
  <c r="C341" i="16"/>
  <c r="I339" i="16"/>
  <c r="H339" i="16"/>
  <c r="G339" i="16"/>
  <c r="F339" i="16"/>
  <c r="E339" i="16"/>
  <c r="D339" i="16"/>
  <c r="C339" i="16"/>
  <c r="I335" i="16"/>
  <c r="H335" i="16"/>
  <c r="G335" i="16"/>
  <c r="F335" i="16"/>
  <c r="E335" i="16"/>
  <c r="D335" i="16"/>
  <c r="C335" i="16"/>
  <c r="AA308" i="16"/>
  <c r="I314" i="16"/>
  <c r="H314" i="16"/>
  <c r="G314" i="16"/>
  <c r="F314" i="16"/>
  <c r="E314" i="16"/>
  <c r="D314" i="16"/>
  <c r="C314" i="16"/>
  <c r="AA227" i="16"/>
  <c r="I299" i="16"/>
  <c r="H299" i="16"/>
  <c r="G299" i="16"/>
  <c r="F299" i="16"/>
  <c r="E299" i="16"/>
  <c r="D299" i="16"/>
  <c r="C299" i="16"/>
  <c r="I288" i="16"/>
  <c r="H288" i="16"/>
  <c r="G288" i="16"/>
  <c r="F288" i="16"/>
  <c r="E288" i="16"/>
  <c r="D288" i="16"/>
  <c r="C288" i="16"/>
  <c r="I278" i="16"/>
  <c r="H278" i="16"/>
  <c r="G278" i="16"/>
  <c r="F278" i="16"/>
  <c r="E278" i="16"/>
  <c r="D278" i="16"/>
  <c r="C278" i="16"/>
  <c r="I269" i="16"/>
  <c r="H269" i="16"/>
  <c r="G269" i="16"/>
  <c r="F269" i="16"/>
  <c r="E269" i="16"/>
  <c r="D269" i="16"/>
  <c r="C269" i="16"/>
  <c r="I262" i="16"/>
  <c r="H262" i="16"/>
  <c r="G262" i="16"/>
  <c r="F262" i="16"/>
  <c r="E262" i="16"/>
  <c r="D262" i="16"/>
  <c r="C262" i="16"/>
  <c r="I256" i="16"/>
  <c r="H256" i="16"/>
  <c r="G256" i="16"/>
  <c r="F256" i="16"/>
  <c r="E256" i="16"/>
  <c r="D256" i="16"/>
  <c r="C256" i="16"/>
  <c r="I248" i="16"/>
  <c r="H248" i="16"/>
  <c r="G248" i="16"/>
  <c r="F248" i="16"/>
  <c r="E248" i="16"/>
  <c r="D248" i="16"/>
  <c r="C248" i="16"/>
  <c r="AA147" i="16"/>
  <c r="I218" i="16"/>
  <c r="H218" i="16"/>
  <c r="G218" i="16"/>
  <c r="F218" i="16"/>
  <c r="E218" i="16"/>
  <c r="D218" i="16"/>
  <c r="C218" i="16"/>
  <c r="I215" i="16"/>
  <c r="H215" i="16"/>
  <c r="G215" i="16"/>
  <c r="F215" i="16"/>
  <c r="E215" i="16"/>
  <c r="D215" i="16"/>
  <c r="C215" i="16"/>
  <c r="I211" i="16"/>
  <c r="H211" i="16"/>
  <c r="G211" i="16"/>
  <c r="F211" i="16"/>
  <c r="E211" i="16"/>
  <c r="D211" i="16"/>
  <c r="C211" i="16"/>
  <c r="I207" i="16"/>
  <c r="H207" i="16"/>
  <c r="G207" i="16"/>
  <c r="F207" i="16"/>
  <c r="E207" i="16"/>
  <c r="D207" i="16"/>
  <c r="C207" i="16"/>
  <c r="I205" i="16"/>
  <c r="H205" i="16"/>
  <c r="G205" i="16"/>
  <c r="F205" i="16"/>
  <c r="E205" i="16"/>
  <c r="D205" i="16"/>
  <c r="C205" i="16"/>
  <c r="I202" i="16"/>
  <c r="H202" i="16"/>
  <c r="G202" i="16"/>
  <c r="F202" i="16"/>
  <c r="E202" i="16"/>
  <c r="D202" i="16"/>
  <c r="C202" i="16"/>
  <c r="I200" i="16"/>
  <c r="H200" i="16"/>
  <c r="G200" i="16"/>
  <c r="F200" i="16"/>
  <c r="E200" i="16"/>
  <c r="D200" i="16"/>
  <c r="C200" i="16"/>
  <c r="I197" i="16"/>
  <c r="H197" i="16"/>
  <c r="G197" i="16"/>
  <c r="F197" i="16"/>
  <c r="E197" i="16"/>
  <c r="D197" i="16"/>
  <c r="C197" i="16"/>
  <c r="I191" i="16"/>
  <c r="H191" i="16"/>
  <c r="G191" i="16"/>
  <c r="F191" i="16"/>
  <c r="E191" i="16"/>
  <c r="D191" i="16"/>
  <c r="C191" i="16"/>
  <c r="I189" i="16"/>
  <c r="H189" i="16"/>
  <c r="G189" i="16"/>
  <c r="F189" i="16"/>
  <c r="E189" i="16"/>
  <c r="D189" i="16"/>
  <c r="C189" i="16"/>
  <c r="I185" i="16"/>
  <c r="H185" i="16"/>
  <c r="G185" i="16"/>
  <c r="F185" i="16"/>
  <c r="E185" i="16"/>
  <c r="D185" i="16"/>
  <c r="C185" i="16"/>
  <c r="I182" i="16"/>
  <c r="H182" i="16"/>
  <c r="G182" i="16"/>
  <c r="F182" i="16"/>
  <c r="E182" i="16"/>
  <c r="D182" i="16"/>
  <c r="C182" i="16"/>
  <c r="I175" i="16"/>
  <c r="H175" i="16"/>
  <c r="G175" i="16"/>
  <c r="F175" i="16"/>
  <c r="E175" i="16"/>
  <c r="D175" i="16"/>
  <c r="C175" i="16"/>
  <c r="I173" i="16"/>
  <c r="H173" i="16"/>
  <c r="G173" i="16"/>
  <c r="F173" i="16"/>
  <c r="E173" i="16"/>
  <c r="D173" i="16"/>
  <c r="C173" i="16"/>
  <c r="I170" i="16"/>
  <c r="H170" i="16"/>
  <c r="G170" i="16"/>
  <c r="F170" i="16"/>
  <c r="E170" i="16"/>
  <c r="D170" i="16"/>
  <c r="C170" i="16"/>
  <c r="I163" i="16"/>
  <c r="H163" i="16"/>
  <c r="G163" i="16"/>
  <c r="F163" i="16"/>
  <c r="E163" i="16"/>
  <c r="D163" i="16"/>
  <c r="C163" i="16"/>
  <c r="I160" i="16"/>
  <c r="H160" i="16"/>
  <c r="G160" i="16"/>
  <c r="F160" i="16"/>
  <c r="E160" i="16"/>
  <c r="D160" i="16"/>
  <c r="C160" i="16"/>
  <c r="I158" i="16"/>
  <c r="H158" i="16"/>
  <c r="G158" i="16"/>
  <c r="F158" i="16"/>
  <c r="E158" i="16"/>
  <c r="D158" i="16"/>
  <c r="C158" i="16"/>
  <c r="I689" i="16"/>
  <c r="I688" i="16"/>
  <c r="I687" i="16"/>
  <c r="I685" i="16"/>
  <c r="I684" i="16"/>
  <c r="I683" i="16"/>
  <c r="I682" i="16"/>
  <c r="I681" i="16"/>
  <c r="I679" i="16"/>
  <c r="I677" i="16"/>
  <c r="I674" i="16"/>
  <c r="I673" i="16"/>
  <c r="I672" i="16"/>
  <c r="I670" i="16"/>
  <c r="I668" i="16"/>
  <c r="I667" i="16"/>
  <c r="I666" i="16"/>
  <c r="I665" i="16"/>
  <c r="I664" i="16"/>
  <c r="I662" i="16"/>
  <c r="I660" i="16"/>
  <c r="I658" i="16"/>
  <c r="I656" i="16"/>
  <c r="I654" i="16"/>
  <c r="I652" i="16"/>
  <c r="I650" i="16"/>
  <c r="I648" i="16"/>
  <c r="I647" i="16"/>
  <c r="I646" i="16"/>
  <c r="I644" i="16"/>
  <c r="I642" i="16"/>
  <c r="I641" i="16"/>
  <c r="I640" i="16"/>
  <c r="I639" i="16"/>
  <c r="I638" i="16"/>
  <c r="I637" i="16"/>
  <c r="I636" i="16"/>
  <c r="I635" i="16"/>
  <c r="I634" i="16"/>
  <c r="I633" i="16"/>
  <c r="I632" i="16"/>
  <c r="I631" i="16"/>
  <c r="I630" i="16"/>
  <c r="I629" i="16"/>
  <c r="I628" i="16"/>
  <c r="I627" i="16"/>
  <c r="I626" i="16"/>
  <c r="I625" i="16"/>
  <c r="I624" i="16"/>
  <c r="I623" i="16"/>
  <c r="I622" i="16"/>
  <c r="I621" i="16"/>
  <c r="I620" i="16"/>
  <c r="I619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8" i="16"/>
  <c r="I596" i="16"/>
  <c r="I595" i="16"/>
  <c r="I594" i="16"/>
  <c r="I593" i="16"/>
  <c r="I592" i="16"/>
  <c r="I591" i="16"/>
  <c r="I589" i="16"/>
  <c r="I588" i="16"/>
  <c r="I587" i="16"/>
  <c r="I586" i="16"/>
  <c r="I585" i="16"/>
  <c r="I584" i="16"/>
  <c r="I583" i="16"/>
  <c r="I582" i="16"/>
  <c r="I581" i="16"/>
  <c r="I578" i="16"/>
  <c r="I576" i="16"/>
  <c r="I575" i="16"/>
  <c r="I574" i="16"/>
  <c r="I573" i="16"/>
  <c r="I572" i="16"/>
  <c r="I571" i="16"/>
  <c r="I570" i="16"/>
  <c r="I569" i="16"/>
  <c r="I567" i="16"/>
  <c r="I566" i="16"/>
  <c r="I565" i="16"/>
  <c r="I564" i="16"/>
  <c r="I563" i="16"/>
  <c r="I562" i="16"/>
  <c r="I560" i="16"/>
  <c r="I557" i="16"/>
  <c r="I556" i="16"/>
  <c r="I554" i="16"/>
  <c r="I553" i="16"/>
  <c r="I552" i="16"/>
  <c r="I551" i="16"/>
  <c r="I550" i="16"/>
  <c r="I549" i="16"/>
  <c r="I548" i="16"/>
  <c r="I547" i="16"/>
  <c r="I546" i="16"/>
  <c r="I545" i="16"/>
  <c r="I544" i="16"/>
  <c r="I543" i="16"/>
  <c r="I542" i="16"/>
  <c r="I541" i="16"/>
  <c r="I539" i="16"/>
  <c r="I538" i="16"/>
  <c r="I537" i="16"/>
  <c r="I535" i="16"/>
  <c r="I534" i="16"/>
  <c r="I533" i="16"/>
  <c r="I532" i="16"/>
  <c r="I531" i="16"/>
  <c r="I529" i="16"/>
  <c r="I527" i="16"/>
  <c r="I526" i="16"/>
  <c r="I525" i="16"/>
  <c r="I524" i="16"/>
  <c r="I522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2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8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3" i="16"/>
  <c r="I422" i="16"/>
  <c r="I420" i="16"/>
  <c r="I419" i="16"/>
  <c r="I418" i="16"/>
  <c r="I416" i="16"/>
  <c r="I415" i="16"/>
  <c r="I414" i="16"/>
  <c r="I413" i="16"/>
  <c r="I411" i="16"/>
  <c r="I410" i="16"/>
  <c r="I409" i="16"/>
  <c r="I408" i="16"/>
  <c r="I407" i="16"/>
  <c r="I406" i="16"/>
  <c r="I405" i="16"/>
  <c r="I404" i="16"/>
  <c r="I403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5" i="16"/>
  <c r="I384" i="16"/>
  <c r="I383" i="16"/>
  <c r="I382" i="16"/>
  <c r="I380" i="16"/>
  <c r="I379" i="16"/>
  <c r="I377" i="16"/>
  <c r="I376" i="16"/>
  <c r="I374" i="16"/>
  <c r="I373" i="16"/>
  <c r="I372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0" i="16"/>
  <c r="I338" i="16"/>
  <c r="I337" i="16"/>
  <c r="I336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8" i="16"/>
  <c r="I297" i="16"/>
  <c r="I296" i="16"/>
  <c r="I295" i="16"/>
  <c r="I294" i="16"/>
  <c r="I293" i="16"/>
  <c r="I292" i="16"/>
  <c r="I291" i="16"/>
  <c r="I290" i="16"/>
  <c r="I289" i="16"/>
  <c r="I287" i="16"/>
  <c r="I286" i="16"/>
  <c r="I285" i="16"/>
  <c r="I284" i="16"/>
  <c r="I283" i="16"/>
  <c r="I282" i="16"/>
  <c r="I281" i="16"/>
  <c r="I280" i="16"/>
  <c r="I279" i="16"/>
  <c r="I277" i="16"/>
  <c r="I276" i="16"/>
  <c r="I275" i="16"/>
  <c r="I274" i="16"/>
  <c r="I273" i="16"/>
  <c r="I272" i="16"/>
  <c r="I271" i="16"/>
  <c r="I270" i="16"/>
  <c r="I268" i="16"/>
  <c r="I267" i="16"/>
  <c r="I266" i="16"/>
  <c r="I265" i="16"/>
  <c r="I264" i="16"/>
  <c r="I263" i="16"/>
  <c r="I261" i="16"/>
  <c r="I260" i="16"/>
  <c r="I259" i="16"/>
  <c r="I258" i="16"/>
  <c r="I257" i="16"/>
  <c r="I255" i="16"/>
  <c r="I254" i="16"/>
  <c r="I253" i="16"/>
  <c r="I252" i="16"/>
  <c r="I251" i="16"/>
  <c r="I250" i="16"/>
  <c r="I249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7" i="16"/>
  <c r="I216" i="16"/>
  <c r="I214" i="16"/>
  <c r="I213" i="16"/>
  <c r="I212" i="16"/>
  <c r="I210" i="16"/>
  <c r="I209" i="16"/>
  <c r="I208" i="16"/>
  <c r="I206" i="16"/>
  <c r="I204" i="16"/>
  <c r="I203" i="16"/>
  <c r="I201" i="16"/>
  <c r="I199" i="16"/>
  <c r="I198" i="16"/>
  <c r="I196" i="16"/>
  <c r="I195" i="16"/>
  <c r="I194" i="16"/>
  <c r="I193" i="16"/>
  <c r="I192" i="16"/>
  <c r="I190" i="16"/>
  <c r="I188" i="16"/>
  <c r="I187" i="16"/>
  <c r="I186" i="16"/>
  <c r="I184" i="16"/>
  <c r="I183" i="16"/>
  <c r="I181" i="16"/>
  <c r="I180" i="16"/>
  <c r="I179" i="16"/>
  <c r="I178" i="16"/>
  <c r="I177" i="16"/>
  <c r="I176" i="16"/>
  <c r="I174" i="16"/>
  <c r="I172" i="16"/>
  <c r="I171" i="16"/>
  <c r="I169" i="16"/>
  <c r="I168" i="16"/>
  <c r="I167" i="16"/>
  <c r="I166" i="16"/>
  <c r="I165" i="16"/>
  <c r="I164" i="16"/>
  <c r="I162" i="16"/>
  <c r="I161" i="16"/>
  <c r="I159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AA133" i="16"/>
  <c r="Y133" i="16"/>
  <c r="AC133" i="16" s="1"/>
  <c r="X133" i="16"/>
  <c r="AA108" i="16"/>
  <c r="N103" i="16"/>
  <c r="H124" i="16"/>
  <c r="G124" i="16"/>
  <c r="F124" i="16"/>
  <c r="E124" i="16"/>
  <c r="D124" i="16"/>
  <c r="C124" i="16"/>
  <c r="H122" i="16"/>
  <c r="G122" i="16"/>
  <c r="F122" i="16"/>
  <c r="E122" i="16"/>
  <c r="D122" i="16"/>
  <c r="C122" i="16"/>
  <c r="H114" i="16"/>
  <c r="G114" i="16"/>
  <c r="F114" i="16"/>
  <c r="E114" i="16"/>
  <c r="D114" i="16"/>
  <c r="C114" i="16"/>
  <c r="I124" i="16"/>
  <c r="I122" i="16"/>
  <c r="I114" i="16"/>
  <c r="I125" i="16"/>
  <c r="I123" i="16"/>
  <c r="I121" i="16"/>
  <c r="I120" i="16"/>
  <c r="I119" i="16"/>
  <c r="I118" i="16"/>
  <c r="I117" i="16"/>
  <c r="I116" i="16"/>
  <c r="I115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AA8" i="16"/>
  <c r="AA696" i="16" s="1"/>
  <c r="AA7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2" i="16"/>
  <c r="C3" i="16"/>
  <c r="C11" i="16"/>
  <c r="C17" i="16"/>
  <c r="C88" i="16"/>
  <c r="C79" i="16"/>
  <c r="C75" i="16"/>
  <c r="C67" i="16"/>
  <c r="C65" i="16"/>
  <c r="C62" i="16"/>
  <c r="C23" i="16"/>
  <c r="C39" i="16"/>
  <c r="C58" i="16"/>
  <c r="C56" i="16"/>
  <c r="AA647" i="16"/>
  <c r="AA646" i="16"/>
  <c r="AA645" i="16"/>
  <c r="AA644" i="16"/>
  <c r="AA643" i="16"/>
  <c r="AA642" i="16"/>
  <c r="AA649" i="16" s="1"/>
  <c r="AA636" i="16"/>
  <c r="AA635" i="16"/>
  <c r="AA634" i="16"/>
  <c r="AA633" i="16"/>
  <c r="AA632" i="16"/>
  <c r="AA631" i="16"/>
  <c r="AA638" i="16" s="1"/>
  <c r="AA588" i="16"/>
  <c r="AA587" i="16"/>
  <c r="AA586" i="16"/>
  <c r="AA585" i="16"/>
  <c r="AA584" i="16"/>
  <c r="AA558" i="16"/>
  <c r="AA557" i="16"/>
  <c r="AA556" i="16"/>
  <c r="AA555" i="16"/>
  <c r="AA554" i="16"/>
  <c r="AA553" i="16"/>
  <c r="AA560" i="16" s="1"/>
  <c r="AA474" i="16"/>
  <c r="AA473" i="16"/>
  <c r="AA472" i="16"/>
  <c r="AA471" i="16"/>
  <c r="AA470" i="16"/>
  <c r="AA469" i="16"/>
  <c r="AA476" i="16" s="1"/>
  <c r="AA452" i="16"/>
  <c r="AA451" i="16"/>
  <c r="AA450" i="16"/>
  <c r="AA449" i="16"/>
  <c r="AA448" i="16"/>
  <c r="AA447" i="16"/>
  <c r="AA454" i="16" s="1"/>
  <c r="AA416" i="16"/>
  <c r="AA415" i="16"/>
  <c r="AA414" i="16"/>
  <c r="AA413" i="16"/>
  <c r="AA412" i="16"/>
  <c r="AA411" i="16"/>
  <c r="AA418" i="16" s="1"/>
  <c r="AA397" i="16"/>
  <c r="AA396" i="16"/>
  <c r="AA395" i="16"/>
  <c r="AA394" i="16"/>
  <c r="AA393" i="16"/>
  <c r="AA392" i="16"/>
  <c r="AA399" i="16" s="1"/>
  <c r="AA325" i="16"/>
  <c r="AA324" i="16"/>
  <c r="AA323" i="16"/>
  <c r="AA322" i="16"/>
  <c r="AA321" i="16"/>
  <c r="AA320" i="16"/>
  <c r="AA327" i="16" s="1"/>
  <c r="AA307" i="16"/>
  <c r="AA306" i="16"/>
  <c r="AA305" i="16"/>
  <c r="AA304" i="16"/>
  <c r="AA303" i="16"/>
  <c r="AA302" i="16"/>
  <c r="AA309" i="16" s="1"/>
  <c r="AA225" i="16"/>
  <c r="AA226" i="16"/>
  <c r="AA224" i="16"/>
  <c r="AA223" i="16"/>
  <c r="AA222" i="16"/>
  <c r="AA146" i="16"/>
  <c r="AA145" i="16"/>
  <c r="AA144" i="16"/>
  <c r="AA143" i="16"/>
  <c r="AA142" i="16"/>
  <c r="AA132" i="16"/>
  <c r="AA131" i="16"/>
  <c r="AA130" i="16"/>
  <c r="AA129" i="16"/>
  <c r="AA128" i="16"/>
  <c r="AA127" i="16"/>
  <c r="AA134" i="16" s="1"/>
  <c r="AA107" i="16"/>
  <c r="AA106" i="16"/>
  <c r="AA105" i="16"/>
  <c r="AA104" i="16"/>
  <c r="AA103" i="16"/>
  <c r="AA102" i="16"/>
  <c r="AA109" i="16" s="1"/>
  <c r="AA695" i="16"/>
  <c r="AA6" i="16"/>
  <c r="AA694" i="16" s="1"/>
  <c r="AA5" i="16"/>
  <c r="AA693" i="16" s="1"/>
  <c r="AA4" i="16"/>
  <c r="AA692" i="16" s="1"/>
  <c r="AA3" i="16"/>
  <c r="AA691" i="16" s="1"/>
  <c r="C588" i="16"/>
  <c r="C298" i="16"/>
  <c r="D298" i="16"/>
  <c r="E298" i="16"/>
  <c r="F298" i="16"/>
  <c r="G298" i="16"/>
  <c r="H298" i="16"/>
  <c r="J298" i="16"/>
  <c r="U296" i="16"/>
  <c r="C300" i="16"/>
  <c r="D300" i="16"/>
  <c r="E300" i="16"/>
  <c r="F300" i="16"/>
  <c r="G300" i="16"/>
  <c r="H300" i="16"/>
  <c r="J300" i="16"/>
  <c r="U297" i="16"/>
  <c r="D228" i="16"/>
  <c r="N222" i="16"/>
  <c r="N223" i="16"/>
  <c r="N224" i="16"/>
  <c r="N225" i="16"/>
  <c r="N228" i="16"/>
  <c r="N221" i="16"/>
  <c r="AA221" i="16" s="1"/>
  <c r="AA228" i="16" s="1"/>
  <c r="N142" i="16"/>
  <c r="N143" i="16"/>
  <c r="N145" i="16"/>
  <c r="N146" i="16"/>
  <c r="N147" i="16"/>
  <c r="N148" i="16"/>
  <c r="N141" i="16"/>
  <c r="AA141" i="16" s="1"/>
  <c r="AA148" i="16" s="1"/>
  <c r="N47" i="16"/>
  <c r="N45" i="16"/>
  <c r="N44" i="16"/>
  <c r="N43" i="16"/>
  <c r="N42" i="16"/>
  <c r="N39" i="16"/>
  <c r="N38" i="16"/>
  <c r="N37" i="16"/>
  <c r="N36" i="16"/>
  <c r="N35" i="16"/>
  <c r="N33" i="16"/>
  <c r="N32" i="16"/>
  <c r="N31" i="16"/>
  <c r="N30" i="16"/>
  <c r="N28" i="16"/>
  <c r="N27" i="16"/>
  <c r="N26" i="16"/>
  <c r="N25" i="16"/>
  <c r="N20" i="16"/>
  <c r="N19" i="16"/>
  <c r="N18" i="16"/>
  <c r="N16" i="16"/>
  <c r="N15" i="16"/>
  <c r="N14" i="16"/>
  <c r="N13" i="16"/>
  <c r="N12" i="16"/>
  <c r="N10" i="16"/>
  <c r="N9" i="16"/>
  <c r="N8" i="16"/>
  <c r="N5" i="16"/>
  <c r="N4" i="16"/>
  <c r="N21" i="16"/>
  <c r="N600" i="16"/>
  <c r="N598" i="16"/>
  <c r="AA583" i="16" s="1"/>
  <c r="AA590" i="16" s="1"/>
  <c r="U41" i="16"/>
  <c r="U42" i="16"/>
  <c r="U21" i="16"/>
  <c r="U4" i="16"/>
  <c r="U5" i="16"/>
  <c r="U7" i="16"/>
  <c r="U8" i="16"/>
  <c r="U9" i="16"/>
  <c r="U10" i="16"/>
  <c r="U12" i="16"/>
  <c r="U13" i="16"/>
  <c r="U14" i="16"/>
  <c r="U15" i="16"/>
  <c r="U16" i="16"/>
  <c r="U18" i="16"/>
  <c r="U19" i="16"/>
  <c r="U20" i="16"/>
  <c r="U25" i="16"/>
  <c r="U26" i="16"/>
  <c r="U27" i="16"/>
  <c r="U28" i="16"/>
  <c r="U30" i="16"/>
  <c r="U31" i="16"/>
  <c r="U32" i="16"/>
  <c r="U33" i="16"/>
  <c r="U35" i="16"/>
  <c r="U36" i="16"/>
  <c r="U37" i="16"/>
  <c r="U38" i="16"/>
  <c r="U40" i="16"/>
  <c r="U43" i="16"/>
  <c r="U44" i="16"/>
  <c r="U45" i="16"/>
  <c r="U46" i="16"/>
  <c r="U6" i="16"/>
  <c r="U47" i="16"/>
  <c r="U22" i="16"/>
  <c r="U24" i="16"/>
  <c r="U29" i="16"/>
  <c r="U34" i="16"/>
  <c r="U48" i="16"/>
  <c r="U49" i="16"/>
  <c r="U50" i="16"/>
  <c r="U51" i="16"/>
  <c r="U52" i="16"/>
  <c r="U53" i="16"/>
  <c r="U54" i="16"/>
  <c r="U55" i="16"/>
  <c r="U57" i="16"/>
  <c r="U59" i="16"/>
  <c r="U60" i="16"/>
  <c r="U61" i="16"/>
  <c r="U63" i="16"/>
  <c r="U64" i="16"/>
  <c r="U66" i="16"/>
  <c r="U68" i="16"/>
  <c r="U69" i="16"/>
  <c r="U70" i="16"/>
  <c r="U71" i="16"/>
  <c r="U72" i="16"/>
  <c r="U73" i="16"/>
  <c r="U74" i="16"/>
  <c r="U76" i="16"/>
  <c r="U77" i="16"/>
  <c r="U78" i="16"/>
  <c r="U80" i="16"/>
  <c r="U81" i="16"/>
  <c r="U82" i="16"/>
  <c r="U83" i="16"/>
  <c r="U84" i="16"/>
  <c r="U85" i="16"/>
  <c r="U86" i="16"/>
  <c r="U87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5" i="16"/>
  <c r="U116" i="16"/>
  <c r="U117" i="16"/>
  <c r="U118" i="16"/>
  <c r="U119" i="16"/>
  <c r="U120" i="16"/>
  <c r="U121" i="16"/>
  <c r="U123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9" i="16"/>
  <c r="U161" i="16"/>
  <c r="U162" i="16"/>
  <c r="U164" i="16"/>
  <c r="U165" i="16"/>
  <c r="U166" i="16"/>
  <c r="U167" i="16"/>
  <c r="U168" i="16"/>
  <c r="U169" i="16"/>
  <c r="U171" i="16"/>
  <c r="U172" i="16"/>
  <c r="U174" i="16"/>
  <c r="U176" i="16"/>
  <c r="U177" i="16"/>
  <c r="U178" i="16"/>
  <c r="U179" i="16"/>
  <c r="U180" i="16"/>
  <c r="U181" i="16"/>
  <c r="U183" i="16"/>
  <c r="U184" i="16"/>
  <c r="U186" i="16"/>
  <c r="U187" i="16"/>
  <c r="U188" i="16"/>
  <c r="U190" i="16"/>
  <c r="U192" i="16"/>
  <c r="U193" i="16"/>
  <c r="U194" i="16"/>
  <c r="U195" i="16"/>
  <c r="U196" i="16"/>
  <c r="U198" i="16"/>
  <c r="U199" i="16"/>
  <c r="U201" i="16"/>
  <c r="U203" i="16"/>
  <c r="U204" i="16"/>
  <c r="U206" i="16"/>
  <c r="U208" i="16"/>
  <c r="U209" i="16"/>
  <c r="U210" i="16"/>
  <c r="U212" i="16"/>
  <c r="U213" i="16"/>
  <c r="U214" i="16"/>
  <c r="U216" i="16"/>
  <c r="U217" i="16"/>
  <c r="U219" i="16"/>
  <c r="U220" i="16"/>
  <c r="U221" i="16"/>
  <c r="U222" i="16"/>
  <c r="U223" i="16"/>
  <c r="U224" i="16"/>
  <c r="U225" i="16"/>
  <c r="U228" i="16"/>
  <c r="U229" i="16"/>
  <c r="U226" i="16"/>
  <c r="U227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9" i="16"/>
  <c r="U250" i="16"/>
  <c r="U251" i="16"/>
  <c r="U252" i="16"/>
  <c r="U253" i="16"/>
  <c r="U254" i="16"/>
  <c r="U255" i="16"/>
  <c r="U257" i="16"/>
  <c r="U258" i="16"/>
  <c r="U259" i="16"/>
  <c r="U260" i="16"/>
  <c r="U261" i="16"/>
  <c r="U263" i="16"/>
  <c r="U264" i="16"/>
  <c r="U265" i="16"/>
  <c r="U266" i="16"/>
  <c r="U267" i="16"/>
  <c r="U268" i="16"/>
  <c r="U270" i="16"/>
  <c r="U271" i="16"/>
  <c r="U272" i="16"/>
  <c r="U273" i="16"/>
  <c r="U274" i="16"/>
  <c r="U275" i="16"/>
  <c r="U276" i="16"/>
  <c r="U277" i="16"/>
  <c r="U279" i="16"/>
  <c r="U280" i="16"/>
  <c r="U281" i="16"/>
  <c r="U282" i="16"/>
  <c r="U283" i="16"/>
  <c r="U284" i="16"/>
  <c r="U285" i="16"/>
  <c r="U286" i="16"/>
  <c r="U287" i="16"/>
  <c r="U289" i="16"/>
  <c r="U290" i="16"/>
  <c r="U291" i="16"/>
  <c r="U292" i="16"/>
  <c r="U293" i="16"/>
  <c r="U294" i="16"/>
  <c r="U295" i="16"/>
  <c r="U298" i="16"/>
  <c r="U300" i="16"/>
  <c r="U301" i="16"/>
  <c r="U302" i="16"/>
  <c r="U303" i="16"/>
  <c r="U304" i="16"/>
  <c r="U305" i="16"/>
  <c r="U306" i="16"/>
  <c r="U307" i="16"/>
  <c r="U308" i="16"/>
  <c r="U309" i="16"/>
  <c r="U310" i="16"/>
  <c r="U311" i="16"/>
  <c r="U312" i="16"/>
  <c r="U313" i="16"/>
  <c r="U315" i="16"/>
  <c r="U316" i="16"/>
  <c r="U317" i="16"/>
  <c r="U318" i="16"/>
  <c r="U319" i="16"/>
  <c r="U320" i="16"/>
  <c r="U321" i="16"/>
  <c r="U322" i="16"/>
  <c r="U323" i="16"/>
  <c r="U324" i="16"/>
  <c r="U325" i="16"/>
  <c r="U326" i="16"/>
  <c r="U327" i="16"/>
  <c r="U328" i="16"/>
  <c r="U329" i="16"/>
  <c r="U330" i="16"/>
  <c r="U331" i="16"/>
  <c r="U332" i="16"/>
  <c r="U333" i="16"/>
  <c r="U334" i="16"/>
  <c r="U336" i="16"/>
  <c r="U337" i="16"/>
  <c r="U338" i="16"/>
  <c r="U340" i="16"/>
  <c r="U342" i="16"/>
  <c r="U343" i="16"/>
  <c r="U344" i="16"/>
  <c r="U345" i="16"/>
  <c r="U346" i="16"/>
  <c r="U347" i="16"/>
  <c r="U348" i="16"/>
  <c r="U349" i="16"/>
  <c r="U350" i="16"/>
  <c r="U351" i="16"/>
  <c r="U352" i="16"/>
  <c r="U353" i="16"/>
  <c r="U354" i="16"/>
  <c r="U355" i="16"/>
  <c r="U356" i="16"/>
  <c r="U357" i="16"/>
  <c r="U358" i="16"/>
  <c r="U359" i="16"/>
  <c r="U360" i="16"/>
  <c r="U361" i="16"/>
  <c r="U362" i="16"/>
  <c r="U363" i="16"/>
  <c r="U364" i="16"/>
  <c r="U365" i="16"/>
  <c r="U366" i="16"/>
  <c r="U367" i="16"/>
  <c r="U368" i="16"/>
  <c r="U369" i="16"/>
  <c r="U370" i="16"/>
  <c r="U372" i="16"/>
  <c r="U373" i="16"/>
  <c r="U374" i="16"/>
  <c r="U376" i="16"/>
  <c r="U377" i="16"/>
  <c r="U379" i="16"/>
  <c r="U380" i="16"/>
  <c r="U382" i="16"/>
  <c r="U383" i="16"/>
  <c r="U384" i="16"/>
  <c r="U385" i="16"/>
  <c r="U387" i="16"/>
  <c r="U388" i="16"/>
  <c r="U389" i="16"/>
  <c r="U390" i="16"/>
  <c r="U391" i="16"/>
  <c r="U392" i="16"/>
  <c r="U393" i="16"/>
  <c r="U394" i="16"/>
  <c r="U395" i="16"/>
  <c r="U396" i="16"/>
  <c r="U397" i="16"/>
  <c r="U398" i="16"/>
  <c r="U399" i="16"/>
  <c r="U400" i="16"/>
  <c r="U401" i="16"/>
  <c r="U403" i="16"/>
  <c r="U404" i="16"/>
  <c r="U405" i="16"/>
  <c r="U406" i="16"/>
  <c r="U407" i="16"/>
  <c r="U408" i="16"/>
  <c r="U409" i="16"/>
  <c r="U410" i="16"/>
  <c r="U411" i="16"/>
  <c r="U413" i="16"/>
  <c r="U414" i="16"/>
  <c r="U415" i="16"/>
  <c r="U416" i="16"/>
  <c r="U418" i="16"/>
  <c r="U419" i="16"/>
  <c r="U420" i="16"/>
  <c r="U422" i="16"/>
  <c r="U423" i="16"/>
  <c r="U425" i="16"/>
  <c r="U426" i="16"/>
  <c r="U427" i="16"/>
  <c r="U428" i="16"/>
  <c r="U429" i="16"/>
  <c r="U430" i="16"/>
  <c r="U431" i="16"/>
  <c r="U432" i="16"/>
  <c r="U433" i="16"/>
  <c r="U434" i="16"/>
  <c r="U435" i="16"/>
  <c r="U436" i="16"/>
  <c r="U437" i="16"/>
  <c r="U438" i="16"/>
  <c r="U440" i="16"/>
  <c r="U441" i="16"/>
  <c r="U442" i="16"/>
  <c r="U443" i="16"/>
  <c r="U444" i="16"/>
  <c r="U445" i="16"/>
  <c r="U446" i="16"/>
  <c r="U447" i="16"/>
  <c r="U448" i="16"/>
  <c r="U449" i="16"/>
  <c r="U450" i="16"/>
  <c r="U451" i="16"/>
  <c r="U452" i="16"/>
  <c r="U453" i="16"/>
  <c r="U454" i="16"/>
  <c r="U455" i="16"/>
  <c r="U456" i="16"/>
  <c r="U458" i="16"/>
  <c r="U460" i="16"/>
  <c r="U461" i="16"/>
  <c r="U462" i="16"/>
  <c r="U463" i="16"/>
  <c r="U464" i="16"/>
  <c r="U465" i="16"/>
  <c r="U466" i="16"/>
  <c r="U467" i="16"/>
  <c r="U468" i="16"/>
  <c r="U469" i="16"/>
  <c r="U470" i="16"/>
  <c r="U471" i="16"/>
  <c r="U472" i="16"/>
  <c r="U473" i="16"/>
  <c r="U474" i="16"/>
  <c r="U475" i="16"/>
  <c r="U476" i="16"/>
  <c r="U477" i="16"/>
  <c r="U478" i="16"/>
  <c r="U479" i="16"/>
  <c r="U480" i="16"/>
  <c r="U481" i="16"/>
  <c r="U482" i="16"/>
  <c r="U483" i="16"/>
  <c r="U484" i="16"/>
  <c r="U485" i="16"/>
  <c r="U486" i="16"/>
  <c r="U487" i="16"/>
  <c r="U488" i="16"/>
  <c r="U489" i="16"/>
  <c r="U490" i="16"/>
  <c r="U491" i="16"/>
  <c r="U492" i="16"/>
  <c r="U493" i="16"/>
  <c r="U494" i="16"/>
  <c r="U495" i="16"/>
  <c r="U496" i="16"/>
  <c r="U497" i="16"/>
  <c r="U498" i="16"/>
  <c r="U499" i="16"/>
  <c r="U500" i="16"/>
  <c r="U502" i="16"/>
  <c r="U504" i="16"/>
  <c r="U505" i="16"/>
  <c r="U506" i="16"/>
  <c r="U507" i="16"/>
  <c r="U508" i="16"/>
  <c r="U509" i="16"/>
  <c r="U510" i="16"/>
  <c r="U511" i="16"/>
  <c r="U512" i="16"/>
  <c r="U513" i="16"/>
  <c r="U514" i="16"/>
  <c r="U515" i="16"/>
  <c r="U516" i="16"/>
  <c r="U517" i="16"/>
  <c r="U518" i="16"/>
  <c r="U519" i="16"/>
  <c r="U520" i="16"/>
  <c r="U522" i="16"/>
  <c r="U524" i="16"/>
  <c r="U525" i="16"/>
  <c r="U526" i="16"/>
  <c r="U527" i="16"/>
  <c r="U529" i="16"/>
  <c r="U531" i="16"/>
  <c r="U532" i="16"/>
  <c r="U533" i="16"/>
  <c r="U534" i="16"/>
  <c r="U535" i="16"/>
  <c r="U537" i="16"/>
  <c r="U538" i="16"/>
  <c r="U539" i="16"/>
  <c r="U541" i="16"/>
  <c r="U542" i="16"/>
  <c r="U543" i="16"/>
  <c r="U544" i="16"/>
  <c r="U545" i="16"/>
  <c r="U546" i="16"/>
  <c r="U547" i="16"/>
  <c r="U548" i="16"/>
  <c r="U549" i="16"/>
  <c r="U550" i="16"/>
  <c r="U551" i="16"/>
  <c r="U552" i="16"/>
  <c r="U553" i="16"/>
  <c r="U556" i="16"/>
  <c r="U557" i="16"/>
  <c r="U560" i="16"/>
  <c r="U562" i="16"/>
  <c r="U563" i="16"/>
  <c r="U564" i="16"/>
  <c r="U565" i="16"/>
  <c r="U566" i="16"/>
  <c r="U567" i="16"/>
  <c r="U569" i="16"/>
  <c r="U570" i="16"/>
  <c r="U571" i="16"/>
  <c r="U572" i="16"/>
  <c r="U573" i="16"/>
  <c r="U574" i="16"/>
  <c r="U575" i="16"/>
  <c r="U576" i="16"/>
  <c r="U578" i="16"/>
  <c r="U581" i="16"/>
  <c r="U582" i="16"/>
  <c r="U586" i="16"/>
  <c r="U583" i="16"/>
  <c r="U584" i="16"/>
  <c r="U585" i="16"/>
  <c r="U587" i="16"/>
  <c r="U588" i="16"/>
  <c r="U589" i="16"/>
  <c r="U590" i="16"/>
  <c r="U591" i="16"/>
  <c r="U592" i="16"/>
  <c r="U593" i="16"/>
  <c r="U594" i="16"/>
  <c r="U596" i="16"/>
  <c r="U598" i="16"/>
  <c r="U600" i="16"/>
  <c r="U601" i="16"/>
  <c r="U602" i="16"/>
  <c r="U603" i="16"/>
  <c r="U604" i="16"/>
  <c r="U605" i="16"/>
  <c r="U606" i="16"/>
  <c r="U607" i="16"/>
  <c r="U608" i="16"/>
  <c r="U609" i="16"/>
  <c r="U610" i="16"/>
  <c r="U611" i="16"/>
  <c r="U612" i="16"/>
  <c r="U613" i="16"/>
  <c r="U614" i="16"/>
  <c r="U615" i="16"/>
  <c r="U616" i="16"/>
  <c r="U617" i="16"/>
  <c r="U618" i="16"/>
  <c r="U619" i="16"/>
  <c r="U620" i="16"/>
  <c r="U621" i="16"/>
  <c r="U622" i="16"/>
  <c r="U623" i="16"/>
  <c r="U624" i="16"/>
  <c r="U625" i="16"/>
  <c r="U626" i="16"/>
  <c r="U627" i="16"/>
  <c r="U628" i="16"/>
  <c r="U629" i="16"/>
  <c r="U630" i="16"/>
  <c r="U631" i="16"/>
  <c r="U632" i="16"/>
  <c r="U633" i="16"/>
  <c r="U634" i="16"/>
  <c r="U635" i="16"/>
  <c r="U636" i="16"/>
  <c r="U637" i="16"/>
  <c r="U638" i="16"/>
  <c r="U639" i="16"/>
  <c r="U640" i="16"/>
  <c r="U641" i="16"/>
  <c r="U642" i="16"/>
  <c r="U644" i="16"/>
  <c r="U646" i="16"/>
  <c r="U647" i="16"/>
  <c r="U648" i="16"/>
  <c r="U650" i="16"/>
  <c r="U652" i="16"/>
  <c r="U654" i="16"/>
  <c r="U656" i="16"/>
  <c r="U658" i="16"/>
  <c r="U660" i="16"/>
  <c r="U662" i="16"/>
  <c r="U664" i="16"/>
  <c r="U665" i="16"/>
  <c r="U666" i="16"/>
  <c r="U667" i="16"/>
  <c r="U668" i="16"/>
  <c r="U670" i="16"/>
  <c r="U672" i="16"/>
  <c r="U673" i="16"/>
  <c r="U674" i="16"/>
  <c r="U677" i="16"/>
  <c r="U679" i="16"/>
  <c r="U681" i="16"/>
  <c r="U682" i="16"/>
  <c r="U683" i="16"/>
  <c r="U684" i="16"/>
  <c r="U685" i="16"/>
  <c r="U687" i="16"/>
  <c r="U688" i="16"/>
  <c r="U689" i="16"/>
  <c r="U2" i="16"/>
  <c r="J688" i="16"/>
  <c r="H688" i="16"/>
  <c r="G688" i="16"/>
  <c r="F688" i="16"/>
  <c r="E688" i="16"/>
  <c r="D688" i="16"/>
  <c r="C688" i="16"/>
  <c r="H687" i="16"/>
  <c r="G687" i="16"/>
  <c r="F687" i="16"/>
  <c r="E687" i="16"/>
  <c r="D687" i="16"/>
  <c r="C687" i="16"/>
  <c r="J685" i="16"/>
  <c r="H685" i="16"/>
  <c r="G685" i="16"/>
  <c r="F685" i="16"/>
  <c r="E685" i="16"/>
  <c r="D685" i="16"/>
  <c r="C685" i="16"/>
  <c r="J684" i="16"/>
  <c r="H684" i="16"/>
  <c r="G684" i="16"/>
  <c r="F684" i="16"/>
  <c r="E684" i="16"/>
  <c r="D684" i="16"/>
  <c r="C684" i="16"/>
  <c r="J683" i="16"/>
  <c r="H683" i="16"/>
  <c r="G683" i="16"/>
  <c r="F683" i="16"/>
  <c r="E683" i="16"/>
  <c r="D683" i="16"/>
  <c r="C683" i="16"/>
  <c r="J682" i="16"/>
  <c r="H682" i="16"/>
  <c r="G682" i="16"/>
  <c r="F682" i="16"/>
  <c r="E682" i="16"/>
  <c r="D682" i="16"/>
  <c r="C682" i="16"/>
  <c r="H681" i="16"/>
  <c r="G681" i="16"/>
  <c r="F681" i="16"/>
  <c r="E681" i="16"/>
  <c r="D681" i="16"/>
  <c r="C681" i="16"/>
  <c r="H679" i="16"/>
  <c r="G679" i="16"/>
  <c r="F679" i="16"/>
  <c r="E679" i="16"/>
  <c r="D679" i="16"/>
  <c r="C679" i="16"/>
  <c r="H677" i="16"/>
  <c r="G677" i="16"/>
  <c r="F677" i="16"/>
  <c r="E677" i="16"/>
  <c r="D677" i="16"/>
  <c r="C677" i="16"/>
  <c r="H674" i="16"/>
  <c r="G674" i="16"/>
  <c r="F674" i="16"/>
  <c r="E674" i="16"/>
  <c r="D674" i="16"/>
  <c r="C674" i="16"/>
  <c r="J673" i="16"/>
  <c r="H673" i="16"/>
  <c r="G673" i="16"/>
  <c r="F673" i="16"/>
  <c r="E673" i="16"/>
  <c r="D673" i="16"/>
  <c r="C673" i="16"/>
  <c r="H672" i="16"/>
  <c r="G672" i="16"/>
  <c r="F672" i="16"/>
  <c r="E672" i="16"/>
  <c r="D672" i="16"/>
  <c r="C672" i="16"/>
  <c r="H670" i="16"/>
  <c r="G670" i="16"/>
  <c r="F670" i="16"/>
  <c r="E670" i="16"/>
  <c r="D670" i="16"/>
  <c r="C670" i="16"/>
  <c r="J668" i="16"/>
  <c r="H668" i="16"/>
  <c r="G668" i="16"/>
  <c r="F668" i="16"/>
  <c r="E668" i="16"/>
  <c r="D668" i="16"/>
  <c r="C668" i="16"/>
  <c r="J667" i="16"/>
  <c r="H667" i="16"/>
  <c r="G667" i="16"/>
  <c r="F667" i="16"/>
  <c r="E667" i="16"/>
  <c r="D667" i="16"/>
  <c r="C667" i="16"/>
  <c r="J666" i="16"/>
  <c r="H666" i="16"/>
  <c r="G666" i="16"/>
  <c r="F666" i="16"/>
  <c r="E666" i="16"/>
  <c r="D666" i="16"/>
  <c r="C666" i="16"/>
  <c r="J665" i="16"/>
  <c r="H665" i="16"/>
  <c r="G665" i="16"/>
  <c r="F665" i="16"/>
  <c r="E665" i="16"/>
  <c r="D665" i="16"/>
  <c r="C665" i="16"/>
  <c r="H664" i="16"/>
  <c r="G664" i="16"/>
  <c r="F664" i="16"/>
  <c r="E664" i="16"/>
  <c r="D664" i="16"/>
  <c r="C664" i="16"/>
  <c r="H662" i="16"/>
  <c r="G662" i="16"/>
  <c r="F662" i="16"/>
  <c r="E662" i="16"/>
  <c r="D662" i="16"/>
  <c r="C662" i="16"/>
  <c r="H660" i="16"/>
  <c r="G660" i="16"/>
  <c r="F660" i="16"/>
  <c r="E660" i="16"/>
  <c r="D660" i="16"/>
  <c r="C660" i="16"/>
  <c r="H658" i="16"/>
  <c r="G658" i="16"/>
  <c r="F658" i="16"/>
  <c r="E658" i="16"/>
  <c r="D658" i="16"/>
  <c r="C658" i="16"/>
  <c r="H656" i="16"/>
  <c r="G656" i="16"/>
  <c r="F656" i="16"/>
  <c r="E656" i="16"/>
  <c r="D656" i="16"/>
  <c r="C656" i="16"/>
  <c r="H654" i="16"/>
  <c r="G654" i="16"/>
  <c r="F654" i="16"/>
  <c r="E654" i="16"/>
  <c r="D654" i="16"/>
  <c r="C654" i="16"/>
  <c r="H652" i="16"/>
  <c r="G652" i="16"/>
  <c r="F652" i="16"/>
  <c r="E652" i="16"/>
  <c r="D652" i="16"/>
  <c r="C652" i="16"/>
  <c r="H650" i="16"/>
  <c r="G650" i="16"/>
  <c r="F650" i="16"/>
  <c r="E650" i="16"/>
  <c r="D650" i="16"/>
  <c r="C650" i="16"/>
  <c r="H648" i="16"/>
  <c r="G648" i="16"/>
  <c r="F648" i="16"/>
  <c r="E648" i="16"/>
  <c r="D648" i="16"/>
  <c r="C648" i="16"/>
  <c r="J647" i="16"/>
  <c r="H647" i="16"/>
  <c r="G647" i="16"/>
  <c r="F647" i="16"/>
  <c r="E647" i="16"/>
  <c r="D647" i="16"/>
  <c r="C647" i="16"/>
  <c r="H646" i="16"/>
  <c r="G646" i="16"/>
  <c r="F646" i="16"/>
  <c r="E646" i="16"/>
  <c r="D646" i="16"/>
  <c r="C646" i="16"/>
  <c r="H644" i="16"/>
  <c r="G644" i="16"/>
  <c r="F644" i="16"/>
  <c r="E644" i="16"/>
  <c r="D644" i="16"/>
  <c r="C644" i="16"/>
  <c r="J642" i="16"/>
  <c r="H642" i="16"/>
  <c r="G642" i="16"/>
  <c r="F642" i="16"/>
  <c r="E642" i="16"/>
  <c r="D642" i="16"/>
  <c r="C642" i="16"/>
  <c r="J640" i="16"/>
  <c r="H640" i="16"/>
  <c r="G640" i="16"/>
  <c r="F640" i="16"/>
  <c r="E640" i="16"/>
  <c r="D640" i="16"/>
  <c r="C640" i="16"/>
  <c r="J639" i="16"/>
  <c r="H639" i="16"/>
  <c r="G639" i="16"/>
  <c r="F639" i="16"/>
  <c r="E639" i="16"/>
  <c r="D639" i="16"/>
  <c r="C639" i="16"/>
  <c r="J638" i="16"/>
  <c r="H638" i="16"/>
  <c r="G638" i="16"/>
  <c r="F638" i="16"/>
  <c r="E638" i="16"/>
  <c r="D638" i="16"/>
  <c r="C638" i="16"/>
  <c r="J637" i="16"/>
  <c r="H637" i="16"/>
  <c r="G637" i="16"/>
  <c r="F637" i="16"/>
  <c r="E637" i="16"/>
  <c r="D637" i="16"/>
  <c r="C637" i="16"/>
  <c r="J636" i="16"/>
  <c r="H636" i="16"/>
  <c r="G636" i="16"/>
  <c r="F636" i="16"/>
  <c r="E636" i="16"/>
  <c r="D636" i="16"/>
  <c r="C636" i="16"/>
  <c r="J635" i="16"/>
  <c r="H635" i="16"/>
  <c r="G635" i="16"/>
  <c r="F635" i="16"/>
  <c r="E635" i="16"/>
  <c r="D635" i="16"/>
  <c r="C635" i="16"/>
  <c r="J634" i="16"/>
  <c r="H634" i="16"/>
  <c r="G634" i="16"/>
  <c r="F634" i="16"/>
  <c r="E634" i="16"/>
  <c r="D634" i="16"/>
  <c r="C634" i="16"/>
  <c r="J633" i="16"/>
  <c r="H633" i="16"/>
  <c r="G633" i="16"/>
  <c r="F633" i="16"/>
  <c r="E633" i="16"/>
  <c r="D633" i="16"/>
  <c r="C633" i="16"/>
  <c r="J632" i="16"/>
  <c r="H632" i="16"/>
  <c r="G632" i="16"/>
  <c r="F632" i="16"/>
  <c r="E632" i="16"/>
  <c r="D632" i="16"/>
  <c r="C632" i="16"/>
  <c r="J631" i="16"/>
  <c r="H631" i="16"/>
  <c r="G631" i="16"/>
  <c r="F631" i="16"/>
  <c r="E631" i="16"/>
  <c r="D631" i="16"/>
  <c r="C631" i="16"/>
  <c r="J629" i="16"/>
  <c r="E629" i="16"/>
  <c r="J628" i="16"/>
  <c r="H628" i="16"/>
  <c r="G628" i="16"/>
  <c r="F628" i="16"/>
  <c r="E628" i="16"/>
  <c r="D628" i="16"/>
  <c r="C628" i="16"/>
  <c r="J627" i="16"/>
  <c r="H627" i="16"/>
  <c r="G627" i="16"/>
  <c r="F627" i="16"/>
  <c r="E627" i="16"/>
  <c r="D627" i="16"/>
  <c r="C627" i="16"/>
  <c r="H626" i="16"/>
  <c r="G626" i="16"/>
  <c r="F626" i="16"/>
  <c r="E626" i="16"/>
  <c r="D626" i="16"/>
  <c r="C626" i="16"/>
  <c r="H625" i="16"/>
  <c r="G625" i="16"/>
  <c r="F625" i="16"/>
  <c r="E625" i="16"/>
  <c r="D625" i="16"/>
  <c r="C625" i="16"/>
  <c r="H624" i="16"/>
  <c r="G624" i="16"/>
  <c r="F624" i="16"/>
  <c r="E624" i="16"/>
  <c r="D624" i="16"/>
  <c r="C624" i="16"/>
  <c r="J623" i="16"/>
  <c r="H623" i="16"/>
  <c r="G623" i="16"/>
  <c r="F623" i="16"/>
  <c r="E623" i="16"/>
  <c r="D623" i="16"/>
  <c r="C623" i="16"/>
  <c r="H622" i="16"/>
  <c r="G622" i="16"/>
  <c r="F622" i="16"/>
  <c r="E622" i="16"/>
  <c r="D622" i="16"/>
  <c r="C622" i="16"/>
  <c r="J621" i="16"/>
  <c r="H621" i="16"/>
  <c r="G621" i="16"/>
  <c r="F621" i="16"/>
  <c r="E621" i="16"/>
  <c r="D621" i="16"/>
  <c r="C621" i="16"/>
  <c r="J620" i="16"/>
  <c r="H620" i="16"/>
  <c r="G620" i="16"/>
  <c r="F620" i="16"/>
  <c r="E620" i="16"/>
  <c r="D620" i="16"/>
  <c r="C620" i="16"/>
  <c r="J619" i="16"/>
  <c r="H619" i="16"/>
  <c r="G619" i="16"/>
  <c r="F619" i="16"/>
  <c r="E619" i="16"/>
  <c r="D619" i="16"/>
  <c r="C619" i="16"/>
  <c r="J618" i="16"/>
  <c r="H618" i="16"/>
  <c r="G618" i="16"/>
  <c r="F618" i="16"/>
  <c r="E618" i="16"/>
  <c r="D618" i="16"/>
  <c r="C618" i="16"/>
  <c r="J617" i="16"/>
  <c r="H617" i="16"/>
  <c r="G617" i="16"/>
  <c r="F617" i="16"/>
  <c r="E617" i="16"/>
  <c r="D617" i="16"/>
  <c r="C617" i="16"/>
  <c r="J616" i="16"/>
  <c r="H616" i="16"/>
  <c r="G616" i="16"/>
  <c r="F616" i="16"/>
  <c r="E616" i="16"/>
  <c r="D616" i="16"/>
  <c r="C616" i="16"/>
  <c r="J615" i="16"/>
  <c r="H615" i="16"/>
  <c r="G615" i="16"/>
  <c r="F615" i="16"/>
  <c r="E615" i="16"/>
  <c r="D615" i="16"/>
  <c r="C615" i="16"/>
  <c r="J614" i="16"/>
  <c r="H614" i="16"/>
  <c r="G614" i="16"/>
  <c r="F614" i="16"/>
  <c r="E614" i="16"/>
  <c r="D614" i="16"/>
  <c r="C614" i="16"/>
  <c r="J613" i="16"/>
  <c r="H613" i="16"/>
  <c r="G613" i="16"/>
  <c r="F613" i="16"/>
  <c r="E613" i="16"/>
  <c r="D613" i="16"/>
  <c r="C613" i="16"/>
  <c r="J612" i="16"/>
  <c r="H612" i="16"/>
  <c r="G612" i="16"/>
  <c r="F612" i="16"/>
  <c r="E612" i="16"/>
  <c r="D612" i="16"/>
  <c r="C612" i="16"/>
  <c r="J611" i="16"/>
  <c r="H611" i="16"/>
  <c r="G611" i="16"/>
  <c r="F611" i="16"/>
  <c r="E611" i="16"/>
  <c r="D611" i="16"/>
  <c r="C611" i="16"/>
  <c r="J610" i="16"/>
  <c r="H610" i="16"/>
  <c r="G610" i="16"/>
  <c r="F610" i="16"/>
  <c r="E610" i="16"/>
  <c r="D610" i="16"/>
  <c r="C610" i="16"/>
  <c r="J609" i="16"/>
  <c r="H609" i="16"/>
  <c r="G609" i="16"/>
  <c r="F609" i="16"/>
  <c r="E609" i="16"/>
  <c r="D609" i="16"/>
  <c r="C609" i="16"/>
  <c r="J608" i="16"/>
  <c r="H608" i="16"/>
  <c r="G608" i="16"/>
  <c r="F608" i="16"/>
  <c r="E608" i="16"/>
  <c r="D608" i="16"/>
  <c r="C608" i="16"/>
  <c r="J607" i="16"/>
  <c r="H607" i="16"/>
  <c r="G607" i="16"/>
  <c r="F607" i="16"/>
  <c r="E607" i="16"/>
  <c r="D607" i="16"/>
  <c r="C607" i="16"/>
  <c r="J606" i="16"/>
  <c r="H606" i="16"/>
  <c r="G606" i="16"/>
  <c r="F606" i="16"/>
  <c r="E606" i="16"/>
  <c r="D606" i="16"/>
  <c r="C606" i="16"/>
  <c r="J605" i="16"/>
  <c r="H605" i="16"/>
  <c r="G605" i="16"/>
  <c r="F605" i="16"/>
  <c r="E605" i="16"/>
  <c r="D605" i="16"/>
  <c r="C605" i="16"/>
  <c r="J604" i="16"/>
  <c r="H604" i="16"/>
  <c r="G604" i="16"/>
  <c r="F604" i="16"/>
  <c r="E604" i="16"/>
  <c r="D604" i="16"/>
  <c r="C604" i="16"/>
  <c r="J603" i="16"/>
  <c r="H603" i="16"/>
  <c r="G603" i="16"/>
  <c r="F603" i="16"/>
  <c r="E603" i="16"/>
  <c r="D603" i="16"/>
  <c r="C603" i="16"/>
  <c r="J602" i="16"/>
  <c r="H602" i="16"/>
  <c r="G602" i="16"/>
  <c r="F602" i="16"/>
  <c r="E602" i="16"/>
  <c r="D602" i="16"/>
  <c r="C602" i="16"/>
  <c r="J601" i="16"/>
  <c r="H601" i="16"/>
  <c r="G601" i="16"/>
  <c r="F601" i="16"/>
  <c r="E601" i="16"/>
  <c r="D601" i="16"/>
  <c r="C601" i="16"/>
  <c r="J600" i="16"/>
  <c r="H600" i="16"/>
  <c r="G600" i="16"/>
  <c r="F600" i="16"/>
  <c r="E600" i="16"/>
  <c r="D600" i="16"/>
  <c r="C600" i="16"/>
  <c r="J598" i="16"/>
  <c r="H598" i="16"/>
  <c r="G598" i="16"/>
  <c r="F598" i="16"/>
  <c r="E598" i="16"/>
  <c r="D598" i="16"/>
  <c r="C598" i="16"/>
  <c r="J596" i="16"/>
  <c r="H596" i="16"/>
  <c r="G596" i="16"/>
  <c r="F596" i="16"/>
  <c r="E596" i="16"/>
  <c r="D596" i="16"/>
  <c r="C596" i="16"/>
  <c r="J595" i="16"/>
  <c r="H595" i="16"/>
  <c r="G595" i="16"/>
  <c r="F595" i="16"/>
  <c r="E595" i="16"/>
  <c r="D595" i="16"/>
  <c r="C595" i="16"/>
  <c r="J594" i="16"/>
  <c r="H594" i="16"/>
  <c r="G594" i="16"/>
  <c r="F594" i="16"/>
  <c r="E594" i="16"/>
  <c r="D594" i="16"/>
  <c r="C594" i="16"/>
  <c r="J593" i="16"/>
  <c r="H593" i="16"/>
  <c r="G593" i="16"/>
  <c r="F593" i="16"/>
  <c r="E593" i="16"/>
  <c r="D593" i="16"/>
  <c r="C593" i="16"/>
  <c r="J592" i="16"/>
  <c r="H592" i="16"/>
  <c r="G592" i="16"/>
  <c r="F592" i="16"/>
  <c r="E592" i="16"/>
  <c r="D592" i="16"/>
  <c r="C592" i="16"/>
  <c r="J591" i="16"/>
  <c r="H591" i="16"/>
  <c r="G591" i="16"/>
  <c r="F591" i="16"/>
  <c r="E591" i="16"/>
  <c r="D591" i="16"/>
  <c r="C591" i="16"/>
  <c r="J589" i="16"/>
  <c r="H589" i="16"/>
  <c r="G589" i="16"/>
  <c r="F589" i="16"/>
  <c r="E589" i="16"/>
  <c r="D589" i="16"/>
  <c r="C589" i="16"/>
  <c r="J588" i="16"/>
  <c r="H588" i="16"/>
  <c r="G588" i="16"/>
  <c r="F588" i="16"/>
  <c r="E588" i="16"/>
  <c r="D588" i="16"/>
  <c r="J587" i="16"/>
  <c r="H587" i="16"/>
  <c r="G587" i="16"/>
  <c r="F587" i="16"/>
  <c r="E587" i="16"/>
  <c r="D587" i="16"/>
  <c r="C587" i="16"/>
  <c r="J586" i="16"/>
  <c r="H586" i="16"/>
  <c r="G586" i="16"/>
  <c r="F586" i="16"/>
  <c r="E586" i="16"/>
  <c r="D586" i="16"/>
  <c r="C586" i="16"/>
  <c r="J585" i="16"/>
  <c r="H585" i="16"/>
  <c r="G585" i="16"/>
  <c r="F585" i="16"/>
  <c r="E585" i="16"/>
  <c r="D585" i="16"/>
  <c r="C585" i="16"/>
  <c r="J584" i="16"/>
  <c r="H584" i="16"/>
  <c r="G584" i="16"/>
  <c r="F584" i="16"/>
  <c r="E584" i="16"/>
  <c r="D584" i="16"/>
  <c r="C584" i="16"/>
  <c r="J583" i="16"/>
  <c r="H583" i="16"/>
  <c r="G583" i="16"/>
  <c r="F583" i="16"/>
  <c r="E583" i="16"/>
  <c r="D583" i="16"/>
  <c r="C583" i="16"/>
  <c r="J581" i="16"/>
  <c r="H581" i="16"/>
  <c r="G581" i="16"/>
  <c r="F581" i="16"/>
  <c r="E581" i="16"/>
  <c r="D581" i="16"/>
  <c r="C581" i="16"/>
  <c r="J578" i="16"/>
  <c r="H578" i="16"/>
  <c r="G578" i="16"/>
  <c r="F578" i="16"/>
  <c r="E578" i="16"/>
  <c r="D578" i="16"/>
  <c r="C578" i="16"/>
  <c r="H576" i="16"/>
  <c r="G576" i="16"/>
  <c r="F576" i="16"/>
  <c r="E576" i="16"/>
  <c r="D576" i="16"/>
  <c r="C576" i="16"/>
  <c r="J575" i="16"/>
  <c r="H575" i="16"/>
  <c r="G575" i="16"/>
  <c r="F575" i="16"/>
  <c r="E575" i="16"/>
  <c r="D575" i="16"/>
  <c r="C575" i="16"/>
  <c r="J574" i="16"/>
  <c r="H574" i="16"/>
  <c r="G574" i="16"/>
  <c r="F574" i="16"/>
  <c r="E574" i="16"/>
  <c r="D574" i="16"/>
  <c r="C574" i="16"/>
  <c r="J573" i="16"/>
  <c r="H573" i="16"/>
  <c r="G573" i="16"/>
  <c r="F573" i="16"/>
  <c r="E573" i="16"/>
  <c r="D573" i="16"/>
  <c r="C573" i="16"/>
  <c r="J572" i="16"/>
  <c r="H572" i="16"/>
  <c r="G572" i="16"/>
  <c r="F572" i="16"/>
  <c r="E572" i="16"/>
  <c r="D572" i="16"/>
  <c r="C572" i="16"/>
  <c r="H571" i="16"/>
  <c r="G571" i="16"/>
  <c r="F571" i="16"/>
  <c r="E571" i="16"/>
  <c r="D571" i="16"/>
  <c r="C571" i="16"/>
  <c r="J570" i="16"/>
  <c r="H570" i="16"/>
  <c r="G570" i="16"/>
  <c r="F570" i="16"/>
  <c r="E570" i="16"/>
  <c r="D570" i="16"/>
  <c r="C570" i="16"/>
  <c r="J569" i="16"/>
  <c r="H569" i="16"/>
  <c r="G569" i="16"/>
  <c r="F569" i="16"/>
  <c r="E569" i="16"/>
  <c r="D569" i="16"/>
  <c r="C569" i="16"/>
  <c r="J567" i="16"/>
  <c r="H567" i="16"/>
  <c r="G567" i="16"/>
  <c r="F567" i="16"/>
  <c r="E567" i="16"/>
  <c r="D567" i="16"/>
  <c r="C567" i="16"/>
  <c r="J566" i="16"/>
  <c r="H566" i="16"/>
  <c r="G566" i="16"/>
  <c r="F566" i="16"/>
  <c r="E566" i="16"/>
  <c r="D566" i="16"/>
  <c r="C566" i="16"/>
  <c r="J565" i="16"/>
  <c r="H565" i="16"/>
  <c r="G565" i="16"/>
  <c r="F565" i="16"/>
  <c r="E565" i="16"/>
  <c r="D565" i="16"/>
  <c r="C565" i="16"/>
  <c r="J564" i="16"/>
  <c r="H564" i="16"/>
  <c r="G564" i="16"/>
  <c r="F564" i="16"/>
  <c r="E564" i="16"/>
  <c r="D564" i="16"/>
  <c r="C564" i="16"/>
  <c r="J563" i="16"/>
  <c r="H563" i="16"/>
  <c r="G563" i="16"/>
  <c r="F563" i="16"/>
  <c r="E563" i="16"/>
  <c r="D563" i="16"/>
  <c r="C563" i="16"/>
  <c r="J562" i="16"/>
  <c r="H562" i="16"/>
  <c r="G562" i="16"/>
  <c r="F562" i="16"/>
  <c r="E562" i="16"/>
  <c r="D562" i="16"/>
  <c r="C562" i="16"/>
  <c r="J560" i="16"/>
  <c r="H560" i="16"/>
  <c r="G560" i="16"/>
  <c r="F560" i="16"/>
  <c r="E560" i="16"/>
  <c r="D560" i="16"/>
  <c r="C560" i="16"/>
  <c r="J557" i="16"/>
  <c r="H557" i="16"/>
  <c r="G557" i="16"/>
  <c r="F557" i="16"/>
  <c r="E557" i="16"/>
  <c r="D557" i="16"/>
  <c r="C557" i="16"/>
  <c r="J556" i="16"/>
  <c r="H556" i="16"/>
  <c r="G556" i="16"/>
  <c r="F556" i="16"/>
  <c r="E556" i="16"/>
  <c r="D556" i="16"/>
  <c r="C556" i="16"/>
  <c r="J554" i="16"/>
  <c r="H554" i="16"/>
  <c r="G554" i="16"/>
  <c r="F554" i="16"/>
  <c r="E554" i="16"/>
  <c r="D554" i="16"/>
  <c r="C554" i="16"/>
  <c r="J553" i="16"/>
  <c r="H553" i="16"/>
  <c r="X558" i="16" s="1"/>
  <c r="G553" i="16"/>
  <c r="F553" i="16"/>
  <c r="E553" i="16"/>
  <c r="D553" i="16"/>
  <c r="C553" i="16"/>
  <c r="J551" i="16"/>
  <c r="H551" i="16"/>
  <c r="G551" i="16"/>
  <c r="F551" i="16"/>
  <c r="E551" i="16"/>
  <c r="D551" i="16"/>
  <c r="C551" i="16"/>
  <c r="J550" i="16"/>
  <c r="H550" i="16"/>
  <c r="G550" i="16"/>
  <c r="F550" i="16"/>
  <c r="E550" i="16"/>
  <c r="D550" i="16"/>
  <c r="C550" i="16"/>
  <c r="J549" i="16"/>
  <c r="H549" i="16"/>
  <c r="G549" i="16"/>
  <c r="F549" i="16"/>
  <c r="E549" i="16"/>
  <c r="D549" i="16"/>
  <c r="C549" i="16"/>
  <c r="J548" i="16"/>
  <c r="H548" i="16"/>
  <c r="G548" i="16"/>
  <c r="F548" i="16"/>
  <c r="E548" i="16"/>
  <c r="D548" i="16"/>
  <c r="C548" i="16"/>
  <c r="J547" i="16"/>
  <c r="H547" i="16"/>
  <c r="G547" i="16"/>
  <c r="F547" i="16"/>
  <c r="E547" i="16"/>
  <c r="D547" i="16"/>
  <c r="C547" i="16"/>
  <c r="J546" i="16"/>
  <c r="H546" i="16"/>
  <c r="G546" i="16"/>
  <c r="F546" i="16"/>
  <c r="E546" i="16"/>
  <c r="D546" i="16"/>
  <c r="C546" i="16"/>
  <c r="J545" i="16"/>
  <c r="H545" i="16"/>
  <c r="G545" i="16"/>
  <c r="F545" i="16"/>
  <c r="E545" i="16"/>
  <c r="D545" i="16"/>
  <c r="C545" i="16"/>
  <c r="J544" i="16"/>
  <c r="H544" i="16"/>
  <c r="G544" i="16"/>
  <c r="F544" i="16"/>
  <c r="E544" i="16"/>
  <c r="D544" i="16"/>
  <c r="C544" i="16"/>
  <c r="J543" i="16"/>
  <c r="H543" i="16"/>
  <c r="G543" i="16"/>
  <c r="F543" i="16"/>
  <c r="E543" i="16"/>
  <c r="D543" i="16"/>
  <c r="C543" i="16"/>
  <c r="J542" i="16"/>
  <c r="H542" i="16"/>
  <c r="G542" i="16"/>
  <c r="F542" i="16"/>
  <c r="E542" i="16"/>
  <c r="D542" i="16"/>
  <c r="C542" i="16"/>
  <c r="J541" i="16"/>
  <c r="H541" i="16"/>
  <c r="G541" i="16"/>
  <c r="F541" i="16"/>
  <c r="E541" i="16"/>
  <c r="D541" i="16"/>
  <c r="C541" i="16"/>
  <c r="J539" i="16"/>
  <c r="H539" i="16"/>
  <c r="G539" i="16"/>
  <c r="F539" i="16"/>
  <c r="E539" i="16"/>
  <c r="D539" i="16"/>
  <c r="C539" i="16"/>
  <c r="J538" i="16"/>
  <c r="H538" i="16"/>
  <c r="G538" i="16"/>
  <c r="F538" i="16"/>
  <c r="E538" i="16"/>
  <c r="D538" i="16"/>
  <c r="C538" i="16"/>
  <c r="J537" i="16"/>
  <c r="H537" i="16"/>
  <c r="G537" i="16"/>
  <c r="F537" i="16"/>
  <c r="E537" i="16"/>
  <c r="D537" i="16"/>
  <c r="C537" i="16"/>
  <c r="J535" i="16"/>
  <c r="H535" i="16"/>
  <c r="G535" i="16"/>
  <c r="F535" i="16"/>
  <c r="E535" i="16"/>
  <c r="D535" i="16"/>
  <c r="C535" i="16"/>
  <c r="J534" i="16"/>
  <c r="H534" i="16"/>
  <c r="G534" i="16"/>
  <c r="F534" i="16"/>
  <c r="E534" i="16"/>
  <c r="D534" i="16"/>
  <c r="C534" i="16"/>
  <c r="J533" i="16"/>
  <c r="H533" i="16"/>
  <c r="G533" i="16"/>
  <c r="F533" i="16"/>
  <c r="E533" i="16"/>
  <c r="D533" i="16"/>
  <c r="C533" i="16"/>
  <c r="J532" i="16"/>
  <c r="H532" i="16"/>
  <c r="G532" i="16"/>
  <c r="F532" i="16"/>
  <c r="E532" i="16"/>
  <c r="D532" i="16"/>
  <c r="C532" i="16"/>
  <c r="J531" i="16"/>
  <c r="H531" i="16"/>
  <c r="G531" i="16"/>
  <c r="F531" i="16"/>
  <c r="E531" i="16"/>
  <c r="D531" i="16"/>
  <c r="C531" i="16"/>
  <c r="J529" i="16"/>
  <c r="H529" i="16"/>
  <c r="G529" i="16"/>
  <c r="F529" i="16"/>
  <c r="E529" i="16"/>
  <c r="D529" i="16"/>
  <c r="C529" i="16"/>
  <c r="J527" i="16"/>
  <c r="H527" i="16"/>
  <c r="G527" i="16"/>
  <c r="F527" i="16"/>
  <c r="E527" i="16"/>
  <c r="D527" i="16"/>
  <c r="C527" i="16"/>
  <c r="J526" i="16"/>
  <c r="H526" i="16"/>
  <c r="G526" i="16"/>
  <c r="F526" i="16"/>
  <c r="E526" i="16"/>
  <c r="D526" i="16"/>
  <c r="C526" i="16"/>
  <c r="J525" i="16"/>
  <c r="H525" i="16"/>
  <c r="G525" i="16"/>
  <c r="F525" i="16"/>
  <c r="E525" i="16"/>
  <c r="D525" i="16"/>
  <c r="C525" i="16"/>
  <c r="J524" i="16"/>
  <c r="H524" i="16"/>
  <c r="G524" i="16"/>
  <c r="F524" i="16"/>
  <c r="E524" i="16"/>
  <c r="D524" i="16"/>
  <c r="C524" i="16"/>
  <c r="J522" i="16"/>
  <c r="H522" i="16"/>
  <c r="G522" i="16"/>
  <c r="F522" i="16"/>
  <c r="E522" i="16"/>
  <c r="D522" i="16"/>
  <c r="C522" i="16"/>
  <c r="J520" i="16"/>
  <c r="H520" i="16"/>
  <c r="G520" i="16"/>
  <c r="F520" i="16"/>
  <c r="E520" i="16"/>
  <c r="D520" i="16"/>
  <c r="C520" i="16"/>
  <c r="J519" i="16"/>
  <c r="H519" i="16"/>
  <c r="G519" i="16"/>
  <c r="F519" i="16"/>
  <c r="E519" i="16"/>
  <c r="D519" i="16"/>
  <c r="C519" i="16"/>
  <c r="J518" i="16"/>
  <c r="H518" i="16"/>
  <c r="G518" i="16"/>
  <c r="F518" i="16"/>
  <c r="E518" i="16"/>
  <c r="D518" i="16"/>
  <c r="C518" i="16"/>
  <c r="J517" i="16"/>
  <c r="H517" i="16"/>
  <c r="G517" i="16"/>
  <c r="F517" i="16"/>
  <c r="E517" i="16"/>
  <c r="D517" i="16"/>
  <c r="C517" i="16"/>
  <c r="J516" i="16"/>
  <c r="H516" i="16"/>
  <c r="G516" i="16"/>
  <c r="F516" i="16"/>
  <c r="E516" i="16"/>
  <c r="D516" i="16"/>
  <c r="C516" i="16"/>
  <c r="J515" i="16"/>
  <c r="H515" i="16"/>
  <c r="G515" i="16"/>
  <c r="F515" i="16"/>
  <c r="E515" i="16"/>
  <c r="D515" i="16"/>
  <c r="C515" i="16"/>
  <c r="J514" i="16"/>
  <c r="H514" i="16"/>
  <c r="G514" i="16"/>
  <c r="F514" i="16"/>
  <c r="E514" i="16"/>
  <c r="D514" i="16"/>
  <c r="C514" i="16"/>
  <c r="J513" i="16"/>
  <c r="H513" i="16"/>
  <c r="G513" i="16"/>
  <c r="F513" i="16"/>
  <c r="E513" i="16"/>
  <c r="D513" i="16"/>
  <c r="C513" i="16"/>
  <c r="J512" i="16"/>
  <c r="H512" i="16"/>
  <c r="G512" i="16"/>
  <c r="F512" i="16"/>
  <c r="E512" i="16"/>
  <c r="D512" i="16"/>
  <c r="C512" i="16"/>
  <c r="J511" i="16"/>
  <c r="H511" i="16"/>
  <c r="G511" i="16"/>
  <c r="F511" i="16"/>
  <c r="E511" i="16"/>
  <c r="D511" i="16"/>
  <c r="C511" i="16"/>
  <c r="J510" i="16"/>
  <c r="H510" i="16"/>
  <c r="G510" i="16"/>
  <c r="F510" i="16"/>
  <c r="E510" i="16"/>
  <c r="D510" i="16"/>
  <c r="C510" i="16"/>
  <c r="J509" i="16"/>
  <c r="H509" i="16"/>
  <c r="G509" i="16"/>
  <c r="F509" i="16"/>
  <c r="E509" i="16"/>
  <c r="D509" i="16"/>
  <c r="C509" i="16"/>
  <c r="J508" i="16"/>
  <c r="H508" i="16"/>
  <c r="G508" i="16"/>
  <c r="F508" i="16"/>
  <c r="E508" i="16"/>
  <c r="D508" i="16"/>
  <c r="C508" i="16"/>
  <c r="J507" i="16"/>
  <c r="H507" i="16"/>
  <c r="G507" i="16"/>
  <c r="F507" i="16"/>
  <c r="E507" i="16"/>
  <c r="D507" i="16"/>
  <c r="C507" i="16"/>
  <c r="J506" i="16"/>
  <c r="H506" i="16"/>
  <c r="G506" i="16"/>
  <c r="F506" i="16"/>
  <c r="E506" i="16"/>
  <c r="D506" i="16"/>
  <c r="C506" i="16"/>
  <c r="J505" i="16"/>
  <c r="H505" i="16"/>
  <c r="G505" i="16"/>
  <c r="F505" i="16"/>
  <c r="E505" i="16"/>
  <c r="D505" i="16"/>
  <c r="C505" i="16"/>
  <c r="J504" i="16"/>
  <c r="H504" i="16"/>
  <c r="G504" i="16"/>
  <c r="F504" i="16"/>
  <c r="E504" i="16"/>
  <c r="D504" i="16"/>
  <c r="C504" i="16"/>
  <c r="J502" i="16"/>
  <c r="H502" i="16"/>
  <c r="G502" i="16"/>
  <c r="F502" i="16"/>
  <c r="E502" i="16"/>
  <c r="D502" i="16"/>
  <c r="C502" i="16"/>
  <c r="J500" i="16"/>
  <c r="H500" i="16"/>
  <c r="G500" i="16"/>
  <c r="F500" i="16"/>
  <c r="E500" i="16"/>
  <c r="D500" i="16"/>
  <c r="C500" i="16"/>
  <c r="J499" i="16"/>
  <c r="H499" i="16"/>
  <c r="G499" i="16"/>
  <c r="F499" i="16"/>
  <c r="E499" i="16"/>
  <c r="D499" i="16"/>
  <c r="C499" i="16"/>
  <c r="J498" i="16"/>
  <c r="H498" i="16"/>
  <c r="G498" i="16"/>
  <c r="F498" i="16"/>
  <c r="E498" i="16"/>
  <c r="D498" i="16"/>
  <c r="C498" i="16"/>
  <c r="J497" i="16"/>
  <c r="H497" i="16"/>
  <c r="G497" i="16"/>
  <c r="F497" i="16"/>
  <c r="E497" i="16"/>
  <c r="D497" i="16"/>
  <c r="C497" i="16"/>
  <c r="J496" i="16"/>
  <c r="H496" i="16"/>
  <c r="G496" i="16"/>
  <c r="F496" i="16"/>
  <c r="E496" i="16"/>
  <c r="D496" i="16"/>
  <c r="C496" i="16"/>
  <c r="J495" i="16"/>
  <c r="H495" i="16"/>
  <c r="G495" i="16"/>
  <c r="F495" i="16"/>
  <c r="E495" i="16"/>
  <c r="D495" i="16"/>
  <c r="C495" i="16"/>
  <c r="J494" i="16"/>
  <c r="H494" i="16"/>
  <c r="G494" i="16"/>
  <c r="F494" i="16"/>
  <c r="E494" i="16"/>
  <c r="D494" i="16"/>
  <c r="C494" i="16"/>
  <c r="J493" i="16"/>
  <c r="H493" i="16"/>
  <c r="G493" i="16"/>
  <c r="F493" i="16"/>
  <c r="E493" i="16"/>
  <c r="D493" i="16"/>
  <c r="C493" i="16"/>
  <c r="J492" i="16"/>
  <c r="H492" i="16"/>
  <c r="G492" i="16"/>
  <c r="F492" i="16"/>
  <c r="E492" i="16"/>
  <c r="D492" i="16"/>
  <c r="C492" i="16"/>
  <c r="J491" i="16"/>
  <c r="H491" i="16"/>
  <c r="G491" i="16"/>
  <c r="F491" i="16"/>
  <c r="E491" i="16"/>
  <c r="D491" i="16"/>
  <c r="C491" i="16"/>
  <c r="J490" i="16"/>
  <c r="H490" i="16"/>
  <c r="G490" i="16"/>
  <c r="F490" i="16"/>
  <c r="E490" i="16"/>
  <c r="D490" i="16"/>
  <c r="C490" i="16"/>
  <c r="J489" i="16"/>
  <c r="H489" i="16"/>
  <c r="G489" i="16"/>
  <c r="F489" i="16"/>
  <c r="E489" i="16"/>
  <c r="D489" i="16"/>
  <c r="C489" i="16"/>
  <c r="J488" i="16"/>
  <c r="H488" i="16"/>
  <c r="G488" i="16"/>
  <c r="F488" i="16"/>
  <c r="E488" i="16"/>
  <c r="D488" i="16"/>
  <c r="C488" i="16"/>
  <c r="J487" i="16"/>
  <c r="H487" i="16"/>
  <c r="G487" i="16"/>
  <c r="F487" i="16"/>
  <c r="E487" i="16"/>
  <c r="D487" i="16"/>
  <c r="C487" i="16"/>
  <c r="J486" i="16"/>
  <c r="H486" i="16"/>
  <c r="G486" i="16"/>
  <c r="F486" i="16"/>
  <c r="E486" i="16"/>
  <c r="D486" i="16"/>
  <c r="C486" i="16"/>
  <c r="J485" i="16"/>
  <c r="H485" i="16"/>
  <c r="G485" i="16"/>
  <c r="F485" i="16"/>
  <c r="E485" i="16"/>
  <c r="D485" i="16"/>
  <c r="C485" i="16"/>
  <c r="J484" i="16"/>
  <c r="H484" i="16"/>
  <c r="G484" i="16"/>
  <c r="F484" i="16"/>
  <c r="E484" i="16"/>
  <c r="D484" i="16"/>
  <c r="C484" i="16"/>
  <c r="J483" i="16"/>
  <c r="H483" i="16"/>
  <c r="G483" i="16"/>
  <c r="F483" i="16"/>
  <c r="E483" i="16"/>
  <c r="D483" i="16"/>
  <c r="C483" i="16"/>
  <c r="J482" i="16"/>
  <c r="H482" i="16"/>
  <c r="G482" i="16"/>
  <c r="F482" i="16"/>
  <c r="E482" i="16"/>
  <c r="D482" i="16"/>
  <c r="C482" i="16"/>
  <c r="J481" i="16"/>
  <c r="H481" i="16"/>
  <c r="G481" i="16"/>
  <c r="F481" i="16"/>
  <c r="E481" i="16"/>
  <c r="D481" i="16"/>
  <c r="C481" i="16"/>
  <c r="J480" i="16"/>
  <c r="H480" i="16"/>
  <c r="G480" i="16"/>
  <c r="F480" i="16"/>
  <c r="E480" i="16"/>
  <c r="D480" i="16"/>
  <c r="C480" i="16"/>
  <c r="J479" i="16"/>
  <c r="H479" i="16"/>
  <c r="G479" i="16"/>
  <c r="F479" i="16"/>
  <c r="E479" i="16"/>
  <c r="D479" i="16"/>
  <c r="C479" i="16"/>
  <c r="J478" i="16"/>
  <c r="H478" i="16"/>
  <c r="G478" i="16"/>
  <c r="F478" i="16"/>
  <c r="E478" i="16"/>
  <c r="D478" i="16"/>
  <c r="C478" i="16"/>
  <c r="J477" i="16"/>
  <c r="H477" i="16"/>
  <c r="G477" i="16"/>
  <c r="F477" i="16"/>
  <c r="E477" i="16"/>
  <c r="D477" i="16"/>
  <c r="C477" i="16"/>
  <c r="J476" i="16"/>
  <c r="H476" i="16"/>
  <c r="G476" i="16"/>
  <c r="F476" i="16"/>
  <c r="E476" i="16"/>
  <c r="D476" i="16"/>
  <c r="C476" i="16"/>
  <c r="J475" i="16"/>
  <c r="H475" i="16"/>
  <c r="G475" i="16"/>
  <c r="F475" i="16"/>
  <c r="E475" i="16"/>
  <c r="D475" i="16"/>
  <c r="C475" i="16"/>
  <c r="J474" i="16"/>
  <c r="H474" i="16"/>
  <c r="G474" i="16"/>
  <c r="F474" i="16"/>
  <c r="E474" i="16"/>
  <c r="D474" i="16"/>
  <c r="C474" i="16"/>
  <c r="J473" i="16"/>
  <c r="H473" i="16"/>
  <c r="G473" i="16"/>
  <c r="F473" i="16"/>
  <c r="E473" i="16"/>
  <c r="D473" i="16"/>
  <c r="C473" i="16"/>
  <c r="J472" i="16"/>
  <c r="H472" i="16"/>
  <c r="G472" i="16"/>
  <c r="F472" i="16"/>
  <c r="E472" i="16"/>
  <c r="D472" i="16"/>
  <c r="C472" i="16"/>
  <c r="J471" i="16"/>
  <c r="H471" i="16"/>
  <c r="G471" i="16"/>
  <c r="F471" i="16"/>
  <c r="E471" i="16"/>
  <c r="D471" i="16"/>
  <c r="C471" i="16"/>
  <c r="J470" i="16"/>
  <c r="H470" i="16"/>
  <c r="G470" i="16"/>
  <c r="F470" i="16"/>
  <c r="E470" i="16"/>
  <c r="D470" i="16"/>
  <c r="C470" i="16"/>
  <c r="J469" i="16"/>
  <c r="H469" i="16"/>
  <c r="G469" i="16"/>
  <c r="F469" i="16"/>
  <c r="E469" i="16"/>
  <c r="D469" i="16"/>
  <c r="C469" i="16"/>
  <c r="J467" i="16"/>
  <c r="H467" i="16"/>
  <c r="G467" i="16"/>
  <c r="F467" i="16"/>
  <c r="E467" i="16"/>
  <c r="D467" i="16"/>
  <c r="C467" i="16"/>
  <c r="J466" i="16"/>
  <c r="H466" i="16"/>
  <c r="G466" i="16"/>
  <c r="F466" i="16"/>
  <c r="E466" i="16"/>
  <c r="D466" i="16"/>
  <c r="C466" i="16"/>
  <c r="J465" i="16"/>
  <c r="H465" i="16"/>
  <c r="G465" i="16"/>
  <c r="F465" i="16"/>
  <c r="E465" i="16"/>
  <c r="D465" i="16"/>
  <c r="C465" i="16"/>
  <c r="J464" i="16"/>
  <c r="H464" i="16"/>
  <c r="G464" i="16"/>
  <c r="F464" i="16"/>
  <c r="E464" i="16"/>
  <c r="D464" i="16"/>
  <c r="C464" i="16"/>
  <c r="H463" i="16"/>
  <c r="G463" i="16"/>
  <c r="F463" i="16"/>
  <c r="E463" i="16"/>
  <c r="D463" i="16"/>
  <c r="C463" i="16"/>
  <c r="J462" i="16"/>
  <c r="H462" i="16"/>
  <c r="G462" i="16"/>
  <c r="F462" i="16"/>
  <c r="E462" i="16"/>
  <c r="D462" i="16"/>
  <c r="C462" i="16"/>
  <c r="J461" i="16"/>
  <c r="H461" i="16"/>
  <c r="G461" i="16"/>
  <c r="F461" i="16"/>
  <c r="E461" i="16"/>
  <c r="D461" i="16"/>
  <c r="C461" i="16"/>
  <c r="J460" i="16"/>
  <c r="H460" i="16"/>
  <c r="G460" i="16"/>
  <c r="F460" i="16"/>
  <c r="E460" i="16"/>
  <c r="D460" i="16"/>
  <c r="C460" i="16"/>
  <c r="J458" i="16"/>
  <c r="H458" i="16"/>
  <c r="G458" i="16"/>
  <c r="F458" i="16"/>
  <c r="E458" i="16"/>
  <c r="D458" i="16"/>
  <c r="C458" i="16"/>
  <c r="J456" i="16"/>
  <c r="H456" i="16"/>
  <c r="G456" i="16"/>
  <c r="F456" i="16"/>
  <c r="E456" i="16"/>
  <c r="D456" i="16"/>
  <c r="C456" i="16"/>
  <c r="J455" i="16"/>
  <c r="H455" i="16"/>
  <c r="G455" i="16"/>
  <c r="F455" i="16"/>
  <c r="E455" i="16"/>
  <c r="D455" i="16"/>
  <c r="C455" i="16"/>
  <c r="J454" i="16"/>
  <c r="H454" i="16"/>
  <c r="G454" i="16"/>
  <c r="F454" i="16"/>
  <c r="E454" i="16"/>
  <c r="D454" i="16"/>
  <c r="C454" i="16"/>
  <c r="J453" i="16"/>
  <c r="H453" i="16"/>
  <c r="G453" i="16"/>
  <c r="F453" i="16"/>
  <c r="E453" i="16"/>
  <c r="D453" i="16"/>
  <c r="C453" i="16"/>
  <c r="J452" i="16"/>
  <c r="H452" i="16"/>
  <c r="G452" i="16"/>
  <c r="F452" i="16"/>
  <c r="E452" i="16"/>
  <c r="D452" i="16"/>
  <c r="C452" i="16"/>
  <c r="J451" i="16"/>
  <c r="H451" i="16"/>
  <c r="G451" i="16"/>
  <c r="F451" i="16"/>
  <c r="E451" i="16"/>
  <c r="D451" i="16"/>
  <c r="C451" i="16"/>
  <c r="J450" i="16"/>
  <c r="H450" i="16"/>
  <c r="G450" i="16"/>
  <c r="F450" i="16"/>
  <c r="E450" i="16"/>
  <c r="D450" i="16"/>
  <c r="C450" i="16"/>
  <c r="J449" i="16"/>
  <c r="H449" i="16"/>
  <c r="G449" i="16"/>
  <c r="F449" i="16"/>
  <c r="E449" i="16"/>
  <c r="D449" i="16"/>
  <c r="C449" i="16"/>
  <c r="J448" i="16"/>
  <c r="H448" i="16"/>
  <c r="G448" i="16"/>
  <c r="F448" i="16"/>
  <c r="E448" i="16"/>
  <c r="D448" i="16"/>
  <c r="C448" i="16"/>
  <c r="H447" i="16"/>
  <c r="G447" i="16"/>
  <c r="F447" i="16"/>
  <c r="E447" i="16"/>
  <c r="D447" i="16"/>
  <c r="C447" i="16"/>
  <c r="C411" i="16"/>
  <c r="D411" i="16"/>
  <c r="E411" i="16"/>
  <c r="F411" i="16"/>
  <c r="G411" i="16"/>
  <c r="H411" i="16"/>
  <c r="J411" i="16"/>
  <c r="C413" i="16"/>
  <c r="D413" i="16"/>
  <c r="E413" i="16"/>
  <c r="F413" i="16"/>
  <c r="G413" i="16"/>
  <c r="H413" i="16"/>
  <c r="J413" i="16"/>
  <c r="C414" i="16"/>
  <c r="D414" i="16"/>
  <c r="E414" i="16"/>
  <c r="F414" i="16"/>
  <c r="G414" i="16"/>
  <c r="H414" i="16"/>
  <c r="J414" i="16"/>
  <c r="C415" i="16"/>
  <c r="D415" i="16"/>
  <c r="E415" i="16"/>
  <c r="F415" i="16"/>
  <c r="G415" i="16"/>
  <c r="H415" i="16"/>
  <c r="J415" i="16"/>
  <c r="C416" i="16"/>
  <c r="D416" i="16"/>
  <c r="E416" i="16"/>
  <c r="F416" i="16"/>
  <c r="G416" i="16"/>
  <c r="H416" i="16"/>
  <c r="J416" i="16"/>
  <c r="C418" i="16"/>
  <c r="D418" i="16"/>
  <c r="E418" i="16"/>
  <c r="F418" i="16"/>
  <c r="G418" i="16"/>
  <c r="H418" i="16"/>
  <c r="J418" i="16"/>
  <c r="C419" i="16"/>
  <c r="D419" i="16"/>
  <c r="E419" i="16"/>
  <c r="F419" i="16"/>
  <c r="G419" i="16"/>
  <c r="H419" i="16"/>
  <c r="J419" i="16"/>
  <c r="C420" i="16"/>
  <c r="D420" i="16"/>
  <c r="E420" i="16"/>
  <c r="F420" i="16"/>
  <c r="G420" i="16"/>
  <c r="H420" i="16"/>
  <c r="J420" i="16"/>
  <c r="C422" i="16"/>
  <c r="D422" i="16"/>
  <c r="E422" i="16"/>
  <c r="F422" i="16"/>
  <c r="G422" i="16"/>
  <c r="H422" i="16"/>
  <c r="J422" i="16"/>
  <c r="C423" i="16"/>
  <c r="D423" i="16"/>
  <c r="E423" i="16"/>
  <c r="F423" i="16"/>
  <c r="G423" i="16"/>
  <c r="H423" i="16"/>
  <c r="J423" i="16"/>
  <c r="C425" i="16"/>
  <c r="D425" i="16"/>
  <c r="E425" i="16"/>
  <c r="F425" i="16"/>
  <c r="G425" i="16"/>
  <c r="H425" i="16"/>
  <c r="J425" i="16"/>
  <c r="C426" i="16"/>
  <c r="D426" i="16"/>
  <c r="E426" i="16"/>
  <c r="F426" i="16"/>
  <c r="G426" i="16"/>
  <c r="H426" i="16"/>
  <c r="J426" i="16"/>
  <c r="C427" i="16"/>
  <c r="D427" i="16"/>
  <c r="E427" i="16"/>
  <c r="F427" i="16"/>
  <c r="G427" i="16"/>
  <c r="H427" i="16"/>
  <c r="J427" i="16"/>
  <c r="C428" i="16"/>
  <c r="D428" i="16"/>
  <c r="E428" i="16"/>
  <c r="F428" i="16"/>
  <c r="G428" i="16"/>
  <c r="H428" i="16"/>
  <c r="J428" i="16"/>
  <c r="C429" i="16"/>
  <c r="D429" i="16"/>
  <c r="E429" i="16"/>
  <c r="F429" i="16"/>
  <c r="G429" i="16"/>
  <c r="H429" i="16"/>
  <c r="J429" i="16"/>
  <c r="C430" i="16"/>
  <c r="D430" i="16"/>
  <c r="E430" i="16"/>
  <c r="F430" i="16"/>
  <c r="G430" i="16"/>
  <c r="H430" i="16"/>
  <c r="C431" i="16"/>
  <c r="D431" i="16"/>
  <c r="E431" i="16"/>
  <c r="F431" i="16"/>
  <c r="G431" i="16"/>
  <c r="H431" i="16"/>
  <c r="C432" i="16"/>
  <c r="D432" i="16"/>
  <c r="E432" i="16"/>
  <c r="F432" i="16"/>
  <c r="G432" i="16"/>
  <c r="H432" i="16"/>
  <c r="C433" i="16"/>
  <c r="D433" i="16"/>
  <c r="E433" i="16"/>
  <c r="F433" i="16"/>
  <c r="G433" i="16"/>
  <c r="H433" i="16"/>
  <c r="J433" i="16"/>
  <c r="C434" i="16"/>
  <c r="D434" i="16"/>
  <c r="E434" i="16"/>
  <c r="F434" i="16"/>
  <c r="G434" i="16"/>
  <c r="H434" i="16"/>
  <c r="J434" i="16"/>
  <c r="C435" i="16"/>
  <c r="D435" i="16"/>
  <c r="E435" i="16"/>
  <c r="F435" i="16"/>
  <c r="G435" i="16"/>
  <c r="H435" i="16"/>
  <c r="J435" i="16"/>
  <c r="C436" i="16"/>
  <c r="D436" i="16"/>
  <c r="E436" i="16"/>
  <c r="F436" i="16"/>
  <c r="G436" i="16"/>
  <c r="H436" i="16"/>
  <c r="J436" i="16"/>
  <c r="C437" i="16"/>
  <c r="D437" i="16"/>
  <c r="E437" i="16"/>
  <c r="F437" i="16"/>
  <c r="G437" i="16"/>
  <c r="H437" i="16"/>
  <c r="J437" i="16"/>
  <c r="C438" i="16"/>
  <c r="D438" i="16"/>
  <c r="E438" i="16"/>
  <c r="F438" i="16"/>
  <c r="G438" i="16"/>
  <c r="H438" i="16"/>
  <c r="J438" i="16"/>
  <c r="C440" i="16"/>
  <c r="D440" i="16"/>
  <c r="E440" i="16"/>
  <c r="F440" i="16"/>
  <c r="G440" i="16"/>
  <c r="H440" i="16"/>
  <c r="J440" i="16"/>
  <c r="C441" i="16"/>
  <c r="D441" i="16"/>
  <c r="E441" i="16"/>
  <c r="F441" i="16"/>
  <c r="G441" i="16"/>
  <c r="H441" i="16"/>
  <c r="J441" i="16"/>
  <c r="C442" i="16"/>
  <c r="D442" i="16"/>
  <c r="E442" i="16"/>
  <c r="F442" i="16"/>
  <c r="G442" i="16"/>
  <c r="H442" i="16"/>
  <c r="J442" i="16"/>
  <c r="C443" i="16"/>
  <c r="D443" i="16"/>
  <c r="E443" i="16"/>
  <c r="F443" i="16"/>
  <c r="G443" i="16"/>
  <c r="H443" i="16"/>
  <c r="J443" i="16"/>
  <c r="C444" i="16"/>
  <c r="D444" i="16"/>
  <c r="E444" i="16"/>
  <c r="F444" i="16"/>
  <c r="G444" i="16"/>
  <c r="H444" i="16"/>
  <c r="J444" i="16"/>
  <c r="C445" i="16"/>
  <c r="D445" i="16"/>
  <c r="E445" i="16"/>
  <c r="F445" i="16"/>
  <c r="G445" i="16"/>
  <c r="H445" i="16"/>
  <c r="J445" i="16"/>
  <c r="C392" i="16"/>
  <c r="D392" i="16"/>
  <c r="E392" i="16"/>
  <c r="F392" i="16"/>
  <c r="G392" i="16"/>
  <c r="H392" i="16"/>
  <c r="J392" i="16"/>
  <c r="C393" i="16"/>
  <c r="E393" i="16"/>
  <c r="F393" i="16"/>
  <c r="G393" i="16"/>
  <c r="H393" i="16"/>
  <c r="J393" i="16"/>
  <c r="C394" i="16"/>
  <c r="D394" i="16"/>
  <c r="E394" i="16"/>
  <c r="F394" i="16"/>
  <c r="G394" i="16"/>
  <c r="H394" i="16"/>
  <c r="J394" i="16"/>
  <c r="C395" i="16"/>
  <c r="D395" i="16"/>
  <c r="E395" i="16"/>
  <c r="F395" i="16"/>
  <c r="G395" i="16"/>
  <c r="H395" i="16"/>
  <c r="J395" i="16"/>
  <c r="C396" i="16"/>
  <c r="D396" i="16"/>
  <c r="E396" i="16"/>
  <c r="F396" i="16"/>
  <c r="G396" i="16"/>
  <c r="H396" i="16"/>
  <c r="J396" i="16"/>
  <c r="C397" i="16"/>
  <c r="D397" i="16"/>
  <c r="E397" i="16"/>
  <c r="F397" i="16"/>
  <c r="G397" i="16"/>
  <c r="H397" i="16"/>
  <c r="J397" i="16"/>
  <c r="C398" i="16"/>
  <c r="D398" i="16"/>
  <c r="E398" i="16"/>
  <c r="F398" i="16"/>
  <c r="G398" i="16"/>
  <c r="H398" i="16"/>
  <c r="J398" i="16"/>
  <c r="C399" i="16"/>
  <c r="D399" i="16"/>
  <c r="E399" i="16"/>
  <c r="F399" i="16"/>
  <c r="G399" i="16"/>
  <c r="H399" i="16"/>
  <c r="C400" i="16"/>
  <c r="D400" i="16"/>
  <c r="E400" i="16"/>
  <c r="F400" i="16"/>
  <c r="G400" i="16"/>
  <c r="H400" i="16"/>
  <c r="J400" i="16"/>
  <c r="C401" i="16"/>
  <c r="D401" i="16"/>
  <c r="E401" i="16"/>
  <c r="F401" i="16"/>
  <c r="G401" i="16"/>
  <c r="H401" i="16"/>
  <c r="J401" i="16"/>
  <c r="C403" i="16"/>
  <c r="D403" i="16"/>
  <c r="E403" i="16"/>
  <c r="F403" i="16"/>
  <c r="G403" i="16"/>
  <c r="H403" i="16"/>
  <c r="J403" i="16"/>
  <c r="C404" i="16"/>
  <c r="D404" i="16"/>
  <c r="E404" i="16"/>
  <c r="F404" i="16"/>
  <c r="G404" i="16"/>
  <c r="H404" i="16"/>
  <c r="J404" i="16"/>
  <c r="C405" i="16"/>
  <c r="D405" i="16"/>
  <c r="E405" i="16"/>
  <c r="F405" i="16"/>
  <c r="G405" i="16"/>
  <c r="H405" i="16"/>
  <c r="J405" i="16"/>
  <c r="C406" i="16"/>
  <c r="D406" i="16"/>
  <c r="E406" i="16"/>
  <c r="F406" i="16"/>
  <c r="G406" i="16"/>
  <c r="H406" i="16"/>
  <c r="J406" i="16"/>
  <c r="C407" i="16"/>
  <c r="D407" i="16"/>
  <c r="E407" i="16"/>
  <c r="F407" i="16"/>
  <c r="G407" i="16"/>
  <c r="H407" i="16"/>
  <c r="J407" i="16"/>
  <c r="C408" i="16"/>
  <c r="D408" i="16"/>
  <c r="E408" i="16"/>
  <c r="F408" i="16"/>
  <c r="G408" i="16"/>
  <c r="H408" i="16"/>
  <c r="J408" i="16"/>
  <c r="C409" i="16"/>
  <c r="D409" i="16"/>
  <c r="E409" i="16"/>
  <c r="F409" i="16"/>
  <c r="G409" i="16"/>
  <c r="H409" i="16"/>
  <c r="J409" i="16"/>
  <c r="C320" i="16"/>
  <c r="D320" i="16"/>
  <c r="E320" i="16"/>
  <c r="F320" i="16"/>
  <c r="G320" i="16"/>
  <c r="H320" i="16"/>
  <c r="J320" i="16"/>
  <c r="C321" i="16"/>
  <c r="D321" i="16"/>
  <c r="E321" i="16"/>
  <c r="F321" i="16"/>
  <c r="G321" i="16"/>
  <c r="H321" i="16"/>
  <c r="J321" i="16"/>
  <c r="C322" i="16"/>
  <c r="D322" i="16"/>
  <c r="E322" i="16"/>
  <c r="F322" i="16"/>
  <c r="G322" i="16"/>
  <c r="H322" i="16"/>
  <c r="J322" i="16"/>
  <c r="C323" i="16"/>
  <c r="D323" i="16"/>
  <c r="E323" i="16"/>
  <c r="F323" i="16"/>
  <c r="G323" i="16"/>
  <c r="H323" i="16"/>
  <c r="J323" i="16"/>
  <c r="C324" i="16"/>
  <c r="D324" i="16"/>
  <c r="E324" i="16"/>
  <c r="F324" i="16"/>
  <c r="G324" i="16"/>
  <c r="H324" i="16"/>
  <c r="J324" i="16"/>
  <c r="C325" i="16"/>
  <c r="D325" i="16"/>
  <c r="E325" i="16"/>
  <c r="F325" i="16"/>
  <c r="G325" i="16"/>
  <c r="H325" i="16"/>
  <c r="J325" i="16"/>
  <c r="C326" i="16"/>
  <c r="D326" i="16"/>
  <c r="E326" i="16"/>
  <c r="F326" i="16"/>
  <c r="G326" i="16"/>
  <c r="H326" i="16"/>
  <c r="J326" i="16"/>
  <c r="C327" i="16"/>
  <c r="D327" i="16"/>
  <c r="E327" i="16"/>
  <c r="F327" i="16"/>
  <c r="G327" i="16"/>
  <c r="H327" i="16"/>
  <c r="J327" i="16"/>
  <c r="C328" i="16"/>
  <c r="D328" i="16"/>
  <c r="E328" i="16"/>
  <c r="F328" i="16"/>
  <c r="G328" i="16"/>
  <c r="H328" i="16"/>
  <c r="J328" i="16"/>
  <c r="C329" i="16"/>
  <c r="D329" i="16"/>
  <c r="E329" i="16"/>
  <c r="F329" i="16"/>
  <c r="G329" i="16"/>
  <c r="H329" i="16"/>
  <c r="J329" i="16"/>
  <c r="C330" i="16"/>
  <c r="D330" i="16"/>
  <c r="E330" i="16"/>
  <c r="F330" i="16"/>
  <c r="G330" i="16"/>
  <c r="H330" i="16"/>
  <c r="J330" i="16"/>
  <c r="C331" i="16"/>
  <c r="D331" i="16"/>
  <c r="E331" i="16"/>
  <c r="F331" i="16"/>
  <c r="G331" i="16"/>
  <c r="H331" i="16"/>
  <c r="J331" i="16"/>
  <c r="C332" i="16"/>
  <c r="D332" i="16"/>
  <c r="E332" i="16"/>
  <c r="F332" i="16"/>
  <c r="G332" i="16"/>
  <c r="H332" i="16"/>
  <c r="J332" i="16"/>
  <c r="C333" i="16"/>
  <c r="D333" i="16"/>
  <c r="E333" i="16"/>
  <c r="F333" i="16"/>
  <c r="G333" i="16"/>
  <c r="H333" i="16"/>
  <c r="J333" i="16"/>
  <c r="C334" i="16"/>
  <c r="D334" i="16"/>
  <c r="E334" i="16"/>
  <c r="F334" i="16"/>
  <c r="G334" i="16"/>
  <c r="H334" i="16"/>
  <c r="J334" i="16"/>
  <c r="C336" i="16"/>
  <c r="D336" i="16"/>
  <c r="E336" i="16"/>
  <c r="F336" i="16"/>
  <c r="G336" i="16"/>
  <c r="H336" i="16"/>
  <c r="J336" i="16"/>
  <c r="C337" i="16"/>
  <c r="D337" i="16"/>
  <c r="E337" i="16"/>
  <c r="F337" i="16"/>
  <c r="G337" i="16"/>
  <c r="H337" i="16"/>
  <c r="J337" i="16"/>
  <c r="C338" i="16"/>
  <c r="D338" i="16"/>
  <c r="E338" i="16"/>
  <c r="F338" i="16"/>
  <c r="G338" i="16"/>
  <c r="H338" i="16"/>
  <c r="J338" i="16"/>
  <c r="C340" i="16"/>
  <c r="D340" i="16"/>
  <c r="E340" i="16"/>
  <c r="F340" i="16"/>
  <c r="G340" i="16"/>
  <c r="H340" i="16"/>
  <c r="J340" i="16"/>
  <c r="C342" i="16"/>
  <c r="D342" i="16"/>
  <c r="E342" i="16"/>
  <c r="F342" i="16"/>
  <c r="G342" i="16"/>
  <c r="H342" i="16"/>
  <c r="J342" i="16"/>
  <c r="C343" i="16"/>
  <c r="D343" i="16"/>
  <c r="E343" i="16"/>
  <c r="F343" i="16"/>
  <c r="G343" i="16"/>
  <c r="H343" i="16"/>
  <c r="J343" i="16"/>
  <c r="C344" i="16"/>
  <c r="D344" i="16"/>
  <c r="E344" i="16"/>
  <c r="F344" i="16"/>
  <c r="G344" i="16"/>
  <c r="H344" i="16"/>
  <c r="C345" i="16"/>
  <c r="D345" i="16"/>
  <c r="E345" i="16"/>
  <c r="F345" i="16"/>
  <c r="G345" i="16"/>
  <c r="H345" i="16"/>
  <c r="C346" i="16"/>
  <c r="D346" i="16"/>
  <c r="E346" i="16"/>
  <c r="F346" i="16"/>
  <c r="G346" i="16"/>
  <c r="H346" i="16"/>
  <c r="C347" i="16"/>
  <c r="D347" i="16"/>
  <c r="E347" i="16"/>
  <c r="F347" i="16"/>
  <c r="G347" i="16"/>
  <c r="H347" i="16"/>
  <c r="C348" i="16"/>
  <c r="D348" i="16"/>
  <c r="E348" i="16"/>
  <c r="F348" i="16"/>
  <c r="G348" i="16"/>
  <c r="H348" i="16"/>
  <c r="C349" i="16"/>
  <c r="D349" i="16"/>
  <c r="E349" i="16"/>
  <c r="F349" i="16"/>
  <c r="G349" i="16"/>
  <c r="H349" i="16"/>
  <c r="C350" i="16"/>
  <c r="D350" i="16"/>
  <c r="E350" i="16"/>
  <c r="F350" i="16"/>
  <c r="G350" i="16"/>
  <c r="H350" i="16"/>
  <c r="C351" i="16"/>
  <c r="D351" i="16"/>
  <c r="E351" i="16"/>
  <c r="F351" i="16"/>
  <c r="G351" i="16"/>
  <c r="H351" i="16"/>
  <c r="C352" i="16"/>
  <c r="D352" i="16"/>
  <c r="E352" i="16"/>
  <c r="F352" i="16"/>
  <c r="G352" i="16"/>
  <c r="H352" i="16"/>
  <c r="C353" i="16"/>
  <c r="D353" i="16"/>
  <c r="E353" i="16"/>
  <c r="F353" i="16"/>
  <c r="G353" i="16"/>
  <c r="H353" i="16"/>
  <c r="C354" i="16"/>
  <c r="D354" i="16"/>
  <c r="E354" i="16"/>
  <c r="F354" i="16"/>
  <c r="G354" i="16"/>
  <c r="H354" i="16"/>
  <c r="J354" i="16"/>
  <c r="C355" i="16"/>
  <c r="D355" i="16"/>
  <c r="E355" i="16"/>
  <c r="F355" i="16"/>
  <c r="G355" i="16"/>
  <c r="H355" i="16"/>
  <c r="C356" i="16"/>
  <c r="D356" i="16"/>
  <c r="E356" i="16"/>
  <c r="F356" i="16"/>
  <c r="G356" i="16"/>
  <c r="H356" i="16"/>
  <c r="J356" i="16"/>
  <c r="C357" i="16"/>
  <c r="D357" i="16"/>
  <c r="E357" i="16"/>
  <c r="F357" i="16"/>
  <c r="G357" i="16"/>
  <c r="H357" i="16"/>
  <c r="J357" i="16"/>
  <c r="C358" i="16"/>
  <c r="D358" i="16"/>
  <c r="E358" i="16"/>
  <c r="F358" i="16"/>
  <c r="G358" i="16"/>
  <c r="H358" i="16"/>
  <c r="J358" i="16"/>
  <c r="C359" i="16"/>
  <c r="D359" i="16"/>
  <c r="E359" i="16"/>
  <c r="F359" i="16"/>
  <c r="G359" i="16"/>
  <c r="H359" i="16"/>
  <c r="J359" i="16"/>
  <c r="C360" i="16"/>
  <c r="D360" i="16"/>
  <c r="E360" i="16"/>
  <c r="F360" i="16"/>
  <c r="G360" i="16"/>
  <c r="H360" i="16"/>
  <c r="J360" i="16"/>
  <c r="C361" i="16"/>
  <c r="D361" i="16"/>
  <c r="E361" i="16"/>
  <c r="F361" i="16"/>
  <c r="G361" i="16"/>
  <c r="H361" i="16"/>
  <c r="J361" i="16"/>
  <c r="C362" i="16"/>
  <c r="D362" i="16"/>
  <c r="E362" i="16"/>
  <c r="F362" i="16"/>
  <c r="G362" i="16"/>
  <c r="H362" i="16"/>
  <c r="J362" i="16"/>
  <c r="C363" i="16"/>
  <c r="D363" i="16"/>
  <c r="E363" i="16"/>
  <c r="F363" i="16"/>
  <c r="G363" i="16"/>
  <c r="H363" i="16"/>
  <c r="J363" i="16"/>
  <c r="C364" i="16"/>
  <c r="D364" i="16"/>
  <c r="E364" i="16"/>
  <c r="F364" i="16"/>
  <c r="G364" i="16"/>
  <c r="H364" i="16"/>
  <c r="J364" i="16"/>
  <c r="C365" i="16"/>
  <c r="D365" i="16"/>
  <c r="E365" i="16"/>
  <c r="F365" i="16"/>
  <c r="G365" i="16"/>
  <c r="H365" i="16"/>
  <c r="J365" i="16"/>
  <c r="C366" i="16"/>
  <c r="D366" i="16"/>
  <c r="E366" i="16"/>
  <c r="F366" i="16"/>
  <c r="G366" i="16"/>
  <c r="H366" i="16"/>
  <c r="J366" i="16"/>
  <c r="C367" i="16"/>
  <c r="D367" i="16"/>
  <c r="E367" i="16"/>
  <c r="F367" i="16"/>
  <c r="G367" i="16"/>
  <c r="H367" i="16"/>
  <c r="J367" i="16"/>
  <c r="C368" i="16"/>
  <c r="D368" i="16"/>
  <c r="E368" i="16"/>
  <c r="F368" i="16"/>
  <c r="G368" i="16"/>
  <c r="H368" i="16"/>
  <c r="J368" i="16"/>
  <c r="C369" i="16"/>
  <c r="D369" i="16"/>
  <c r="E369" i="16"/>
  <c r="F369" i="16"/>
  <c r="G369" i="16"/>
  <c r="H369" i="16"/>
  <c r="J369" i="16"/>
  <c r="C370" i="16"/>
  <c r="D370" i="16"/>
  <c r="E370" i="16"/>
  <c r="F370" i="16"/>
  <c r="G370" i="16"/>
  <c r="H370" i="16"/>
  <c r="J370" i="16"/>
  <c r="C372" i="16"/>
  <c r="D372" i="16"/>
  <c r="E372" i="16"/>
  <c r="F372" i="16"/>
  <c r="G372" i="16"/>
  <c r="H372" i="16"/>
  <c r="J372" i="16"/>
  <c r="C373" i="16"/>
  <c r="D373" i="16"/>
  <c r="E373" i="16"/>
  <c r="F373" i="16"/>
  <c r="G373" i="16"/>
  <c r="H373" i="16"/>
  <c r="J373" i="16"/>
  <c r="C374" i="16"/>
  <c r="D374" i="16"/>
  <c r="E374" i="16"/>
  <c r="F374" i="16"/>
  <c r="G374" i="16"/>
  <c r="H374" i="16"/>
  <c r="J374" i="16"/>
  <c r="C376" i="16"/>
  <c r="D376" i="16"/>
  <c r="E376" i="16"/>
  <c r="F376" i="16"/>
  <c r="G376" i="16"/>
  <c r="H376" i="16"/>
  <c r="J376" i="16"/>
  <c r="C377" i="16"/>
  <c r="D377" i="16"/>
  <c r="E377" i="16"/>
  <c r="F377" i="16"/>
  <c r="G377" i="16"/>
  <c r="H377" i="16"/>
  <c r="J377" i="16"/>
  <c r="C379" i="16"/>
  <c r="D379" i="16"/>
  <c r="E379" i="16"/>
  <c r="F379" i="16"/>
  <c r="G379" i="16"/>
  <c r="H379" i="16"/>
  <c r="J379" i="16"/>
  <c r="C380" i="16"/>
  <c r="D380" i="16"/>
  <c r="E380" i="16"/>
  <c r="F380" i="16"/>
  <c r="G380" i="16"/>
  <c r="H380" i="16"/>
  <c r="J380" i="16"/>
  <c r="C382" i="16"/>
  <c r="D382" i="16"/>
  <c r="E382" i="16"/>
  <c r="F382" i="16"/>
  <c r="G382" i="16"/>
  <c r="H382" i="16"/>
  <c r="J382" i="16"/>
  <c r="C383" i="16"/>
  <c r="D383" i="16"/>
  <c r="E383" i="16"/>
  <c r="F383" i="16"/>
  <c r="G383" i="16"/>
  <c r="H383" i="16"/>
  <c r="J383" i="16"/>
  <c r="C384" i="16"/>
  <c r="D384" i="16"/>
  <c r="E384" i="16"/>
  <c r="F384" i="16"/>
  <c r="G384" i="16"/>
  <c r="H384" i="16"/>
  <c r="J384" i="16"/>
  <c r="C385" i="16"/>
  <c r="D385" i="16"/>
  <c r="E385" i="16"/>
  <c r="F385" i="16"/>
  <c r="G385" i="16"/>
  <c r="H385" i="16"/>
  <c r="J385" i="16"/>
  <c r="C387" i="16"/>
  <c r="D387" i="16"/>
  <c r="E387" i="16"/>
  <c r="F387" i="16"/>
  <c r="G387" i="16"/>
  <c r="H387" i="16"/>
  <c r="J387" i="16"/>
  <c r="C388" i="16"/>
  <c r="D388" i="16"/>
  <c r="E388" i="16"/>
  <c r="F388" i="16"/>
  <c r="G388" i="16"/>
  <c r="H388" i="16"/>
  <c r="J388" i="16"/>
  <c r="C389" i="16"/>
  <c r="D389" i="16"/>
  <c r="E389" i="16"/>
  <c r="F389" i="16"/>
  <c r="G389" i="16"/>
  <c r="H389" i="16"/>
  <c r="J389" i="16"/>
  <c r="C390" i="16"/>
  <c r="D390" i="16"/>
  <c r="E390" i="16"/>
  <c r="F390" i="16"/>
  <c r="G390" i="16"/>
  <c r="H390" i="16"/>
  <c r="J390" i="16"/>
  <c r="C302" i="16"/>
  <c r="D302" i="16"/>
  <c r="E302" i="16"/>
  <c r="F302" i="16"/>
  <c r="G302" i="16"/>
  <c r="H302" i="16"/>
  <c r="C303" i="16"/>
  <c r="D303" i="16"/>
  <c r="E303" i="16"/>
  <c r="F303" i="16"/>
  <c r="G303" i="16"/>
  <c r="H303" i="16"/>
  <c r="J303" i="16"/>
  <c r="C304" i="16"/>
  <c r="D304" i="16"/>
  <c r="E304" i="16"/>
  <c r="F304" i="16"/>
  <c r="G304" i="16"/>
  <c r="H304" i="16"/>
  <c r="J304" i="16"/>
  <c r="C305" i="16"/>
  <c r="D305" i="16"/>
  <c r="E305" i="16"/>
  <c r="F305" i="16"/>
  <c r="G305" i="16"/>
  <c r="H305" i="16"/>
  <c r="J305" i="16"/>
  <c r="C306" i="16"/>
  <c r="D306" i="16"/>
  <c r="E306" i="16"/>
  <c r="F306" i="16"/>
  <c r="G306" i="16"/>
  <c r="H306" i="16"/>
  <c r="J306" i="16"/>
  <c r="C307" i="16"/>
  <c r="D307" i="16"/>
  <c r="E307" i="16"/>
  <c r="F307" i="16"/>
  <c r="G307" i="16"/>
  <c r="H307" i="16"/>
  <c r="J307" i="16"/>
  <c r="C308" i="16"/>
  <c r="D308" i="16"/>
  <c r="E308" i="16"/>
  <c r="F308" i="16"/>
  <c r="G308" i="16"/>
  <c r="H308" i="16"/>
  <c r="J308" i="16"/>
  <c r="C309" i="16"/>
  <c r="D309" i="16"/>
  <c r="E309" i="16"/>
  <c r="F309" i="16"/>
  <c r="G309" i="16"/>
  <c r="H309" i="16"/>
  <c r="C310" i="16"/>
  <c r="D310" i="16"/>
  <c r="E310" i="16"/>
  <c r="F310" i="16"/>
  <c r="G310" i="16"/>
  <c r="H310" i="16"/>
  <c r="J310" i="16"/>
  <c r="C311" i="16"/>
  <c r="D311" i="16"/>
  <c r="E311" i="16"/>
  <c r="F311" i="16"/>
  <c r="G311" i="16"/>
  <c r="H311" i="16"/>
  <c r="J311" i="16"/>
  <c r="C312" i="16"/>
  <c r="D312" i="16"/>
  <c r="E312" i="16"/>
  <c r="F312" i="16"/>
  <c r="G312" i="16"/>
  <c r="H312" i="16"/>
  <c r="J312" i="16"/>
  <c r="C313" i="16"/>
  <c r="D313" i="16"/>
  <c r="E313" i="16"/>
  <c r="F313" i="16"/>
  <c r="G313" i="16"/>
  <c r="H313" i="16"/>
  <c r="J313" i="16"/>
  <c r="C315" i="16"/>
  <c r="D315" i="16"/>
  <c r="E315" i="16"/>
  <c r="F315" i="16"/>
  <c r="G315" i="16"/>
  <c r="H315" i="16"/>
  <c r="C316" i="16"/>
  <c r="D316" i="16"/>
  <c r="E316" i="16"/>
  <c r="F316" i="16"/>
  <c r="G316" i="16"/>
  <c r="H316" i="16"/>
  <c r="C317" i="16"/>
  <c r="D317" i="16"/>
  <c r="E317" i="16"/>
  <c r="F317" i="16"/>
  <c r="G317" i="16"/>
  <c r="H317" i="16"/>
  <c r="C318" i="16"/>
  <c r="D318" i="16"/>
  <c r="E318" i="16"/>
  <c r="F318" i="16"/>
  <c r="G318" i="16"/>
  <c r="H318" i="16"/>
  <c r="C221" i="16"/>
  <c r="D221" i="16"/>
  <c r="E221" i="16"/>
  <c r="F221" i="16"/>
  <c r="G221" i="16"/>
  <c r="H221" i="16"/>
  <c r="J221" i="16"/>
  <c r="C222" i="16"/>
  <c r="D222" i="16"/>
  <c r="E222" i="16"/>
  <c r="F222" i="16"/>
  <c r="G222" i="16"/>
  <c r="H222" i="16"/>
  <c r="J222" i="16"/>
  <c r="C223" i="16"/>
  <c r="D223" i="16"/>
  <c r="E223" i="16"/>
  <c r="F223" i="16"/>
  <c r="G223" i="16"/>
  <c r="H223" i="16"/>
  <c r="J223" i="16"/>
  <c r="C224" i="16"/>
  <c r="D224" i="16"/>
  <c r="E224" i="16"/>
  <c r="F224" i="16"/>
  <c r="G224" i="16"/>
  <c r="H224" i="16"/>
  <c r="J224" i="16"/>
  <c r="C225" i="16"/>
  <c r="D225" i="16"/>
  <c r="E225" i="16"/>
  <c r="F225" i="16"/>
  <c r="G225" i="16"/>
  <c r="H225" i="16"/>
  <c r="J225" i="16"/>
  <c r="C226" i="16"/>
  <c r="D226" i="16"/>
  <c r="E226" i="16"/>
  <c r="F226" i="16"/>
  <c r="G226" i="16"/>
  <c r="H226" i="16"/>
  <c r="J226" i="16"/>
  <c r="C227" i="16"/>
  <c r="D227" i="16"/>
  <c r="E227" i="16"/>
  <c r="F227" i="16"/>
  <c r="G227" i="16"/>
  <c r="H227" i="16"/>
  <c r="C228" i="16"/>
  <c r="E228" i="16"/>
  <c r="F228" i="16"/>
  <c r="G228" i="16"/>
  <c r="H228" i="16"/>
  <c r="C229" i="16"/>
  <c r="D229" i="16"/>
  <c r="E229" i="16"/>
  <c r="F229" i="16"/>
  <c r="G229" i="16"/>
  <c r="H229" i="16"/>
  <c r="J229" i="16"/>
  <c r="C230" i="16"/>
  <c r="D230" i="16"/>
  <c r="E230" i="16"/>
  <c r="F230" i="16"/>
  <c r="G230" i="16"/>
  <c r="H230" i="16"/>
  <c r="J230" i="16"/>
  <c r="C231" i="16"/>
  <c r="D231" i="16"/>
  <c r="E231" i="16"/>
  <c r="F231" i="16"/>
  <c r="G231" i="16"/>
  <c r="H231" i="16"/>
  <c r="J231" i="16"/>
  <c r="C232" i="16"/>
  <c r="D232" i="16"/>
  <c r="E232" i="16"/>
  <c r="F232" i="16"/>
  <c r="G232" i="16"/>
  <c r="H232" i="16"/>
  <c r="J232" i="16"/>
  <c r="C233" i="16"/>
  <c r="D233" i="16"/>
  <c r="E233" i="16"/>
  <c r="F233" i="16"/>
  <c r="G233" i="16"/>
  <c r="H233" i="16"/>
  <c r="J233" i="16"/>
  <c r="C234" i="16"/>
  <c r="D234" i="16"/>
  <c r="E234" i="16"/>
  <c r="F234" i="16"/>
  <c r="G234" i="16"/>
  <c r="H234" i="16"/>
  <c r="C235" i="16"/>
  <c r="D235" i="16"/>
  <c r="E235" i="16"/>
  <c r="F235" i="16"/>
  <c r="G235" i="16"/>
  <c r="H235" i="16"/>
  <c r="C236" i="16"/>
  <c r="D236" i="16"/>
  <c r="E236" i="16"/>
  <c r="F236" i="16"/>
  <c r="G236" i="16"/>
  <c r="H236" i="16"/>
  <c r="J236" i="16"/>
  <c r="C237" i="16"/>
  <c r="D237" i="16"/>
  <c r="E237" i="16"/>
  <c r="F237" i="16"/>
  <c r="G237" i="16"/>
  <c r="H237" i="16"/>
  <c r="J237" i="16"/>
  <c r="C238" i="16"/>
  <c r="D238" i="16"/>
  <c r="E238" i="16"/>
  <c r="F238" i="16"/>
  <c r="G238" i="16"/>
  <c r="H238" i="16"/>
  <c r="J238" i="16"/>
  <c r="C239" i="16"/>
  <c r="D239" i="16"/>
  <c r="E239" i="16"/>
  <c r="F239" i="16"/>
  <c r="G239" i="16"/>
  <c r="H239" i="16"/>
  <c r="J239" i="16"/>
  <c r="C240" i="16"/>
  <c r="D240" i="16"/>
  <c r="E240" i="16"/>
  <c r="F240" i="16"/>
  <c r="G240" i="16"/>
  <c r="H240" i="16"/>
  <c r="J240" i="16"/>
  <c r="C241" i="16"/>
  <c r="D241" i="16"/>
  <c r="E241" i="16"/>
  <c r="F241" i="16"/>
  <c r="G241" i="16"/>
  <c r="H241" i="16"/>
  <c r="J241" i="16"/>
  <c r="C242" i="16"/>
  <c r="D242" i="16"/>
  <c r="E242" i="16"/>
  <c r="F242" i="16"/>
  <c r="G242" i="16"/>
  <c r="H242" i="16"/>
  <c r="J242" i="16"/>
  <c r="C243" i="16"/>
  <c r="D243" i="16"/>
  <c r="E243" i="16"/>
  <c r="F243" i="16"/>
  <c r="G243" i="16"/>
  <c r="H243" i="16"/>
  <c r="J243" i="16"/>
  <c r="C244" i="16"/>
  <c r="D244" i="16"/>
  <c r="E244" i="16"/>
  <c r="F244" i="16"/>
  <c r="G244" i="16"/>
  <c r="H244" i="16"/>
  <c r="J244" i="16"/>
  <c r="C245" i="16"/>
  <c r="D245" i="16"/>
  <c r="E245" i="16"/>
  <c r="F245" i="16"/>
  <c r="G245" i="16"/>
  <c r="H245" i="16"/>
  <c r="J245" i="16"/>
  <c r="C246" i="16"/>
  <c r="D246" i="16"/>
  <c r="E246" i="16"/>
  <c r="F246" i="16"/>
  <c r="G246" i="16"/>
  <c r="H246" i="16"/>
  <c r="J246" i="16"/>
  <c r="C247" i="16"/>
  <c r="D247" i="16"/>
  <c r="E247" i="16"/>
  <c r="F247" i="16"/>
  <c r="G247" i="16"/>
  <c r="H247" i="16"/>
  <c r="J247" i="16"/>
  <c r="C249" i="16"/>
  <c r="D249" i="16"/>
  <c r="E249" i="16"/>
  <c r="F249" i="16"/>
  <c r="G249" i="16"/>
  <c r="H249" i="16"/>
  <c r="J249" i="16"/>
  <c r="C250" i="16"/>
  <c r="D250" i="16"/>
  <c r="E250" i="16"/>
  <c r="F250" i="16"/>
  <c r="G250" i="16"/>
  <c r="H250" i="16"/>
  <c r="J250" i="16"/>
  <c r="C251" i="16"/>
  <c r="D251" i="16"/>
  <c r="E251" i="16"/>
  <c r="F251" i="16"/>
  <c r="G251" i="16"/>
  <c r="H251" i="16"/>
  <c r="J251" i="16"/>
  <c r="C252" i="16"/>
  <c r="D252" i="16"/>
  <c r="E252" i="16"/>
  <c r="F252" i="16"/>
  <c r="G252" i="16"/>
  <c r="H252" i="16"/>
  <c r="J252" i="16"/>
  <c r="C253" i="16"/>
  <c r="D253" i="16"/>
  <c r="E253" i="16"/>
  <c r="F253" i="16"/>
  <c r="G253" i="16"/>
  <c r="H253" i="16"/>
  <c r="J253" i="16"/>
  <c r="C254" i="16"/>
  <c r="D254" i="16"/>
  <c r="E254" i="16"/>
  <c r="F254" i="16"/>
  <c r="G254" i="16"/>
  <c r="H254" i="16"/>
  <c r="J254" i="16"/>
  <c r="C255" i="16"/>
  <c r="D255" i="16"/>
  <c r="E255" i="16"/>
  <c r="F255" i="16"/>
  <c r="G255" i="16"/>
  <c r="H255" i="16"/>
  <c r="J255" i="16"/>
  <c r="C257" i="16"/>
  <c r="D257" i="16"/>
  <c r="E257" i="16"/>
  <c r="F257" i="16"/>
  <c r="G257" i="16"/>
  <c r="H257" i="16"/>
  <c r="J257" i="16"/>
  <c r="C258" i="16"/>
  <c r="D258" i="16"/>
  <c r="E258" i="16"/>
  <c r="F258" i="16"/>
  <c r="G258" i="16"/>
  <c r="H258" i="16"/>
  <c r="J258" i="16"/>
  <c r="C259" i="16"/>
  <c r="D259" i="16"/>
  <c r="E259" i="16"/>
  <c r="F259" i="16"/>
  <c r="G259" i="16"/>
  <c r="H259" i="16"/>
  <c r="J259" i="16"/>
  <c r="C260" i="16"/>
  <c r="D260" i="16"/>
  <c r="E260" i="16"/>
  <c r="F260" i="16"/>
  <c r="G260" i="16"/>
  <c r="H260" i="16"/>
  <c r="J260" i="16"/>
  <c r="C261" i="16"/>
  <c r="D261" i="16"/>
  <c r="E261" i="16"/>
  <c r="F261" i="16"/>
  <c r="G261" i="16"/>
  <c r="H261" i="16"/>
  <c r="J261" i="16"/>
  <c r="C263" i="16"/>
  <c r="D263" i="16"/>
  <c r="E263" i="16"/>
  <c r="F263" i="16"/>
  <c r="G263" i="16"/>
  <c r="H263" i="16"/>
  <c r="J263" i="16"/>
  <c r="C264" i="16"/>
  <c r="D264" i="16"/>
  <c r="E264" i="16"/>
  <c r="F264" i="16"/>
  <c r="G264" i="16"/>
  <c r="H264" i="16"/>
  <c r="J264" i="16"/>
  <c r="C265" i="16"/>
  <c r="D265" i="16"/>
  <c r="E265" i="16"/>
  <c r="F265" i="16"/>
  <c r="G265" i="16"/>
  <c r="H265" i="16"/>
  <c r="J265" i="16"/>
  <c r="C266" i="16"/>
  <c r="D266" i="16"/>
  <c r="E266" i="16"/>
  <c r="F266" i="16"/>
  <c r="G266" i="16"/>
  <c r="H266" i="16"/>
  <c r="J266" i="16"/>
  <c r="C267" i="16"/>
  <c r="D267" i="16"/>
  <c r="E267" i="16"/>
  <c r="F267" i="16"/>
  <c r="G267" i="16"/>
  <c r="H267" i="16"/>
  <c r="J267" i="16"/>
  <c r="C268" i="16"/>
  <c r="D268" i="16"/>
  <c r="E268" i="16"/>
  <c r="F268" i="16"/>
  <c r="G268" i="16"/>
  <c r="H268" i="16"/>
  <c r="J268" i="16"/>
  <c r="C270" i="16"/>
  <c r="D270" i="16"/>
  <c r="E270" i="16"/>
  <c r="F270" i="16"/>
  <c r="G270" i="16"/>
  <c r="H270" i="16"/>
  <c r="J270" i="16"/>
  <c r="C271" i="16"/>
  <c r="D271" i="16"/>
  <c r="E271" i="16"/>
  <c r="F271" i="16"/>
  <c r="G271" i="16"/>
  <c r="H271" i="16"/>
  <c r="J271" i="16"/>
  <c r="C272" i="16"/>
  <c r="D272" i="16"/>
  <c r="E272" i="16"/>
  <c r="F272" i="16"/>
  <c r="G272" i="16"/>
  <c r="H272" i="16"/>
  <c r="J272" i="16"/>
  <c r="C273" i="16"/>
  <c r="D273" i="16"/>
  <c r="E273" i="16"/>
  <c r="F273" i="16"/>
  <c r="G273" i="16"/>
  <c r="H273" i="16"/>
  <c r="J273" i="16"/>
  <c r="C274" i="16"/>
  <c r="D274" i="16"/>
  <c r="E274" i="16"/>
  <c r="F274" i="16"/>
  <c r="G274" i="16"/>
  <c r="H274" i="16"/>
  <c r="J274" i="16"/>
  <c r="C275" i="16"/>
  <c r="D275" i="16"/>
  <c r="E275" i="16"/>
  <c r="F275" i="16"/>
  <c r="G275" i="16"/>
  <c r="H275" i="16"/>
  <c r="J275" i="16"/>
  <c r="C276" i="16"/>
  <c r="D276" i="16"/>
  <c r="E276" i="16"/>
  <c r="F276" i="16"/>
  <c r="G276" i="16"/>
  <c r="H276" i="16"/>
  <c r="J276" i="16"/>
  <c r="C277" i="16"/>
  <c r="D277" i="16"/>
  <c r="E277" i="16"/>
  <c r="F277" i="16"/>
  <c r="G277" i="16"/>
  <c r="H277" i="16"/>
  <c r="J277" i="16"/>
  <c r="C279" i="16"/>
  <c r="D279" i="16"/>
  <c r="E279" i="16"/>
  <c r="F279" i="16"/>
  <c r="G279" i="16"/>
  <c r="H279" i="16"/>
  <c r="J279" i="16"/>
  <c r="C280" i="16"/>
  <c r="D280" i="16"/>
  <c r="E280" i="16"/>
  <c r="F280" i="16"/>
  <c r="G280" i="16"/>
  <c r="H280" i="16"/>
  <c r="J280" i="16"/>
  <c r="C281" i="16"/>
  <c r="D281" i="16"/>
  <c r="E281" i="16"/>
  <c r="F281" i="16"/>
  <c r="G281" i="16"/>
  <c r="H281" i="16"/>
  <c r="J281" i="16"/>
  <c r="C282" i="16"/>
  <c r="D282" i="16"/>
  <c r="E282" i="16"/>
  <c r="F282" i="16"/>
  <c r="G282" i="16"/>
  <c r="H282" i="16"/>
  <c r="J282" i="16"/>
  <c r="C283" i="16"/>
  <c r="D283" i="16"/>
  <c r="E283" i="16"/>
  <c r="F283" i="16"/>
  <c r="G283" i="16"/>
  <c r="H283" i="16"/>
  <c r="J283" i="16"/>
  <c r="C284" i="16"/>
  <c r="D284" i="16"/>
  <c r="E284" i="16"/>
  <c r="F284" i="16"/>
  <c r="G284" i="16"/>
  <c r="H284" i="16"/>
  <c r="J284" i="16"/>
  <c r="C285" i="16"/>
  <c r="D285" i="16"/>
  <c r="E285" i="16"/>
  <c r="F285" i="16"/>
  <c r="G285" i="16"/>
  <c r="H285" i="16"/>
  <c r="J285" i="16"/>
  <c r="C286" i="16"/>
  <c r="D286" i="16"/>
  <c r="E286" i="16"/>
  <c r="F286" i="16"/>
  <c r="G286" i="16"/>
  <c r="H286" i="16"/>
  <c r="J286" i="16"/>
  <c r="C287" i="16"/>
  <c r="D287" i="16"/>
  <c r="E287" i="16"/>
  <c r="F287" i="16"/>
  <c r="G287" i="16"/>
  <c r="H287" i="16"/>
  <c r="J287" i="16"/>
  <c r="C289" i="16"/>
  <c r="D289" i="16"/>
  <c r="E289" i="16"/>
  <c r="F289" i="16"/>
  <c r="G289" i="16"/>
  <c r="H289" i="16"/>
  <c r="J289" i="16"/>
  <c r="C290" i="16"/>
  <c r="D290" i="16"/>
  <c r="E290" i="16"/>
  <c r="F290" i="16"/>
  <c r="G290" i="16"/>
  <c r="H290" i="16"/>
  <c r="J290" i="16"/>
  <c r="C291" i="16"/>
  <c r="D291" i="16"/>
  <c r="E291" i="16"/>
  <c r="F291" i="16"/>
  <c r="G291" i="16"/>
  <c r="H291" i="16"/>
  <c r="J291" i="16"/>
  <c r="C292" i="16"/>
  <c r="D292" i="16"/>
  <c r="E292" i="16"/>
  <c r="F292" i="16"/>
  <c r="G292" i="16"/>
  <c r="H292" i="16"/>
  <c r="J292" i="16"/>
  <c r="C293" i="16"/>
  <c r="D293" i="16"/>
  <c r="E293" i="16"/>
  <c r="F293" i="16"/>
  <c r="G293" i="16"/>
  <c r="H293" i="16"/>
  <c r="J293" i="16"/>
  <c r="C294" i="16"/>
  <c r="D294" i="16"/>
  <c r="E294" i="16"/>
  <c r="F294" i="16"/>
  <c r="G294" i="16"/>
  <c r="H294" i="16"/>
  <c r="J294" i="16"/>
  <c r="C295" i="16"/>
  <c r="D295" i="16"/>
  <c r="E295" i="16"/>
  <c r="F295" i="16"/>
  <c r="G295" i="16"/>
  <c r="H295" i="16"/>
  <c r="J295" i="16"/>
  <c r="C296" i="16"/>
  <c r="D296" i="16"/>
  <c r="E296" i="16"/>
  <c r="F296" i="16"/>
  <c r="G296" i="16"/>
  <c r="H296" i="16"/>
  <c r="J296" i="16"/>
  <c r="C297" i="16"/>
  <c r="D297" i="16"/>
  <c r="E297" i="16"/>
  <c r="F297" i="16"/>
  <c r="G297" i="16"/>
  <c r="H297" i="16"/>
  <c r="J297" i="16"/>
  <c r="C154" i="16"/>
  <c r="D154" i="16"/>
  <c r="E154" i="16"/>
  <c r="F154" i="16"/>
  <c r="G154" i="16"/>
  <c r="H154" i="16"/>
  <c r="J154" i="16"/>
  <c r="C155" i="16"/>
  <c r="D155" i="16"/>
  <c r="E155" i="16"/>
  <c r="F155" i="16"/>
  <c r="G155" i="16"/>
  <c r="H155" i="16"/>
  <c r="J155" i="16"/>
  <c r="C156" i="16"/>
  <c r="D156" i="16"/>
  <c r="E156" i="16"/>
  <c r="F156" i="16"/>
  <c r="G156" i="16"/>
  <c r="H156" i="16"/>
  <c r="J156" i="16"/>
  <c r="C157" i="16"/>
  <c r="D157" i="16"/>
  <c r="E157" i="16"/>
  <c r="F157" i="16"/>
  <c r="G157" i="16"/>
  <c r="H157" i="16"/>
  <c r="J157" i="16"/>
  <c r="C159" i="16"/>
  <c r="D159" i="16"/>
  <c r="E159" i="16"/>
  <c r="F159" i="16"/>
  <c r="G159" i="16"/>
  <c r="H159" i="16"/>
  <c r="J159" i="16"/>
  <c r="C161" i="16"/>
  <c r="D161" i="16"/>
  <c r="E161" i="16"/>
  <c r="F161" i="16"/>
  <c r="G161" i="16"/>
  <c r="H161" i="16"/>
  <c r="J161" i="16"/>
  <c r="C162" i="16"/>
  <c r="D162" i="16"/>
  <c r="E162" i="16"/>
  <c r="F162" i="16"/>
  <c r="G162" i="16"/>
  <c r="H162" i="16"/>
  <c r="C164" i="16"/>
  <c r="D164" i="16"/>
  <c r="E164" i="16"/>
  <c r="F164" i="16"/>
  <c r="G164" i="16"/>
  <c r="H164" i="16"/>
  <c r="J164" i="16"/>
  <c r="C165" i="16"/>
  <c r="D165" i="16"/>
  <c r="E165" i="16"/>
  <c r="F165" i="16"/>
  <c r="G165" i="16"/>
  <c r="H165" i="16"/>
  <c r="C166" i="16"/>
  <c r="D166" i="16"/>
  <c r="E166" i="16"/>
  <c r="F166" i="16"/>
  <c r="G166" i="16"/>
  <c r="H166" i="16"/>
  <c r="J166" i="16"/>
  <c r="C167" i="16"/>
  <c r="D167" i="16"/>
  <c r="E167" i="16"/>
  <c r="F167" i="16"/>
  <c r="G167" i="16"/>
  <c r="H167" i="16"/>
  <c r="J167" i="16"/>
  <c r="C168" i="16"/>
  <c r="D168" i="16"/>
  <c r="E168" i="16"/>
  <c r="F168" i="16"/>
  <c r="G168" i="16"/>
  <c r="H168" i="16"/>
  <c r="J168" i="16"/>
  <c r="C169" i="16"/>
  <c r="D169" i="16"/>
  <c r="E169" i="16"/>
  <c r="F169" i="16"/>
  <c r="G169" i="16"/>
  <c r="H169" i="16"/>
  <c r="J169" i="16"/>
  <c r="C171" i="16"/>
  <c r="D171" i="16"/>
  <c r="E171" i="16"/>
  <c r="F171" i="16"/>
  <c r="G171" i="16"/>
  <c r="H171" i="16"/>
  <c r="J171" i="16"/>
  <c r="C172" i="16"/>
  <c r="D172" i="16"/>
  <c r="E172" i="16"/>
  <c r="F172" i="16"/>
  <c r="G172" i="16"/>
  <c r="H172" i="16"/>
  <c r="J172" i="16"/>
  <c r="C174" i="16"/>
  <c r="D174" i="16"/>
  <c r="E174" i="16"/>
  <c r="F174" i="16"/>
  <c r="G174" i="16"/>
  <c r="H174" i="16"/>
  <c r="J174" i="16"/>
  <c r="C176" i="16"/>
  <c r="D176" i="16"/>
  <c r="E176" i="16"/>
  <c r="F176" i="16"/>
  <c r="G176" i="16"/>
  <c r="H176" i="16"/>
  <c r="J176" i="16"/>
  <c r="C177" i="16"/>
  <c r="D177" i="16"/>
  <c r="E177" i="16"/>
  <c r="F177" i="16"/>
  <c r="G177" i="16"/>
  <c r="H177" i="16"/>
  <c r="J177" i="16"/>
  <c r="C178" i="16"/>
  <c r="D178" i="16"/>
  <c r="E178" i="16"/>
  <c r="F178" i="16"/>
  <c r="G178" i="16"/>
  <c r="H178" i="16"/>
  <c r="J178" i="16"/>
  <c r="C179" i="16"/>
  <c r="D179" i="16"/>
  <c r="E179" i="16"/>
  <c r="F179" i="16"/>
  <c r="G179" i="16"/>
  <c r="H179" i="16"/>
  <c r="J179" i="16"/>
  <c r="C180" i="16"/>
  <c r="D180" i="16"/>
  <c r="E180" i="16"/>
  <c r="F180" i="16"/>
  <c r="G180" i="16"/>
  <c r="H180" i="16"/>
  <c r="C181" i="16"/>
  <c r="D181" i="16"/>
  <c r="E181" i="16"/>
  <c r="F181" i="16"/>
  <c r="G181" i="16"/>
  <c r="H181" i="16"/>
  <c r="C183" i="16"/>
  <c r="D183" i="16"/>
  <c r="E183" i="16"/>
  <c r="F183" i="16"/>
  <c r="G183" i="16"/>
  <c r="H183" i="16"/>
  <c r="J183" i="16"/>
  <c r="C184" i="16"/>
  <c r="D184" i="16"/>
  <c r="E184" i="16"/>
  <c r="F184" i="16"/>
  <c r="G184" i="16"/>
  <c r="H184" i="16"/>
  <c r="J184" i="16"/>
  <c r="C186" i="16"/>
  <c r="D186" i="16"/>
  <c r="E186" i="16"/>
  <c r="F186" i="16"/>
  <c r="G186" i="16"/>
  <c r="H186" i="16"/>
  <c r="J186" i="16"/>
  <c r="C187" i="16"/>
  <c r="D187" i="16"/>
  <c r="E187" i="16"/>
  <c r="F187" i="16"/>
  <c r="G187" i="16"/>
  <c r="H187" i="16"/>
  <c r="J187" i="16"/>
  <c r="C188" i="16"/>
  <c r="D188" i="16"/>
  <c r="E188" i="16"/>
  <c r="F188" i="16"/>
  <c r="G188" i="16"/>
  <c r="H188" i="16"/>
  <c r="J188" i="16"/>
  <c r="C190" i="16"/>
  <c r="D190" i="16"/>
  <c r="E190" i="16"/>
  <c r="F190" i="16"/>
  <c r="G190" i="16"/>
  <c r="H190" i="16"/>
  <c r="J190" i="16"/>
  <c r="C192" i="16"/>
  <c r="D192" i="16"/>
  <c r="E192" i="16"/>
  <c r="F192" i="16"/>
  <c r="G192" i="16"/>
  <c r="H192" i="16"/>
  <c r="J192" i="16"/>
  <c r="C193" i="16"/>
  <c r="D193" i="16"/>
  <c r="E193" i="16"/>
  <c r="F193" i="16"/>
  <c r="G193" i="16"/>
  <c r="H193" i="16"/>
  <c r="C194" i="16"/>
  <c r="D194" i="16"/>
  <c r="E194" i="16"/>
  <c r="F194" i="16"/>
  <c r="G194" i="16"/>
  <c r="H194" i="16"/>
  <c r="J194" i="16"/>
  <c r="C195" i="16"/>
  <c r="D195" i="16"/>
  <c r="E195" i="16"/>
  <c r="F195" i="16"/>
  <c r="G195" i="16"/>
  <c r="H195" i="16"/>
  <c r="J195" i="16"/>
  <c r="C196" i="16"/>
  <c r="D196" i="16"/>
  <c r="E196" i="16"/>
  <c r="F196" i="16"/>
  <c r="G196" i="16"/>
  <c r="H196" i="16"/>
  <c r="J196" i="16"/>
  <c r="C198" i="16"/>
  <c r="D198" i="16"/>
  <c r="E198" i="16"/>
  <c r="F198" i="16"/>
  <c r="G198" i="16"/>
  <c r="H198" i="16"/>
  <c r="J198" i="16"/>
  <c r="C199" i="16"/>
  <c r="D199" i="16"/>
  <c r="E199" i="16"/>
  <c r="F199" i="16"/>
  <c r="G199" i="16"/>
  <c r="H199" i="16"/>
  <c r="J199" i="16"/>
  <c r="C201" i="16"/>
  <c r="D201" i="16"/>
  <c r="E201" i="16"/>
  <c r="F201" i="16"/>
  <c r="G201" i="16"/>
  <c r="H201" i="16"/>
  <c r="J201" i="16"/>
  <c r="C203" i="16"/>
  <c r="D203" i="16"/>
  <c r="E203" i="16"/>
  <c r="F203" i="16"/>
  <c r="G203" i="16"/>
  <c r="H203" i="16"/>
  <c r="J203" i="16"/>
  <c r="C204" i="16"/>
  <c r="D204" i="16"/>
  <c r="E204" i="16"/>
  <c r="F204" i="16"/>
  <c r="G204" i="16"/>
  <c r="H204" i="16"/>
  <c r="J204" i="16"/>
  <c r="C206" i="16"/>
  <c r="D206" i="16"/>
  <c r="E206" i="16"/>
  <c r="F206" i="16"/>
  <c r="G206" i="16"/>
  <c r="H206" i="16"/>
  <c r="J206" i="16"/>
  <c r="C208" i="16"/>
  <c r="D208" i="16"/>
  <c r="E208" i="16"/>
  <c r="F208" i="16"/>
  <c r="G208" i="16"/>
  <c r="H208" i="16"/>
  <c r="J208" i="16"/>
  <c r="C209" i="16"/>
  <c r="D209" i="16"/>
  <c r="E209" i="16"/>
  <c r="F209" i="16"/>
  <c r="G209" i="16"/>
  <c r="H209" i="16"/>
  <c r="C210" i="16"/>
  <c r="D210" i="16"/>
  <c r="E210" i="16"/>
  <c r="F210" i="16"/>
  <c r="G210" i="16"/>
  <c r="H210" i="16"/>
  <c r="J210" i="16"/>
  <c r="C212" i="16"/>
  <c r="D212" i="16"/>
  <c r="E212" i="16"/>
  <c r="F212" i="16"/>
  <c r="G212" i="16"/>
  <c r="H212" i="16"/>
  <c r="C213" i="16"/>
  <c r="D213" i="16"/>
  <c r="E213" i="16"/>
  <c r="F213" i="16"/>
  <c r="G213" i="16"/>
  <c r="H213" i="16"/>
  <c r="C214" i="16"/>
  <c r="D214" i="16"/>
  <c r="E214" i="16"/>
  <c r="F214" i="16"/>
  <c r="G214" i="16"/>
  <c r="H214" i="16"/>
  <c r="J214" i="16"/>
  <c r="C216" i="16"/>
  <c r="D216" i="16"/>
  <c r="E216" i="16"/>
  <c r="F216" i="16"/>
  <c r="G216" i="16"/>
  <c r="H216" i="16"/>
  <c r="C217" i="16"/>
  <c r="D217" i="16"/>
  <c r="E217" i="16"/>
  <c r="F217" i="16"/>
  <c r="G217" i="16"/>
  <c r="H217" i="16"/>
  <c r="J217" i="16"/>
  <c r="C219" i="16"/>
  <c r="D219" i="16"/>
  <c r="E219" i="16"/>
  <c r="F219" i="16"/>
  <c r="G219" i="16"/>
  <c r="H219" i="16"/>
  <c r="J219" i="16"/>
  <c r="C141" i="16"/>
  <c r="D141" i="16"/>
  <c r="E141" i="16"/>
  <c r="F141" i="16"/>
  <c r="G141" i="16"/>
  <c r="H141" i="16"/>
  <c r="J141" i="16"/>
  <c r="C142" i="16"/>
  <c r="D142" i="16"/>
  <c r="E142" i="16"/>
  <c r="F142" i="16"/>
  <c r="G142" i="16"/>
  <c r="H142" i="16"/>
  <c r="J142" i="16"/>
  <c r="C143" i="16"/>
  <c r="D143" i="16"/>
  <c r="E143" i="16"/>
  <c r="F143" i="16"/>
  <c r="G143" i="16"/>
  <c r="H143" i="16"/>
  <c r="J143" i="16"/>
  <c r="C144" i="16"/>
  <c r="D144" i="16"/>
  <c r="E144" i="16"/>
  <c r="F144" i="16"/>
  <c r="G144" i="16"/>
  <c r="H144" i="16"/>
  <c r="J144" i="16"/>
  <c r="C145" i="16"/>
  <c r="D145" i="16"/>
  <c r="E145" i="16"/>
  <c r="F145" i="16"/>
  <c r="G145" i="16"/>
  <c r="H145" i="16"/>
  <c r="J145" i="16"/>
  <c r="C146" i="16"/>
  <c r="D146" i="16"/>
  <c r="E146" i="16"/>
  <c r="F146" i="16"/>
  <c r="G146" i="16"/>
  <c r="H146" i="16"/>
  <c r="J146" i="16"/>
  <c r="C147" i="16"/>
  <c r="D147" i="16"/>
  <c r="E147" i="16"/>
  <c r="F147" i="16"/>
  <c r="G147" i="16"/>
  <c r="H147" i="16"/>
  <c r="J147" i="16"/>
  <c r="C148" i="16"/>
  <c r="D148" i="16"/>
  <c r="E148" i="16"/>
  <c r="F148" i="16"/>
  <c r="G148" i="16"/>
  <c r="H148" i="16"/>
  <c r="J148" i="16"/>
  <c r="C149" i="16"/>
  <c r="D149" i="16"/>
  <c r="E149" i="16"/>
  <c r="F149" i="16"/>
  <c r="G149" i="16"/>
  <c r="H149" i="16"/>
  <c r="J149" i="16"/>
  <c r="C150" i="16"/>
  <c r="D150" i="16"/>
  <c r="E150" i="16"/>
  <c r="F150" i="16"/>
  <c r="G150" i="16"/>
  <c r="H150" i="16"/>
  <c r="J150" i="16"/>
  <c r="C151" i="16"/>
  <c r="D151" i="16"/>
  <c r="E151" i="16"/>
  <c r="F151" i="16"/>
  <c r="G151" i="16"/>
  <c r="H151" i="16"/>
  <c r="J151" i="16"/>
  <c r="C152" i="16"/>
  <c r="D152" i="16"/>
  <c r="E152" i="16"/>
  <c r="F152" i="16"/>
  <c r="G152" i="16"/>
  <c r="H152" i="16"/>
  <c r="J152" i="16"/>
  <c r="C153" i="16"/>
  <c r="D153" i="16"/>
  <c r="E153" i="16"/>
  <c r="F153" i="16"/>
  <c r="G153" i="16"/>
  <c r="H153" i="16"/>
  <c r="J153" i="16"/>
  <c r="C127" i="16"/>
  <c r="D127" i="16"/>
  <c r="E127" i="16"/>
  <c r="F127" i="16"/>
  <c r="G127" i="16"/>
  <c r="H127" i="16"/>
  <c r="J127" i="16"/>
  <c r="C128" i="16"/>
  <c r="D128" i="16"/>
  <c r="E128" i="16"/>
  <c r="F128" i="16"/>
  <c r="G128" i="16"/>
  <c r="H128" i="16"/>
  <c r="J128" i="16"/>
  <c r="C129" i="16"/>
  <c r="D129" i="16"/>
  <c r="E129" i="16"/>
  <c r="F129" i="16"/>
  <c r="G129" i="16"/>
  <c r="H129" i="16"/>
  <c r="J129" i="16"/>
  <c r="C130" i="16"/>
  <c r="D130" i="16"/>
  <c r="E130" i="16"/>
  <c r="F130" i="16"/>
  <c r="G130" i="16"/>
  <c r="H130" i="16"/>
  <c r="J130" i="16"/>
  <c r="C131" i="16"/>
  <c r="D131" i="16"/>
  <c r="E131" i="16"/>
  <c r="F131" i="16"/>
  <c r="G131" i="16"/>
  <c r="H131" i="16"/>
  <c r="J131" i="16"/>
  <c r="C132" i="16"/>
  <c r="D132" i="16"/>
  <c r="E132" i="16"/>
  <c r="F132" i="16"/>
  <c r="G132" i="16"/>
  <c r="H132" i="16"/>
  <c r="J132" i="16"/>
  <c r="C133" i="16"/>
  <c r="D133" i="16"/>
  <c r="E133" i="16"/>
  <c r="F133" i="16"/>
  <c r="G133" i="16"/>
  <c r="H133" i="16"/>
  <c r="C134" i="16"/>
  <c r="D134" i="16"/>
  <c r="E134" i="16"/>
  <c r="F134" i="16"/>
  <c r="G134" i="16"/>
  <c r="H134" i="16"/>
  <c r="J134" i="16"/>
  <c r="C135" i="16"/>
  <c r="D135" i="16"/>
  <c r="E135" i="16"/>
  <c r="F135" i="16"/>
  <c r="G135" i="16"/>
  <c r="H135" i="16"/>
  <c r="C136" i="16"/>
  <c r="D136" i="16"/>
  <c r="E136" i="16"/>
  <c r="F136" i="16"/>
  <c r="G136" i="16"/>
  <c r="H136" i="16"/>
  <c r="C137" i="16"/>
  <c r="D137" i="16"/>
  <c r="E137" i="16"/>
  <c r="F137" i="16"/>
  <c r="G137" i="16"/>
  <c r="H137" i="16"/>
  <c r="C138" i="16"/>
  <c r="D138" i="16"/>
  <c r="E138" i="16"/>
  <c r="F138" i="16"/>
  <c r="G138" i="16"/>
  <c r="H138" i="16"/>
  <c r="C139" i="16"/>
  <c r="D139" i="16"/>
  <c r="E139" i="16"/>
  <c r="F139" i="16"/>
  <c r="G139" i="16"/>
  <c r="H139" i="16"/>
  <c r="J139" i="16"/>
  <c r="C140" i="16"/>
  <c r="D140" i="16"/>
  <c r="E140" i="16"/>
  <c r="F140" i="16"/>
  <c r="G140" i="16"/>
  <c r="H140" i="16"/>
  <c r="J140" i="16"/>
  <c r="C102" i="16"/>
  <c r="D102" i="16"/>
  <c r="E102" i="16"/>
  <c r="F102" i="16"/>
  <c r="G102" i="16"/>
  <c r="H102" i="16"/>
  <c r="J102" i="16"/>
  <c r="C103" i="16"/>
  <c r="D103" i="16"/>
  <c r="E103" i="16"/>
  <c r="F103" i="16"/>
  <c r="G103" i="16"/>
  <c r="H103" i="16"/>
  <c r="J103" i="16"/>
  <c r="C104" i="16"/>
  <c r="D104" i="16"/>
  <c r="E104" i="16"/>
  <c r="F104" i="16"/>
  <c r="G104" i="16"/>
  <c r="H104" i="16"/>
  <c r="J104" i="16"/>
  <c r="C105" i="16"/>
  <c r="D105" i="16"/>
  <c r="E105" i="16"/>
  <c r="F105" i="16"/>
  <c r="G105" i="16"/>
  <c r="H105" i="16"/>
  <c r="J105" i="16"/>
  <c r="C106" i="16"/>
  <c r="D106" i="16"/>
  <c r="E106" i="16"/>
  <c r="F106" i="16"/>
  <c r="G106" i="16"/>
  <c r="H106" i="16"/>
  <c r="J106" i="16"/>
  <c r="C107" i="16"/>
  <c r="D107" i="16"/>
  <c r="E107" i="16"/>
  <c r="F107" i="16"/>
  <c r="G107" i="16"/>
  <c r="H107" i="16"/>
  <c r="J107" i="16"/>
  <c r="C108" i="16"/>
  <c r="D108" i="16"/>
  <c r="E108" i="16"/>
  <c r="F108" i="16"/>
  <c r="G108" i="16"/>
  <c r="H108" i="16"/>
  <c r="J108" i="16"/>
  <c r="C109" i="16"/>
  <c r="D109" i="16"/>
  <c r="E109" i="16"/>
  <c r="F109" i="16"/>
  <c r="G109" i="16"/>
  <c r="H109" i="16"/>
  <c r="J109" i="16"/>
  <c r="C110" i="16"/>
  <c r="D110" i="16"/>
  <c r="E110" i="16"/>
  <c r="F110" i="16"/>
  <c r="G110" i="16"/>
  <c r="H110" i="16"/>
  <c r="J110" i="16"/>
  <c r="C111" i="16"/>
  <c r="D111" i="16"/>
  <c r="E111" i="16"/>
  <c r="F111" i="16"/>
  <c r="G111" i="16"/>
  <c r="H111" i="16"/>
  <c r="J111" i="16"/>
  <c r="C112" i="16"/>
  <c r="D112" i="16"/>
  <c r="E112" i="16"/>
  <c r="F112" i="16"/>
  <c r="G112" i="16"/>
  <c r="H112" i="16"/>
  <c r="J112" i="16"/>
  <c r="C113" i="16"/>
  <c r="D113" i="16"/>
  <c r="E113" i="16"/>
  <c r="F113" i="16"/>
  <c r="G113" i="16"/>
  <c r="H113" i="16"/>
  <c r="J113" i="16"/>
  <c r="C115" i="16"/>
  <c r="D115" i="16"/>
  <c r="E115" i="16"/>
  <c r="F115" i="16"/>
  <c r="G115" i="16"/>
  <c r="H115" i="16"/>
  <c r="J115" i="16"/>
  <c r="C116" i="16"/>
  <c r="D116" i="16"/>
  <c r="E116" i="16"/>
  <c r="F116" i="16"/>
  <c r="G116" i="16"/>
  <c r="H116" i="16"/>
  <c r="C117" i="16"/>
  <c r="D117" i="16"/>
  <c r="E117" i="16"/>
  <c r="F117" i="16"/>
  <c r="G117" i="16"/>
  <c r="H117" i="16"/>
  <c r="C118" i="16"/>
  <c r="D118" i="16"/>
  <c r="E118" i="16"/>
  <c r="F118" i="16"/>
  <c r="G118" i="16"/>
  <c r="H118" i="16"/>
  <c r="J118" i="16"/>
  <c r="C119" i="16"/>
  <c r="D119" i="16"/>
  <c r="E119" i="16"/>
  <c r="F119" i="16"/>
  <c r="G119" i="16"/>
  <c r="H119" i="16"/>
  <c r="J119" i="16"/>
  <c r="C120" i="16"/>
  <c r="D120" i="16"/>
  <c r="E120" i="16"/>
  <c r="F120" i="16"/>
  <c r="G120" i="16"/>
  <c r="H120" i="16"/>
  <c r="J120" i="16"/>
  <c r="C121" i="16"/>
  <c r="D121" i="16"/>
  <c r="E121" i="16"/>
  <c r="F121" i="16"/>
  <c r="G121" i="16"/>
  <c r="H121" i="16"/>
  <c r="J121" i="16"/>
  <c r="C123" i="16"/>
  <c r="D123" i="16"/>
  <c r="E123" i="16"/>
  <c r="F123" i="16"/>
  <c r="G123" i="16"/>
  <c r="H123" i="16"/>
  <c r="J123" i="16"/>
  <c r="C125" i="16"/>
  <c r="D125" i="16"/>
  <c r="E125" i="16"/>
  <c r="F125" i="16"/>
  <c r="G125" i="16"/>
  <c r="H125" i="16"/>
  <c r="J125" i="16"/>
  <c r="J5" i="16"/>
  <c r="J6" i="16"/>
  <c r="J7" i="16"/>
  <c r="J8" i="16"/>
  <c r="J9" i="16"/>
  <c r="J10" i="16"/>
  <c r="J12" i="16"/>
  <c r="J13" i="16"/>
  <c r="J14" i="16"/>
  <c r="J15" i="16"/>
  <c r="J16" i="16"/>
  <c r="J18" i="16"/>
  <c r="J19" i="16"/>
  <c r="J20" i="16"/>
  <c r="J21" i="16"/>
  <c r="J22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7" i="16"/>
  <c r="J59" i="16"/>
  <c r="J60" i="16"/>
  <c r="J61" i="16"/>
  <c r="J63" i="16"/>
  <c r="J64" i="16"/>
  <c r="J66" i="16"/>
  <c r="J68" i="16"/>
  <c r="J69" i="16"/>
  <c r="J70" i="16"/>
  <c r="J71" i="16"/>
  <c r="J72" i="16"/>
  <c r="J73" i="16"/>
  <c r="J74" i="16"/>
  <c r="J76" i="16"/>
  <c r="J77" i="16"/>
  <c r="J78" i="16"/>
  <c r="J80" i="16"/>
  <c r="J81" i="16"/>
  <c r="J83" i="16"/>
  <c r="J84" i="16"/>
  <c r="J85" i="16"/>
  <c r="J86" i="16"/>
  <c r="J87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4" i="16"/>
  <c r="H4" i="16"/>
  <c r="H5" i="16"/>
  <c r="H6" i="16"/>
  <c r="H7" i="16"/>
  <c r="H8" i="16"/>
  <c r="H9" i="16"/>
  <c r="H10" i="16"/>
  <c r="H12" i="16"/>
  <c r="H13" i="16"/>
  <c r="H14" i="16"/>
  <c r="H15" i="16"/>
  <c r="H16" i="16"/>
  <c r="H18" i="16"/>
  <c r="H19" i="16"/>
  <c r="H20" i="16"/>
  <c r="H21" i="16"/>
  <c r="H22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7" i="16"/>
  <c r="H59" i="16"/>
  <c r="H60" i="16"/>
  <c r="H61" i="16"/>
  <c r="H63" i="16"/>
  <c r="H64" i="16"/>
  <c r="H66" i="16"/>
  <c r="H68" i="16"/>
  <c r="H69" i="16"/>
  <c r="H70" i="16"/>
  <c r="H71" i="16"/>
  <c r="H72" i="16"/>
  <c r="H73" i="16"/>
  <c r="H74" i="16"/>
  <c r="H76" i="16"/>
  <c r="H77" i="16"/>
  <c r="H78" i="16"/>
  <c r="H80" i="16"/>
  <c r="H81" i="16"/>
  <c r="H82" i="16"/>
  <c r="H83" i="16"/>
  <c r="H84" i="16"/>
  <c r="H85" i="16"/>
  <c r="H86" i="16"/>
  <c r="H87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2" i="16"/>
  <c r="G4" i="16"/>
  <c r="G5" i="16"/>
  <c r="G6" i="16"/>
  <c r="G7" i="16"/>
  <c r="G8" i="16"/>
  <c r="G9" i="16"/>
  <c r="G10" i="16"/>
  <c r="G12" i="16"/>
  <c r="G13" i="16"/>
  <c r="G14" i="16"/>
  <c r="G15" i="16"/>
  <c r="G16" i="16"/>
  <c r="G18" i="16"/>
  <c r="G19" i="16"/>
  <c r="G20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7" i="16"/>
  <c r="G59" i="16"/>
  <c r="G60" i="16"/>
  <c r="G61" i="16"/>
  <c r="G63" i="16"/>
  <c r="G64" i="16"/>
  <c r="G66" i="16"/>
  <c r="G68" i="16"/>
  <c r="G69" i="16"/>
  <c r="G70" i="16"/>
  <c r="G71" i="16"/>
  <c r="G72" i="16"/>
  <c r="G73" i="16"/>
  <c r="G74" i="16"/>
  <c r="G76" i="16"/>
  <c r="G77" i="16"/>
  <c r="G78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2" i="16"/>
  <c r="F4" i="16"/>
  <c r="F5" i="16"/>
  <c r="F6" i="16"/>
  <c r="F7" i="16"/>
  <c r="F8" i="16"/>
  <c r="F9" i="16"/>
  <c r="F10" i="16"/>
  <c r="F12" i="16"/>
  <c r="F13" i="16"/>
  <c r="F14" i="16"/>
  <c r="F15" i="16"/>
  <c r="F16" i="16"/>
  <c r="F18" i="16"/>
  <c r="F19" i="16"/>
  <c r="F20" i="16"/>
  <c r="F21" i="16"/>
  <c r="F22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7" i="16"/>
  <c r="F59" i="16"/>
  <c r="F60" i="16"/>
  <c r="F61" i="16"/>
  <c r="F63" i="16"/>
  <c r="F64" i="16"/>
  <c r="F66" i="16"/>
  <c r="F68" i="16"/>
  <c r="F69" i="16"/>
  <c r="F70" i="16"/>
  <c r="F71" i="16"/>
  <c r="F72" i="16"/>
  <c r="F73" i="16"/>
  <c r="F74" i="16"/>
  <c r="F76" i="16"/>
  <c r="F77" i="16"/>
  <c r="F78" i="16"/>
  <c r="F80" i="16"/>
  <c r="F81" i="16"/>
  <c r="F82" i="16"/>
  <c r="F83" i="16"/>
  <c r="F84" i="16"/>
  <c r="F85" i="16"/>
  <c r="F86" i="16"/>
  <c r="F87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2" i="16"/>
  <c r="E4" i="16"/>
  <c r="E5" i="16"/>
  <c r="E6" i="16"/>
  <c r="E7" i="16"/>
  <c r="E8" i="16"/>
  <c r="E9" i="16"/>
  <c r="E10" i="16"/>
  <c r="E12" i="16"/>
  <c r="E13" i="16"/>
  <c r="E14" i="16"/>
  <c r="E15" i="16"/>
  <c r="E16" i="16"/>
  <c r="E18" i="16"/>
  <c r="E19" i="16"/>
  <c r="E20" i="16"/>
  <c r="E21" i="16"/>
  <c r="E22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7" i="16"/>
  <c r="E59" i="16"/>
  <c r="E60" i="16"/>
  <c r="E61" i="16"/>
  <c r="E63" i="16"/>
  <c r="E64" i="16"/>
  <c r="E66" i="16"/>
  <c r="E68" i="16"/>
  <c r="E69" i="16"/>
  <c r="E70" i="16"/>
  <c r="E71" i="16"/>
  <c r="E72" i="16"/>
  <c r="E73" i="16"/>
  <c r="E74" i="16"/>
  <c r="E76" i="16"/>
  <c r="E77" i="16"/>
  <c r="E78" i="16"/>
  <c r="E80" i="16"/>
  <c r="E81" i="16"/>
  <c r="E82" i="16"/>
  <c r="E83" i="16"/>
  <c r="E84" i="16"/>
  <c r="E85" i="16"/>
  <c r="E86" i="16"/>
  <c r="E87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2" i="16"/>
  <c r="D4" i="16"/>
  <c r="D5" i="16"/>
  <c r="D6" i="16"/>
  <c r="D7" i="16"/>
  <c r="D8" i="16"/>
  <c r="D9" i="16"/>
  <c r="D10" i="16"/>
  <c r="D12" i="16"/>
  <c r="D13" i="16"/>
  <c r="D14" i="16"/>
  <c r="D15" i="16"/>
  <c r="D16" i="16"/>
  <c r="D18" i="16"/>
  <c r="D19" i="16"/>
  <c r="D20" i="16"/>
  <c r="D21" i="16"/>
  <c r="D22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7" i="16"/>
  <c r="D59" i="16"/>
  <c r="D60" i="16"/>
  <c r="D61" i="16"/>
  <c r="D63" i="16"/>
  <c r="D64" i="16"/>
  <c r="D66" i="16"/>
  <c r="D68" i="16"/>
  <c r="D69" i="16"/>
  <c r="D70" i="16"/>
  <c r="D71" i="16"/>
  <c r="D72" i="16"/>
  <c r="D73" i="16"/>
  <c r="D74" i="16"/>
  <c r="D76" i="16"/>
  <c r="D77" i="16"/>
  <c r="D78" i="16"/>
  <c r="D80" i="16"/>
  <c r="D81" i="16"/>
  <c r="D82" i="16"/>
  <c r="D83" i="16"/>
  <c r="D84" i="16"/>
  <c r="D85" i="16"/>
  <c r="D86" i="16"/>
  <c r="D87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2" i="16"/>
  <c r="C4" i="16"/>
  <c r="C5" i="16"/>
  <c r="C6" i="16"/>
  <c r="C7" i="16"/>
  <c r="C8" i="16"/>
  <c r="C9" i="16"/>
  <c r="C10" i="16"/>
  <c r="C12" i="16"/>
  <c r="C13" i="16"/>
  <c r="C14" i="16"/>
  <c r="C15" i="16"/>
  <c r="C16" i="16"/>
  <c r="C18" i="16"/>
  <c r="C19" i="16"/>
  <c r="C20" i="16"/>
  <c r="C21" i="16"/>
  <c r="C22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7" i="16"/>
  <c r="C59" i="16"/>
  <c r="C60" i="16"/>
  <c r="C61" i="16"/>
  <c r="C63" i="16"/>
  <c r="C64" i="16"/>
  <c r="C66" i="16"/>
  <c r="C68" i="16"/>
  <c r="C69" i="16"/>
  <c r="C70" i="16"/>
  <c r="C71" i="16"/>
  <c r="C72" i="16"/>
  <c r="C73" i="16"/>
  <c r="C74" i="16"/>
  <c r="C76" i="16"/>
  <c r="C77" i="16"/>
  <c r="C78" i="16"/>
  <c r="C80" i="16"/>
  <c r="C81" i="16"/>
  <c r="C82" i="16"/>
  <c r="C83" i="16"/>
  <c r="C84" i="16"/>
  <c r="C85" i="16"/>
  <c r="C86" i="16"/>
  <c r="C87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2" i="16"/>
  <c r="X2" i="16" s="1"/>
  <c r="F3" i="10"/>
  <c r="F3" i="15"/>
  <c r="F3" i="6"/>
  <c r="E3" i="1"/>
  <c r="F3" i="7"/>
  <c r="F3" i="14"/>
  <c r="F3" i="11"/>
  <c r="F3" i="8"/>
  <c r="F3" i="12"/>
  <c r="E3" i="5"/>
  <c r="E3" i="3"/>
  <c r="E3" i="2"/>
  <c r="F3" i="13"/>
  <c r="F3" i="9"/>
  <c r="E3" i="4"/>
  <c r="Y648" i="16" l="1"/>
  <c r="X648" i="16"/>
  <c r="AB648" i="16"/>
  <c r="Z648" i="16"/>
  <c r="AC648" i="16"/>
  <c r="Y589" i="16"/>
  <c r="X589" i="16"/>
  <c r="Y637" i="16"/>
  <c r="X637" i="16"/>
  <c r="X696" i="16" s="1"/>
  <c r="AB637" i="16"/>
  <c r="Z637" i="16"/>
  <c r="AC637" i="16"/>
  <c r="AB589" i="16"/>
  <c r="Z589" i="16"/>
  <c r="AC589" i="16"/>
  <c r="Y559" i="16"/>
  <c r="X559" i="16"/>
  <c r="AB559" i="16"/>
  <c r="Z559" i="16"/>
  <c r="AC559" i="16"/>
  <c r="Y475" i="16"/>
  <c r="X475" i="16"/>
  <c r="AB475" i="16"/>
  <c r="Z475" i="16"/>
  <c r="AC475" i="16"/>
  <c r="Y453" i="16"/>
  <c r="X453" i="16"/>
  <c r="AB453" i="16"/>
  <c r="Z453" i="16"/>
  <c r="AC453" i="16"/>
  <c r="Y417" i="16"/>
  <c r="X417" i="16"/>
  <c r="AB417" i="16"/>
  <c r="Z417" i="16"/>
  <c r="AC417" i="16"/>
  <c r="Y398" i="16"/>
  <c r="X398" i="16"/>
  <c r="AB398" i="16"/>
  <c r="Z398" i="16"/>
  <c r="AC398" i="16"/>
  <c r="Y326" i="16"/>
  <c r="X326" i="16"/>
  <c r="AB326" i="16"/>
  <c r="Z326" i="16"/>
  <c r="AC326" i="16"/>
  <c r="Y308" i="16"/>
  <c r="X308" i="16"/>
  <c r="AB308" i="16"/>
  <c r="Z308" i="16"/>
  <c r="AC308" i="16"/>
  <c r="Y227" i="16"/>
  <c r="X227" i="16"/>
  <c r="AB227" i="16"/>
  <c r="Z227" i="16"/>
  <c r="AC227" i="16"/>
  <c r="Y147" i="16"/>
  <c r="AC147" i="16" s="1"/>
  <c r="X147" i="16"/>
  <c r="AB147" i="16" s="1"/>
  <c r="AB133" i="16"/>
  <c r="Z133" i="16"/>
  <c r="Y108" i="16"/>
  <c r="AC108" i="16" s="1"/>
  <c r="X108" i="16"/>
  <c r="AB108" i="16" s="1"/>
  <c r="Z108" i="16"/>
  <c r="Y7" i="16"/>
  <c r="X7" i="16"/>
  <c r="Y8" i="16"/>
  <c r="X8" i="16"/>
  <c r="Y631" i="16"/>
  <c r="X631" i="16"/>
  <c r="Y632" i="16"/>
  <c r="AC632" i="16" s="1"/>
  <c r="X632" i="16"/>
  <c r="Y633" i="16"/>
  <c r="AC633" i="16" s="1"/>
  <c r="X633" i="16"/>
  <c r="Y634" i="16"/>
  <c r="AC634" i="16" s="1"/>
  <c r="X634" i="16"/>
  <c r="Y635" i="16"/>
  <c r="AC635" i="16" s="1"/>
  <c r="X635" i="16"/>
  <c r="Y636" i="16"/>
  <c r="AC636" i="16" s="1"/>
  <c r="X636" i="16"/>
  <c r="Y642" i="16"/>
  <c r="X642" i="16"/>
  <c r="Y643" i="16"/>
  <c r="AC643" i="16" s="1"/>
  <c r="X643" i="16"/>
  <c r="Y644" i="16"/>
  <c r="AC644" i="16" s="1"/>
  <c r="X644" i="16"/>
  <c r="Y645" i="16"/>
  <c r="AC645" i="16" s="1"/>
  <c r="X645" i="16"/>
  <c r="Y646" i="16"/>
  <c r="AC646" i="16" s="1"/>
  <c r="X646" i="16"/>
  <c r="Y647" i="16"/>
  <c r="AC647" i="16" s="1"/>
  <c r="X647" i="16"/>
  <c r="AB642" i="16"/>
  <c r="Z642" i="16"/>
  <c r="AC642" i="16"/>
  <c r="AB643" i="16"/>
  <c r="Z643" i="16"/>
  <c r="AB644" i="16"/>
  <c r="Z644" i="16"/>
  <c r="AB645" i="16"/>
  <c r="Z645" i="16"/>
  <c r="AB646" i="16"/>
  <c r="Z646" i="16"/>
  <c r="AB647" i="16"/>
  <c r="Z647" i="16"/>
  <c r="AB631" i="16"/>
  <c r="Z631" i="16"/>
  <c r="AC631" i="16"/>
  <c r="AB632" i="16"/>
  <c r="Z632" i="16"/>
  <c r="AB633" i="16"/>
  <c r="Z633" i="16"/>
  <c r="AB634" i="16"/>
  <c r="Z634" i="16"/>
  <c r="AB635" i="16"/>
  <c r="Z635" i="16"/>
  <c r="AB636" i="16"/>
  <c r="Z636" i="16"/>
  <c r="Y2" i="16"/>
  <c r="Y3" i="16"/>
  <c r="X3" i="16"/>
  <c r="Y4" i="16"/>
  <c r="X4" i="16"/>
  <c r="Y5" i="16"/>
  <c r="X5" i="16"/>
  <c r="Y6" i="16"/>
  <c r="X6" i="16"/>
  <c r="Y107" i="16"/>
  <c r="AC107" i="16" s="1"/>
  <c r="X107" i="16"/>
  <c r="Y106" i="16"/>
  <c r="AC106" i="16" s="1"/>
  <c r="X106" i="16"/>
  <c r="Z106" i="16" s="1"/>
  <c r="Y105" i="16"/>
  <c r="AC105" i="16" s="1"/>
  <c r="X105" i="16"/>
  <c r="Y104" i="16"/>
  <c r="AC104" i="16" s="1"/>
  <c r="X104" i="16"/>
  <c r="Y103" i="16"/>
  <c r="AC103" i="16" s="1"/>
  <c r="X103" i="16"/>
  <c r="Y102" i="16"/>
  <c r="Y109" i="16" s="1"/>
  <c r="X102" i="16"/>
  <c r="Y132" i="16"/>
  <c r="AC132" i="16" s="1"/>
  <c r="X132" i="16"/>
  <c r="Y131" i="16"/>
  <c r="AC131" i="16" s="1"/>
  <c r="X131" i="16"/>
  <c r="Y130" i="16"/>
  <c r="AC130" i="16" s="1"/>
  <c r="X130" i="16"/>
  <c r="Y129" i="16"/>
  <c r="AC129" i="16" s="1"/>
  <c r="X129" i="16"/>
  <c r="Y128" i="16"/>
  <c r="AC128" i="16" s="1"/>
  <c r="X128" i="16"/>
  <c r="Y127" i="16"/>
  <c r="Y134" i="16" s="1"/>
  <c r="AC134" i="16" s="1"/>
  <c r="X127" i="16"/>
  <c r="X134" i="16" s="1"/>
  <c r="Y146" i="16"/>
  <c r="AC146" i="16" s="1"/>
  <c r="X146" i="16"/>
  <c r="Y145" i="16"/>
  <c r="AC145" i="16" s="1"/>
  <c r="X145" i="16"/>
  <c r="Y144" i="16"/>
  <c r="AC144" i="16" s="1"/>
  <c r="X144" i="16"/>
  <c r="Y143" i="16"/>
  <c r="AC143" i="16" s="1"/>
  <c r="X143" i="16"/>
  <c r="Y142" i="16"/>
  <c r="AC142" i="16" s="1"/>
  <c r="X142" i="16"/>
  <c r="Y141" i="16"/>
  <c r="Y148" i="16" s="1"/>
  <c r="X141" i="16"/>
  <c r="X148" i="16" s="1"/>
  <c r="Z148" i="16" s="1"/>
  <c r="Y226" i="16"/>
  <c r="AC226" i="16" s="1"/>
  <c r="X226" i="16"/>
  <c r="Y225" i="16"/>
  <c r="AC225" i="16" s="1"/>
  <c r="X225" i="16"/>
  <c r="Y224" i="16"/>
  <c r="AC224" i="16" s="1"/>
  <c r="X224" i="16"/>
  <c r="Y223" i="16"/>
  <c r="AC223" i="16" s="1"/>
  <c r="X223" i="16"/>
  <c r="Y222" i="16"/>
  <c r="AC222" i="16" s="1"/>
  <c r="X222" i="16"/>
  <c r="Y221" i="16"/>
  <c r="Y228" i="16" s="1"/>
  <c r="AC228" i="16" s="1"/>
  <c r="X221" i="16"/>
  <c r="X228" i="16" s="1"/>
  <c r="Y307" i="16"/>
  <c r="AC307" i="16" s="1"/>
  <c r="X307" i="16"/>
  <c r="Y306" i="16"/>
  <c r="AC306" i="16" s="1"/>
  <c r="X306" i="16"/>
  <c r="Y305" i="16"/>
  <c r="AC305" i="16" s="1"/>
  <c r="X305" i="16"/>
  <c r="Y304" i="16"/>
  <c r="AC304" i="16" s="1"/>
  <c r="X304" i="16"/>
  <c r="Y303" i="16"/>
  <c r="AC303" i="16" s="1"/>
  <c r="X303" i="16"/>
  <c r="Y302" i="16"/>
  <c r="Y309" i="16" s="1"/>
  <c r="X302" i="16"/>
  <c r="X309" i="16" s="1"/>
  <c r="Y325" i="16"/>
  <c r="AC325" i="16" s="1"/>
  <c r="X325" i="16"/>
  <c r="Y324" i="16"/>
  <c r="AC324" i="16" s="1"/>
  <c r="X324" i="16"/>
  <c r="Y323" i="16"/>
  <c r="AC323" i="16" s="1"/>
  <c r="X323" i="16"/>
  <c r="Y322" i="16"/>
  <c r="AC322" i="16" s="1"/>
  <c r="X322" i="16"/>
  <c r="Y321" i="16"/>
  <c r="AC321" i="16" s="1"/>
  <c r="X321" i="16"/>
  <c r="Y320" i="16"/>
  <c r="Y327" i="16" s="1"/>
  <c r="AC327" i="16" s="1"/>
  <c r="X320" i="16"/>
  <c r="X327" i="16" s="1"/>
  <c r="Y397" i="16"/>
  <c r="AC397" i="16" s="1"/>
  <c r="X397" i="16"/>
  <c r="Y396" i="16"/>
  <c r="AC396" i="16" s="1"/>
  <c r="X396" i="16"/>
  <c r="Y395" i="16"/>
  <c r="AC395" i="16" s="1"/>
  <c r="X395" i="16"/>
  <c r="Y394" i="16"/>
  <c r="AC394" i="16" s="1"/>
  <c r="X394" i="16"/>
  <c r="Y393" i="16"/>
  <c r="AC393" i="16" s="1"/>
  <c r="X393" i="16"/>
  <c r="Y392" i="16"/>
  <c r="Y399" i="16" s="1"/>
  <c r="AC399" i="16" s="1"/>
  <c r="X392" i="16"/>
  <c r="X399" i="16" s="1"/>
  <c r="Y416" i="16"/>
  <c r="AC416" i="16" s="1"/>
  <c r="X416" i="16"/>
  <c r="Y415" i="16"/>
  <c r="AC415" i="16" s="1"/>
  <c r="X415" i="16"/>
  <c r="Y414" i="16"/>
  <c r="AC414" i="16" s="1"/>
  <c r="X414" i="16"/>
  <c r="Y413" i="16"/>
  <c r="AC413" i="16" s="1"/>
  <c r="X413" i="16"/>
  <c r="Y412" i="16"/>
  <c r="AC412" i="16" s="1"/>
  <c r="X412" i="16"/>
  <c r="Y411" i="16"/>
  <c r="Y418" i="16" s="1"/>
  <c r="AC418" i="16" s="1"/>
  <c r="X411" i="16"/>
  <c r="X418" i="16" s="1"/>
  <c r="AB418" i="16" s="1"/>
  <c r="Y447" i="16"/>
  <c r="X447" i="16"/>
  <c r="Y448" i="16"/>
  <c r="AC448" i="16" s="1"/>
  <c r="X448" i="16"/>
  <c r="Y449" i="16"/>
  <c r="AC449" i="16" s="1"/>
  <c r="X449" i="16"/>
  <c r="Y450" i="16"/>
  <c r="AC450" i="16" s="1"/>
  <c r="X450" i="16"/>
  <c r="Y451" i="16"/>
  <c r="AC451" i="16" s="1"/>
  <c r="X451" i="16"/>
  <c r="Y452" i="16"/>
  <c r="AC452" i="16" s="1"/>
  <c r="X452" i="16"/>
  <c r="Y469" i="16"/>
  <c r="X469" i="16"/>
  <c r="Y470" i="16"/>
  <c r="AC470" i="16" s="1"/>
  <c r="X470" i="16"/>
  <c r="Y471" i="16"/>
  <c r="AC471" i="16" s="1"/>
  <c r="X471" i="16"/>
  <c r="Y472" i="16"/>
  <c r="AC472" i="16" s="1"/>
  <c r="X472" i="16"/>
  <c r="Y473" i="16"/>
  <c r="AC473" i="16" s="1"/>
  <c r="X473" i="16"/>
  <c r="Y474" i="16"/>
  <c r="AC474" i="16" s="1"/>
  <c r="X474" i="16"/>
  <c r="Y553" i="16"/>
  <c r="X553" i="16"/>
  <c r="Y554" i="16"/>
  <c r="AC554" i="16" s="1"/>
  <c r="X554" i="16"/>
  <c r="Y555" i="16"/>
  <c r="AC555" i="16" s="1"/>
  <c r="X555" i="16"/>
  <c r="Y556" i="16"/>
  <c r="AC556" i="16" s="1"/>
  <c r="X556" i="16"/>
  <c r="Y557" i="16"/>
  <c r="AC557" i="16" s="1"/>
  <c r="X557" i="16"/>
  <c r="Y558" i="16"/>
  <c r="AC558" i="16" s="1"/>
  <c r="Y583" i="16"/>
  <c r="X583" i="16"/>
  <c r="Y584" i="16"/>
  <c r="AC584" i="16" s="1"/>
  <c r="X584" i="16"/>
  <c r="Y585" i="16"/>
  <c r="AC585" i="16" s="1"/>
  <c r="X585" i="16"/>
  <c r="Y586" i="16"/>
  <c r="AC586" i="16" s="1"/>
  <c r="X586" i="16"/>
  <c r="Y587" i="16"/>
  <c r="AC587" i="16" s="1"/>
  <c r="X587" i="16"/>
  <c r="Y588" i="16"/>
  <c r="AC588" i="16" s="1"/>
  <c r="X588" i="16"/>
  <c r="AA2" i="16"/>
  <c r="AA9" i="16" s="1"/>
  <c r="AB583" i="16"/>
  <c r="Z583" i="16"/>
  <c r="AC583" i="16"/>
  <c r="AB584" i="16"/>
  <c r="Z584" i="16"/>
  <c r="AB585" i="16"/>
  <c r="Z585" i="16"/>
  <c r="AB586" i="16"/>
  <c r="Z586" i="16"/>
  <c r="AB587" i="16"/>
  <c r="Z587" i="16"/>
  <c r="AB588" i="16"/>
  <c r="Z588" i="16"/>
  <c r="AB553" i="16"/>
  <c r="Z553" i="16"/>
  <c r="AC553" i="16"/>
  <c r="AB554" i="16"/>
  <c r="Z554" i="16"/>
  <c r="AB555" i="16"/>
  <c r="Z555" i="16"/>
  <c r="AB556" i="16"/>
  <c r="Z556" i="16"/>
  <c r="AB557" i="16"/>
  <c r="Z557" i="16"/>
  <c r="AB558" i="16"/>
  <c r="Z558" i="16"/>
  <c r="AB469" i="16"/>
  <c r="Z469" i="16"/>
  <c r="AC469" i="16"/>
  <c r="AB470" i="16"/>
  <c r="Z470" i="16"/>
  <c r="AB471" i="16"/>
  <c r="Z471" i="16"/>
  <c r="AB472" i="16"/>
  <c r="Z472" i="16"/>
  <c r="AB473" i="16"/>
  <c r="Z473" i="16"/>
  <c r="AB474" i="16"/>
  <c r="Z474" i="16"/>
  <c r="AB447" i="16"/>
  <c r="Z447" i="16"/>
  <c r="AC447" i="16"/>
  <c r="AB448" i="16"/>
  <c r="Z448" i="16"/>
  <c r="AB449" i="16"/>
  <c r="Z449" i="16"/>
  <c r="AB450" i="16"/>
  <c r="Z450" i="16"/>
  <c r="AB451" i="16"/>
  <c r="Z451" i="16"/>
  <c r="AB452" i="16"/>
  <c r="Z452" i="16"/>
  <c r="AB411" i="16"/>
  <c r="Z411" i="16"/>
  <c r="AC411" i="16"/>
  <c r="AB412" i="16"/>
  <c r="Z412" i="16"/>
  <c r="AB413" i="16"/>
  <c r="Z413" i="16"/>
  <c r="AB414" i="16"/>
  <c r="Z414" i="16"/>
  <c r="AB415" i="16"/>
  <c r="Z415" i="16"/>
  <c r="AB416" i="16"/>
  <c r="Z416" i="16"/>
  <c r="AB392" i="16"/>
  <c r="Z392" i="16"/>
  <c r="AC392" i="16"/>
  <c r="AB393" i="16"/>
  <c r="Z393" i="16"/>
  <c r="AB394" i="16"/>
  <c r="Z394" i="16"/>
  <c r="AB395" i="16"/>
  <c r="Z395" i="16"/>
  <c r="AB396" i="16"/>
  <c r="Z396" i="16"/>
  <c r="AB397" i="16"/>
  <c r="Z397" i="16"/>
  <c r="AB320" i="16"/>
  <c r="Z320" i="16"/>
  <c r="AC320" i="16"/>
  <c r="AB321" i="16"/>
  <c r="Z321" i="16"/>
  <c r="AB322" i="16"/>
  <c r="Z322" i="16"/>
  <c r="AB323" i="16"/>
  <c r="Z323" i="16"/>
  <c r="AB324" i="16"/>
  <c r="Z324" i="16"/>
  <c r="AB325" i="16"/>
  <c r="Z325" i="16"/>
  <c r="AB302" i="16"/>
  <c r="Z302" i="16"/>
  <c r="AC302" i="16"/>
  <c r="AB303" i="16"/>
  <c r="Z303" i="16"/>
  <c r="AB304" i="16"/>
  <c r="Z304" i="16"/>
  <c r="AB305" i="16"/>
  <c r="Z305" i="16"/>
  <c r="AB306" i="16"/>
  <c r="Z306" i="16"/>
  <c r="AB307" i="16"/>
  <c r="Z307" i="16"/>
  <c r="AB141" i="16"/>
  <c r="Z141" i="16"/>
  <c r="AC148" i="16"/>
  <c r="AC141" i="16"/>
  <c r="AB142" i="16"/>
  <c r="Z142" i="16"/>
  <c r="AB143" i="16"/>
  <c r="Z143" i="16"/>
  <c r="AB144" i="16"/>
  <c r="Z144" i="16"/>
  <c r="AB145" i="16"/>
  <c r="Z145" i="16"/>
  <c r="AB146" i="16"/>
  <c r="Z146" i="16"/>
  <c r="AB127" i="16"/>
  <c r="Z127" i="16"/>
  <c r="AC127" i="16"/>
  <c r="AB128" i="16"/>
  <c r="Z128" i="16"/>
  <c r="AB129" i="16"/>
  <c r="Z129" i="16"/>
  <c r="AB130" i="16"/>
  <c r="Z130" i="16"/>
  <c r="AB131" i="16"/>
  <c r="Z131" i="16"/>
  <c r="AB132" i="16"/>
  <c r="Z132" i="16"/>
  <c r="AB102" i="16"/>
  <c r="AC109" i="16"/>
  <c r="AC102" i="16"/>
  <c r="AB103" i="16"/>
  <c r="Z103" i="16"/>
  <c r="AB104" i="16"/>
  <c r="Z104" i="16"/>
  <c r="AB105" i="16"/>
  <c r="Z105" i="16"/>
  <c r="AB106" i="16"/>
  <c r="AB107" i="16"/>
  <c r="Z107" i="16"/>
  <c r="X649" i="16" l="1"/>
  <c r="Y649" i="16"/>
  <c r="AC649" i="16" s="1"/>
  <c r="AC8" i="16"/>
  <c r="Y696" i="16"/>
  <c r="Z7" i="16"/>
  <c r="X695" i="16"/>
  <c r="Z649" i="16"/>
  <c r="X590" i="16"/>
  <c r="Y590" i="16"/>
  <c r="AC590" i="16" s="1"/>
  <c r="X638" i="16"/>
  <c r="Y638" i="16"/>
  <c r="AC638" i="16" s="1"/>
  <c r="AB638" i="16"/>
  <c r="Z638" i="16"/>
  <c r="AB590" i="16"/>
  <c r="Z590" i="16"/>
  <c r="X560" i="16"/>
  <c r="Y560" i="16"/>
  <c r="AC560" i="16" s="1"/>
  <c r="X476" i="16"/>
  <c r="Y476" i="16"/>
  <c r="AC476" i="16" s="1"/>
  <c r="AB476" i="16"/>
  <c r="Z476" i="16"/>
  <c r="X454" i="16"/>
  <c r="Y454" i="16"/>
  <c r="AC454" i="16" s="1"/>
  <c r="AB454" i="16"/>
  <c r="Z454" i="16"/>
  <c r="Z418" i="16"/>
  <c r="AB399" i="16"/>
  <c r="Z399" i="16"/>
  <c r="AB327" i="16"/>
  <c r="Z327" i="16"/>
  <c r="AB309" i="16"/>
  <c r="AC309" i="16"/>
  <c r="Z309" i="16"/>
  <c r="Z228" i="16"/>
  <c r="AB228" i="16"/>
  <c r="Z147" i="16"/>
  <c r="AB134" i="16"/>
  <c r="Z134" i="16"/>
  <c r="Z102" i="16"/>
  <c r="X109" i="16"/>
  <c r="Z109" i="16" s="1"/>
  <c r="X9" i="16"/>
  <c r="Y9" i="16"/>
  <c r="Z8" i="16"/>
  <c r="AB8" i="16"/>
  <c r="AA690" i="16"/>
  <c r="AC7" i="16"/>
  <c r="Y695" i="16"/>
  <c r="AC695" i="16" s="1"/>
  <c r="X694" i="16"/>
  <c r="AC6" i="16"/>
  <c r="Y694" i="16"/>
  <c r="AC694" i="16" s="1"/>
  <c r="X693" i="16"/>
  <c r="AC5" i="16"/>
  <c r="Y693" i="16"/>
  <c r="AC693" i="16" s="1"/>
  <c r="X692" i="16"/>
  <c r="AC4" i="16"/>
  <c r="Y692" i="16"/>
  <c r="AC692" i="16" s="1"/>
  <c r="X691" i="16"/>
  <c r="AC3" i="16"/>
  <c r="Y691" i="16"/>
  <c r="AC691" i="16" s="1"/>
  <c r="X690" i="16"/>
  <c r="X697" i="16" s="1"/>
  <c r="Y690" i="16"/>
  <c r="Y697" i="16" s="1"/>
  <c r="Z221" i="16"/>
  <c r="AB221" i="16"/>
  <c r="AC221" i="16"/>
  <c r="Z222" i="16"/>
  <c r="AB222" i="16"/>
  <c r="Z223" i="16"/>
  <c r="AB223" i="16"/>
  <c r="Z224" i="16"/>
  <c r="AB224" i="16"/>
  <c r="Z225" i="16"/>
  <c r="AB225" i="16"/>
  <c r="Z226" i="16"/>
  <c r="AB226" i="16"/>
  <c r="AB7" i="16"/>
  <c r="AB6" i="16"/>
  <c r="Z6" i="16"/>
  <c r="AB5" i="16"/>
  <c r="Z5" i="16"/>
  <c r="AB4" i="16"/>
  <c r="Z4" i="16"/>
  <c r="AB3" i="16"/>
  <c r="Z3" i="16"/>
  <c r="AB2" i="16"/>
  <c r="Z2" i="16"/>
  <c r="AC2" i="16"/>
  <c r="AC9" i="16"/>
  <c r="AB148" i="16"/>
  <c r="AB109" i="16"/>
  <c r="AB697" i="16" l="1"/>
  <c r="Z697" i="16"/>
  <c r="AC696" i="16"/>
  <c r="AB696" i="16"/>
  <c r="Z696" i="16"/>
  <c r="AB649" i="16"/>
  <c r="AB560" i="16"/>
  <c r="Z560" i="16"/>
  <c r="Z9" i="16"/>
  <c r="AB9" i="16"/>
  <c r="AC697" i="16"/>
  <c r="AB690" i="16"/>
  <c r="Z690" i="16"/>
  <c r="AB691" i="16"/>
  <c r="Z691" i="16"/>
  <c r="AB692" i="16"/>
  <c r="Z692" i="16"/>
  <c r="AB693" i="16"/>
  <c r="Z693" i="16"/>
  <c r="AB694" i="16"/>
  <c r="Z694" i="16"/>
  <c r="AB695" i="16"/>
  <c r="Z695" i="16"/>
</calcChain>
</file>

<file path=xl/sharedStrings.xml><?xml version="1.0" encoding="utf-8"?>
<sst xmlns="http://schemas.openxmlformats.org/spreadsheetml/2006/main" count="2292" uniqueCount="1085">
  <si>
    <t>File</t>
  </si>
  <si>
    <t>Comment</t>
  </si>
  <si>
    <t>Branch</t>
  </si>
  <si>
    <t>Constant Coding</t>
  </si>
  <si>
    <t>Default Fail</t>
  </si>
  <si>
    <t>Detect</t>
  </si>
  <si>
    <t>Double Check</t>
  </si>
  <si>
    <t>Loop Check</t>
  </si>
  <si>
    <t xml:space="preserve"> Bypass</t>
  </si>
  <si>
    <t>Notes</t>
  </si>
  <si>
    <t>False Positive</t>
  </si>
  <si>
    <t>Lines Missed</t>
  </si>
  <si>
    <t>Bypass</t>
  </si>
  <si>
    <t>TOTAL POSITIVES</t>
  </si>
  <si>
    <t>TRUE POSITIVES</t>
  </si>
  <si>
    <t>FALSE POSITIVES</t>
  </si>
  <si>
    <t>FALSE NEGATIVES</t>
  </si>
  <si>
    <t>Precision</t>
  </si>
  <si>
    <t>Recall</t>
  </si>
  <si>
    <t>AX3_Firmware main.c</t>
  </si>
  <si>
    <t>Line: 74 | CONSTANT_CODING: (Trivial): "INTCON1=0" has value of 0x00. Consider replacement.</t>
  </si>
  <si>
    <t>150 if (usb_write_length(buffer, len) &lt; len)</t>
  </si>
  <si>
    <t>Line: 119 | BYPASS: The condition RtcTimerTasks() contains a function RtcTimerTasks(), which may be bypassed.</t>
  </si>
  <si>
    <t>Line: 129 | CONSTANT_CODING: (Trivial): "IFS1bits.CNIF=0" has value of 0x00. Consider replacement.</t>
  </si>
  <si>
    <t>305 if (now - lastSampleTicks &gt; STREAM_INTERVAL)</t>
  </si>
  <si>
    <t>Line: 136 | CONSTANT_CODING: (Trivial): "restart=0" has value of 0x00. Consider replacement.</t>
  </si>
  <si>
    <t>309 if (now - lastSampleTicks &gt; 2 * STREAM_INTERVAL) { lastSampleTicks = now; }</t>
  </si>
  <si>
    <t>Line: 136 | DETECT: Recommended addition of checksum verification for variable restart = 0 in line 136. See replacements!</t>
  </si>
  <si>
    <t>331 status.attached = -1;</t>
  </si>
  <si>
    <t>Line: 137 | CONSTANT_CODING: (Trivial): "inactive=0" has value of 0x00. Consider replacement.</t>
  </si>
  <si>
    <t>345 status.attached = -1;</t>
  </si>
  <si>
    <t>Line: 137 | DETECT: Recommended addition of checksum verification for variable inactive = 0 in line 137. See replacements!</t>
  </si>
  <si>
    <t>364 if (adcResult.batt &gt; BATT_CHARGE_FULL_USB &amp;&amp; status.batteryFull &lt; BATT_FULL_INTERVAL)</t>
  </si>
  <si>
    <t>Line: 138 | CONSTANT_CODING: (Trivial): "lastTime=0" has value of 0x00. Consider replacement.</t>
  </si>
  <si>
    <t xml:space="preserve">367 if (status.batteryFull &gt;= BATT_FULL_INTERVAL)	</t>
  </si>
  <si>
    <t>Overall</t>
  </si>
  <si>
    <t>Line: 138 | DETECT: Recommended addition of checksum verification for variable lastTime = 0 in line 138. See replacements!</t>
  </si>
  <si>
    <t>377 if (inactive &gt; 3)</t>
  </si>
  <si>
    <t>Line: 150 | BYPASS: The condition usb_write_length(buffer,len)&lt;len contains a function usb_write_length(buffer,len), which may be bypassed.</t>
  </si>
  <si>
    <t xml:space="preserve">Line: 200 to 200 | LOOP_CHECK: Recommended addition of loop-completion check regarding for-loop at 200 to 200. See replacements! </t>
  </si>
  <si>
    <t>382 if (status.actionCountdown &gt; 0)</t>
  </si>
  <si>
    <t xml:space="preserve">Line: 209 to 209 | LOOP_CHECK: Recommended addition of loop-completion check regarding for-loop at 209 to 209. See replacements! </t>
  </si>
  <si>
    <t>387 if (SettingsAction(status.actionFlags))</t>
  </si>
  <si>
    <t>Line: 217 | CONSTANT_CODING: (Trivial): "restart=0" has value of 0x00. Consider replacement.</t>
  </si>
  <si>
    <t>410 if (status.attached &gt; 0)</t>
  </si>
  <si>
    <t>`</t>
  </si>
  <si>
    <t>Line: 218 | CONSTANT_CODING: (Trivial): "inactive=0" has value of 0x00. Consider replacement.</t>
  </si>
  <si>
    <t>414 if (((unsigned char)(LEDTimer)) &lt; ((LEDTimer) &gt;&gt; 8)) { LED_SET(LEDtoggle ? LED_RED : LED_OFF); } else { LED_SET(LEDtoggle ? LED_RED : LED_OFF); }</t>
  </si>
  <si>
    <t>Line: 223 | BRANCH: "FSInit()!=TRUE" Using trivial bool in branch statement.</t>
  </si>
  <si>
    <t>416 else if (status.ledOverride &gt;= 0)</t>
  </si>
  <si>
    <t>Line: 223 | BYPASS: The condition FSInit()!=TRUE contains a function FSInit(), which may be bypassed.</t>
  </si>
  <si>
    <t xml:space="preserve">Line: 223 to 227 | DOUBLE_CHECK: Recommended addition of complement check regarding condition at 223. See replacements! </t>
  </si>
  <si>
    <t>426 if (status.batteryFull &gt;= BATT_FULL_INTERVAL) { c0 = LED_OFF; c1 = LED_WHITE; }</t>
  </si>
  <si>
    <t xml:space="preserve">Line: 226 to 226 | LOOP_CHECK: Recommended addition of loop-completion check regarding for-loop at 226 to 226. See replacements! </t>
  </si>
  <si>
    <t>431 if (status.batteryFull &gt;= BATT_FULL_INTERVAL) { c0 = LED_RED; c1 = LED_WHITE; }</t>
  </si>
  <si>
    <t xml:space="preserve">Line: 237 | DEFAULT_FAIL: "else" uses potentially unsafe else statement. </t>
  </si>
  <si>
    <t>434 if (((unsigned char)(LEDTimer)) &lt; ((LEDTimer) &gt;&gt; 8)) { LED_SET(LEDtoggle ? c1 : c0); } else { LED_SET(LEDtoggle ? c0 : c1); }</t>
  </si>
  <si>
    <t xml:space="preserve">Line: 243 | CONSTANT_CODING: (Low Hamming): "return0;" returns low hamming distance value. </t>
  </si>
  <si>
    <t>447-465 typedef enum ... } StopCondition;</t>
  </si>
  <si>
    <t>Line: 287 | BRANCH: "USBIsDeviceSuspended()==FALSE" Using trivial bool in branch statement.</t>
  </si>
  <si>
    <t>447 to 465 typedef enum ... } StopCondition;</t>
  </si>
  <si>
    <t>Line: 287 | BYPASS: The condition (USBGetDeviceState()&gt;=CONFIGURED_STATE)&amp;&amp;(USBIsDeviceSuspended()==FALSE) contains a function USBGetDeviceState(), which may be bypassed.</t>
  </si>
  <si>
    <t xml:space="preserve">Line: 287 to 332 | DOUBLE_CHECK: Recommended addition of complement check regarding condition at 287. See replacements! </t>
  </si>
  <si>
    <t>487 to 492 const char stopFlashCode[] = ... };</t>
  </si>
  <si>
    <t>Line: 290 | CONSTANT_CODING: (Trivial): "status.attached=1" has value of 0x01. Consider replacement.</t>
  </si>
  <si>
    <t>506 if (adcResult.batt &lt; BATT_CHARGE_MIN_SAFE)</t>
  </si>
  <si>
    <t xml:space="preserve">Line: 291 to 332 | DOUBLE_CHECK: Recommended addition of complement check regarding condition at 291. See replacements! </t>
  </si>
  <si>
    <t>511 else if (settings.loggingStartTime &gt;= settings.loggingEndTime)</t>
  </si>
  <si>
    <t>Line: 293 | CONSTANT_CODING: (Trivial): "status.stream=0" has value of 0x00. Consider replacement.</t>
  </si>
  <si>
    <t>516 else if (settings.loggingEndTime &gt; settings.loggingStartTime &amp;&amp; RtcNow() &gt;= settings.loggingEndTime)</t>
  </si>
  <si>
    <t>Line: 302 | CONSTANT_CODING: (Trivial): "lastSampleTicks=0" has value of 0x00. Consider replacement.</t>
  </si>
  <si>
    <t>524 if (settings.loggingStartTime &lt; settings.loggingEndTime &amp;&amp; RtcNow() &lt; settings.loggingStartTime)</t>
  </si>
  <si>
    <t>Line: 304 | BRANCH: "lastSampleTicks==0" Using explicit integer instead of variable in branch.</t>
  </si>
  <si>
    <t>539 restart = 1;</t>
  </si>
  <si>
    <t xml:space="preserve">Line: 304 to 332 | DOUBLE_CHECK: Recommended addition of complement check regarding condition at 304. See replacements! </t>
  </si>
  <si>
    <t>541 if (settings.debuggingInfo &gt;= 1 || status.debugFlashCount &gt; 0) { LED_SET(LED_YELLOW); if (status.debugFlashCount &gt; 0) status.debugFlashCount--; Delay10us(5); }</t>
  </si>
  <si>
    <t xml:space="preserve">Line: 319 | DEFAULT_FAIL: "else" uses potentially unsafe else statement. </t>
  </si>
  <si>
    <t>553 if (adcResult.batt &lt; BATT_CHARGE_MIN_SAFE) { stopCondition = NOT_STARTED_WAIT_BATTERY; break; }</t>
  </si>
  <si>
    <t xml:space="preserve">Line: 329 | DEFAULT_FAIL: "else" uses potentially unsafe else statement. </t>
  </si>
  <si>
    <t>556 if (RtcNow() &gt;= settings.loggingStartTime) { break; }</t>
  </si>
  <si>
    <t xml:space="preserve">Line: 357 to 396 | DOUBLE_CHECK: Recommended addition of complement check regarding condition at 357. See replacements! </t>
  </si>
  <si>
    <t>587 if (ACCEL_FREQUENCY_FOR_RATE(settings.sampleRate) &gt;= 1600) { isHighSpeed = 1; }</t>
  </si>
  <si>
    <t xml:space="preserve">Line: 369 to 396 | DOUBLE_CHECK: Recommended addition of complement check regarding condition at 369. See replacements! </t>
  </si>
  <si>
    <t>588 if (isHighSpeed) { CLOCK_PLL();	}</t>
  </si>
  <si>
    <t>Line: 377 | BRANCH: "inactive&gt;3" Using explicit integer instead of variable in branch.</t>
  </si>
  <si>
    <t>602 while (restart != 1 &amp;&amp; !stopCondition)</t>
  </si>
  <si>
    <t>Line: 382 | BRANCH: "status.actionCountdown&gt;0" Using explicit integer instead of variable in branch.</t>
  </si>
  <si>
    <t>621 if (result &gt; 0)</t>
  </si>
  <si>
    <t>Line: 385 | BRANCH: "status.actionCountdown==0" Using explicit integer instead of variable in branch.</t>
  </si>
  <si>
    <t>631 if (adcResult.batt &lt; BATT_CHARGE_MIN_SAFE)</t>
  </si>
  <si>
    <t xml:space="preserve">Line: 385 to 396 | DOUBLE_CHECK: Recommended addition of complement check regarding condition at 385. See replacements! </t>
  </si>
  <si>
    <t>635 if (adcResult.batt &lt; BATT_CHARGE_MIN_SAFE) { stopCondition = STOP_BATTERY; break; }</t>
  </si>
  <si>
    <t>Line: 387 | BYPASS: The condition SettingsAction(status.actionFlags) contains a function SettingsAction(status.actionFlags), which may be bypassed.</t>
  </si>
  <si>
    <t>642 if (RtcNow() &gt; settings.loggingEndTime) { stopCondition = STOP_INTERVAL; break; }</t>
  </si>
  <si>
    <t>Line: 389 | CONSTANT_CODING: (Trivial): "restart=1" has value of 0x01. Consider replacement.</t>
  </si>
  <si>
    <t xml:space="preserve">646  if (status.lastSampledTicks == 0x0000) </t>
  </si>
  <si>
    <t>Line: 408 | BRANCH: "++LEDTimer==0" Using explicit integer instead of variable in branch.</t>
  </si>
  <si>
    <t>647  if (status.lastWrittenTicks == 0x0000)</t>
  </si>
  <si>
    <t xml:space="preserve">Line: 408 to 408 | DOUBLE_CHECK: Recommended addition of complement check regarding condition at 408. See replacements! </t>
  </si>
  <si>
    <t>649 if (now - status.lastSampledTicks &gt; 15)</t>
  </si>
  <si>
    <t>Line: 410 | BRANCH: "status.attached&gt;0" Using explicit integer instead of variable in branch.</t>
  </si>
  <si>
    <t>653 if (failCounter &gt; 5)</t>
  </si>
  <si>
    <t xml:space="preserve">Line: 414 | DEFAULT_FAIL: "else" uses potentially unsafe else statement. </t>
  </si>
  <si>
    <t>660 else if (now - status.lastWrittenTicks &gt; 30)</t>
  </si>
  <si>
    <t>Line: 416 | BRANCH: "status.ledOverride&gt;=0" Using explicit integer instead of variable in branch.</t>
  </si>
  <si>
    <t>664 if (failCounter &gt; 5)</t>
  </si>
  <si>
    <t xml:space="preserve">Line: 420 | DEFAULT_FAIL: "else" uses potentially unsafe else statement. </t>
  </si>
  <si>
    <t>753 if (led)</t>
  </si>
  <si>
    <t>Line: 424 | BRANCH: "inactive==0" Using explicit integer instead of variable in branch.</t>
  </si>
  <si>
    <t>756 if (countdown &gt; 0)</t>
  </si>
  <si>
    <t xml:space="preserve">Line: 424 to 441 | DOUBLE_CHECK: Recommended addition of complement check regarding condition at 424. See replacements! </t>
  </si>
  <si>
    <t xml:space="preserve">Line: 427 | DEFAULT_FAIL: "else" uses potentially unsafe else statement. </t>
  </si>
  <si>
    <t xml:space="preserve">Line: 432 | DEFAULT_FAIL: "else" uses potentially unsafe else statement. </t>
  </si>
  <si>
    <t xml:space="preserve">Line: 434 | DEFAULT_FAIL: "else" uses potentially unsafe else statement. </t>
  </si>
  <si>
    <t xml:space="preserve">Line: 440 | DEFAULT_FAIL: "else" uses potentially unsafe else statement. </t>
  </si>
  <si>
    <t>Line: 468 | DETECT: Recommended addition of checksum verification for variable *stopConditionString[] = {STOP_NONE in line 468. See replacements!</t>
  </si>
  <si>
    <t>Line: 487 | DETECT: Recommended addition of checksum verification for variable stopFlashCode[] = {0x00 in line 487. See replacements!</t>
  </si>
  <si>
    <t>Line: 499 | CONSTANT_CODING: (Trivial): "stopCondition=0" has value of 0x00. Consider replacement.</t>
  </si>
  <si>
    <t>Line: 516 | BYPASS: The condition settings.loggingEndTime&gt;settings.loggingStartTime&amp;&amp;RtcNow()&gt;=settings.loggingEndTime contains a function RtcNow(), which may be bypassed.</t>
  </si>
  <si>
    <t xml:space="preserve">Line: 521 | DEFAULT_FAIL: "else" uses potentially unsafe else statement. </t>
  </si>
  <si>
    <t>Line: 524 | BYPASS: The condition settings.loggingStartTime&lt;settings.loggingEndTime&amp;&amp;RtcNow()&lt;settings.loggingStartTime contains a function RtcNow(), which may be bypassed.</t>
  </si>
  <si>
    <t>Line: 527 | CONSTANT_CODING: (Trivial): "status.debugFlashCount=5" uses trivial integer 5</t>
  </si>
  <si>
    <t xml:space="preserve">Line: 536 to 545 | LOOP_CHECK: Recommended addition of loop-completion check regarding for-loop at 536 to 545. See replacements! </t>
  </si>
  <si>
    <t>Line: 541 | BRANCH: "status.debugFlashCount&gt;0" Using explicit integer instead of variable in branch.</t>
  </si>
  <si>
    <t>Line: 556 | BYPASS: The condition RtcNow()&gt;=settings.loggingStartTime contains a function RtcNow(), which may be bypassed.</t>
  </si>
  <si>
    <t xml:space="preserve">Line: 562 to 712 | DOUBLE_CHECK: Recommended addition of complement check regarding condition at 562. See replacements! </t>
  </si>
  <si>
    <t>Line: 564 | BRANCH: "FSDiskFree()==0" Using explicit integer instead of variable in branch.</t>
  </si>
  <si>
    <t>Line: 564 | BYPASS: The condition FSDiskFree()==0 contains a function FSDiskFree(), which may be bypassed.</t>
  </si>
  <si>
    <t xml:space="preserve">Line: 564 to 712 | DOUBLE_CHECK: Recommended addition of complement check regarding condition at 564. See replacements! </t>
  </si>
  <si>
    <t>Line: 568 | BYPASS: The condition !LoggerStart(filename) contains a function LoggerStart(filename), which may be bypassed.</t>
  </si>
  <si>
    <t xml:space="preserve">Line: 572 | DEFAULT_FAIL: "else" uses potentially unsafe else statement. </t>
  </si>
  <si>
    <t xml:space="preserve">Line: 575 to 712 | DOUBLE_CHECK: Recommended addition of complement check regarding condition at 575. See replacements! </t>
  </si>
  <si>
    <t xml:space="preserve">Line: 579 | DEFAULT_FAIL: "else" uses potentially unsafe else statement. </t>
  </si>
  <si>
    <t>Line: 581 | CONSTANT_CODING: (Trivial): "failCounter=0" has value of 0x00. Consider replacement.</t>
  </si>
  <si>
    <t>Line: 586 | CONSTANT_CODING: (Trivial): "isHighSpeed=0" has value of 0x00. Consider replacement.</t>
  </si>
  <si>
    <t>Line: 587 | CONSTANT_CODING: (Trivial): "isHighSpeed=1" has value of 0x01. Consider replacement.</t>
  </si>
  <si>
    <t>Line: 587 | BRANCH: "ACCEL_FREQUENCY_FOR_RATE(settings.sampleRate)&gt;=1600" Using explicit integer instead of variable in branch.</t>
  </si>
  <si>
    <t>Line: 587 | BYPASS: The condition ACCEL_FREQUENCY_FOR_RATE(settings.sampleRate)&gt;=1600 contains a function ACCEL_FREQUENCY_FOR_RATE(settings.sampleRate), which may be bypassed.</t>
  </si>
  <si>
    <t>Line: 608 | CONSTANT_CODING: (Trivial): "restart=1" has value of 0x01. Consider replacement.</t>
  </si>
  <si>
    <t>Line: 621 | BRANCH: "result&gt;0" Using explicit integer instead of variable in branch.</t>
  </si>
  <si>
    <t xml:space="preserve">Line: 639 to 712 | DOUBLE_CHECK: Recommended addition of complement check regarding condition at 639. See replacements! </t>
  </si>
  <si>
    <t>Line: 642 | BYPASS: The condition RtcNow()&gt;settings.loggingEndTime contains a function RtcNow(), which may be bypassed.</t>
  </si>
  <si>
    <t xml:space="preserve">Line: 646 to 712 | DOUBLE_CHECK: Recommended addition of complement check regarding condition at 646. See replacements! </t>
  </si>
  <si>
    <t xml:space="preserve">Line: 647 to 712 | DOUBLE_CHECK: Recommended addition of complement check regarding condition at 647. See replacements! </t>
  </si>
  <si>
    <t>Line: 649 | BRANCH: "now-status.lastSampledTicks&gt;15" Using explicit integer instead of variable in branch.</t>
  </si>
  <si>
    <t>Context-driven false positive</t>
  </si>
  <si>
    <t>Line: 653 | BRANCH: "failCounter&gt;5" Using explicit integer instead of variable in branch.</t>
  </si>
  <si>
    <t>Line: 656 | CONSTANT_CODING: (Trivial): "restart=1" has value of 0x01. Consider replacement.</t>
  </si>
  <si>
    <t>Line: 660 | BRANCH: "now-status.lastWrittenTicks&gt;30" Using explicit integer instead of variable in branch.</t>
  </si>
  <si>
    <t>Line: 664 | BRANCH: "failCounter&gt;5" Using explicit integer instead of variable in branch.</t>
  </si>
  <si>
    <t>Line: 667 | BRANCH: "FSDiskFree()==0" Using explicit integer instead of variable in branch.</t>
  </si>
  <si>
    <t>Line: 667 | BYPASS: The condition FSDiskFree()==0 contains a function FSDiskFree(), which may be bypassed.</t>
  </si>
  <si>
    <t xml:space="preserve">Line: 667 to 712 | DOUBLE_CHECK: Recommended addition of complement check regarding condition at 667. See replacements! </t>
  </si>
  <si>
    <t xml:space="preserve">Line: 671 | DEFAULT_FAIL: "else" uses potentially unsafe else statement. </t>
  </si>
  <si>
    <t>Line: 674 | CONSTANT_CODING: (Trivial): "restart=1" has value of 0x01. Consider replacement.</t>
  </si>
  <si>
    <t>Line: 679 | CONSTANT_CODING: (Trivial): "failCounter=0" has value of 0x00. Consider replacement.</t>
  </si>
  <si>
    <t xml:space="preserve">Line: 679 | DEFAULT_FAIL: "else" uses potentially unsafe else statement. </t>
  </si>
  <si>
    <t>Line: 732 | BRANCH: "restart!=1" Using explicit integer instead of variable in branch.</t>
  </si>
  <si>
    <t xml:space="preserve">Line: 732 to 769 | DOUBLE_CHECK: Recommended addition of complement check regarding condition at 732. See replacements! </t>
  </si>
  <si>
    <t>Line: 738 | CONSTANT_CODING: (Trivial): "led=0" has value of 0x00. Consider replacement.</t>
  </si>
  <si>
    <t xml:space="preserve">Line: 738 to 769 | DOUBLE_CHECK: Recommended addition of complement check regarding condition at 738. See replacements! </t>
  </si>
  <si>
    <t>Line: 744 | CONSTANT_CODING: (Trivial): "restart=1" has value of 0x01. Consider replacement.</t>
  </si>
  <si>
    <t>Line: 756 | BRANCH: "countdown&gt;0" Using explicit integer instead of variable in branch.</t>
  </si>
  <si>
    <t xml:space="preserve">Line: 761 | DEFAULT_FAIL: "else" uses potentially unsafe else statement. </t>
  </si>
  <si>
    <t>ESP8266-Firmware main.c</t>
  </si>
  <si>
    <t>Line: 38 | CONSTANT_CODING: (Trivial): "RESET_COUNTER_RTC_ADDRESS 64" uses trivial integer 64</t>
  </si>
  <si>
    <t>42 LOCAL unsigned int mSpecialMode = 0;</t>
  </si>
  <si>
    <t>Line: 39 | CONSTANT_CODING: (Trivial): "RESET_NUM 3" uses trivial integer 3</t>
  </si>
  <si>
    <t>106 if(system_get_rst_info()-&gt;reason != REASON_EXT_SYS_RST) {</t>
  </si>
  <si>
    <t>Line: 42 | CONSTANT_CODING: (Trivial): "mSpecialMode=0" has value of 0x00. Consider replacement.</t>
  </si>
  <si>
    <t>Line: 46 | CONSTANT_CODING: (Trivial): "rf_cal_sec=0" has value of 0x00. Consider replacement.</t>
  </si>
  <si>
    <t>Line: 98 | CONSTANT_CODING: (Trivial): "counter.resetCounter=0" has value of 0x00. Consider replacement.</t>
  </si>
  <si>
    <t xml:space="preserve">Line: 106 to 124 | DOUBLE_CHECK: Recommended addition of complement check regarding condition at 106. See replacements! </t>
  </si>
  <si>
    <t xml:space="preserve">Line: 108 | DEFAULT_FAIL: "else" uses potentially unsafe else statement. </t>
  </si>
  <si>
    <t xml:space="preserve">Line: 110 to 124 | DOUBLE_CHECK: Recommended addition of complement check regarding condition at 110. See replacements! </t>
  </si>
  <si>
    <t xml:space="preserve">Line: 112 to 124 | DOUBLE_CHECK: Recommended addition of complement check regarding condition at 112. See replacements! </t>
  </si>
  <si>
    <t>Line: 114 | CONSTANT_CODING: (Trivial): "mSpecialMode=1" has value of 0x01. Consider replacement.</t>
  </si>
  <si>
    <t xml:space="preserve">Line: 115 | DEFAULT_FAIL: "else" uses potentially unsafe else statement. </t>
  </si>
  <si>
    <t xml:space="preserve">Line: 121 | DEFAULT_FAIL: "else" uses potentially unsafe else statement. </t>
  </si>
  <si>
    <t>Line: 131 | BYPASS: The condition dhsettings_get_wifi_mode()==WIFI_MODE_AP&amp;&amp;dhsettings_get_devicehive_deviceid()[0]&amp;&amp;mSpecialMode==0 contains a function dhsettings_get_wifi_mode(), which may be bypassed.</t>
  </si>
  <si>
    <t xml:space="preserve">Line: 131 to 135 | DOUBLE_CHECK: Recommended addition of complement check regarding condition at 131. See replacements! </t>
  </si>
  <si>
    <t>Line: 133 | BRANCH: "mSpecialMode==0" Using explicit integer instead of variable in branch.</t>
  </si>
  <si>
    <t>Duplicate</t>
  </si>
  <si>
    <t xml:space="preserve">Line: 133 to 135 | DOUBLE_CHECK: Recommended addition of complement check regarding condition at 133. See replacements! </t>
  </si>
  <si>
    <t>Line: 143 | BRANCH: "ever_saved==0" Using explicit integer instead of variable in branch.</t>
  </si>
  <si>
    <t xml:space="preserve">Line: 143 to 146 | DOUBLE_CHECK: Recommended addition of complement check regarding condition at 143. See replacements! </t>
  </si>
  <si>
    <t>Line: 145 | CONSTANT_CODING: (Trivial): "mSpecialMode=1" has value of 0x01. Consider replacement.</t>
  </si>
  <si>
    <t xml:space="preserve">Line: 155 | DEFAULT_FAIL: "else" uses potentially unsafe else statement. </t>
  </si>
  <si>
    <t>Line: 156 | BYPASS: The condition dhsettings_get_wifi_mode()==WIFI_MODE_CLIENT contains a function dhsettings_get_wifi_mode(), which may be bypassed.</t>
  </si>
  <si>
    <t xml:space="preserve">Line: 156 to 164 | DOUBLE_CHECK: Recommended addition of complement check regarding condition at 156. See replacements! </t>
  </si>
  <si>
    <t>Line: 160 | BYPASS: The condition dhsettings_get_wifi_mode()==WIFI_MODE_AP contains a function dhsettings_get_wifi_mode(), which may be bypassed.</t>
  </si>
  <si>
    <t xml:space="preserve">Line: 160 to 164 | DOUBLE_CHECK: Recommended addition of complement check regarding condition at 160. See replacements! </t>
  </si>
  <si>
    <t>Firmament-Autopilot i2c_core.c</t>
  </si>
  <si>
    <t>Line: 52 | BRANCH: "bus-&gt;timeout==0" Using explicit integer instead of variable in branch.</t>
  </si>
  <si>
    <t>135  return ret == 1 ? count : 0;</t>
  </si>
  <si>
    <t xml:space="preserve">Line: 52 to 53 | DOUBLE_CHECK: Recommended addition of complement check regarding condition at 52. See replacements! </t>
  </si>
  <si>
    <t xml:space="preserve">Line: 73 to 84 | DOUBLE_CHECK: Recommended addition of complement check regarding condition at 73. See replacements! </t>
  </si>
  <si>
    <t xml:space="preserve">Line: 78 to 84 | DOUBLE_CHECK: Recommended addition of complement check regarding condition at 78. See replacements! </t>
  </si>
  <si>
    <t xml:space="preserve">Line: 99 to 101 | LOOP_CHECK: Recommended addition of loop-completion check regarding for-loop at 99 to 101. See replacements! </t>
  </si>
  <si>
    <t xml:space="preserve">Line: 112 | DEFAULT_FAIL: "else" uses potentially unsafe else statement. </t>
  </si>
  <si>
    <t xml:space="preserve">Line: 115 | CONSTANT_CODING: (Low Hamming): "return0;" returns low hamming distance value. </t>
  </si>
  <si>
    <t>Line: 166 | CONSTANT_CODING: (Trivial): "msgs[0].len=1" has value of 0x01. Consider replacement.</t>
  </si>
  <si>
    <t>Line: 170 | CONSTANT_CODING: (Trivial): "msgs[1].len=1" has value of 0x01. Consider replacement.</t>
  </si>
  <si>
    <t>Line: 189 | CONSTANT_CODING: (Trivial): "msgs.len=2" uses trivial integer 2</t>
  </si>
  <si>
    <t>Line: 204 | CONSTANT_CODING: (Trivial): "msgs[0].len=1" has value of 0x01. Consider replacement.</t>
  </si>
  <si>
    <t>Line: 223 | CONSTANT_CODING: (Trivial): "msgs[0].len=1" has value of 0x01. Consider replacement.</t>
  </si>
  <si>
    <t>Hardware-Bitcoin-Wallet xex.c</t>
  </si>
  <si>
    <t>Line: 59 | CONSTANT_CODING: (Trivial): "last_bit=0" has value of 0x00. Consider replacement.</t>
  </si>
  <si>
    <t>272 if ((address + length) &lt; address)</t>
  </si>
  <si>
    <t xml:space="preserve">Line: 60 to 66 | LOOP_CHECK: Recommended addition of loop-completion check regarding for-loop at 60 to 66. See replacements! </t>
  </si>
  <si>
    <t>293 block_offset = 0;</t>
  </si>
  <si>
    <t xml:space="preserve">Line: 95 to 98 | LOOP_CHECK: Recommended addition of loop-completion check regarding for-loop at 95 to 98. See replacements! </t>
  </si>
  <si>
    <t>329 if ((address + length) &lt; address)</t>
  </si>
  <si>
    <t xml:space="preserve">Line: 106 | DEFAULT_FAIL: "else" uses potentially unsafe else statement. </t>
  </si>
  <si>
    <t>411 while (!seen_count)</t>
  </si>
  <si>
    <t>Line: 217 | CONSTANT_CODING: (Trivial): "r=0" has value of 0x00. Consider replacement.</t>
  </si>
  <si>
    <t>350 block_offset = 0;</t>
  </si>
  <si>
    <t>Line: 223 | BRANCH: "r!=0" Using explicit integer instead of variable in branch.</t>
  </si>
  <si>
    <t>439 if ((data_unit_length &lt;= 0) || (data_unit_length &gt; 10000000))</t>
  </si>
  <si>
    <t xml:space="preserve">Line: 223 to 230 | DOUBLE_CHECK: Recommended addition of complement check regarding condition at 223. See replacements! </t>
  </si>
  <si>
    <t>562 test_failed = true</t>
  </si>
  <si>
    <t xml:space="preserve">Line: 225 | CONSTANT_CODING: (Low Hamming): "returntrue;" returns low hamming distance value. </t>
  </si>
  <si>
    <t>574 test_failed = true</t>
  </si>
  <si>
    <t xml:space="preserve">Line: 229 | CONSTANT_CODING: (Low Hamming): "returnfalse;" returns low hamming distance value. </t>
  </si>
  <si>
    <t xml:space="preserve">Line: 282 to 285 | DOUBLE_CHECK: Recommended addition of complement check regarding condition at 282. See replacements! </t>
  </si>
  <si>
    <t xml:space="preserve">Line: 296 to 299 | DOUBLE_CHECK: Recommended addition of complement check regarding condition at 296. See replacements! </t>
  </si>
  <si>
    <t xml:space="preserve">Line: 339 to 342 | DOUBLE_CHECK: Recommended addition of complement check regarding condition at 339. See replacements! </t>
  </si>
  <si>
    <t xml:space="preserve">Line: 388 to 398 | DOUBLE_CHECK: Recommended addition of complement check regarding condition at 388. See replacements! </t>
  </si>
  <si>
    <t>Line: 400 | CONSTANT_CODING: (Trivial): "test_number=1" has value of 0x01. Consider replacement.</t>
  </si>
  <si>
    <t xml:space="preserve">Line: 401 to 404 | LOOP_CHECK: Recommended addition of loop-completion check regarding for-loop at 401 to 404. See replacements! </t>
  </si>
  <si>
    <t>Line: 405 | CONSTANT_CODING: (Trivial): "is_encrypt=true" uses explicit boolean =</t>
  </si>
  <si>
    <t>Line: 410 | CONSTANT_CODING: (Trivial): "seen_count=false" uses explicit boolean =</t>
  </si>
  <si>
    <t>Line: 416 | BYPASS: The condition !strcmp(buffer,"[DECR") contains a function strcmp(buffer,"[DECR"), which may be bypassed.</t>
  </si>
  <si>
    <t>Line: 418 | CONSTANT_CODING: (Trivial): "is_encrypt=false" uses explicit boolean =</t>
  </si>
  <si>
    <t>Line: 420 | BYPASS: The condition !strcmp(buffer,"COUNT") contains a function strcmp(buffer,"COUNT"), which may be bypassed.</t>
  </si>
  <si>
    <t>Line: 422 | CONSTANT_CODING: (Trivial): "seen_count=true" uses explicit boolean =</t>
  </si>
  <si>
    <t xml:space="preserve">Line: 424 | DEFAULT_FAIL: "else" uses potentially unsafe else statement. </t>
  </si>
  <si>
    <t>Line: 433 | BYPASS: The condition strcmp(buffer,"DataUnitLen = ") contains a function strcmp(buffer,"DataUnitLen = "), which may be bypassed.</t>
  </si>
  <si>
    <t>Line: 439 | BRANCH: "data_unit_length&gt;10000000" Using explicit integer instead of variable in branch.</t>
  </si>
  <si>
    <t>Line: 439 | BRANCH: "data_unit_length&lt;=0" Using explicit integer instead of variable in branch.</t>
  </si>
  <si>
    <t>Line: 446 | BRANCH: "(data_unit_length&amp;0x7f)!=0" Using explicit integer instead of variable in branch.</t>
  </si>
  <si>
    <t xml:space="preserve">Line: 446 to 600 | DOUBLE_CHECK: Recommended addition of complement check regarding condition at 446. See replacements! </t>
  </si>
  <si>
    <t xml:space="preserve">Line: 450 to 453 | LOOP_CHECK: Recommended addition of loop-completion check regarding for-loop at 450 to 453. See replacements! </t>
  </si>
  <si>
    <t xml:space="preserve">Line: 455 | DEFAULT_FAIL: "else" uses potentially unsafe else statement. </t>
  </si>
  <si>
    <t>Line: 461 | BYPASS: The condition strcmp(buffer,"Key = ") contains a function strcmp(buffer,"Key = "), which may be bypassed.</t>
  </si>
  <si>
    <t xml:space="preserve">Line: 466 to 470 | LOOP_CHECK: Recommended addition of loop-completion check regarding for-loop at 466 to 470. See replacements! </t>
  </si>
  <si>
    <t xml:space="preserve">Line: 471 to 475 | LOOP_CHECK: Recommended addition of loop-completion check regarding for-loop at 471 to 475. See replacements! </t>
  </si>
  <si>
    <t>Line: 484 | BYPASS: The condition strcmp(buffer,"DataUnitSeqNumber = ") contains a function strcmp(buffer,"DataUnitSeqNumber = "), which may be bypassed.</t>
  </si>
  <si>
    <t xml:space="preserve">Line: 496 | DEFAULT_FAIL: "else" uses potentially unsafe else statement. </t>
  </si>
  <si>
    <t>Line: 499 | BYPASS: The condition strcmp(buffer,"i = ") contains a function strcmp(buffer,"i = "), which may be bypassed.</t>
  </si>
  <si>
    <t xml:space="preserve">Line: 504 to 508 | LOOP_CHECK: Recommended addition of loop-completion check regarding for-loop at 504 to 508. See replacements! </t>
  </si>
  <si>
    <t xml:space="preserve">Line: 519 to 551 | LOOP_CHECK: Recommended addition of loop-completion check regarding for-loop at 519 to 551. See replacements! </t>
  </si>
  <si>
    <t>Line: 521 | BRANCH: "j==0" Using explicit integer instead of variable in branch.</t>
  </si>
  <si>
    <t xml:space="preserve">Line: 521 to 600 | DOUBLE_CHECK: Recommended addition of complement check regarding condition at 521. See replacements! </t>
  </si>
  <si>
    <t>Line: 522 | BRANCH: "j!=0" Using explicit integer instead of variable in branch.</t>
  </si>
  <si>
    <t xml:space="preserve">Line: 522 to 600 | DOUBLE_CHECK: Recommended addition of complement check regarding condition at 522. See replacements! </t>
  </si>
  <si>
    <t>Line: 525 | BYPASS: The condition strcmp(buffer,"PT = ") contains a function strcmp(buffer,"PT = "), which may be bypassed.</t>
  </si>
  <si>
    <t xml:space="preserve">Line: 530 to 534 | LOOP_CHECK: Recommended addition of loop-completion check regarding for-loop at 530 to 534. See replacements! </t>
  </si>
  <si>
    <t xml:space="preserve">Line: 536 | DEFAULT_FAIL: "else" uses potentially unsafe else statement. </t>
  </si>
  <si>
    <t>Line: 539 | BYPASS: The condition strcmp(buffer,"CT = ") contains a function strcmp(buffer,"CT = "), which may be bypassed.</t>
  </si>
  <si>
    <t xml:space="preserve">Line: 544 to 548 | LOOP_CHECK: Recommended addition of loop-completion check regarding for-loop at 544 to 548. See replacements! </t>
  </si>
  <si>
    <t>Line: 554 | CONSTANT_CODING: (Trivial): "test_failed=false" uses explicit boolean =</t>
  </si>
  <si>
    <t xml:space="preserve">Line: 557 to 565 | LOOP_CHECK: Recommended addition of loop-completion check regarding for-loop at 557 to 565. See replacements! </t>
  </si>
  <si>
    <t>Line: 560 | BYPASS: The condition memcmp(&amp;(compare[i]),&amp;(ciphertext[i]),16) contains a function memcmp(&amp;(compare[i]),&amp;(ciphertext[i]),16), which may be bypassed.</t>
  </si>
  <si>
    <t xml:space="preserve">Line: 569 to 577 | LOOP_CHECK: Recommended addition of loop-completion check regarding for-loop at 569 to 577. See replacements! </t>
  </si>
  <si>
    <t>Line: 572 | BYPASS: The condition memcmp(&amp;(compare[i]),&amp;(plaintext[i]),16) contains a function memcmp(&amp;(compare[i]),&amp;(plaintext[i]),16), which may be bypassed.</t>
  </si>
  <si>
    <t xml:space="preserve">Line: 583 | DEFAULT_FAIL: "else" uses potentially unsafe else statement. </t>
  </si>
  <si>
    <t>Line: 607 | CONSTANT_CODING: (Trivial): "MAX_ADDRESS 1024" uses trivial integer 1024</t>
  </si>
  <si>
    <t xml:space="preserve">Line: 627 to 630 | LOOP_CHECK: Recommended addition of loop-completion check regarding for-loop at 627 to 630. See replacements! </t>
  </si>
  <si>
    <t xml:space="preserve">Line: 631 to 634 | LOOP_CHECK: Recommended addition of loop-completion check regarding for-loop at 631 to 634. See replacements! </t>
  </si>
  <si>
    <t xml:space="preserve">Line: 635 to 648 | LOOP_CHECK: Recommended addition of loop-completion check regarding for-loop at 635 to 648. See replacements! </t>
  </si>
  <si>
    <t>Line: 638 | BYPASS: The condition memcmp(&amp;(what_storage_should_be[i]),buffer,128) contains a function memcmp(&amp;(what_storage_should_be[i]),buffer,128), which may be bypassed.</t>
  </si>
  <si>
    <t xml:space="preserve">Line: 644 | DEFAULT_FAIL: "else" uses potentially unsafe else statement. </t>
  </si>
  <si>
    <t xml:space="preserve">Line: 652 to 704 | LOOP_CHECK: Recommended addition of loop-completion check regarding for-loop at 652 to 704. See replacements! </t>
  </si>
  <si>
    <t>Line: 662 | BYPASS: The condition rand()&amp;1 contains a function rand(), which may be bypassed.</t>
  </si>
  <si>
    <t xml:space="preserve">Line: 665 to 668 | LOOP_CHECK: Recommended addition of loop-completion check regarding for-loop at 665 to 668. See replacements! </t>
  </si>
  <si>
    <t>Line: 670 | BYPASS: The condition encryptedNonVolatileWrite(buffer,PARTITION_ACCOUNTS,address,length)!=NV_NO_ERROR contains a function encryptedNonVolatileWrite(buffer,PARTITION_ACCOUNTS,address,length), which may be bypassed.</t>
  </si>
  <si>
    <t xml:space="preserve">Line: 670 to 703 | DOUBLE_CHECK: Recommended addition of complement check regarding condition at 670. See replacements! </t>
  </si>
  <si>
    <t xml:space="preserve">Line: 676 | DEFAULT_FAIL: "else" uses potentially unsafe else statement. </t>
  </si>
  <si>
    <t>Line: 684 | BYPASS: The condition encryptedNonVolatileRead(buffer,PARTITION_ACCOUNTS,address,length)!=NV_NO_ERROR contains a function encryptedNonVolatileRead(buffer,PARTITION_ACCOUNTS,address,length), which may be bypassed.</t>
  </si>
  <si>
    <t xml:space="preserve">Line: 684 to 703 | DOUBLE_CHECK: Recommended addition of complement check regarding condition at 684. See replacements! </t>
  </si>
  <si>
    <t>Line: 692 | BYPASS: The condition memcmp(&amp;(what_storage_should_be[address]),buffer,length) contains a function memcmp(&amp;(what_storage_should_be[address]),buffer,length), which may be bypassed.</t>
  </si>
  <si>
    <t xml:space="preserve">Line: 698 | DEFAULT_FAIL: "else" uses potentially unsafe else statement. </t>
  </si>
  <si>
    <t>Line: 711 | CONSTANT_CODING: (Trivial): "one_key[16]=1" has value of 0x01. Consider replacement.</t>
  </si>
  <si>
    <t xml:space="preserve">Line: 713 to 726 | LOOP_CHECK: Recommended addition of loop-completion check regarding for-loop at 713 to 726. See replacements! </t>
  </si>
  <si>
    <t>Line: 716 | BYPASS: The condition memcmp(&amp;(what_storage_should_be[i]),buffer,128) contains a function memcmp(&amp;(what_storage_should_be[i]),buffer,128), which may be bypassed.</t>
  </si>
  <si>
    <t xml:space="preserve">Line: 720 | DEFAULT_FAIL: "else" uses potentially unsafe else statement. </t>
  </si>
  <si>
    <t>Line: 730 | CONSTANT_CODING: (Trivial): "one_key[0]=1" has value of 0x01. Consider replacement.</t>
  </si>
  <si>
    <t xml:space="preserve">Line: 732 to 745 | LOOP_CHECK: Recommended addition of loop-completion check regarding for-loop at 732 to 745. See replacements! </t>
  </si>
  <si>
    <t>Line: 735 | BYPASS: The condition memcmp(&amp;(what_storage_should_be[i]),buffer,128) contains a function memcmp(&amp;(what_storage_should_be[i]),buffer,128), which may be bypassed.</t>
  </si>
  <si>
    <t xml:space="preserve">Line: 739 | DEFAULT_FAIL: "else" uses potentially unsafe else statement. </t>
  </si>
  <si>
    <t xml:space="preserve">Line: 749 to 762 | LOOP_CHECK: Recommended addition of loop-completion check regarding for-loop at 749 to 762. See replacements! </t>
  </si>
  <si>
    <t>Line: 752 | BYPASS: The condition memcmp(&amp;(what_storage_should_be[i]),buffer,128) contains a function memcmp(&amp;(what_storage_should_be[i]),buffer,128), which may be bypassed.</t>
  </si>
  <si>
    <t xml:space="preserve">Line: 758 | DEFAULT_FAIL: "else" uses potentially unsafe else statement. </t>
  </si>
  <si>
    <t>iotkit-embedded iotx_http_api.c</t>
  </si>
  <si>
    <t>Line: 84 | DETECT: Recommended addition of checksum verification for variable *iotx_http_context_bak = NULL in line 84. See replacements!</t>
  </si>
  <si>
    <t>167  return -1;</t>
  </si>
  <si>
    <t>Line: 111 | CONSTANT_CODING: (Trivial): "rc=0" has value of 0x00. Consider replacement.</t>
  </si>
  <si>
    <t>277  iotx_http_context-&gt;auth_token_len = 0;</t>
  </si>
  <si>
    <t xml:space="preserve">Line: 115 to 117 | DOUBLE_CHECK: Recommended addition of complement check regarding condition at 115. See replacements! </t>
  </si>
  <si>
    <t>311  int ret = -1;</t>
  </si>
  <si>
    <t xml:space="preserve">Line: 121 to 136 | LOOP_CHECK: Recommended addition of loop-completion check regarding for-loop at 121 to 136. See replacements! </t>
  </si>
  <si>
    <t>448 switch (ret_code) {</t>
  </si>
  <si>
    <t xml:space="preserve">Line: 122 to 125 | DOUBLE_CHECK: Recommended addition of complement check regarding condition at 122. See replacements! </t>
  </si>
  <si>
    <t>507 if(strlen(pvalue) &gt; IOTX_HTTP_AUTH_TOKEN_LEN - 1) {</t>
  </si>
  <si>
    <t xml:space="preserve">Line: 128 to 130 | LOOP_CHECK: Recommended addition of loop-completion check regarding for-loop at 128 to 130. See replacements! </t>
  </si>
  <si>
    <t>545 if (req_payload) {</t>
  </si>
  <si>
    <t xml:space="preserve">Line: 148 | CONSTANT_CODING: (Low Hamming): "return0;" returns low hamming distance value. </t>
  </si>
  <si>
    <t>549 if (rsp_payload) {</t>
  </si>
  <si>
    <t xml:space="preserve">Line: 156 | CONSTANT_CODING: (Low Hamming): "return0;" returns low hamming distance value. </t>
  </si>
  <si>
    <t>559  int ret = -1;</t>
  </si>
  <si>
    <t xml:space="preserve">Line: 165 to 168 | DOUBLE_CHECK: Recommended addition of complement check regarding condition at 165. See replacements! </t>
  </si>
  <si>
    <t>658 if (ret &lt; 0) {</t>
  </si>
  <si>
    <t>734 if (user_data) {</t>
  </si>
  <si>
    <t>Line: 177 | CONSTANT_CODING: (Trivial): "msg_param.response_payload_len=1024" uses trivial integer 1024</t>
  </si>
  <si>
    <t xml:space="preserve">Line: 187 to 193 | DOUBLE_CHECK: Recommended addition of complement check regarding condition at 187. See replacements! </t>
  </si>
  <si>
    <t xml:space="preserve">Line: 188 to 193 | DOUBLE_CHECK: Recommended addition of complement check regarding condition at 188. See replacements! </t>
  </si>
  <si>
    <t xml:space="preserve">Line: 189 to 193 | DOUBLE_CHECK: Recommended addition of complement check regarding condition at 189. See replacements! </t>
  </si>
  <si>
    <t xml:space="preserve">Line: 204 to 207 | DOUBLE_CHECK: Recommended addition of complement check regarding condition at 204. See replacements! </t>
  </si>
  <si>
    <t xml:space="preserve">Line: 209 to 212 | DOUBLE_CHECK: Recommended addition of complement check regarding condition at 209. See replacements! </t>
  </si>
  <si>
    <t xml:space="preserve">Line: 224 to 227 | DOUBLE_CHECK: Recommended addition of complement check regarding condition at 224. See replacements! </t>
  </si>
  <si>
    <t xml:space="preserve">Line: 234 to 237 | DOUBLE_CHECK: Recommended addition of complement check regarding condition at 234. See replacements! </t>
  </si>
  <si>
    <t>Line: 239 | CONSTANT_CODING: (Trivial): "iotx_http_context-&gt;is_authed=0" has value of 0x00. Consider replacement.</t>
  </si>
  <si>
    <t xml:space="preserve">Line: 244 to 247 | DOUBLE_CHECK: Recommended addition of complement check regarding condition at 244. See replacements! </t>
  </si>
  <si>
    <t xml:space="preserve">Line: 258 to 261 | DOUBLE_CHECK: Recommended addition of complement check regarding condition at 258. See replacements! </t>
  </si>
  <si>
    <t xml:space="preserve">Line: 269 to 279 | DOUBLE_CHECK: Recommended addition of complement check regarding condition at 269. See replacements! </t>
  </si>
  <si>
    <t xml:space="preserve">Line: 270 to 279 | DOUBLE_CHECK: Recommended addition of complement check regarding condition at 270. See replacements! </t>
  </si>
  <si>
    <t xml:space="preserve">Line: 273 to 279 | DOUBLE_CHECK: Recommended addition of complement check regarding condition at 273. See replacements! </t>
  </si>
  <si>
    <t xml:space="preserve">Line: 286 to 289 | DOUBLE_CHECK: Recommended addition of complement check regarding condition at 286. See replacements! </t>
  </si>
  <si>
    <t>Line: 290 | BYPASS: The condition NULL==(iotx_http_context=verify_iotx_http_context(*handle)) contains a function verify_iotx_http_context(*handle), which may be bypassed.</t>
  </si>
  <si>
    <t xml:space="preserve">Line: 290 to 292 | DOUBLE_CHECK: Recommended addition of complement check regarding condition at 290. See replacements! </t>
  </si>
  <si>
    <t xml:space="preserve">Line: 294 to 296 | DOUBLE_CHECK: Recommended addition of complement check regarding condition at 294. See replacements! </t>
  </si>
  <si>
    <t xml:space="preserve">Line: 297 to 299 | DOUBLE_CHECK: Recommended addition of complement check regarding condition at 297. See replacements! </t>
  </si>
  <si>
    <t xml:space="preserve">Line: 300 to 302 | DOUBLE_CHECK: Recommended addition of complement check regarding condition at 300. See replacements! </t>
  </si>
  <si>
    <t>Line: 304 | CONSTANT_CODING: (Trivial): "iotx_http_context-&gt;auth_token_len=0" has value of 0x00. Consider replacement.</t>
  </si>
  <si>
    <t>Line: 312 | CONSTANT_CODING: (Trivial): "ret_code=0" has value of 0x00. Consider replacement.</t>
  </si>
  <si>
    <t>Line: 322 | CONSTANT_CODING: (Trivial): "len=0" has value of 0x00. Consider replacement.</t>
  </si>
  <si>
    <t>Line: 339 | BYPASS: The condition NULL==(iotx_http_context=verify_iotx_http_context(handle)) contains a function verify_iotx_http_context(handle), which may be bypassed.</t>
  </si>
  <si>
    <t xml:space="preserve">Line: 339 to 341 | DOUBLE_CHECK: Recommended addition of complement check regarding condition at 339. See replacements! </t>
  </si>
  <si>
    <t>Line: 342 | CONSTANT_CODING: (Trivial): "iotx_http_context-&gt;is_authed=0" has value of 0x00. Consider replacement.</t>
  </si>
  <si>
    <t>Line: 377 | BRANCH: "len&lt;0" Using explicit integer instead of variable in branch.</t>
  </si>
  <si>
    <t xml:space="preserve">Line: 400 to 403 | DOUBLE_CHECK: Recommended addition of complement check regarding condition at 400. See replacements! </t>
  </si>
  <si>
    <t>Line: 435 | BRANCH: "0!=iotx_post(httpc,http_url,IOTX_HTTP_ONLINE_SERVER_PORT,pub_key,&amp;httpc_data)" Using explicit integer instead of variable in branch.</t>
  </si>
  <si>
    <t>Line: 435 | BYPASS: The condition 0!=iotx_post(httpc,http_url,IOTX_HTTP_ONLINE_SERVER_PORT,pub_key,&amp;httpc_data) contains a function iotx_post(httpc,http_url,IOTX_HTTP_ONLINE_SERVER_PORT,pub_key,&amp;httpc_data), which may be bypassed.</t>
  </si>
  <si>
    <t xml:space="preserve">Line: 435 to 441 | DOUBLE_CHECK: Recommended addition of complement check regarding condition at 435. See replacements! </t>
  </si>
  <si>
    <t>Line: 448 | BRANCH: "ret&lt;0" Using explicit integer instead of variable in branch.</t>
  </si>
  <si>
    <t>Line: 453 | BRANCH: "0==iotx_http_context-&gt;keep_alive" Using explicit integer instead of variable in branch.</t>
  </si>
  <si>
    <t xml:space="preserve">Line: 453 to 456 | DOUBLE_CHECK: Recommended addition of complement check regarding condition at 453. See replacements! </t>
  </si>
  <si>
    <t xml:space="preserve">Line: 479 to 481 | DOUBLE_CHECK: Recommended addition of complement check regarding condition at 479. See replacements! </t>
  </si>
  <si>
    <t xml:space="preserve">Line: 502 to 505 | DOUBLE_CHECK: Recommended addition of complement check regarding condition at 502. See replacements! </t>
  </si>
  <si>
    <t>Line: 507 | BYPASS: The condition strlen(pvalue)&gt;IOTX_HTTP_AUTH_TOKEN_LEN-1 contains a function strlen(pvalue), which may be bypassed.</t>
  </si>
  <si>
    <t>Line: 513 | CONSTANT_CODING: (Trivial): "iotx_http_context-&gt;is_authed=1" has value of 0x01. Consider replacement.</t>
  </si>
  <si>
    <t xml:space="preserve">Line: 521 to 524 | DOUBLE_CHECK: Recommended addition of complement check regarding condition at 521. See replacements! </t>
  </si>
  <si>
    <t xml:space="preserve">Line: 527 to 530 | DOUBLE_CHECK: Recommended addition of complement check regarding condition at 527. See replacements! </t>
  </si>
  <si>
    <t xml:space="preserve">Line: 533 to 536 | DOUBLE_CHECK: Recommended addition of complement check regarding condition at 533. See replacements! </t>
  </si>
  <si>
    <t>Line: 538 | CONSTANT_CODING: (Trivial): "ret=0" has value of 0x00. Consider replacement.</t>
  </si>
  <si>
    <t>Line: 560 | CONSTANT_CODING: (Trivial): "response_code=0" has value of 0x00. Consider replacement.</t>
  </si>
  <si>
    <t>Line: 567 | CONSTANT_CODING: (Trivial): "len=0" has value of 0x00. Consider replacement.</t>
  </si>
  <si>
    <t>Line: 568 | CONSTANT_CODING: (Trivial): "payload_len=0" has value of 0x00. Consider replacement.</t>
  </si>
  <si>
    <t>Line: 579 | BYPASS: The condition NULL==(iotx_http_context=verify_iotx_http_context(handle)) contains a function verify_iotx_http_context(handle), which may be bypassed.</t>
  </si>
  <si>
    <t xml:space="preserve">Line: 579 to 581 | DOUBLE_CHECK: Recommended addition of complement check regarding condition at 579. See replacements! </t>
  </si>
  <si>
    <t xml:space="preserve">Line: 583 to 586 | DOUBLE_CHECK: Recommended addition of complement check regarding condition at 583. See replacements! </t>
  </si>
  <si>
    <t xml:space="preserve">Line: 590 to 593 | DOUBLE_CHECK: Recommended addition of complement check regarding condition at 590. See replacements! </t>
  </si>
  <si>
    <t>Line: 595 | BRANCH: "0==iotx_http_context-&gt;is_authed" Using explicit integer instead of variable in branch.</t>
  </si>
  <si>
    <t xml:space="preserve">Line: 595 to 598 | DOUBLE_CHECK: Recommended addition of complement check regarding condition at 595. See replacements! </t>
  </si>
  <si>
    <t xml:space="preserve">Line: 600 to 603 | DOUBLE_CHECK: Recommended addition of complement check regarding condition at 600. See replacements! </t>
  </si>
  <si>
    <t xml:space="preserve">Line: 605 to 608 | DOUBLE_CHECK: Recommended addition of complement check regarding condition at 605. See replacements! </t>
  </si>
  <si>
    <t xml:space="preserve">Line: 610 to 613 | DOUBLE_CHECK: Recommended addition of complement check regarding condition at 610. See replacements! </t>
  </si>
  <si>
    <t xml:space="preserve">Line: 625 to 628 | DOUBLE_CHECK: Recommended addition of complement check regarding condition at 625. See replacements! </t>
  </si>
  <si>
    <t>Line: 647 | BYPASS: The condition iotx_post(httpc,http_url,IOTX_HTTP_ONLINE_SERVER_PORT,pub_key,&amp;httpc_data) contains a function iotx_post(httpc,http_url,IOTX_HTTP_ONLINE_SERVER_PORT,pub_key,&amp;httpc_data), which may be bypassed.</t>
  </si>
  <si>
    <t>Line: 658 | BRANCH: "ret&lt;0" Using explicit integer instead of variable in branch.</t>
  </si>
  <si>
    <t>Line: 664 | BRANCH: "0==iotx_http_context-&gt;keep_alive" Using explicit integer instead of variable in branch.</t>
  </si>
  <si>
    <t xml:space="preserve">Line: 664 to 666 | DOUBLE_CHECK: Recommended addition of complement check regarding condition at 664. See replacements! </t>
  </si>
  <si>
    <t xml:space="preserve">Line: 692 to 694 | DOUBLE_CHECK: Recommended addition of complement check regarding condition at 692. See replacements! </t>
  </si>
  <si>
    <t xml:space="preserve">Line: 713 | DEFAULT_FAIL: default:gotodo_exit_pre; uses potentially unsafe default statement. </t>
  </si>
  <si>
    <t xml:space="preserve">Line: 719 to 722 | DOUBLE_CHECK: Recommended addition of complement check regarding condition at 719. See replacements! </t>
  </si>
  <si>
    <t xml:space="preserve">Line: 736 | DEFAULT_FAIL: "else" uses potentially unsafe else statement. </t>
  </si>
  <si>
    <t xml:space="preserve">Line: 739 to 741 | DOUBLE_CHECK: Recommended addition of complement check regarding condition at 739. See replacements! </t>
  </si>
  <si>
    <t>Line: 744 | CONSTANT_CODING: (Trivial): "ret=0" has value of 0x00. Consider replacement.</t>
  </si>
  <si>
    <t xml:space="preserve">Line: 752 to 754 | DOUBLE_CHECK: Recommended addition of complement check regarding condition at 752. See replacements! </t>
  </si>
  <si>
    <t>Line: 764 | BYPASS: The condition NULL!=(iotx_http_context=verify_iotx_http_context(handle)) contains a function verify_iotx_http_context(handle), which may be bypassed.</t>
  </si>
  <si>
    <t xml:space="preserve">Line: 764 to 766 | DOUBLE_CHECK: Recommended addition of complement check regarding condition at 764. See replacements! </t>
  </si>
  <si>
    <t>m2_fingerprint main.c</t>
  </si>
  <si>
    <t>Line: 8 | CONSTANT_CODING: (Trivial): "BLACK 0x0000" has value of 0x00. Consider replacement.</t>
  </si>
  <si>
    <t>Line: 17 | CONSTANT_CODING: (Trivial): "__CS 10" uses trivial integer 10</t>
  </si>
  <si>
    <t>Line: 18 | CONSTANT_CODING: (Trivial): "__DC 9" uses trivial integer 9</t>
  </si>
  <si>
    <t>Line: 19 | DETECT: Recommended addition of checksum verification for variable icon[]PROGMEM = {0x0 in line 19. See replacements!</t>
  </si>
  <si>
    <t>Line: 83 | DETECT: Recommended addition of checksum verification for variable display = TFT_ILI9163C(__CS in line 83. See replacements!</t>
  </si>
  <si>
    <t>Line: 85 | DETECT: Recommended addition of checksum verification for variable finger = Adafruit_Fingerprint(&amp;mySerial) in line 85. See replacements!</t>
  </si>
  <si>
    <t>Line: 86 | CONSTANT_CODING: (Trivial): "fingerprintID=0" has value of 0x00. Consider replacement.</t>
  </si>
  <si>
    <t>Line: 86 | DETECT: Recommended addition of checksum verification for variable fingerprintID = 0 in line 86. See replacements!</t>
  </si>
  <si>
    <t>Line: 99 | BRANCH: "fingerprintID==1" Using explicit integer instead of variable in branch.</t>
  </si>
  <si>
    <t xml:space="preserve">Line: 99 to 108 | DOUBLE_CHECK: Recommended addition of complement check regarding condition at 99. See replacements! </t>
  </si>
  <si>
    <t>Line: 110 | BRANCH: "fingerprintID==2" Using explicit integer instead of variable in branch.</t>
  </si>
  <si>
    <t xml:space="preserve">Line: 110 to 119 | DOUBLE_CHECK: Recommended addition of complement check regarding condition at 110. See replacements! </t>
  </si>
  <si>
    <t>Line: 173 | BYPASS: The condition finger.verifyPassword() contains a function finger.verifyPassword(), which may be bypassed.</t>
  </si>
  <si>
    <t xml:space="preserve">Line: 175 | DEFAULT_FAIL: "else" uses potentially unsafe else statement. </t>
  </si>
  <si>
    <t xml:space="preserve">Line: 183 to 183 | DOUBLE_CHECK: Recommended addition of complement check regarding condition at 183. See replacements! </t>
  </si>
  <si>
    <t>Potential Double Checks</t>
  </si>
  <si>
    <t xml:space="preserve">Line: 186 to 186 | DOUBLE_CHECK: Recommended addition of complement check regarding condition at 186. See replacements! </t>
  </si>
  <si>
    <t xml:space="preserve">Line: 189 to 189 | DOUBLE_CHECK: Recommended addition of complement check regarding condition at 189. See replacements! </t>
  </si>
  <si>
    <t>mbd-arduino-cashless mdb.c</t>
  </si>
  <si>
    <t>Line: 5 | DETECT: Recommended addition of checksum verification for variable vmc_config = {0 in line 5. See replacements!</t>
  </si>
  <si>
    <t>185 if (MDB_DataCount() &gt; 5)</t>
  </si>
  <si>
    <t>Line: 6 | DETECT: Recommended addition of checksum verification for variable vmc_prices = {0 in line 6. See replacements!</t>
  </si>
  <si>
    <t>262 if (MDB_DataCount() &gt; 0)</t>
  </si>
  <si>
    <t>Line: 9 | CONSTANT_CODING: (Trivial): "user_funds=0x0000" has value of 0x00. Consider replacement.</t>
  </si>
  <si>
    <t>290 if (MDB_DataCount() &gt; 1)</t>
  </si>
  <si>
    <t>Line: 9 | DETECT: Recommended addition of checksum verification for variable user_funds = 0x0000 in line 9. See replacements!</t>
  </si>
  <si>
    <t>471 if (begin_session_counter &gt;= 50)</t>
  </si>
  <si>
    <t>Line: 11 | CONSTANT_CODING: (Trivial): "item_cost=0x0000" has value of 0x00. Consider replacement.</t>
  </si>
  <si>
    <t>517 if (vend_approved_counter &gt;= 50)</t>
  </si>
  <si>
    <t>Line: 11 | DETECT: Recommended addition of checksum verification for variable item_cost = 0x0000 in line 11. See replacements!</t>
  </si>
  <si>
    <t>686 if (MDB_DataCount() &gt; 2)</t>
  </si>
  <si>
    <t>Line: 15 | CONSTANT_CODING: (Trivial): "vend_amount=0x0000" has value of 0x00. Consider replacement.</t>
  </si>
  <si>
    <t>716 if (MDB_DataCount() &gt; 0)</t>
  </si>
  <si>
    <t>Line: 15 | DETECT: Recommended addition of checksum verification for variable vend_amount = 0x0000 in line 15. See replacements!</t>
  </si>
  <si>
    <t>748 if (MDB_DataCount() &gt; 4)</t>
  </si>
  <si>
    <t>Line: 16 | CONSTANT_CODING: (Trivial): "csh_error_code=0" has value of 0x00. Consider replacement.</t>
  </si>
  <si>
    <t>802 if (MDB_DataCount() &gt; 29)</t>
  </si>
  <si>
    <t>Line: 16 | DETECT: Recommended addition of checksum verification for variable csh_error_code = 0 in line 16. See replacements!</t>
  </si>
  <si>
    <t>Line: 18 | DETECT: Recommended addition of checksum verification for variable csh_poll_state = CSH_JUST_RESET in line 18. See replacements!</t>
  </si>
  <si>
    <t>Line: 19 | DETECT: Recommended addition of checksum verification for variable csh_state = CSH_S_INACTIVE in line 19. See replacements!</t>
  </si>
  <si>
    <t>Line: 20 | DETECT: Recommended addition of checksum verification for variable csh_config = {0x01 in line 20. See replacements!</t>
  </si>
  <si>
    <t>Line: 62 | CONSTANT_CODING: (Trivial): "command=0" has value of 0x00. Consider replacement.</t>
  </si>
  <si>
    <t>Line: 185 | BRANCH: "MDB_DataCount()&gt;5" Using explicit integer instead of variable in branch.</t>
  </si>
  <si>
    <t>Line: 185 | BYPASS: The condition MDB_DataCount()&gt;5 contains a function MDB_DataCount(), which may be bypassed.</t>
  </si>
  <si>
    <t xml:space="preserve">Line: 188 to 192 | LOOP_CHECK: Recommended addition of loop-completion check regarding for-loop at 188 to 192. See replacements! </t>
  </si>
  <si>
    <t xml:space="preserve">Line: 197 to 201 | DOUBLE_CHECK: Recommended addition of complement check regarding condition at 197. See replacements! </t>
  </si>
  <si>
    <t>Line: 262 | BRANCH: "MDB_DataCount()&gt;0" Using explicit integer instead of variable in branch.</t>
  </si>
  <si>
    <t>Line: 262 | BYPASS: The condition MDB_DataCount()&gt;0 contains a function MDB_DataCount(), which may be bypassed.</t>
  </si>
  <si>
    <t>Line: 290 | BRANCH: "MDB_DataCount()&gt;1" Using explicit integer instead of variable in branch.</t>
  </si>
  <si>
    <t>Line: 290 | BYPASS: The condition MDB_DataCount()&gt;1 contains a function MDB_DataCount(), which may be bypassed.</t>
  </si>
  <si>
    <t xml:space="preserve">Line: 293 to 297 | LOOP_CHECK: Recommended addition of loop-completion check regarding for-loop at 293 to 297. See replacements! </t>
  </si>
  <si>
    <t xml:space="preserve">Line: 301 to 305 | DOUBLE_CHECK: Recommended addition of complement check regarding condition at 301. See replacements! </t>
  </si>
  <si>
    <t>Line: 374 | CONSTANT_CODING: (Trivial): "vmc_config.featureLevel=0" has value of 0x00. Consider replacement.</t>
  </si>
  <si>
    <t>Line: 375 | CONSTANT_CODING: (Trivial): "vmc_config.displayColumns=0" has value of 0x00. Consider replacement.</t>
  </si>
  <si>
    <t>Line: 376 | CONSTANT_CODING: (Trivial): "vmc_config.displayRows=0" has value of 0x00. Consider replacement.</t>
  </si>
  <si>
    <t>Line: 377 | CONSTANT_CODING: (Trivial): "vmc_config.displayInfo=0" has value of 0x00. Consider replacement.</t>
  </si>
  <si>
    <t>Line: 379 | CONSTANT_CODING: (Trivial): "vmc_prices.maxPrice=0" has value of 0x00. Consider replacement.</t>
  </si>
  <si>
    <t>Line: 380 | CONSTANT_CODING: (Trivial): "vmc_prices.minPrice=0" has value of 0x00. Consider replacement.</t>
  </si>
  <si>
    <t>Line: 382 | CONSTANT_CODING: (Trivial): "csh_error_code=0" has value of 0x00. Consider replacement.</t>
  </si>
  <si>
    <t>Line: 403 | CONSTANT_CODING: (Trivial): "checksum=0" has value of 0x00. Consider replacement.</t>
  </si>
  <si>
    <t>Line: 462 | CONSTANT_CODING: (Trivial): "begin_session_counter=0" has value of 0x00. Consider replacement.</t>
  </si>
  <si>
    <t>Line: 464 | CONSTANT_CODING: (Trivial): "checksum=0" has value of 0x00. Consider replacement.</t>
  </si>
  <si>
    <t>Line: 471 | BRANCH: "begin_session_counter&gt;=50" Using explicit integer instead of variable in branch.</t>
  </si>
  <si>
    <t>Line: 475 | CONSTANT_CODING: (Trivial): "begin_session_counter=0" has value of 0x00. Consider replacement.</t>
  </si>
  <si>
    <t>Line: 511 | CONSTANT_CODING: (Trivial): "vend_approved_counter=0" has value of 0x00. Consider replacement.</t>
  </si>
  <si>
    <t>Line: 512 | CONSTANT_CODING: (Trivial): "checksum=0" has value of 0x00. Consider replacement.</t>
  </si>
  <si>
    <t>Line: 517 | BRANCH: "vend_approved_counter&gt;=50" Using explicit integer instead of variable in branch.</t>
  </si>
  <si>
    <t>Line: 520 | CONSTANT_CODING: (Trivial): "vend_approved_counter=0" has value of 0x00. Consider replacement.</t>
  </si>
  <si>
    <t xml:space="preserve">Line: 566 to 567 | DOUBLE_CHECK: Recommended addition of complement check regarding condition at 566. See replacements! </t>
  </si>
  <si>
    <t>Line: 579 | CONSTANT_CODING: (Trivial): "checksum=0" has value of 0x00. Consider replacement.</t>
  </si>
  <si>
    <t>Line: 581 | CONSTANT_CODING: (Trivial): "a_char=0x41" uses trivial integer 65</t>
  </si>
  <si>
    <t xml:space="preserve">Line: 586 to 587 | LOOP_CHECK: Recommended addition of loop-completion check regarding for-loop at 586 to 587. See replacements! </t>
  </si>
  <si>
    <t>Line: 589 | CONSTANT_CODING: (Trivial): "periph_id[15]=1" has value of 0x01. Consider replacement.</t>
  </si>
  <si>
    <t xml:space="preserve">Line: 593 to 594 | LOOP_CHECK: Recommended addition of loop-completion check regarding for-loop at 593 to 594. See replacements! </t>
  </si>
  <si>
    <t>Line: 596 | CONSTANT_CODING: (Trivial): "periph_id[28]=1" has value of 0x01. Consider replacement.</t>
  </si>
  <si>
    <t>Line: 597 | CONSTANT_CODING: (Trivial): "periph_id[29]=0" has value of 0x00. Consider replacement.</t>
  </si>
  <si>
    <t xml:space="preserve">Line: 600 to 601 | LOOP_CHECK: Recommended addition of loop-completion check regarding for-loop at 600 to 601. See replacements! </t>
  </si>
  <si>
    <t xml:space="preserve">Line: 617 to 618 | LOOP_CHECK: Recommended addition of loop-completion check regarding for-loop at 617 to 618. See replacements! </t>
  </si>
  <si>
    <t>Line: 644 | BRANCH: "MDB_DataCount()&gt;4" Using explicit integer instead of variable in branch.</t>
  </si>
  <si>
    <t>Line: 644 | BYPASS: The condition MDB_DataCount()&gt;4 contains a function MDB_DataCount(), which may be bypassed.</t>
  </si>
  <si>
    <t xml:space="preserve">Line: 647 to 651 | LOOP_CHECK: Recommended addition of loop-completion check regarding for-loop at 647 to 651. See replacements! </t>
  </si>
  <si>
    <t xml:space="preserve">Line: 655 to 659 | DOUBLE_CHECK: Recommended addition of complement check regarding condition at 655. See replacements! </t>
  </si>
  <si>
    <t>Line: 686 | BRANCH: "MDB_DataCount()&gt;2" Using explicit integer instead of variable in branch.</t>
  </si>
  <si>
    <t>Line: 686 | BYPASS: The condition MDB_DataCount()&gt;2 contains a function MDB_DataCount(), which may be bypassed.</t>
  </si>
  <si>
    <t xml:space="preserve">Line: 689 to 693 | LOOP_CHECK: Recommended addition of loop-completion check regarding for-loop at 689 to 693. See replacements! </t>
  </si>
  <si>
    <t>Line: 716 | BRANCH: "MDB_DataCount()&gt;0" Using explicit integer instead of variable in branch.</t>
  </si>
  <si>
    <t>Line: 716 | BYPASS: The condition MDB_DataCount()&gt;0 contains a function MDB_DataCount(), which may be bypassed.</t>
  </si>
  <si>
    <t xml:space="preserve">Line: 720 to 724 | DOUBLE_CHECK: Recommended addition of complement check regarding condition at 720. See replacements! </t>
  </si>
  <si>
    <t>Line: 748 | BRANCH: "MDB_DataCount()&gt;4" Using explicit integer instead of variable in branch.</t>
  </si>
  <si>
    <t>Line: 748 | BYPASS: The condition MDB_DataCount()&gt;4 contains a function MDB_DataCount(), which may be bypassed.</t>
  </si>
  <si>
    <t xml:space="preserve">Line: 750 to 754 | LOOP_CHECK: Recommended addition of loop-completion check regarding for-loop at 750 to 754. See replacements! </t>
  </si>
  <si>
    <t xml:space="preserve">Line: 756 to 760 | DOUBLE_CHECK: Recommended addition of complement check regarding condition at 756. See replacements! </t>
  </si>
  <si>
    <t xml:space="preserve">Line: 777 to 778 | DOUBLE_CHECK: Recommended addition of complement check regarding condition at 777. See replacements! </t>
  </si>
  <si>
    <t>Line: 802 | BRANCH: "MDB_DataCount()&gt;29" Using explicit integer instead of variable in branch.</t>
  </si>
  <si>
    <t>Line: 802 | BYPASS: The condition MDB_DataCount()&gt;29 contains a function MDB_DataCount(), which may be bypassed.</t>
  </si>
  <si>
    <t xml:space="preserve">Line: 805 to 809 | LOOP_CHECK: Recommended addition of loop-completion check regarding for-loop at 805 to 809. See replacements! </t>
  </si>
  <si>
    <t xml:space="preserve">Line: 814 to 818 | DOUBLE_CHECK: Recommended addition of complement check regarding condition at 814. See replacements! </t>
  </si>
  <si>
    <t>Line: 892 | CONSTANT_CODING: (Trivial): "ret_val=0x00" has value of 0x00. Consider replacement.</t>
  </si>
  <si>
    <t xml:space="preserve">Line: 894 to 895 | LOOP_CHECK: Recommended addition of loop-completion check regarding for-loop at 894 to 895. See replacements! </t>
  </si>
  <si>
    <t>MicroBros-SmartHome main.c</t>
  </si>
  <si>
    <t>Line: 10 | DETECT: Recommended addition of checksum verification for variable password[4] = "0000" in line 10. See replacements!</t>
  </si>
  <si>
    <t>Line: 11 | CONSTANT_CODING: (Trivial): "curr_temp=255" has value of 0xFF. Consider replacement.</t>
  </si>
  <si>
    <t>Line: 11 | DETECT: Recommended addition of checksum verification for variable curr_temp = 255 in line 11. See replacements!</t>
  </si>
  <si>
    <t>Line: 12 | CONSTANT_CODING: (Trivial): "last_temp=255" has value of 0xFF. Consider replacement.</t>
  </si>
  <si>
    <t>Line: 12 | DETECT: Recommended addition of checksum verification for variable last_temp = 255 in line 12. See replacements!</t>
  </si>
  <si>
    <t>Line: 61 | BRANCH: "last_temp==255" Using explicit integer instead of variable in branch.</t>
  </si>
  <si>
    <t xml:space="preserve">Line: 61 to 64 | DOUBLE_CHECK: Recommended addition of complement check regarding condition at 61. See replacements! </t>
  </si>
  <si>
    <t>Line: 72 | CONSTANT_CODING: (Trivial): "counter=0" has value of 0x00. Consider replacement.</t>
  </si>
  <si>
    <t xml:space="preserve">Line: 80 to 85 | LOOP_CHECK: Recommended addition of loop-completion check regarding for-loop at 80 to 85. See replacements! </t>
  </si>
  <si>
    <t>Line: 87 | BRANCH: "memcmp(entered_password,password,sizeof(entered_password))!=0" Using explicit integer instead of variable in branch.</t>
  </si>
  <si>
    <t>Line: 87 | BYPASS: The condition (memcmp(entered_password,password,sizeof(entered_password))!=0) contains a function memcmp(entered_password,password,sizeof(entered_password)), which may be bypassed.</t>
  </si>
  <si>
    <t xml:space="preserve">Line: 87 to 123 | DOUBLE_CHECK: Recommended addition of complement check regarding condition at 87. See replacements! </t>
  </si>
  <si>
    <t>Line: 100 | BRANCH: "counter==3" Using explicit integer instead of variable in branch.</t>
  </si>
  <si>
    <t xml:space="preserve">Line: 100 to 123 | DOUBLE_CHECK: Recommended addition of complement check regarding condition at 100. See replacements! </t>
  </si>
  <si>
    <t>Line: 108 | CONSTANT_CODING: (Trivial): "counter=0" has value of 0x00. Consider replacement.</t>
  </si>
  <si>
    <t xml:space="preserve">Line: 113 | DEFAULT_FAIL: "else" uses potentially unsafe else statement. </t>
  </si>
  <si>
    <t>Line: 120 | CONSTANT_CODING: (Trivial): "counter=0" has value of 0x00. Consider replacement.</t>
  </si>
  <si>
    <t>Line: 121 | CONSTANT_CODING: (Trivial): "last_temp=255" has value of 0xFF. Consider replacement.</t>
  </si>
  <si>
    <t>microFourQ schnorrq.c</t>
  </si>
  <si>
    <t>Line: 27 | BRANCH: "CryptoHashFunction(SecretKey,32,k)!=0" Using explicit integer instead of variable in branch.</t>
  </si>
  <si>
    <t>Line: 27 | BYPASS: The condition CryptoHashFunction(SecretKey,32,k)!=0 contains a function CryptoHashFunction(SecretKey,32,k), which may be bypassed.</t>
  </si>
  <si>
    <t xml:space="preserve">Line: 27 to 30 | DOUBLE_CHECK: Recommended addition of complement check regarding condition at 27. See replacements! </t>
  </si>
  <si>
    <t xml:space="preserve">Line: 53 to 55 | DOUBLE_CHECK: Recommended addition of complement check regarding condition at 53. See replacements! </t>
  </si>
  <si>
    <t xml:space="preserve">Line: 58 to 60 | DOUBLE_CHECK: Recommended addition of complement check regarding condition at 58. See replacements! </t>
  </si>
  <si>
    <t>Line: 83 | BRANCH: "CryptoHashFunction(SecretKey,32,k)!=0" Using explicit integer instead of variable in branch.</t>
  </si>
  <si>
    <t>Line: 83 | BYPASS: The condition CryptoHashFunction(SecretKey,32,k)!=0 contains a function CryptoHashFunction(SecretKey,32,k), which may be bypassed.</t>
  </si>
  <si>
    <t xml:space="preserve">Line: 83 to 86 | DOUBLE_CHECK: Recommended addition of complement check regarding condition at 83. See replacements! </t>
  </si>
  <si>
    <t xml:space="preserve">Line: 89 to 92 | DOUBLE_CHECK: Recommended addition of complement check regarding condition at 89. See replacements! </t>
  </si>
  <si>
    <t>Line: 97 | BRANCH: "CryptoHashFunction(temp+32,SizeMessage+32,r)!=0" Using explicit integer instead of variable in branch.</t>
  </si>
  <si>
    <t>Line: 97 | BYPASS: The condition CryptoHashFunction(temp+32,SizeMessage+32,r)!=0 contains a function CryptoHashFunction(temp+32,SizeMessage+32,r), which may be bypassed.</t>
  </si>
  <si>
    <t xml:space="preserve">Line: 97 to 100 | DOUBLE_CHECK: Recommended addition of complement check regarding condition at 97. See replacements! </t>
  </si>
  <si>
    <t>Line: 107 | BRANCH: "CryptoHashFunction(temp,SizeMessage+64,h)!=0" Using explicit integer instead of variable in branch.</t>
  </si>
  <si>
    <t>Line: 107 | BYPASS: The condition CryptoHashFunction(temp,SizeMessage+64,h)!=0 contains a function CryptoHashFunction(temp,SizeMessage+64,h), which may be bypassed.</t>
  </si>
  <si>
    <t xml:space="preserve">Line: 107 to 110 | DOUBLE_CHECK: Recommended addition of complement check regarding condition at 107. See replacements! </t>
  </si>
  <si>
    <t xml:space="preserve">Line: 122 to 123 | DOUBLE_CHECK: Recommended addition of complement check regarding condition at 122. See replacements! </t>
  </si>
  <si>
    <t>Line: 141 | CONSTANT_CODING: (Trivial): "*valid=false" uses explicit boolean =</t>
  </si>
  <si>
    <t xml:space="preserve">Line: 144 to 147 | DOUBLE_CHECK: Recommended addition of complement check regarding condition at 144. See replacements! </t>
  </si>
  <si>
    <t>Line: 149 | BRANCH: "(Signature[15]&amp;0x80)!=0" Using explicit integer instead of variable in branch.</t>
  </si>
  <si>
    <t>Line: 149 | BRANCH: "Signature[63]!=0" Using explicit integer instead of variable in branch.</t>
  </si>
  <si>
    <t>Line: 149 | BRANCH: "(Signature[62]&amp;0xC0)!=0" Using explicit integer instead of variable in branch.</t>
  </si>
  <si>
    <t>Line: 149 | BRANCH: "(PublicKey[15]&amp;0x80)!=0" Using explicit integer instead of variable in branch.</t>
  </si>
  <si>
    <t xml:space="preserve">Line: 149 to 152 | DOUBLE_CHECK: Recommended addition of complement check regarding condition at 149. See replacements! </t>
  </si>
  <si>
    <t xml:space="preserve">Line: 155 to 157 | DOUBLE_CHECK: Recommended addition of complement check regarding condition at 155. See replacements! </t>
  </si>
  <si>
    <t>Line: 163 | BRANCH: "CryptoHashFunction(temp,SizeMessage+64,h)!=0" Using explicit integer instead of variable in branch.</t>
  </si>
  <si>
    <t>Line: 163 | BYPASS: The condition CryptoHashFunction(temp,SizeMessage+64,h)!=0 contains a function CryptoHashFunction(temp,SizeMessage+64,h), which may be bypassed.</t>
  </si>
  <si>
    <t xml:space="preserve">Line: 163 to 166 | DOUBLE_CHECK: Recommended addition of complement check regarding condition at 163. See replacements! </t>
  </si>
  <si>
    <t xml:space="preserve">Line: 169 to 171 | DOUBLE_CHECK: Recommended addition of complement check regarding condition at 169. See replacements! </t>
  </si>
  <si>
    <t xml:space="preserve">Line: 175 to 179 | LOOP_CHECK: Recommended addition of loop-completion check regarding for-loop at 175 to 179. See replacements! </t>
  </si>
  <si>
    <t xml:space="preserve">Line: 176 to 178 | DOUBLE_CHECK: Recommended addition of complement check regarding condition at 176. See replacements! </t>
  </si>
  <si>
    <t>Line: 180 | CONSTANT_CODING: (Trivial): "*valid=true" uses explicit boolean =</t>
  </si>
  <si>
    <t xml:space="preserve">Line: 183 to 184 | DOUBLE_CHECK: Recommended addition of complement check regarding condition at 183. See replacements! </t>
  </si>
  <si>
    <t>rauc crypt.c</t>
  </si>
  <si>
    <t>Line: 9 | CONSTANT_CODING: (Trivial): "ENC_SEC_SIZE 4096" uses trivial integer 4096</t>
  </si>
  <si>
    <t>86 if (inlen &lt;= 0)</t>
  </si>
  <si>
    <t>Line: 51 | CONSTANT_CODING: (Trivial): "sector_count=0" has value of 0x00. Consider replacement.</t>
  </si>
  <si>
    <t>88 if (inlen &lt; ENC_SEC_SIZE) {</t>
  </si>
  <si>
    <t>Line: 53 | CONSTANT_CODING: (Trivial): "donesize=0" has value of 0x00. Consider replacement.</t>
  </si>
  <si>
    <t>94 if (maxsize &amp;&amp; donesize &gt; maxsize) {</t>
  </si>
  <si>
    <t xml:space="preserve">Line: 55 to 62 | DOUBLE_CHECK: Recommended addition of complement check regarding condition at 55. See replacements! </t>
  </si>
  <si>
    <t xml:space="preserve">Line: 56 to 62 | DOUBLE_CHECK: Recommended addition of complement check regarding condition at 56. See replacements! </t>
  </si>
  <si>
    <t xml:space="preserve">Line: 68 to 81 | DOUBLE_CHECK: Recommended addition of complement check regarding condition at 68. See replacements! </t>
  </si>
  <si>
    <t xml:space="preserve">Line: 69 to 81 | DOUBLE_CHECK: Recommended addition of complement check regarding condition at 69. See replacements! </t>
  </si>
  <si>
    <t>Line: 86 | BRANCH: "inlen&lt;=0" Using explicit integer instead of variable in branch.</t>
  </si>
  <si>
    <t xml:space="preserve">Line: 90 | CONSTANT_CODING: (Low Hamming): "returnFALSE;" returns low hamming distance value. </t>
  </si>
  <si>
    <t xml:space="preserve">Line: 95 | CONSTANT_CODING: (Low Hamming): "returnTRUE;" returns low hamming distance value. </t>
  </si>
  <si>
    <t>Line: 98 | BYPASS: The condition !EVP_CipherUpdate(ctx,outbuf,&amp;outlen,inbuf,ENC_SEC_SIZE) contains a function EVP_CipherUpdate(ctx,outbuf,&amp;outlen,inbuf,ENC_SEC_SIZE), which may be bypassed.</t>
  </si>
  <si>
    <t xml:space="preserve">Line: 100 | CONSTANT_CODING: (Low Hamming): "returnFALSE;" returns low hamming distance value. </t>
  </si>
  <si>
    <t>Line: 105 | BYPASS: The condition !EVP_CipherFinal_ex(ctx,outbuf,&amp;outlen) contains a function EVP_CipherFinal_ex(ctx,outbuf,&amp;outlen), which may be bypassed.</t>
  </si>
  <si>
    <t xml:space="preserve">Line: 107 | CONSTANT_CODING: (Low Hamming): "returnFALSE;" returns low hamming distance value. </t>
  </si>
  <si>
    <t xml:space="preserve">Line: 111 | CONSTANT_CODING: (Low Hamming): "returnTRUE;" returns low hamming distance value. </t>
  </si>
  <si>
    <t>Line: 118 | CONSTANT_CODING: (Trivial): "res=FALSE" uses explicit boolean FALSE</t>
  </si>
  <si>
    <t xml:space="preserve">Line: 123 to 132 | DOUBLE_CHECK: Recommended addition of complement check regarding condition at 123. See replacements! </t>
  </si>
  <si>
    <t>Line: 130 | CONSTANT_CODING: (Trivial): "res=FALSE" uses explicit boolean =</t>
  </si>
  <si>
    <t>Line: 139 | CONSTANT_CODING: (Trivial): "res=FALSE" uses explicit boolean =</t>
  </si>
  <si>
    <t>Line: 150 | CONSTANT_CODING: (Trivial): "res=TRUE" uses explicit boolean =</t>
  </si>
  <si>
    <t>sef-project main.c</t>
  </si>
  <si>
    <t>Line: 16 | CONSTANT_CODING: (Trivial): "POT_ZERO 0" has value of 0x00. Consider replacement.</t>
  </si>
  <si>
    <t>LINE 47: KEY_DDR = 0xF0;</t>
  </si>
  <si>
    <t>Line: 17 | CONSTANT_CODING: (Trivial): "CONFIRM_SOUND 2" uses trivial integer 2</t>
  </si>
  <si>
    <t xml:space="preserve">LINE 64: }while(column == 0x0F); </t>
  </si>
  <si>
    <t>Line: 18 | CONSTANT_CODING: (Trivial): "ALARM_SOUND 6" uses trivial integer 6</t>
  </si>
  <si>
    <t>LINES 229-234: if(pot1 == VALUE_POT &amp;&amp; pot2 == VALUE</t>
  </si>
  <si>
    <t>Line: 19 | CONSTANT_CODING: (Trivial): "WRONG_PASS 3" uses trivial integer 3</t>
  </si>
  <si>
    <t>70 if(column != 0x0F){</t>
  </si>
  <si>
    <t>Line: 22 | CONSTANT_CODING: (Trivial): "PASS_LENGHT 4" uses trivial integer 4</t>
  </si>
  <si>
    <t>79 if(column != 0x0F){</t>
  </si>
  <si>
    <t>Line: 23 | CONSTANT_CODING: (Trivial): "FIRST_ROW 0" has value of 0x00. Consider replacement.</t>
  </si>
  <si>
    <t>88 if(column != 0x0F){</t>
  </si>
  <si>
    <t>Line: 24 | CONSTANT_CODING: (Trivial): "SECOND_ROW 1" has value of 0x01. Consider replacement.</t>
  </si>
  <si>
    <t>97 if(column != 0x0F){</t>
  </si>
  <si>
    <t>Line: 25 | CONSTANT_CODING: (Trivial): "THIRD_ROW 2" uses trivial integer 2</t>
  </si>
  <si>
    <t>Line: 26 | CONSTANT_CODING: (Trivial): "FOURTH_ROW 3" uses trivial integer 3</t>
  </si>
  <si>
    <t>Line: 27 | CONSTANT_CODING: (Trivial): "MIDDLE_POSITION 5" uses trivial integer 5</t>
  </si>
  <si>
    <t>Line: 29 | DETECT: Recommended addition of checksum verification for variable keypad[4][4] = {{'1' in line 29. See replacements!</t>
  </si>
  <si>
    <t>Line: 30 | DETECT: Recommended addition of checksum verification for variable output[5] = {'*' in line 30. See replacements!</t>
  </si>
  <si>
    <t>Line: 32 | CONSTANT_CODING: (Trivial): "doorOpen=0" has value of 0x00. Consider replacement.</t>
  </si>
  <si>
    <t>Line: 32 | DETECT: Recommended addition of checksum verification for variable doorOpen = 0 in line 32. See replacements!</t>
  </si>
  <si>
    <t>Line: 33 | CONSTANT_CODING: (Trivial): "flagPot=0" has value of 0x00. Consider replacement.</t>
  </si>
  <si>
    <t>Line: 33 | DETECT: Recommended addition of checksum verification for variable flagPot = 0 in line 33. See replacements!</t>
  </si>
  <si>
    <t>Line: 37 | CONSTANT_CODING: (Trivial): "flagWrongPass=0" has value of 0x00. Consider replacement.</t>
  </si>
  <si>
    <t>Line: 37 | DETECT: Recommended addition of checksum verification for variable flagWrongPass = 0 in line 37. See replacements!</t>
  </si>
  <si>
    <t>Line: 38 | CONSTANT_CODING: (Trivial): "wrongPassCounter=3" uses trivial integer 3</t>
  </si>
  <si>
    <t>Line: 38 | DETECT: Recommended addition of checksum verification for variable wrongPassCounter = 3 in line 38. See replacements!</t>
  </si>
  <si>
    <t>Line: 39 | DETECT: Recommended addition of checksum verification for variable passwordCheck = "1598" in line 39. See replacements!</t>
  </si>
  <si>
    <t>Line: 40 | DETECT: Recommended addition of checksum verification for variable passwordLock = "####" in line 40. See replacements!</t>
  </si>
  <si>
    <t>Line: 41 | DETECT: Recommended addition of checksum verification for variable confirm = 'A' in line 41. See replacements!</t>
  </si>
  <si>
    <t>Line: 48 | CONSTANT_CODING: (Trivial): "KEY_PRT=0xFF" has value of 0xFF. Consider replacement.</t>
  </si>
  <si>
    <t xml:space="preserve">Line: 103 to 111 | DOUBLE_CHECK: Recommended addition of complement check regarding condition at 103. See replacements! </t>
  </si>
  <si>
    <t xml:space="preserve">Line: 105 to 111 | DOUBLE_CHECK: Recommended addition of complement check regarding condition at 105. See replacements! </t>
  </si>
  <si>
    <t xml:space="preserve">Line: 107 to 111 | DOUBLE_CHECK: Recommended addition of complement check regarding condition at 107. See replacements! </t>
  </si>
  <si>
    <t>Line: 116 | BRANCH: "flagWrongPass==0" Using explicit integer instead of variable in branch.</t>
  </si>
  <si>
    <t xml:space="preserve">Line: 116 to 146 | DOUBLE_CHECK: Recommended addition of complement check regarding condition at 116. See replacements! </t>
  </si>
  <si>
    <t>Line: 117 | BRANCH: "buzzerCounter&gt;0" Using explicit integer instead of variable in branch.</t>
  </si>
  <si>
    <t>Line: 122 | BRANCH: "flagWrongPass==1" Using explicit integer instead of variable in branch.</t>
  </si>
  <si>
    <t xml:space="preserve">Line: 122 to 146 | DOUBLE_CHECK: Recommended addition of complement check regarding condition at 122. See replacements! </t>
  </si>
  <si>
    <t>Line: 129 | BYPASS: The condition !(PINB&amp;_BV(PB0)) contains a function _BV(PB0), which may be bypassed.</t>
  </si>
  <si>
    <t>Line: 130 | BRANCH: "(PINB&amp;_BV(PB0))==0" Using explicit integer instead of variable in branch.</t>
  </si>
  <si>
    <t>Line: 130 | BYPASS: The condition (PINB&amp;_BV(PB0))==0 contains a function _BV(PB0), which may be bypassed.</t>
  </si>
  <si>
    <t xml:space="preserve">Line: 130 to 146 | DOUBLE_CHECK: Recommended addition of complement check regarding condition at 130. See replacements! </t>
  </si>
  <si>
    <t>Line: 131 | CONSTANT_CODING: (Trivial): "flagWrongPass=0" has value of 0x00. Consider replacement.</t>
  </si>
  <si>
    <t>Line: 135 | BRANCH: "doorOpen==0" Using explicit integer instead of variable in branch.</t>
  </si>
  <si>
    <t xml:space="preserve">Line: 135 to 146 | DOUBLE_CHECK: Recommended addition of complement check regarding condition at 135. See replacements! </t>
  </si>
  <si>
    <t xml:space="preserve">Line: 138 | DEFAULT_FAIL: "else" uses potentially unsafe else statement. </t>
  </si>
  <si>
    <t>Line: 151 | BRANCH: "doorOpen==1" Using explicit integer instead of variable in branch.</t>
  </si>
  <si>
    <t xml:space="preserve">Line: 151 to 157 | DOUBLE_CHECK: Recommended addition of complement check regarding condition at 151. See replacements! </t>
  </si>
  <si>
    <t>Line: 154 | BRANCH: "doorOpen==0" Using explicit integer instead of variable in branch.</t>
  </si>
  <si>
    <t xml:space="preserve">Line: 154 to 157 | DOUBLE_CHECK: Recommended addition of complement check regarding condition at 154. See replacements! </t>
  </si>
  <si>
    <t>Line: 165 | BRANCH: "flagPot==0" Using explicit integer instead of variable in branch.</t>
  </si>
  <si>
    <t xml:space="preserve">Line: 165 to 177 | DOUBLE_CHECK: Recommended addition of complement check regarding condition at 165. See replacements! </t>
  </si>
  <si>
    <t>Line: 170 | BRANCH: "flagPot==1" Using explicit integer instead of variable in branch.</t>
  </si>
  <si>
    <t xml:space="preserve">Line: 170 to 177 | DOUBLE_CHECK: Recommended addition of complement check regarding condition at 170. See replacements! </t>
  </si>
  <si>
    <t xml:space="preserve">Line: 179 to 182 | DOUBLE_CHECK: Recommended addition of complement check regarding condition at 179. See replacements! </t>
  </si>
  <si>
    <t>Line: 193 | BRANCH: "flagPot==0" Using explicit integer instead of variable in branch.</t>
  </si>
  <si>
    <t xml:space="preserve">Line: 193 to 220 | DOUBLE_CHECK: Recommended addition of complement check regarding condition at 193. See replacements! </t>
  </si>
  <si>
    <t>Line: 194 | BYPASS: The condition !(PINB&amp;_BV(PB0)) contains a function _BV(PB0), which may be bypassed.</t>
  </si>
  <si>
    <t>Line: 195 | BRANCH: "(PINB&amp;_BV(PB0))==0" Using explicit integer instead of variable in branch.</t>
  </si>
  <si>
    <t>Line: 195 | BYPASS: The condition (PINB&amp;_BV(PB0))==0 contains a function _BV(PB0), which may be bypassed.</t>
  </si>
  <si>
    <t xml:space="preserve">Line: 195 to 220 | DOUBLE_CHECK: Recommended addition of complement check regarding condition at 195. See replacements! </t>
  </si>
  <si>
    <t>Line: 197 | CONSTANT_CODING: (Trivial): "flagPot=1" has value of 0x01. Consider replacement.</t>
  </si>
  <si>
    <t>Line: 208 | BRANCH: "flagPot==1" Using explicit integer instead of variable in branch.</t>
  </si>
  <si>
    <t xml:space="preserve">Line: 208 to 220 | DOUBLE_CHECK: Recommended addition of complement check regarding condition at 208. See replacements! </t>
  </si>
  <si>
    <t>Line: 209 | BYPASS: The condition !(PINB&amp;_BV(PB0)) contains a function _BV(PB0), which may be bypassed.</t>
  </si>
  <si>
    <t>Line: 210 | BRANCH: "(PINB&amp;_BV(PB0))==0" Using explicit integer instead of variable in branch.</t>
  </si>
  <si>
    <t>Line: 210 | BYPASS: The condition (PINB&amp;_BV(PB0))==0 contains a function _BV(PB0), which may be bypassed.</t>
  </si>
  <si>
    <t xml:space="preserve">Line: 210 to 220 | DOUBLE_CHECK: Recommended addition of complement check regarding condition at 210. See replacements! </t>
  </si>
  <si>
    <t xml:space="preserve">Line: 229 to 234 | DOUBLE_CHECK: Recommended addition of complement check regarding condition at 229. See replacements! </t>
  </si>
  <si>
    <t>Line: 230 | CONSTANT_CODING: (Trivial): "doorOpen=1" has value of 0x01. Consider replacement.</t>
  </si>
  <si>
    <t>Line: 240 | BRANCH: "doorOpen==1" Using explicit integer instead of variable in branch.</t>
  </si>
  <si>
    <t>Line: 240 | BYPASS: The condition (!strncmp(output,passwordLock,PASS_LENGHT))&amp;&amp;doorOpen==1 contains a function strncmp(output,passwordLock,PASS_LENGHT), which may be bypassed.</t>
  </si>
  <si>
    <t xml:space="preserve">Line: 240 to 281 | DOUBLE_CHECK: Recommended addition of complement check regarding condition at 240. See replacements! </t>
  </si>
  <si>
    <t>Line: 244 | CONSTANT_CODING: (Trivial): "doorOpen=0" has value of 0x00. Consider replacement.</t>
  </si>
  <si>
    <t>Line: 255 | CONSTANT_CODING: (Trivial): "flagPot=0" has value of 0x00. Consider replacement.</t>
  </si>
  <si>
    <t>Line: 257 | BYPASS: The condition strncmp(output,passwordCheck,PASS_LENGHT) contains a function strncmp(output,passwordCheck,PASS_LENGHT), which may be bypassed.</t>
  </si>
  <si>
    <t>Line: 265 | BRANCH: "wrongPassCounter==0" Using explicit integer instead of variable in branch.</t>
  </si>
  <si>
    <t xml:space="preserve">Line: 265 to 281 | DOUBLE_CHECK: Recommended addition of complement check regarding condition at 265. See replacements! </t>
  </si>
  <si>
    <t>Line: 266 | CONSTANT_CODING: (Trivial): "flagWrongPass=1" has value of 0x01. Consider replacement.</t>
  </si>
  <si>
    <t xml:space="preserve">Line: 269 | DEFAULT_FAIL: "else" uses potentially unsafe else statement. </t>
  </si>
  <si>
    <t xml:space="preserve">Line: 294 to 300 | LOOP_CHECK: Recommended addition of loop-completion check regarding for-loop at 294 to 300. See replacements! </t>
  </si>
  <si>
    <t xml:space="preserve">Line: 304 to 306 | DOUBLE_CHECK: Recommended addition of complement check regarding condition at 304. See replacements! </t>
  </si>
  <si>
    <t>Line: 316 | BRANCH: "doorOpen==1" Using explicit integer instead of variable in branch.</t>
  </si>
  <si>
    <t xml:space="preserve">Line: 316 to 318 | DOUBLE_CHECK: Recommended addition of complement check regarding condition at 316. See replacements! </t>
  </si>
  <si>
    <t>Line: 325 | CONSTANT_CODING: (Trivial): "DDRB=0xff" has value of 0xFF. Consider replacement.</t>
  </si>
  <si>
    <t>Line: 326 | CONSTANT_CODING: (Trivial): "PORTB=0x00" has value of 0x00. Consider replacement.</t>
  </si>
  <si>
    <t>Line: 336 | CONSTANT_CODING: (Trivial): "TCNT1=0" has value of 0x00. Consider replacement.</t>
  </si>
  <si>
    <t>Smart_Door_Lock main.c</t>
  </si>
  <si>
    <t>Line: 40 | CONSTANT_CODING: (Trivial): "lockFlag=FALSE" uses explicit boolean FALSE</t>
  </si>
  <si>
    <t>LINE: 101: default:</t>
  </si>
  <si>
    <t>Line: 40 | DETECT: Recommended addition of checksum verification for variable lockFlag = FALSE in line 40. See replacements!</t>
  </si>
  <si>
    <t>LINE 148: case OPEN_DOOR:</t>
  </si>
  <si>
    <t>Line: 51 | BYPASS: The condition switchIsOn() contains a function switchIsOn(), which may be bypassed.</t>
  </si>
  <si>
    <t>Line: 53 | CONSTANT_CODING: (Trivial): "lockFlag=FALSE" uses explicit boolean =</t>
  </si>
  <si>
    <t xml:space="preserve">Line: 55 | DEFAULT_FAIL: "else" uses potentially unsafe else statement. </t>
  </si>
  <si>
    <t>Line: 59 | BYPASS: The condition buttonIsPressed() contains a function buttonIsPressed(), which may be bypassed.</t>
  </si>
  <si>
    <t>Line: 60 | BYPASS: The condition switchIsOn() contains a function switchIsOn(), which may be bypassed.</t>
  </si>
  <si>
    <t xml:space="preserve">Line: 63 | DEFAULT_FAIL: "else" uses potentially unsafe else statement. </t>
  </si>
  <si>
    <t>Line: 73 | BYPASS: The condition switchIsOn() contains a function switchIsOn(), which may be bypassed.</t>
  </si>
  <si>
    <t xml:space="preserve">Line: 74 | DEFAULT_FAIL: "else" uses potentially unsafe else statement. </t>
  </si>
  <si>
    <t>Line: 81 | BRANCH: "wifiEnrollProgress!=0" Using explicit integer instead of variable in branch.</t>
  </si>
  <si>
    <t xml:space="preserve">Line: 81 to 81 | DOUBLE_CHECK: Recommended addition of complement check regarding condition at 81. See replacements! </t>
  </si>
  <si>
    <t>Line: 98 | CONSTANT_CODING: (Trivial): "updateFlag=TRUE" uses explicit boolean =</t>
  </si>
  <si>
    <t>Line: 102 | BRANCH: "lockFlag==FALSE" Using trivial bool in branch statement.</t>
  </si>
  <si>
    <t xml:space="preserve">Line: 102 to 109 | DOUBLE_CHECK: Recommended addition of complement check regarding condition at 102. See replacements! </t>
  </si>
  <si>
    <t>Line: 103 | BYPASS: The condition !switchIsOn() contains a function switchIsOn(), which may be bypassed.</t>
  </si>
  <si>
    <t>Line: 107 | CONSTANT_CODING: (Trivial): "lockFlag=TRUE" uses explicit boolean =</t>
  </si>
  <si>
    <t>Line: 110 | BRANCH: "updateFlag==FALSE" Using trivial bool in branch statement.</t>
  </si>
  <si>
    <t>Line: 110 | BRANCH: "(minute%30)==0" Using explicit integer instead of variable in branch.</t>
  </si>
  <si>
    <t xml:space="preserve">Line: 110 to 117 | DOUBLE_CHECK: Recommended addition of complement check regarding condition at 110. See replacements! </t>
  </si>
  <si>
    <t>Line: 114 | CONSTANT_CODING: (Trivial): "updateFlag=TRUE" uses explicit boolean =</t>
  </si>
  <si>
    <t xml:space="preserve">Line: 122 to 175 | DOUBLE_CHECK: Recommended addition of complement check regarding condition at 122. See replacements! </t>
  </si>
  <si>
    <t>Line: 124 | CONSTANT_CODING: (Trivial): "i=0" has value of 0x00. Consider replacement.</t>
  </si>
  <si>
    <t>Line: 127 | BYPASS: The condition !switchIsOn() contains a function switchIsOn(), which may be bypassed.</t>
  </si>
  <si>
    <t>Line: 155 | CONSTANT_CODING: (Trivial): "lockFlag=FALSE" uses explicit boolean =</t>
  </si>
  <si>
    <t>Line: 158 | BYPASS: The condition switchIsOn() contains a function switchIsOn(), which may be bypassed.</t>
  </si>
  <si>
    <t>Line: 160 | BYPASS: The condition isTimeout() contains a function isTimeout(), which may be bypassed.</t>
  </si>
  <si>
    <t>Line: 163 | CONSTANT_CODING: (Trivial): "lockFlag=TRUE" uses explicit boolean =</t>
  </si>
  <si>
    <t>SmartLock_HardwareDriver main.c</t>
  </si>
  <si>
    <t>Line: 8 | CONSTANT_CODING: (Trivial): "DEBUG_MODE 0" has value of 0x00. Consider replacement.</t>
  </si>
  <si>
    <t>165 #if DEBUG_MODE == 1</t>
  </si>
  <si>
    <t>Line: 15 | DETECT: Recommended addition of checksum verification for variable card1[5] = {0x20 in line 15. See replacements!</t>
  </si>
  <si>
    <t>181 #if DEBUG_MODE == 1</t>
  </si>
  <si>
    <t>Line: 16 | DETECT: Recommended addition of checksum verification for variable card2[4] = {0xDE in line 16. See replacements!</t>
  </si>
  <si>
    <t>191 #if DEBUG_MODE == 1</t>
  </si>
  <si>
    <t>Line: 18 | DETECT: Recommended addition of checksum verification for variable buf[16] = " " in line 18. See replacements!</t>
  </si>
  <si>
    <t>Line 199: codeFlag = 0;</t>
  </si>
  <si>
    <t>Line: 18 | DETECT: Recommended addition of checksum verification for variable DefaultKey[6] = {0xFF in line 18. See replacements!</t>
  </si>
  <si>
    <t>209 #if DEBUG_MODE == 1</t>
  </si>
  <si>
    <t>Line: 25 | CONSTANT_CODING: (Trivial): "modeFlag=0" has value of 0x00. Consider replacement.</t>
  </si>
  <si>
    <t>224 #if DEBUG_MODE == 1</t>
  </si>
  <si>
    <t>Line: 25 | DETECT: Recommended addition of checksum verification for variable modeFlag = 0 in line 25. See replacements!</t>
  </si>
  <si>
    <t>239 #if DEBUG_MODE == 1</t>
  </si>
  <si>
    <t>Line: 47 | BYPASS: The condition Key_Scan(GPIOB,GPIO_Pin_12)==KEY_ON contains a function Key_Scan(GPIOB,GPIO_Pin_12), which may be bypassed.</t>
  </si>
  <si>
    <t>Line 274: if (!status) {</t>
  </si>
  <si>
    <t xml:space="preserve">Line: 47 to 50 | DOUBLE_CHECK: Recommended addition of complement check regarding condition at 47. See replacements! </t>
  </si>
  <si>
    <t>Line 276: if (!status) {</t>
  </si>
  <si>
    <t>Line: 49 | CONSTANT_CODING: (Trivial): "modeFlag=1" has value of 0x01. Consider replacement.</t>
  </si>
  <si>
    <t>Lne 278: if (!status) {</t>
  </si>
  <si>
    <t>Line: 141 | BRANCH: "modeFlag==0" Using explicit integer instead of variable in branch.</t>
  </si>
  <si>
    <t>Line 282: if (!status) {</t>
  </si>
  <si>
    <t xml:space="preserve">Line: 141 to 156 | DOUBLE_CHECK: Recommended addition of complement check regarding condition at 141. See replacements! </t>
  </si>
  <si>
    <t>Line 286: if (!status) {</t>
  </si>
  <si>
    <t>Line: 149 | BRANCH: "modeFlag==1" Using explicit integer instead of variable in branch.</t>
  </si>
  <si>
    <t xml:space="preserve">Line: 149 to 156 | DOUBLE_CHECK: Recommended addition of complement check regarding condition at 149. See replacements! </t>
  </si>
  <si>
    <t>Line: 160 | BYPASS: The condition strstr(URecv,"mode1state:ok")!=NULL contains a function strstr(URecv,"mode1state:ok"), which may be bypassed.</t>
  </si>
  <si>
    <t xml:space="preserve">Line: 160 to 271 | DOUBLE_CHECK: Recommended addition of complement check regarding condition at 160. See replacements! </t>
  </si>
  <si>
    <t>Line: 176 | BYPASS: The condition strstr(URecv,"mode0state:ok")!=NULL contains a function strstr(URecv,"mode0state:ok"), which may be bypassed.</t>
  </si>
  <si>
    <t xml:space="preserve">Line: 176 to 271 | DOUBLE_CHECK: Recommended addition of complement check regarding condition at 176. See replacements! </t>
  </si>
  <si>
    <t xml:space="preserve">Line: 188 to 271 | DOUBLE_CHECK: Recommended addition of complement check regarding condition at 188. See replacements! </t>
  </si>
  <si>
    <t>Line: 189 | CONSTANT_CODING: (Trivial): "codeFlag=1" has value of 0x01. Consider replacement.</t>
  </si>
  <si>
    <t xml:space="preserve">Line: 190 to 202 | LOOP_CHECK: Recommended addition of loop-completion check regarding for-loop at 190 to 202. See replacements! </t>
  </si>
  <si>
    <t xml:space="preserve">Line: 198 to 271 | DOUBLE_CHECK: Recommended addition of complement check regarding condition at 198. See replacements! </t>
  </si>
  <si>
    <t>Line: 204 | BRANCH: "codeFlag==1" Using explicit integer instead of variable in branch.</t>
  </si>
  <si>
    <t xml:space="preserve">Line: 204 to 271 | DOUBLE_CHECK: Recommended addition of complement check regarding condition at 204. See replacements! </t>
  </si>
  <si>
    <t>Line: 219 | BRANCH: "codeFlag==0" Using explicit integer instead of variable in branch.</t>
  </si>
  <si>
    <t xml:space="preserve">Line: 219 to 271 | DOUBLE_CHECK: Recommended addition of complement check regarding condition at 219. See replacements! </t>
  </si>
  <si>
    <t xml:space="preserve">Line: 234 | DEFAULT_FAIL: "else" uses potentially unsafe else statement. </t>
  </si>
  <si>
    <t>Line: 251 | BRANCH: "modeFlag==0" Using explicit integer instead of variable in branch.</t>
  </si>
  <si>
    <t xml:space="preserve">Line: 251 to 271 | DOUBLE_CHECK: Recommended addition of complement check regarding condition at 251. See replacements! </t>
  </si>
  <si>
    <t>Line: 260 | BRANCH: "modeFlag==1" Using explicit integer instead of variable in branch.</t>
  </si>
  <si>
    <t xml:space="preserve">Line: 260 to 271 | DOUBLE_CHECK: Recommended addition of complement check regarding condition at 260. See replacements! </t>
  </si>
  <si>
    <t>Line: 269 | CONSTANT_CODING: (Trivial): "URecv_Index=0" has value of 0x00. Consider replacement.</t>
  </si>
  <si>
    <t>Line: 279 | CONSTANT_CODING: (Trivial): "snr=1" has value of 0x01. Consider replacement.</t>
  </si>
  <si>
    <t>Line: 294 | BRANCH: "modeFlag==0" Using explicit integer instead of variable in branch.</t>
  </si>
  <si>
    <t xml:space="preserve">Line: 294 to 338 | DOUBLE_CHECK: Recommended addition of complement check regarding condition at 294. See replacements! </t>
  </si>
  <si>
    <t>Line: 297 | CONSTANT_CODING: (Trivial): "sendBuff[2]=0" has value of 0x00. Consider replacement.</t>
  </si>
  <si>
    <t>Line: 311 | BRANCH: "modeFlag==1" Using explicit integer instead of variable in branch.</t>
  </si>
  <si>
    <t xml:space="preserve">Line: 311 to 338 | DOUBLE_CHECK: Recommended addition of complement check regarding condition at 311. See replacements! </t>
  </si>
  <si>
    <t>Line: 314 | CONSTANT_CODING: (Trivial): "sendBuff[2]=0" has value of 0x00. Consider replacement.</t>
  </si>
  <si>
    <t>Line: 376 | CONSTANT_CODING: (Trivial): "j=0" has value of 0x00. Consider replacement.</t>
  </si>
  <si>
    <t xml:space="preserve">Line: 377 to 388 | LOOP_CHECK: Recommended addition of loop-completion check regarding for-loop at 377 to 388. See replacements! </t>
  </si>
  <si>
    <t>Line: 378 | BRANCH: "tempint[i*2]&lt;=70" Using explicit integer instead of variable in branch.</t>
  </si>
  <si>
    <t>Line: 382 | BRANCH: "tempint[i*2+1]&lt;=70" Using explicit integer instead of variable in branch.</t>
  </si>
  <si>
    <t>Line: 396 | CONSTANT_CODING: (Trivial): "offsetx=0" has value of 0x00. Consider replacement.</t>
  </si>
  <si>
    <t xml:space="preserve">Line: 397 to 423 | LOOP_CHECK: Recommended addition of loop-completion check regarding for-loop at 397 to 423. See replacements! </t>
  </si>
  <si>
    <t xml:space="preserve">Line: 398 to 422 | LOOP_CHECK: Recommended addition of loop-completion check regarding for-loop at 398 to 422. See replacements! </t>
  </si>
  <si>
    <t xml:space="preserve">Line: 411 | DEFAULT_FAIL: "else" uses potentially unsafe else statement. </t>
  </si>
  <si>
    <t>tc-iot-sdk-embedded main.c</t>
  </si>
  <si>
    <t>Line: 42 | DETECT: Recommended addition of checksum verification for variable CONNECTED_BIT = BIT0 in line 42. See replacements!</t>
  </si>
  <si>
    <t>53 if (uxBits &amp; CONNECTED_BIT) {</t>
  </si>
  <si>
    <t>Line: 47 | CONSTANT_CODING: (Trivial): "cnt=0" has value of 0x00. Consider replacement.</t>
  </si>
  <si>
    <t>167 if (wifi_connected) {</t>
  </si>
  <si>
    <t>Line: 48 | CONSTANT_CODING: (Trivial): "blueValue=0" has value of 0x00. Consider replacement.</t>
  </si>
  <si>
    <t xml:space="preserve">Line: 55 | CONSTANT_CODING: (Low Hamming): "returntrue;" returns low hamming distance value. </t>
  </si>
  <si>
    <t xml:space="preserve">Line: 64 | CONSTANT_CODING: (Low Hamming): "returnfalse;" returns low hamming distance value. </t>
  </si>
  <si>
    <t>Line: 138 | CONSTANT_CODING: (Trivial): "now=0" has value of 0x00. Consider replacement.</t>
  </si>
  <si>
    <t>Line: 140 | CONSTANT_CODING: (Trivial): "retry=0" has value of 0x00. Consider replacement.</t>
  </si>
  <si>
    <t>Line: 141 | CONSTANT_CODING: (Trivial): "retry_count=10" uses trivial integer 10</t>
  </si>
  <si>
    <t>Line: 159 | CONSTANT_CODING: (Trivial): "wifi_connected=false" uses explicit boolean false</t>
  </si>
  <si>
    <t xml:space="preserve">Line: 170 | DEFAULT_FAIL: "else" uses potentially unsafe else statement. </t>
  </si>
  <si>
    <t>TrustFlex pub_key_rotate.c</t>
  </si>
  <si>
    <t>Line: 62 | CONSTANT_CODING: (Trivial): "is_verified=false" uses explicit boolean false</t>
  </si>
  <si>
    <t>54 uint16_t rotating_key_slot = 14;</t>
  </si>
  <si>
    <t>Line: 77 | BYPASS: The condition (status=atcab_read_serial_number(sn))!=ATCA_SUCCESS contains a function atcab_read_serial_number(sn), which may be bypassed.</t>
  </si>
  <si>
    <t>55 uint16_t authority_key_slot = 13;</t>
  </si>
  <si>
    <t xml:space="preserve">Line: 77 to 78 | DOUBLE_CHECK: Recommended addition of complement check regarding condition at 77. See replacements! </t>
  </si>
  <si>
    <t>84 if (validate)</t>
  </si>
  <si>
    <t>Line: 81 | BYPASS: The condition (status=atcab_read_config_zone(config))!=ATCA_SUCCESS contains a function atcab_read_config_zone(config), which may be bypassed.</t>
  </si>
  <si>
    <t>138 if (validate)</t>
  </si>
  <si>
    <t xml:space="preserve">Line: 81 to 82 | DOUBLE_CHECK: Recommended addition of complement check regarding condition at 81. See replacements! </t>
  </si>
  <si>
    <t xml:space="preserve">Line: 86 | DEFAULT_FAIL: "else" uses potentially unsafe else statement. </t>
  </si>
  <si>
    <t>Line: 93 | CONSTANT_CODING: (Trivial): "nonce_params.zero=0" has value of 0x00. Consider replacement.</t>
  </si>
  <si>
    <t>Line: 97 | BYPASS: The condition (status=atcab_nonce(nonce_params.num_in))!=ATCA_SUCCESS contains a function atcab_nonce(nonce_params.num_in), which may be bypassed.</t>
  </si>
  <si>
    <t xml:space="preserve">Line: 97 to 98 | DOUBLE_CHECK: Recommended addition of complement check regarding condition at 97. See replacements! </t>
  </si>
  <si>
    <t>Line: 100 | BYPASS: The condition (status=atcah_nonce(&amp;nonce_params))!=ATCA_SUCCESS contains a function atcah_nonce(&amp;nonce_params), which may be bypassed.</t>
  </si>
  <si>
    <t xml:space="preserve">Line: 100 to 101 | DOUBLE_CHECK: Recommended addition of complement check regarding condition at 100. See replacements! </t>
  </si>
  <si>
    <t>Line: 106 | BYPASS: The condition (status=atcab_read_pubkey(rotating_key_slot,public_key))!=ATCA_SUCCESS contains a function atcab_read_pubkey(rotating_key_slot,public_key), which may be bypassed.</t>
  </si>
  <si>
    <t xml:space="preserve">Line: 106 to 107 | DOUBLE_CHECK: Recommended addition of complement check regarding condition at 106. See replacements! </t>
  </si>
  <si>
    <t>Line: 117 | BYPASS: The condition (status=atcah_gen_key_msg(&amp;gen_key_params))!=ATCA_SUCCESS contains a function atcah_gen_key_msg(&amp;gen_key_params), which may be bypassed.</t>
  </si>
  <si>
    <t xml:space="preserve">Line: 117 to 118 | DOUBLE_CHECK: Recommended addition of complement check regarding condition at 117. See replacements! </t>
  </si>
  <si>
    <t>Line: 130 | BYPASS: The condition (status=atcah_sign_internal_msg(ATECC608A,&amp;sign_params))!=ATCA_SUCCESS contains a function atcah_sign_internal_msg(ATECC608A,&amp;sign_params), which may be bypassed.</t>
  </si>
  <si>
    <t xml:space="preserve">Line: 130 to 131 | DOUBLE_CHECK: Recommended addition of complement check regarding condition at 130. See replacements! </t>
  </si>
  <si>
    <t>Line: 134 | BYPASS: The condition (status=atcab_genkey_base(gen_key_params.mode,gen_key_params.key_id,gen_key_params.other_data,NULL))!=ATCA_SUCCESS contains a function atcab_genkey_base(gen_key_params.mode,gen_key_params.key_id,gen_key_params.other_data,NULL), which may be bypassed.</t>
  </si>
  <si>
    <t xml:space="preserve">Line: 134 to 135 | DOUBLE_CHECK: Recommended addition of complement check regarding condition at 134. See replacements! </t>
  </si>
  <si>
    <t>Line: 141 | BYPASS: The condition (status=atcab_verify_validate(rotating_key_slot,validated_signature,verify_other_data,&amp;is_verified))!=ATCA_SUCCESS contains a function atcab_verify_validate(rotating_key_slot,validated_signature,verify_other_data,&amp;is_verified), which may be bypassed.</t>
  </si>
  <si>
    <t xml:space="preserve">Line: 141 to 148 | DOUBLE_CHECK: Recommended addition of complement check regarding condition at 141. See replacements! </t>
  </si>
  <si>
    <t>Line: 146 | BYPASS: The condition (status=atcab_verify_invalidate(rotating_key_slot,invalidated_signature,verify_other_data,&amp;is_verified))!=ATCA_SUCCESS contains a function atcab_verify_invalidate(rotating_key_slot,invalidated_signature,verify_other_data,&amp;is_verified), which may be bypassed.</t>
  </si>
  <si>
    <t xml:space="preserve">Line: 146 to 148 | DOUBLE_CHECK: Recommended addition of complement check regarding condition at 146. See replacements! </t>
  </si>
  <si>
    <t>Line: 150 | BRANCH: "is_verified==true" Using trivial bool in branch statement.</t>
  </si>
  <si>
    <t xml:space="preserve">Line: 150 to 153 | DOUBLE_CHECK: Recommended addition of complement check regarding condition at 150. See replacements! </t>
  </si>
  <si>
    <t xml:space="preserve">Line: 152 | DEFAULT_FAIL: "else" uses potentially unsafe else statement. </t>
  </si>
  <si>
    <t>Line: 169 | CONSTANT_CODING: (Trivial): "is_verified=false" uses explicit boolean false</t>
  </si>
  <si>
    <t>Line: 176 | BYPASS: The condition (status=atcab_init(cfg))!=ATCA_SUCCESS contains a function atcab_init(cfg), which may be bypassed.</t>
  </si>
  <si>
    <t xml:space="preserve">Line: 176 to 180 | DOUBLE_CHECK: Recommended addition of complement check regarding condition at 176. See replacements! </t>
  </si>
  <si>
    <t>Line: 186 | BYPASS: The condition (status=atcab_read_zone(ATCA_ZONE_DATA,rotating_key_slot,0,0,valid_buf,4))!=ATCA_SUCCESS contains a function atcab_read_zone(ATCA_ZONE_DATA,rotating_key_slot,0,0,valid_buf,4), which may be bypassed.</t>
  </si>
  <si>
    <t xml:space="preserve">Line: 186 to 187 | DOUBLE_CHECK: Recommended addition of complement check regarding condition at 186. See replacements! </t>
  </si>
  <si>
    <t xml:space="preserve">Line: 190 to 196 | DOUBLE_CHECK: Recommended addition of complement check regarding condition at 190. See replacements! </t>
  </si>
  <si>
    <t xml:space="preserve">Line: 192 to 196 | DOUBLE_CHECK: Recommended addition of complement check regarding condition at 192. See replacements! </t>
  </si>
  <si>
    <t>Line: 192 | BYPASS: The condition (status=publickey_validate(false))!=ATCA_SUCCESS contains a function publickey_validate(false), which may be bypassed.</t>
  </si>
  <si>
    <t>Line: 199 | BYPASS: The condition (status=atcab_write_pubkey(rotating_key_slot,public_key))!=ATCA_SUCCESS contains a function atcab_write_pubkey(rotating_key_slot,public_key), which may be bypassed.</t>
  </si>
  <si>
    <t xml:space="preserve">Line: 199 to 200 | DOUBLE_CHECK: Recommended addition of complement check regarding condition at 199. See replacements! </t>
  </si>
  <si>
    <t>Line: 207 | BYPASS: The condition (status=publickey_validate(true))!=ATCA_SUCCESS contains a function publickey_validate(true), which may be bypassed.</t>
  </si>
  <si>
    <t xml:space="preserve">Line: 207 to 208 | DOUBLE_CHECK: Recommended addition of complement check regarding condition at 207. See replacements! </t>
  </si>
  <si>
    <t>Line: 213 | BYPASS: The condition (status=atcab_verify_stored(rotating_digest,rotating_signature,rotating_key_slot,&amp;is_verified))!=ATCA_SUCCESS contains a function atcab_verify_stored(rotating_digest,rotating_signature,rotating_key_slot,&amp;is_verified), which may be bypassed.</t>
  </si>
  <si>
    <t xml:space="preserve">Line: 213 to 214 | DOUBLE_CHECK: Recommended addition of complement check regarding condition at 213. See replacements! </t>
  </si>
  <si>
    <t>Line: 216 | BRANCH: "is_verified==true" Using trivial bool in branch statement.</t>
  </si>
  <si>
    <t xml:space="preserve">Line: 216 to 225 | DOUBLE_CHECK: Recommended addition of complement check regarding condition at 216. See replacements! </t>
  </si>
  <si>
    <t xml:space="preserve">Line: 221 | DEFAULT_FAIL: "else" uses potentially unsafe else statement. </t>
  </si>
  <si>
    <t>Line: 251 | CONSTANT_CODING: (Trivial): "cfg-&gt;atcai2c.bus=2" uses trivial integer 2</t>
  </si>
  <si>
    <t>Line: 255 | BYPASS: The condition ATCA_SUCCESS!=(status=check_device_type_in_cfg(cfg,false)) contains a function check_device_type_in_cfg(cfg,false), which may be bypassed.</t>
  </si>
  <si>
    <t xml:space="preserve">Line: 255 to 258 | DOUBLE_CHECK: Recommended addition of complement check regarding condition at 255. See replacements! </t>
  </si>
  <si>
    <t xml:space="preserve">Line: 257 | DEFAULT_FAIL: "else" uses potentially unsafe else statement. </t>
  </si>
  <si>
    <t>TOTAL NO. OF FILES</t>
  </si>
  <si>
    <t>ALL FILES</t>
  </si>
  <si>
    <t>File Name</t>
  </si>
  <si>
    <t>Total Lines</t>
  </si>
  <si>
    <t>Vulnerable Lines</t>
  </si>
  <si>
    <t>Double Check is a valid fault mitigation pattern when there is a conditional statement with one or more comparisons. To ensure that the results of these comparisons were not tampered with, we do a second check, preferably of the complement of the same condition to reduce possibilities of a side channel attack.</t>
  </si>
  <si>
    <t>Identified lines of code</t>
  </si>
  <si>
    <t>Initially Agree</t>
  </si>
  <si>
    <t>Initially Disagree</t>
  </si>
  <si>
    <t>Final Decision(YES/NO)</t>
  </si>
  <si>
    <t>Decision Notes</t>
  </si>
  <si>
    <t>x</t>
  </si>
  <si>
    <t>NO</t>
  </si>
  <si>
    <t>Unsure if double check is necessary</t>
  </si>
  <si>
    <t>For double check, a line constitutes as vulnerable if it meets the following:</t>
  </si>
  <si>
    <t>YES</t>
  </si>
  <si>
    <t>Unsure if variable compared is an expression or constant</t>
  </si>
  <si>
    <t>Same as line 197</t>
  </si>
  <si>
    <t>1. The conditional must perform a comparision. Eg: foo == bar</t>
  </si>
  <si>
    <t>2. The conditional body does not contain a second check to the original condition. (Compliment preferred)</t>
  </si>
  <si>
    <t>3. In the case of a complex conditional, if there isn't at least one comparison in the double check that corresponds to each comparison in the original conditional's list of comparisons</t>
  </si>
  <si>
    <t>4. If any of the operands are not stored variables.</t>
  </si>
  <si>
    <t xml:space="preserve"> then their value must be stored first and then the value stored must be used in the first and second check (i.e., conditional/if statement)</t>
  </si>
  <si>
    <t>Please note there are two conditions on this line</t>
  </si>
  <si>
    <t>Only one of the conditions can be double checked</t>
  </si>
  <si>
    <t>One of the operands in the comparison is a function</t>
  </si>
  <si>
    <t>one of the operands is a calculation</t>
  </si>
  <si>
    <t>Line #</t>
  </si>
  <si>
    <t>Line</t>
  </si>
  <si>
    <t>Initial Notes</t>
  </si>
  <si>
    <t>static unsigned char restart = 0;</t>
  </si>
  <si>
    <t>No checksum found</t>
  </si>
  <si>
    <t>static unsigned char inactive = 0;</t>
  </si>
  <si>
    <t>static unsigned short lastTime = 0;</t>
  </si>
  <si>
    <t>447-465</t>
  </si>
  <si>
    <t>typedef enum ... } StopCondition;</t>
  </si>
  <si>
    <t>Each enum value should have a checksum</t>
  </si>
  <si>
    <t>468-484</t>
  </si>
  <si>
    <t>const char *stopConditionString[] =  ... };</t>
  </si>
  <si>
    <t>Each array element should have a checksum</t>
  </si>
  <si>
    <t>487-492</t>
  </si>
  <si>
    <t>const char stopFlashCode[] = ... );</t>
  </si>
  <si>
    <t>if (RtcTimerTasks())</t>
  </si>
  <si>
    <t>if (usb_write_length(buffer, len) &lt; len)</t>
  </si>
  <si>
    <t xml:space="preserve">if(FSInit()!=TRUE) </t>
  </si>
  <si>
    <t>if ((USBGetDeviceState() &gt;= CONFIGURED_STATE) &amp;&amp; (USBIsDeviceSuspended() == FALSE))</t>
  </si>
  <si>
    <t>if (SettingsAction(status.actionFlags))</t>
  </si>
  <si>
    <t>else if (settings.loggingEndTime &gt; settings.loggingStartTime &amp;&amp; RtcNow() &gt;= settings.loggingEndTime)</t>
  </si>
  <si>
    <t>if (settings.loggingStartTime &lt; settings.loggingEndTime &amp;&amp; RtcNow() &lt; settings.loggingStartTime)</t>
  </si>
  <si>
    <t>if (RtcNow() &gt;= settings.loggingStartTime)</t>
  </si>
  <si>
    <t>if (FSDiskFree() == 0)</t>
  </si>
  <si>
    <t>else if (!LoggerStart(filename))</t>
  </si>
  <si>
    <t>if (ACCEL_FREQUENCY_FOR_RATE(settings.sampleRate) &gt;= 1600) { isHighSpeed = 1; }</t>
  </si>
  <si>
    <t>if (RtcNow() &gt; settings.loggingEndTime)</t>
  </si>
  <si>
    <t>DoubleCheck cannot be implemented in a conditional without a comparison</t>
  </si>
  <si>
    <t>Further discussion needed on implementing double check on functions in conditional statements</t>
  </si>
  <si>
    <t>LOCAL unsigned int mSpecialMode = 0;</t>
  </si>
  <si>
    <t>if(system_get_rst_info()-&gt;reason != REASON_EXT_SYS_RST) {</t>
  </si>
  <si>
    <t>if(dhsettings_get_wifi_mode() == WIFI_MODE_AP &amp;&amp;</t>
  </si>
  <si>
    <t>if(dhsettings_get_wifi_mode() == WIFI_MODE_CLIENT) {</t>
  </si>
  <si>
    <t>} else if(dhsettings_get_wifi_mode() == WIFI_MODE_AP) {</t>
  </si>
  <si>
    <t>if(!(foo ^ bar))</t>
  </si>
  <si>
    <t>Reasoning for selection</t>
  </si>
  <si>
    <t>if (foo == bar)</t>
  </si>
  <si>
    <t>Lack of double check</t>
  </si>
  <si>
    <t>if(!foo)</t>
  </si>
  <si>
    <t>if (foo == NULL || foo == 0 || foo == false)</t>
  </si>
  <si>
    <t>DeMorgan's law possible, but it does not have a comparison</t>
  </si>
  <si>
    <t>if (!foo)</t>
  </si>
  <si>
    <t>if (foo != NULL)</t>
  </si>
  <si>
    <t>Please note that this includes a function that determines the boolean value, so there is no comparison operation in the conditional itself</t>
  </si>
  <si>
    <t>Same as 416</t>
  </si>
  <si>
    <t>446 - might be safe?</t>
  </si>
  <si>
    <t>Same as 102</t>
  </si>
  <si>
    <t>Same as 670</t>
  </si>
  <si>
    <t>if (!strcmp(buffer, "[DECR"))</t>
  </si>
  <si>
    <t>else if (!strcmp(buffer, "COUNT"))</t>
  </si>
  <si>
    <t>if (strcmp(buffer, "DataUnitLen = "))</t>
  </si>
  <si>
    <t>if (strcmp(buffer, "Key = "))</t>
  </si>
  <si>
    <t>if (strcmp(buffer, "DataUnitSeqNumber = "))</t>
  </si>
  <si>
    <t>if (strcmp(buffer, "i = "))</t>
  </si>
  <si>
    <t>if (strcmp(buffer, "PT = "))</t>
  </si>
  <si>
    <t>if (strcmp(buffer, "CT = "))</t>
  </si>
  <si>
    <t>if (memcmp(&amp;(compare[i]), &amp;(ciphertext[i]), 16))</t>
  </si>
  <si>
    <t>if (memcmp(&amp;(compare[i]), &amp;(plaintext[i]), 16))</t>
  </si>
  <si>
    <t>if (memcmp(&amp;(what_storage_should_be[i]), buffer, 128))</t>
  </si>
  <si>
    <t>if (rand() &amp; 1)</t>
  </si>
  <si>
    <t>if (encryptedNonVolatileWrite(buffer, PARTITION_ACCOUNTS, address, length) != NV_NO_ERROR)</t>
  </si>
  <si>
    <t>if (encryptedNonVolatileRead(buffer, PARTITION_ACCOUNTS, address, length) != NV_NO_ERROR)</t>
  </si>
  <si>
    <t>if(memcmp(&amp;(what_storage_should_be[address]), buffer, length))</t>
  </si>
  <si>
    <t>Complement not possible, but double check is still possible</t>
  </si>
  <si>
    <t>if (NULL == fmt) { if (~fmt == NULL) fail();}</t>
  </si>
  <si>
    <t>if (NULL != fmt)</t>
  </si>
  <si>
    <t>complex conditional and  Complement not possible, but double check is still possible</t>
  </si>
  <si>
    <t>Same as 165</t>
  </si>
  <si>
    <t>Assignment operation in conditional statement, do not repeat this in the double check</t>
  </si>
  <si>
    <t>Assignment operation in conditional statement</t>
  </si>
  <si>
    <t>Note: conditional comparison contains a function</t>
  </si>
  <si>
    <t>Double Check requires a comparison in the conditional statement.</t>
  </si>
  <si>
    <t>Same as 115</t>
  </si>
  <si>
    <t>Same as 435</t>
  </si>
  <si>
    <t>Same as 470</t>
  </si>
  <si>
    <t>Same as 339 and 115</t>
  </si>
  <si>
    <t>if (NULL == (iotx_http_context = verify_iotx_http_context(*handle))) {</t>
  </si>
  <si>
    <t>if (NULL == (iotx_http_context = verify_iotx_http_context(handle))) {</t>
  </si>
  <si>
    <t>435-439</t>
  </si>
  <si>
    <t>if (0 != iotx_post(httpc, ... &amp;httpc_data)) {</t>
  </si>
  <si>
    <t>507</t>
  </si>
  <si>
    <t>if(strlen(pvalue) &gt; IOTX_HTTP_AUTH_TOKEN_LEN - 1) {</t>
  </si>
  <si>
    <t>579</t>
  </si>
  <si>
    <t>647-651</t>
  </si>
  <si>
    <t>if (iotx_post(httpc, ... &amp;httpc_data)) {</t>
  </si>
  <si>
    <t>764</t>
  </si>
  <si>
    <t>if (NULL != (iotx_http_context = verify_iotx_http_context(handle))) {</t>
  </si>
  <si>
    <t>Line Text</t>
  </si>
  <si>
    <t>if(fingerprintID == 1)</t>
  </si>
  <si>
    <t>if(fingerprintID == 2)</t>
  </si>
  <si>
    <t>19-80</t>
  </si>
  <si>
    <t>static const uint8_t icon [] PROGMEM = {</t>
  </si>
  <si>
    <t>May be too big of an array to reasonably implement detect through checksum for</t>
  </si>
  <si>
    <t>if (finger.verifyPassword()) {</t>
  </si>
  <si>
    <t>DoubleCheck</t>
  </si>
  <si>
    <t>if (MDB_DataCount() &gt; 5)</t>
  </si>
  <si>
    <t>One of the conditional operands is a function</t>
  </si>
  <si>
    <t>if (checksum != vmc_data[5])</t>
  </si>
  <si>
    <t>if (MDB_DataCount() &gt; 0)</t>
  </si>
  <si>
    <t>if (MDB_DataCount() &gt; 1)</t>
  </si>
  <si>
    <t>if (checksum != reader_data[1])</t>
  </si>
  <si>
    <t>if (begin_session_counter &gt;= 50)</t>
  </si>
  <si>
    <t>if (vend_approved_counter &gt;= 50)</t>
  </si>
  <si>
    <t>if (csh_state != CSH_S_ENABLED)</t>
  </si>
  <si>
    <t>if (checksum != vend_data[4])</t>
  </si>
  <si>
    <t>if (MDB_DataCount() &gt; 2)</t>
  </si>
  <si>
    <t>if (checksum != incoming_checksum)</t>
  </si>
  <si>
    <t>if (MDB_DataCount() &gt; 4)</t>
  </si>
  <si>
    <t>if (csh_state != CSH_S_DISABLED)</t>
  </si>
  <si>
    <t>if (MDB_DataCount() &gt; 29)</t>
  </si>
  <si>
    <t>if (checksum != data[29])</t>
  </si>
  <si>
    <t>VMC_Config_t vmc_config = {0, 0, 0, 0};</t>
  </si>
  <si>
    <t>Some sort of modifiable structure</t>
  </si>
  <si>
    <t>VMC_Prices_t vmc_prices = {0, 0};</t>
  </si>
  <si>
    <t>uint16_t user_funds = 0x0000;</t>
  </si>
  <si>
    <t>checksum may have been done</t>
  </si>
  <si>
    <t>uint16_t item_cost = 0x0000;</t>
  </si>
  <si>
    <t>uint16_t vend_amount = 0x0000;</t>
  </si>
  <si>
    <t>uint8_t csh_error_code = 0;</t>
  </si>
  <si>
    <t>uint16_t csh_poll_state = CSH_JUST_RESET;</t>
  </si>
  <si>
    <t>uint8_t csh_state = CSH_S_INACTIVE;</t>
  </si>
  <si>
    <t>20-50</t>
  </si>
  <si>
    <t>CSH_Config_t csh_config = {</t>
  </si>
  <si>
    <t>micro-bros-smart-home main.c</t>
  </si>
  <si>
    <t>if(last_temp == 255 || (curr_temp-last_temp) )</t>
  </si>
  <si>
    <t>Complex conditional with non-comparative second boolean</t>
  </si>
  <si>
    <t>if( (memcmp(entered_password, password, sizeof(entered_password)) != 0) )</t>
  </si>
  <si>
    <t>Uses a function call as one of the operands in its comparison</t>
  </si>
  <si>
    <t>if(lockFlag == FALSE){</t>
  </si>
  <si>
    <t>static unsigned char password[4]="0000";</t>
  </si>
  <si>
    <t>static int curr_temp = 255;</t>
  </si>
  <si>
    <t>static int last_temp = 255;</t>
  </si>
  <si>
    <t>if (CryptoHashFunction(SecretKey, 32, k) != 0) {</t>
  </si>
  <si>
    <t>if (Status != ECCRYPTO_SUCCESS) {</t>
  </si>
  <si>
    <t>if (temp == NULL) {</t>
  </si>
  <si>
    <t>One of the operands in NULL</t>
  </si>
  <si>
    <t>if (CryptoHashFunction(temp+32, SizeMessage+32, r) != 0) {</t>
  </si>
  <si>
    <t xml:space="preserve">if (CryptoHashFunction(temp, SizeMessage+64, h) != 0) {  </t>
  </si>
  <si>
    <t>if (temp != NULL)</t>
  </si>
  <si>
    <t>if (((PublicKey[15] &amp; 0x80) != 0) || ((Signature[15] &amp; 0x80) != 0) || (Signature[63] != 0) || ((Signature[62] &amp; 0xC0) != 0)) {</t>
  </si>
  <si>
    <t>Complex if conditional</t>
  </si>
  <si>
    <t>if (CryptoHashFunction(temp, SizeMessage+64, h) != 0) {</t>
  </si>
  <si>
    <t>if (((digit_t*)A)[i] != ((digit_t*)Signature)[i]) {</t>
  </si>
  <si>
    <t xml:space="preserve">if (CryptoHashFunction(SecretKey, 32, k) != 0) {  </t>
  </si>
  <si>
    <t xml:space="preserve">if (CryptoHashFunction(temp+32, SizeMessage+32, r) != 0) { </t>
  </si>
  <si>
    <t>if (inlen &lt;= 0)</t>
  </si>
  <si>
    <t>Context indicates this conditional block is some form of check</t>
  </si>
  <si>
    <t>if (inlen &lt; ENC_SEC_SIZE) {</t>
  </si>
  <si>
    <t>if (maxsize &amp;&amp; donesize &gt; maxsize) {</t>
  </si>
  <si>
    <t>if (!EVP_CipherUpdate(ctx, outbuf, &amp;outlen, inbuf, ENC_SEC_SIZE)) {</t>
  </si>
  <si>
    <t>if (!EVP_CipherFinal_ex(ctx, outbuf, &amp;outlen)) {</t>
  </si>
  <si>
    <t>if(column != 0x0F){</t>
  </si>
  <si>
    <t>if(column == 0x0E){</t>
  </si>
  <si>
    <t>}else if(column == 0x0D){</t>
  </si>
  <si>
    <t>}else if(column == 0x0B) {</t>
  </si>
  <si>
    <t>if(flagWrongPass == 0){</t>
  </si>
  <si>
    <r>
      <t>}</t>
    </r>
    <r>
      <rPr>
        <sz val="11"/>
        <color rgb="FF000000"/>
        <rFont val="Calibri"/>
        <family val="2"/>
        <charset val="1"/>
        <scheme val="minor"/>
      </rPr>
      <t xml:space="preserve"> else if(flagWrongPass == 1){</t>
    </r>
  </si>
  <si>
    <r>
      <t>if</t>
    </r>
    <r>
      <rPr>
        <sz val="11"/>
        <color rgb="FF000000"/>
        <rFont val="Calibri"/>
        <family val="2"/>
        <charset val="1"/>
        <scheme val="minor"/>
      </rPr>
      <t>((PINB &amp; _BV(PB0)) == 0){</t>
    </r>
  </si>
  <si>
    <t>AND operation in one of operands</t>
  </si>
  <si>
    <r>
      <t>if</t>
    </r>
    <r>
      <rPr>
        <sz val="11"/>
        <color rgb="FF000000"/>
        <rFont val="Calibri"/>
        <family val="2"/>
        <charset val="1"/>
        <scheme val="minor"/>
      </rPr>
      <t>(doorOpen == 0){</t>
    </r>
  </si>
  <si>
    <r>
      <t>if</t>
    </r>
    <r>
      <rPr>
        <sz val="11"/>
        <color rgb="FF000000"/>
        <rFont val="Calibri"/>
        <family val="2"/>
        <charset val="1"/>
        <scheme val="minor"/>
      </rPr>
      <t>(doorOpen == 1){</t>
    </r>
  </si>
  <si>
    <r>
      <t>}</t>
    </r>
    <r>
      <rPr>
        <sz val="11"/>
        <color rgb="FF000000"/>
        <rFont val="Calibri"/>
        <family val="2"/>
        <charset val="1"/>
        <scheme val="minor"/>
      </rPr>
      <t xml:space="preserve"> else if(doorOpen == 0){</t>
    </r>
  </si>
  <si>
    <r>
      <t>if</t>
    </r>
    <r>
      <rPr>
        <sz val="11"/>
        <color rgb="FF000000"/>
        <rFont val="Calibri"/>
        <family val="2"/>
        <charset val="1"/>
        <scheme val="minor"/>
      </rPr>
      <t>(flagPot == 0){</t>
    </r>
  </si>
  <si>
    <r>
      <t>}</t>
    </r>
    <r>
      <rPr>
        <sz val="11"/>
        <color rgb="FF000000"/>
        <rFont val="Calibri"/>
        <family val="2"/>
        <charset val="1"/>
        <scheme val="minor"/>
      </rPr>
      <t xml:space="preserve"> else if(flagPot == 1){</t>
    </r>
  </si>
  <si>
    <r>
      <t>if</t>
    </r>
    <r>
      <rPr>
        <sz val="11"/>
        <color rgb="FF000000"/>
        <rFont val="Calibri"/>
        <family val="2"/>
        <charset val="1"/>
        <scheme val="minor"/>
      </rPr>
      <t>(pot1 == VALUE_POT &amp;&amp; pot2 == VALUE_POT){</t>
    </r>
  </si>
  <si>
    <t>complex conditional</t>
  </si>
  <si>
    <r>
      <t>if</t>
    </r>
    <r>
      <rPr>
        <sz val="11"/>
        <color rgb="FF000000"/>
        <rFont val="Calibri"/>
        <family val="2"/>
        <charset val="1"/>
        <scheme val="minor"/>
      </rPr>
      <t>((adcConversion&lt;= ADC_PLUS &amp;&amp; adcConversion &gt;= ADC_MINUS) &amp;&amp; flagPot == 0){</t>
    </r>
  </si>
  <si>
    <t>Actually an example of double check</t>
  </si>
  <si>
    <r>
      <t>}</t>
    </r>
    <r>
      <rPr>
        <sz val="11"/>
        <color rgb="FF000000"/>
        <rFont val="Calibri"/>
        <family val="2"/>
        <charset val="1"/>
        <scheme val="minor"/>
      </rPr>
      <t xml:space="preserve"> else if((adcConversion &lt;= ADC_PLUS &amp;&amp; adcConversion &gt;= ADC_MINUS) &amp;&amp; flagPot == 1){</t>
    </r>
  </si>
  <si>
    <r>
      <t>if</t>
    </r>
    <r>
      <rPr>
        <sz val="11"/>
        <color rgb="FF000000"/>
        <rFont val="Calibri"/>
        <family val="2"/>
        <charset val="1"/>
        <scheme val="minor"/>
      </rPr>
      <t>((!strncmp(output, passwordLock, PASS_LENGHT)) &amp;&amp; doorOpen == 1){</t>
    </r>
  </si>
  <si>
    <t>Contains boolean function</t>
  </si>
  <si>
    <t>One of the conditions in the complex conditional is a simply boolean without comparison</t>
  </si>
  <si>
    <r>
      <t>if</t>
    </r>
    <r>
      <rPr>
        <sz val="11"/>
        <color rgb="FF000000"/>
        <rFont val="Calibri"/>
        <family val="2"/>
        <charset val="1"/>
        <scheme val="minor"/>
      </rPr>
      <t>(wrongPassCounter == 0){</t>
    </r>
  </si>
  <si>
    <r>
      <t>if</t>
    </r>
    <r>
      <rPr>
        <sz val="11"/>
        <color rgb="FF000000"/>
        <rFont val="Calibri"/>
        <family val="2"/>
        <charset val="1"/>
        <scheme val="minor"/>
      </rPr>
      <t>(pass == confirm){</t>
    </r>
  </si>
  <si>
    <t>unsigned char keypad[4][4] = {{'1','4','7','*'},{'2','5','8','0'},{'3','6','9','#'},{'A','B','C','D'}};</t>
  </si>
  <si>
    <t>static char output[5] = {'*','*','*','*'};</t>
  </si>
  <si>
    <t>static int buzzerCounter;</t>
  </si>
  <si>
    <t>static int doorOpen = 0;</t>
  </si>
  <si>
    <t>static int flagPot = 0;</t>
  </si>
  <si>
    <t>static int pot1;</t>
  </si>
  <si>
    <t>static int pot2;</t>
  </si>
  <si>
    <t>static char potChar[16];</t>
  </si>
  <si>
    <t>static int flagWrongPass = 0;</t>
  </si>
  <si>
    <t>static int wrongPassCounter = 3;</t>
  </si>
  <si>
    <t>const char *passwordCheck = "1598";</t>
  </si>
  <si>
    <t>const char *passwordLock = "####";</t>
  </si>
  <si>
    <t>const char confirm = 'A';</t>
  </si>
  <si>
    <t>unsigned char column, row;</t>
  </si>
  <si>
    <t>if(!(PINB &amp; _BV(PB0))){</t>
  </si>
  <si>
    <t>if((PINB &amp; _BV(PB0)) == 0){</t>
  </si>
  <si>
    <t>if((!strncmp(output, passwordLock, PASS_LENGHT)) &amp;&amp; doorOpen == 1){</t>
  </si>
  <si>
    <t>} else if(strncmp(output, passwordCheck, PASS_LENGHT)){</t>
  </si>
  <si>
    <t>smart-door-lock main.c</t>
  </si>
  <si>
    <t>if (wifiEnrollProgress != 0) break;</t>
  </si>
  <si>
    <t>if((minute % 30) == 0 &amp;&amp; (updateFlag == FALSE)){</t>
  </si>
  <si>
    <t>if (FPRState == PARSE_FPR_MSG) {</t>
  </si>
  <si>
    <t>uint8_t lockFlag = FALSE;</t>
  </si>
  <si>
    <t>if (switchIsOn()){</t>
  </si>
  <si>
    <t xml:space="preserve">if (buttonIsPressed()) { </t>
  </si>
  <si>
    <t xml:space="preserve">if (switchIsOn()) </t>
  </si>
  <si>
    <t>if (!switchIsOn()) {</t>
  </si>
  <si>
    <t>if (switchIsOn()) {</t>
  </si>
  <si>
    <t>} else if (isTimeout()) {</t>
  </si>
  <si>
    <t>if (Key_Scan(GPIOB, GPIO_Pin_12) == KEY_ON)</t>
  </si>
  <si>
    <t>Function is one of conditional operands</t>
  </si>
  <si>
    <t>if (modeFlag == 0) {</t>
  </si>
  <si>
    <t>} else if (modeFlag == 1) {</t>
  </si>
  <si>
    <t>if (strstr(URecv, "mode1state:ok") != NULL) {</t>
  </si>
  <si>
    <t>#if DEBUG_MODE == 1</t>
  </si>
  <si>
    <t>Preprocessor Directive</t>
  </si>
  <si>
    <t>} else if (strstr(URecv, "mode0state:ok") != NULL) {</t>
  </si>
  <si>
    <t>} else if (URecv[0] == 'C') {</t>
  </si>
  <si>
    <t>if (URecv[2 + i] != securityCode[i]) {</t>
  </si>
  <si>
    <t>if (codeFlag == 1) {</t>
  </si>
  <si>
    <t>} else if (codeFlag == 0) {</t>
  </si>
  <si>
    <t>if (tempint[i * 2] &gt;= 65 &amp;&amp; tempint[i * 2] &lt;= 70) {</t>
  </si>
  <si>
    <t xml:space="preserve">Complex conditional </t>
  </si>
  <si>
    <t>if (tempint[i * 2 + 1] &gt;= 65 &amp;&amp; tempint[i * 2 + 1] &lt;= 70) {</t>
  </si>
  <si>
    <t>if (qrcode-&gt;data[y / 3 * qrcode-&gt;width + x / 3] &amp; 0x01) {</t>
  </si>
  <si>
    <t>Complex conditional, but no comparison</t>
  </si>
  <si>
    <t xml:space="preserve">unsigned char card1[5] = { 0x20, 0x25, 0x35, 0x55, 0x3F }; </t>
  </si>
  <si>
    <t>each element needs a corresponding checksum</t>
  </si>
  <si>
    <t xml:space="preserve">unsigned char card2[4] = { 0xDE, 0x8A, 0xDF, 0x2B }; </t>
  </si>
  <si>
    <t>unsigned char snr, buf[16] = " ", bufr[16], TagType[2], SelectedSnr[4], DefaultKey[6] = { 0xFF, 0xFF, 0xFF, 0xFF, 0xFF, 0xFF };</t>
  </si>
  <si>
    <t>Multiple variables declared in same line</t>
  </si>
  <si>
    <t>unsigned char Read_Data[16], PassWd[6], WriteData[16], RevBuffer[30], MLastSelectedSnr[4], NewKey[16];</t>
  </si>
  <si>
    <t>char cardID[4];</t>
  </si>
  <si>
    <t>char status;</t>
  </si>
  <si>
    <t>u8 securityCode[7];</t>
  </si>
  <si>
    <t>u8 modeFlag = 0;</t>
  </si>
  <si>
    <t>if (uxBits &amp; CONNECTED_BIT) {</t>
  </si>
  <si>
    <t>Logical AND operation, not comparison</t>
  </si>
  <si>
    <t>static const int CONNECTED_BIT = BIT0;</t>
  </si>
  <si>
    <t>static EventGroupHandle_t wifi_event_group;</t>
  </si>
  <si>
    <t>Not initialized at the beginning so checksum cannot be stored in the beginning</t>
  </si>
  <si>
    <t>if (is_verified == true)</t>
  </si>
  <si>
    <t>if (valid_buf[0] &gt;&gt; 4 == 0x05)</t>
  </si>
  <si>
    <t>uint16_t rotating_key_slot = 14;</t>
  </si>
  <si>
    <t>uint16_t authority_key_slot = 13;</t>
  </si>
  <si>
    <t>if ((status = atcab_read_serial_number(sn)) != ATCA_SUCCESS)</t>
  </si>
  <si>
    <t>if ((status = atcab_read_config_zone(config)) != ATCA_SUCCESS)</t>
  </si>
  <si>
    <t>if ((status = atcab_nonce(nonce_params.num_in)) != ATCA_SUCCESS)</t>
  </si>
  <si>
    <t>if ((status = atcab_read_pubkey(rotating_key_slot, public_key)) != ATCA_SUCCESS)</t>
  </si>
  <si>
    <t>if ((status = atcah_gen_key_msg(&amp;gen_key_params)) != ATCA_SUCCESS)</t>
  </si>
  <si>
    <t>if ((status = atcah_sign_internal_msg(ATECC608A, &amp;sign_params)) != ATCA_SUCCESS)</t>
  </si>
  <si>
    <t>if ((status = atcab_genkey_base(gen_key_params.mode, gen_key_params.key_id, gen_key_params.other_data, NULL)) != ATCA_SUCCESS)</t>
  </si>
  <si>
    <t>if ((status = atcab_verify_validate(rotating_key_slot, validated_signature, verify_other_data, &amp;is_verified)) != ATCA_SUCCESS)</t>
  </si>
  <si>
    <t>if ((status = atcab_verify_invalidate(rotating_key_slot, invalidated_signature, verify_other_data, &amp;is_verified)) != ATCA_SUCCESS)</t>
  </si>
  <si>
    <t>if ((status = atcab_init(cfg)) != ATCA_SUCCESS)</t>
  </si>
  <si>
    <t>if ((status = atcab_read_zone(ATCA_ZONE_DATA, rotating_key_slot, 0, 0, valid_buf, 4)) != ATCA_SUCCESS)</t>
  </si>
  <si>
    <t>if ((status = publickey_validate(false)) != ATCA_SUCCESS)</t>
  </si>
  <si>
    <t>if ((status = atcab_write_pubkey(rotating_key_slot, public_key)) != ATCA_SUCCESS)</t>
  </si>
  <si>
    <t>if ((status = publickey_validate(true)) != ATCA_SUCCESS)</t>
  </si>
  <si>
    <t>if ((status = atcab_verify_stored(rotating_digest, rotating_signature, rotating_key_slot, &amp;is_verified)) != ATCA_SUCCESS)</t>
  </si>
  <si>
    <t>if (ATCA_SUCCESS != (status = check_device_type_in_cfg(cfg, false)))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</si>
</sst>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1"/>
      <color rgb="FF9C57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ourier New"/>
      <charset val="1"/>
    </font>
    <font>
      <sz val="12"/>
      <color theme="1"/>
      <name val="Times New Roman"/>
    </font>
    <font>
      <sz val="12"/>
      <color theme="1"/>
      <name val="Calibri"/>
      <family val="2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horizontal="center"/>
    </xf>
    <xf numFmtId="0" fontId="0" fillId="0" borderId="15" xfId="0" applyBorder="1"/>
    <xf numFmtId="0" fontId="5" fillId="0" borderId="11" xfId="0" applyFont="1" applyBorder="1" applyAlignment="1">
      <alignment horizontal="center"/>
    </xf>
    <xf numFmtId="0" fontId="6" fillId="2" borderId="7" xfId="1" applyBorder="1" applyAlignment="1">
      <alignment horizontal="center" vertical="center"/>
    </xf>
    <xf numFmtId="49" fontId="0" fillId="0" borderId="10" xfId="0" applyNumberFormat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/>
    <xf numFmtId="0" fontId="5" fillId="0" borderId="16" xfId="0" applyFont="1" applyBorder="1"/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horizontal="center"/>
    </xf>
    <xf numFmtId="0" fontId="0" fillId="0" borderId="17" xfId="0" applyBorder="1"/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/>
    <xf numFmtId="0" fontId="5" fillId="0" borderId="1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0" fillId="0" borderId="16" xfId="0" applyBorder="1"/>
    <xf numFmtId="0" fontId="0" fillId="0" borderId="9" xfId="0" applyBorder="1"/>
    <xf numFmtId="0" fontId="0" fillId="0" borderId="20" xfId="0" applyBorder="1"/>
    <xf numFmtId="0" fontId="0" fillId="0" borderId="21" xfId="0" applyBorder="1"/>
    <xf numFmtId="0" fontId="9" fillId="0" borderId="0" xfId="0" applyFont="1"/>
    <xf numFmtId="0" fontId="9" fillId="0" borderId="7" xfId="0" applyFont="1" applyBorder="1"/>
    <xf numFmtId="0" fontId="0" fillId="0" borderId="0" xfId="0" applyAlignment="1">
      <alignment wrapText="1"/>
    </xf>
    <xf numFmtId="0" fontId="4" fillId="0" borderId="8" xfId="0" applyFont="1" applyBorder="1"/>
    <xf numFmtId="0" fontId="9" fillId="0" borderId="19" xfId="0" applyFont="1" applyBorder="1"/>
    <xf numFmtId="0" fontId="9" fillId="0" borderId="8" xfId="0" applyFont="1" applyBorder="1"/>
    <xf numFmtId="0" fontId="0" fillId="0" borderId="8" xfId="0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0" fillId="0" borderId="19" xfId="0" applyBorder="1" applyAlignment="1">
      <alignment wrapText="1"/>
    </xf>
    <xf numFmtId="0" fontId="9" fillId="0" borderId="0" xfId="0" applyFont="1" applyAlignment="1">
      <alignment wrapText="1"/>
    </xf>
    <xf numFmtId="0" fontId="9" fillId="0" borderId="19" xfId="0" applyFont="1" applyBorder="1" applyAlignment="1">
      <alignment wrapText="1"/>
    </xf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wrapText="1"/>
    </xf>
    <xf numFmtId="0" fontId="0" fillId="0" borderId="0" xfId="0" applyAlignment="1">
      <alignment horizontal="left" wrapText="1"/>
    </xf>
    <xf numFmtId="0" fontId="5" fillId="0" borderId="14" xfId="0" applyFont="1" applyBorder="1"/>
    <xf numFmtId="0" fontId="0" fillId="0" borderId="13" xfId="0" applyBorder="1"/>
    <xf numFmtId="0" fontId="0" fillId="0" borderId="12" xfId="0" applyBorder="1"/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4" fillId="0" borderId="22" xfId="0" applyFont="1" applyBorder="1"/>
    <xf numFmtId="0" fontId="4" fillId="0" borderId="2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9" xfId="0" applyFont="1" applyBorder="1"/>
    <xf numFmtId="0" fontId="0" fillId="0" borderId="9" xfId="0" applyBorder="1" applyAlignment="1">
      <alignment horizontal="right"/>
    </xf>
    <xf numFmtId="0" fontId="0" fillId="0" borderId="24" xfId="0" applyBorder="1" applyAlignment="1">
      <alignment wrapText="1"/>
    </xf>
    <xf numFmtId="0" fontId="11" fillId="0" borderId="7" xfId="0" applyFont="1" applyBorder="1" applyAlignment="1">
      <alignment horizontal="center"/>
    </xf>
    <xf numFmtId="0" fontId="0" fillId="0" borderId="24" xfId="0" applyBorder="1"/>
    <xf numFmtId="0" fontId="0" fillId="0" borderId="7" xfId="0" applyBorder="1" applyAlignment="1">
      <alignment horizontal="center"/>
    </xf>
    <xf numFmtId="0" fontId="12" fillId="0" borderId="0" xfId="0" applyFont="1"/>
    <xf numFmtId="0" fontId="5" fillId="0" borderId="25" xfId="0" applyFon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7" xfId="0" applyBorder="1"/>
    <xf numFmtId="0" fontId="5" fillId="0" borderId="18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5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4" xfId="0" applyFont="1" applyBorder="1"/>
    <xf numFmtId="0" fontId="11" fillId="0" borderId="7" xfId="0" applyFont="1" applyBorder="1"/>
    <xf numFmtId="0" fontId="0" fillId="0" borderId="11" xfId="0" applyBorder="1"/>
    <xf numFmtId="0" fontId="10" fillId="0" borderId="19" xfId="0" applyFont="1" applyBorder="1"/>
    <xf numFmtId="0" fontId="10" fillId="0" borderId="19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9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0" xfId="0" applyFont="1"/>
    <xf numFmtId="0" fontId="13" fillId="0" borderId="0" xfId="0" applyFont="1"/>
    <xf numFmtId="0" fontId="13" fillId="0" borderId="22" xfId="0" applyFont="1" applyBorder="1"/>
    <xf numFmtId="0" fontId="13" fillId="0" borderId="23" xfId="0" applyFont="1" applyBorder="1"/>
    <xf numFmtId="10" fontId="0" fillId="0" borderId="20" xfId="0" applyNumberFormat="1" applyBorder="1"/>
    <xf numFmtId="10" fontId="0" fillId="0" borderId="37" xfId="0" applyNumberFormat="1" applyBorder="1"/>
    <xf numFmtId="0" fontId="2" fillId="0" borderId="18" xfId="0" applyFont="1" applyBorder="1"/>
    <xf numFmtId="10" fontId="0" fillId="0" borderId="21" xfId="0" applyNumberFormat="1" applyBorder="1"/>
    <xf numFmtId="0" fontId="0" fillId="0" borderId="18" xfId="0" applyBorder="1"/>
    <xf numFmtId="0" fontId="0" fillId="0" borderId="22" xfId="0" applyBorder="1" applyAlignment="1">
      <alignment horizontal="left"/>
    </xf>
    <xf numFmtId="0" fontId="0" fillId="0" borderId="37" xfId="0" applyBorder="1"/>
    <xf numFmtId="10" fontId="0" fillId="0" borderId="8" xfId="0" applyNumberFormat="1" applyBorder="1"/>
    <xf numFmtId="10" fontId="0" fillId="0" borderId="22" xfId="0" applyNumberFormat="1" applyBorder="1"/>
    <xf numFmtId="10" fontId="0" fillId="0" borderId="19" xfId="0" applyNumberFormat="1" applyBorder="1"/>
    <xf numFmtId="0" fontId="0" fillId="0" borderId="7" xfId="0" applyBorder="1" applyAlignment="1">
      <alignment horizontal="left" wrapText="1"/>
    </xf>
    <xf numFmtId="49" fontId="5" fillId="0" borderId="7" xfId="0" applyNumberFormat="1" applyFont="1" applyBorder="1" applyAlignment="1">
      <alignment horizontal="center" vertical="center"/>
    </xf>
    <xf numFmtId="49" fontId="6" fillId="2" borderId="7" xfId="1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4" fillId="0" borderId="8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0" fontId="0" fillId="0" borderId="19" xfId="0" applyBorder="1"/>
    <xf numFmtId="0" fontId="5" fillId="0" borderId="2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16" xfId="0" applyFont="1" applyBorder="1"/>
    <xf numFmtId="0" fontId="4" fillId="0" borderId="9" xfId="0" applyFont="1" applyBorder="1"/>
    <xf numFmtId="10" fontId="0" fillId="0" borderId="7" xfId="0" applyNumberFormat="1" applyBorder="1"/>
    <xf numFmtId="0" fontId="15" fillId="0" borderId="22" xfId="0" applyFont="1" applyBorder="1"/>
    <xf numFmtId="0" fontId="2" fillId="0" borderId="7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22" xfId="0" applyFont="1" applyBorder="1" applyAlignment="1">
      <alignment horizontal="left"/>
    </xf>
    <xf numFmtId="0" fontId="2" fillId="0" borderId="21" xfId="0" applyFont="1" applyBorder="1"/>
    <xf numFmtId="0" fontId="9" fillId="0" borderId="37" xfId="0" applyFont="1" applyBorder="1"/>
    <xf numFmtId="0" fontId="13" fillId="0" borderId="37" xfId="0" applyFont="1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/>
    <xf numFmtId="0" fontId="1" fillId="0" borderId="22" xfId="0" applyFont="1" applyBorder="1"/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A36F-88E3-4081-BBF0-D0BDFC03080D}">
  <dimension ref="A1:AC697"/>
  <sheetViews>
    <sheetView tabSelected="1" workbookViewId="0">
      <pane xSplit="2" ySplit="1" topLeftCell="C439" activePane="bottomRight" state="frozen"/>
      <selection pane="bottomRight" activeCell="B470" sqref="B469:B470"/>
      <selection pane="bottomLeft"/>
      <selection pane="topRight"/>
    </sheetView>
  </sheetViews>
  <sheetFormatPr defaultRowHeight="15"/>
  <cols>
    <col min="1" max="1" width="33" style="109" bestFit="1" customWidth="1"/>
    <col min="2" max="2" width="107" style="105" customWidth="1"/>
    <col min="3" max="3" width="15.7109375" style="105" customWidth="1"/>
    <col min="4" max="4" width="15.7109375" style="104" customWidth="1"/>
    <col min="5" max="5" width="15.7109375" customWidth="1"/>
    <col min="6" max="9" width="15.7109375" style="105" customWidth="1"/>
    <col min="10" max="10" width="22.7109375" style="105" bestFit="1" customWidth="1"/>
    <col min="11" max="11" width="12.85546875" style="104" bestFit="1" customWidth="1"/>
    <col min="13" max="13" width="50.7109375" style="118" customWidth="1"/>
    <col min="14" max="14" width="15.7109375" style="119" customWidth="1"/>
    <col min="15" max="15" width="15.85546875" bestFit="1" customWidth="1"/>
    <col min="16" max="16" width="15.7109375" style="105" customWidth="1"/>
    <col min="17" max="17" width="15.7109375" style="104" customWidth="1"/>
    <col min="18" max="18" width="15.7109375" customWidth="1"/>
    <col min="19" max="20" width="15.7109375" style="105" customWidth="1"/>
    <col min="21" max="21" width="20.7109375" style="104" customWidth="1"/>
    <col min="23" max="23" width="15.5703125" bestFit="1" customWidth="1"/>
    <col min="24" max="29" width="17.140625" customWidth="1"/>
  </cols>
  <sheetData>
    <row r="1" spans="1:29" s="108" customFormat="1">
      <c r="A1" s="106" t="s">
        <v>0</v>
      </c>
      <c r="B1" s="106" t="s">
        <v>1</v>
      </c>
      <c r="C1" s="106" t="s">
        <v>2</v>
      </c>
      <c r="D1" s="107" t="s">
        <v>3</v>
      </c>
      <c r="E1" s="108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7" t="s">
        <v>10</v>
      </c>
      <c r="M1" s="139" t="s">
        <v>11</v>
      </c>
      <c r="N1" s="143" t="s">
        <v>2</v>
      </c>
      <c r="O1" s="108" t="s">
        <v>3</v>
      </c>
      <c r="P1" s="106" t="s">
        <v>4</v>
      </c>
      <c r="Q1" s="107" t="s">
        <v>5</v>
      </c>
      <c r="R1" s="108" t="s">
        <v>6</v>
      </c>
      <c r="S1" s="106" t="s">
        <v>7</v>
      </c>
      <c r="T1" s="106" t="s">
        <v>12</v>
      </c>
      <c r="U1" s="107" t="s">
        <v>9</v>
      </c>
      <c r="X1" s="115" t="s">
        <v>13</v>
      </c>
      <c r="Y1" s="115" t="s">
        <v>14</v>
      </c>
      <c r="Z1" s="115" t="s">
        <v>15</v>
      </c>
      <c r="AA1" s="115" t="s">
        <v>16</v>
      </c>
      <c r="AB1" s="115" t="s">
        <v>17</v>
      </c>
      <c r="AC1" s="115" t="s">
        <v>18</v>
      </c>
    </row>
    <row r="2" spans="1:29">
      <c r="A2" s="109" t="s">
        <v>19</v>
      </c>
      <c r="B2" s="105" t="s">
        <v>20</v>
      </c>
      <c r="C2" s="105" t="str">
        <f>IF(ISNUMBER(SEARCH("BRANCH",$B2)), TRUE, "")</f>
        <v/>
      </c>
      <c r="D2" s="104" t="b">
        <f>IF(ISNUMBER(SEARCH("CONSTANT_CODING",$B2)), TRUE, "")</f>
        <v>1</v>
      </c>
      <c r="E2" s="104" t="str">
        <f>IF(ISNUMBER(SEARCH("DEFAULT_FAIL",$B2)), TRUE, "")</f>
        <v/>
      </c>
      <c r="F2" s="104" t="str">
        <f>IF(ISNUMBER(SEARCH("DETECT",$B2)), TRUE, "")</f>
        <v/>
      </c>
      <c r="G2" s="104" t="str">
        <f>IF(ISNUMBER(SEARCH("DOUBLE_CHECK",$B2)), TRUE, "")</f>
        <v/>
      </c>
      <c r="H2" s="104" t="str">
        <f>IF(ISNUMBER(SEARCH("LOOP_CHECK",$B2)), TRUE, "")</f>
        <v/>
      </c>
      <c r="I2" s="104" t="str">
        <f>IF(ISNUMBER(SEARCH("BYPASS",$B2)), TRUE, "")</f>
        <v/>
      </c>
      <c r="M2" s="118" t="s">
        <v>21</v>
      </c>
      <c r="R2" t="b">
        <v>1</v>
      </c>
      <c r="U2" s="104" t="str">
        <f>IF(ISNUMBER(SEARCH("TRUE",#REF!)), "Need to verify Bypass", "")</f>
        <v/>
      </c>
      <c r="W2" s="42" t="s">
        <v>2</v>
      </c>
      <c r="X2" s="42">
        <f>COUNTIF(C2:C100,"=TRUE")</f>
        <v>21</v>
      </c>
      <c r="Y2" s="42">
        <f>COUNTIFS(C2:C100,"=TRUE",K2:K100,"")</f>
        <v>20</v>
      </c>
      <c r="Z2" s="42">
        <f>X2-Y2</f>
        <v>1</v>
      </c>
      <c r="AA2" s="42">
        <f>COUNTIF(N2:N100,"=TRUE")</f>
        <v>4</v>
      </c>
      <c r="AB2" s="120">
        <f>IF(X2=0, 1, Y2/X2)</f>
        <v>0.95238095238095233</v>
      </c>
      <c r="AC2" s="113">
        <f>IF(Y2+AA2=0, 1, Y2/(Y2+AA2))</f>
        <v>0.83333333333333337</v>
      </c>
    </row>
    <row r="3" spans="1:29">
      <c r="B3" s="105" t="s">
        <v>22</v>
      </c>
      <c r="C3" s="105" t="str">
        <f>IF(ISNUMBER(SEARCH("BRANCH",$B3)), TRUE, "")</f>
        <v/>
      </c>
      <c r="E3" s="104"/>
      <c r="F3" s="104"/>
      <c r="G3" s="104"/>
      <c r="H3" s="104"/>
      <c r="I3" s="104" t="b">
        <f t="shared" ref="I3:I66" si="0">IF(ISNUMBER(SEARCH("BYPASS",$B3)), TRUE, "")</f>
        <v>1</v>
      </c>
      <c r="W3" s="105" t="s">
        <v>3</v>
      </c>
      <c r="X3" s="105">
        <f>COUNTIF(D2:D100,"=TRUE")</f>
        <v>23</v>
      </c>
      <c r="Y3" s="105">
        <f>COUNTIFS(D2:D100,"=TRUE",K2:K100,"")</f>
        <v>23</v>
      </c>
      <c r="Z3" s="105">
        <f t="shared" ref="Z3:Z8" si="1">X3-Y3</f>
        <v>0</v>
      </c>
      <c r="AA3" s="105">
        <f>COUNTIF(O2:O100,"=TRUE")</f>
        <v>3</v>
      </c>
      <c r="AB3" s="121">
        <f>IF(X3=0, 1, Y3/X3)</f>
        <v>1</v>
      </c>
      <c r="AC3" s="114">
        <f>IF(Y3+AA3=0, 1, Y3/(Y3+AA3))</f>
        <v>0.88461538461538458</v>
      </c>
    </row>
    <row r="4" spans="1:29">
      <c r="B4" s="105" t="s">
        <v>23</v>
      </c>
      <c r="C4" s="105" t="str">
        <f>IF(ISNUMBER(SEARCH("BRANCH",$B4)), TRUE, "")</f>
        <v/>
      </c>
      <c r="D4" s="104" t="b">
        <f>IF(ISNUMBER(SEARCH("CONSTANT_CODING",$B4)), TRUE, "")</f>
        <v>1</v>
      </c>
      <c r="E4" s="104" t="str">
        <f>IF(ISNUMBER(SEARCH("DEFAULT_FAIL",$B4)), TRUE, "")</f>
        <v/>
      </c>
      <c r="F4" s="104" t="str">
        <f>IF(ISNUMBER(SEARCH("DETECT",$B4)), TRUE, "")</f>
        <v/>
      </c>
      <c r="G4" s="104" t="str">
        <f>IF(ISNUMBER(SEARCH("DOUBLE_CHECK",$B4)), TRUE, "")</f>
        <v/>
      </c>
      <c r="H4" s="104" t="str">
        <f>IF(ISNUMBER(SEARCH("LOOP_CHECK",$B4)), TRUE, "")</f>
        <v/>
      </c>
      <c r="I4" s="104" t="str">
        <f t="shared" si="0"/>
        <v/>
      </c>
      <c r="J4" s="105" t="str">
        <f>IF($B2=$B4,"Duplicate","")</f>
        <v/>
      </c>
      <c r="M4" s="118" t="s">
        <v>24</v>
      </c>
      <c r="N4" s="144" t="str">
        <f>""</f>
        <v/>
      </c>
      <c r="R4" t="b">
        <v>1</v>
      </c>
      <c r="U4" s="104" t="str">
        <f>IF(ISNUMBER(SEARCH("TRUE",#REF!)), "Need to verify Bypass", "")</f>
        <v/>
      </c>
      <c r="W4" s="105" t="s">
        <v>4</v>
      </c>
      <c r="X4" s="105">
        <f>COUNTIF(E2:E100,"=TRUE")</f>
        <v>15</v>
      </c>
      <c r="Y4" s="105">
        <f>COUNTIFS(E2:E100,"=TRUE",K2:K100,"")</f>
        <v>14</v>
      </c>
      <c r="Z4" s="105">
        <f t="shared" si="1"/>
        <v>1</v>
      </c>
      <c r="AA4" s="105">
        <f>COUNTIF(P2:P100,"=TRUE")</f>
        <v>0</v>
      </c>
      <c r="AB4" s="121">
        <f>IF(X4=0, 1, Y4/X4)</f>
        <v>0.93333333333333335</v>
      </c>
      <c r="AC4" s="114">
        <f>IF(Y4+AA4=0, 1, Y4/(Y4+AA4))</f>
        <v>1</v>
      </c>
    </row>
    <row r="5" spans="1:29">
      <c r="B5" s="105" t="s">
        <v>25</v>
      </c>
      <c r="C5" s="105" t="str">
        <f>IF(ISNUMBER(SEARCH("BRANCH",$B5)), TRUE, "")</f>
        <v/>
      </c>
      <c r="D5" s="104" t="b">
        <f>IF(ISNUMBER(SEARCH("CONSTANT_CODING",$B5)), TRUE, "")</f>
        <v>1</v>
      </c>
      <c r="E5" s="104" t="str">
        <f>IF(ISNUMBER(SEARCH("DEFAULT_FAIL",$B5)), TRUE, "")</f>
        <v/>
      </c>
      <c r="F5" s="104" t="str">
        <f>IF(ISNUMBER(SEARCH("DETECT",$B5)), TRUE, "")</f>
        <v/>
      </c>
      <c r="G5" s="104" t="str">
        <f>IF(ISNUMBER(SEARCH("DOUBLE_CHECK",$B5)), TRUE, "")</f>
        <v/>
      </c>
      <c r="H5" s="104" t="str">
        <f>IF(ISNUMBER(SEARCH("LOOP_CHECK",$B5)), TRUE, "")</f>
        <v/>
      </c>
      <c r="I5" s="104" t="str">
        <f t="shared" si="0"/>
        <v/>
      </c>
      <c r="J5" s="105" t="str">
        <f>IF($B4=$B5,"Duplicate","")</f>
        <v/>
      </c>
      <c r="M5" s="118" t="s">
        <v>26</v>
      </c>
      <c r="N5" s="144" t="str">
        <f>""</f>
        <v/>
      </c>
      <c r="R5" t="b">
        <v>1</v>
      </c>
      <c r="U5" s="104" t="str">
        <f>IF(ISNUMBER(SEARCH("TRUE",#REF!)), "Need to verify Bypass", "")</f>
        <v/>
      </c>
      <c r="W5" s="105" t="s">
        <v>5</v>
      </c>
      <c r="X5" s="105">
        <f>COUNTIF(F2:F100,"=TRUE")</f>
        <v>5</v>
      </c>
      <c r="Y5" s="105">
        <f>COUNTIFS(F2:F100,"=TRUE",K2:K100,"")</f>
        <v>5</v>
      </c>
      <c r="Z5" s="105">
        <f t="shared" si="1"/>
        <v>0</v>
      </c>
      <c r="AA5" s="105">
        <f>COUNTIF(Q2:Q100,"=TRUE")</f>
        <v>1</v>
      </c>
      <c r="AB5" s="121">
        <f>IF(X5=0, 1, Y5/X5)</f>
        <v>1</v>
      </c>
      <c r="AC5" s="114">
        <f>IF(Y5+AA5=0, 1, Y5/(Y5+AA5))</f>
        <v>0.83333333333333337</v>
      </c>
    </row>
    <row r="6" spans="1:29">
      <c r="B6" s="105" t="s">
        <v>27</v>
      </c>
      <c r="C6" s="105" t="str">
        <f>IF(ISNUMBER(SEARCH("BRANCH",$B6)), TRUE, "")</f>
        <v/>
      </c>
      <c r="D6" s="104" t="str">
        <f>IF(ISNUMBER(SEARCH("CONSTANT_CODING",$B6)), TRUE, "")</f>
        <v/>
      </c>
      <c r="E6" s="104" t="str">
        <f>IF(ISNUMBER(SEARCH("DEFAULT_FAIL",$B6)), TRUE, "")</f>
        <v/>
      </c>
      <c r="F6" s="104" t="b">
        <f>IF(ISNUMBER(SEARCH("DETECT",$B6)), TRUE, "")</f>
        <v>1</v>
      </c>
      <c r="G6" s="104" t="str">
        <f>IF(ISNUMBER(SEARCH("DOUBLE_CHECK",$B6)), TRUE, "")</f>
        <v/>
      </c>
      <c r="H6" s="104" t="str">
        <f>IF(ISNUMBER(SEARCH("LOOP_CHECK",$B6)), TRUE, "")</f>
        <v/>
      </c>
      <c r="I6" s="104" t="str">
        <f t="shared" si="0"/>
        <v/>
      </c>
      <c r="J6" s="105" t="str">
        <f>IF($B5=$B6,"Duplicate","")</f>
        <v/>
      </c>
      <c r="M6" s="118" t="s">
        <v>28</v>
      </c>
      <c r="O6" t="b">
        <v>1</v>
      </c>
      <c r="U6" s="104" t="str">
        <f>IF(ISNUMBER(SEARCH("TRUE",#REF!)), "Need to verify Bypass", "")</f>
        <v/>
      </c>
      <c r="W6" s="105" t="s">
        <v>6</v>
      </c>
      <c r="X6" s="105">
        <f>COUNTIF(G2:G100,"=TRUE")</f>
        <v>18</v>
      </c>
      <c r="Y6" s="105">
        <f>COUNTIFS(G2:G100,"=TRUE",K2:K100,"")</f>
        <v>17</v>
      </c>
      <c r="Z6" s="105">
        <f t="shared" si="1"/>
        <v>1</v>
      </c>
      <c r="AA6" s="105">
        <f>COUNTIF(R2:R100,"=TRUE")</f>
        <v>32</v>
      </c>
      <c r="AB6" s="121">
        <f>IF(X6=0, 1, Y6/X6)</f>
        <v>0.94444444444444442</v>
      </c>
      <c r="AC6" s="114">
        <f>IF(Y6+AA6=0, 1, Y6/(Y6+AA6))</f>
        <v>0.34693877551020408</v>
      </c>
    </row>
    <row r="7" spans="1:29">
      <c r="B7" s="105" t="s">
        <v>29</v>
      </c>
      <c r="C7" s="105" t="str">
        <f>IF(ISNUMBER(SEARCH("BRANCH",$B7)), TRUE, "")</f>
        <v/>
      </c>
      <c r="D7" s="104" t="b">
        <f>IF(ISNUMBER(SEARCH("CONSTANT_CODING",$B7)), TRUE, "")</f>
        <v>1</v>
      </c>
      <c r="E7" s="104" t="str">
        <f>IF(ISNUMBER(SEARCH("DEFAULT_FAIL",$B7)), TRUE, "")</f>
        <v/>
      </c>
      <c r="F7" s="104" t="str">
        <f>IF(ISNUMBER(SEARCH("DETECT",$B7)), TRUE, "")</f>
        <v/>
      </c>
      <c r="G7" s="104" t="str">
        <f>IF(ISNUMBER(SEARCH("DOUBLE_CHECK",$B7)), TRUE, "")</f>
        <v/>
      </c>
      <c r="H7" s="104" t="str">
        <f>IF(ISNUMBER(SEARCH("LOOP_CHECK",$B7)), TRUE, "")</f>
        <v/>
      </c>
      <c r="I7" s="104" t="str">
        <f t="shared" si="0"/>
        <v/>
      </c>
      <c r="J7" s="105" t="str">
        <f>IF($B6=$B7,"Duplicate","")</f>
        <v/>
      </c>
      <c r="M7" s="118" t="s">
        <v>30</v>
      </c>
      <c r="O7" t="b">
        <v>1</v>
      </c>
      <c r="U7" s="104" t="str">
        <f>IF(ISNUMBER(SEARCH("TRUE",#REF!)), "Need to verify Bypass", "")</f>
        <v/>
      </c>
      <c r="W7" s="105" t="s">
        <v>7</v>
      </c>
      <c r="X7" s="105">
        <f>COUNTIF(H2:H100,"=TRUE")</f>
        <v>4</v>
      </c>
      <c r="Y7" s="105">
        <f>COUNTIFS(H2:H100,"=TRUE",K2:K100,"")</f>
        <v>4</v>
      </c>
      <c r="Z7" s="105">
        <f t="shared" si="1"/>
        <v>0</v>
      </c>
      <c r="AA7" s="105">
        <f>COUNTIF(S2:S100,"=TRUE")</f>
        <v>0</v>
      </c>
      <c r="AB7" s="121">
        <f>IF(X7=0, 1, Y7/X7)</f>
        <v>1</v>
      </c>
      <c r="AC7" s="114">
        <f>IF(Y7+AA7=0, 1, Y7/(Y7+AA7))</f>
        <v>1</v>
      </c>
    </row>
    <row r="8" spans="1:29">
      <c r="B8" s="105" t="s">
        <v>31</v>
      </c>
      <c r="C8" s="105" t="str">
        <f>IF(ISNUMBER(SEARCH("BRANCH",$B8)), TRUE, "")</f>
        <v/>
      </c>
      <c r="D8" s="104" t="str">
        <f>IF(ISNUMBER(SEARCH("CONSTANT_CODING",$B8)), TRUE, "")</f>
        <v/>
      </c>
      <c r="E8" s="104" t="str">
        <f>IF(ISNUMBER(SEARCH("DEFAULT_FAIL",$B8)), TRUE, "")</f>
        <v/>
      </c>
      <c r="F8" s="104" t="b">
        <f>IF(ISNUMBER(SEARCH("DETECT",$B8)), TRUE, "")</f>
        <v>1</v>
      </c>
      <c r="G8" s="104" t="str">
        <f>IF(ISNUMBER(SEARCH("DOUBLE_CHECK",$B8)), TRUE, "")</f>
        <v/>
      </c>
      <c r="H8" s="104" t="str">
        <f>IF(ISNUMBER(SEARCH("LOOP_CHECK",$B8)), TRUE, "")</f>
        <v/>
      </c>
      <c r="I8" s="104" t="str">
        <f t="shared" si="0"/>
        <v/>
      </c>
      <c r="J8" s="105" t="str">
        <f>IF($B7=$B8,"Duplicate","")</f>
        <v/>
      </c>
      <c r="M8" s="118" t="s">
        <v>32</v>
      </c>
      <c r="N8" s="144" t="str">
        <f>""</f>
        <v/>
      </c>
      <c r="R8" t="b">
        <v>1</v>
      </c>
      <c r="U8" s="104" t="str">
        <f>IF(ISNUMBER(SEARCH("TRUE",#REF!)), "Need to verify Bypass", "")</f>
        <v/>
      </c>
      <c r="W8" s="105" t="s">
        <v>12</v>
      </c>
      <c r="X8" s="105">
        <f>COUNTIF(I2:I100, "=TRUE")</f>
        <v>13</v>
      </c>
      <c r="Y8" s="105">
        <f>COUNTIFS(I2:I100, "=TRUE", K2:K100, "")</f>
        <v>13</v>
      </c>
      <c r="Z8" s="105">
        <f t="shared" si="1"/>
        <v>0</v>
      </c>
      <c r="AA8" s="105">
        <f>COUNTIF(T2:T100,"=TRUE")</f>
        <v>0</v>
      </c>
      <c r="AB8" s="122">
        <f>IF(X8=0, 1, Y8/X8)</f>
        <v>1</v>
      </c>
      <c r="AC8" s="114">
        <f>IF(Y8+AA8=0, 1, Y8/(Y8+AA8))</f>
        <v>1</v>
      </c>
    </row>
    <row r="9" spans="1:29">
      <c r="B9" s="105" t="s">
        <v>33</v>
      </c>
      <c r="C9" s="105" t="str">
        <f>IF(ISNUMBER(SEARCH("BRANCH",$B9)), TRUE, "")</f>
        <v/>
      </c>
      <c r="D9" s="104" t="b">
        <f>IF(ISNUMBER(SEARCH("CONSTANT_CODING",$B9)), TRUE, "")</f>
        <v>1</v>
      </c>
      <c r="E9" s="104" t="str">
        <f>IF(ISNUMBER(SEARCH("DEFAULT_FAIL",$B9)), TRUE, "")</f>
        <v/>
      </c>
      <c r="F9" s="104" t="str">
        <f>IF(ISNUMBER(SEARCH("DETECT",$B9)), TRUE, "")</f>
        <v/>
      </c>
      <c r="G9" s="104" t="str">
        <f>IF(ISNUMBER(SEARCH("DOUBLE_CHECK",$B9)), TRUE, "")</f>
        <v/>
      </c>
      <c r="H9" s="104" t="str">
        <f>IF(ISNUMBER(SEARCH("LOOP_CHECK",$B9)), TRUE, "")</f>
        <v/>
      </c>
      <c r="I9" s="104" t="str">
        <f t="shared" si="0"/>
        <v/>
      </c>
      <c r="J9" s="105" t="str">
        <f>IF($B8=$B9,"Duplicate","")</f>
        <v/>
      </c>
      <c r="M9" s="118" t="s">
        <v>34</v>
      </c>
      <c r="N9" s="144" t="str">
        <f>""</f>
        <v/>
      </c>
      <c r="R9" t="b">
        <v>1</v>
      </c>
      <c r="U9" s="104" t="str">
        <f>IF(ISNUMBER(SEARCH("TRUE",#REF!)), "Need to verify Bypass", "")</f>
        <v/>
      </c>
      <c r="W9" s="43" t="s">
        <v>35</v>
      </c>
      <c r="X9" s="43">
        <f>SUM(X2:X8)</f>
        <v>99</v>
      </c>
      <c r="Y9" s="43">
        <f>SUM(Y2:Y8)</f>
        <v>96</v>
      </c>
      <c r="Z9" s="43">
        <f>X9-Y9</f>
        <v>3</v>
      </c>
      <c r="AA9" s="43">
        <f>SUM(AA2:AA8)</f>
        <v>40</v>
      </c>
      <c r="AB9" s="122">
        <f>IF(X9=0, 1, Y9/X9)</f>
        <v>0.96969696969696972</v>
      </c>
      <c r="AC9" s="116">
        <f>IF(Y9+AA9=0, 1, Y9/(Y9+AA9))</f>
        <v>0.70588235294117652</v>
      </c>
    </row>
    <row r="10" spans="1:29">
      <c r="B10" s="105" t="s">
        <v>36</v>
      </c>
      <c r="C10" s="105" t="str">
        <f>IF(ISNUMBER(SEARCH("BRANCH",$B10)), TRUE, "")</f>
        <v/>
      </c>
      <c r="D10" s="104" t="str">
        <f>IF(ISNUMBER(SEARCH("CONSTANT_CODING",$B10)), TRUE, "")</f>
        <v/>
      </c>
      <c r="E10" s="104" t="str">
        <f>IF(ISNUMBER(SEARCH("DEFAULT_FAIL",$B10)), TRUE, "")</f>
        <v/>
      </c>
      <c r="F10" s="104" t="b">
        <f>IF(ISNUMBER(SEARCH("DETECT",$B10)), TRUE, "")</f>
        <v>1</v>
      </c>
      <c r="G10" s="104" t="str">
        <f>IF(ISNUMBER(SEARCH("DOUBLE_CHECK",$B10)), TRUE, "")</f>
        <v/>
      </c>
      <c r="H10" s="104" t="str">
        <f>IF(ISNUMBER(SEARCH("LOOP_CHECK",$B10)), TRUE, "")</f>
        <v/>
      </c>
      <c r="I10" s="104" t="str">
        <f t="shared" si="0"/>
        <v/>
      </c>
      <c r="J10" s="105" t="str">
        <f>IF($B9=$B10,"Duplicate","")</f>
        <v/>
      </c>
      <c r="M10" s="118" t="s">
        <v>37</v>
      </c>
      <c r="N10" s="144" t="str">
        <f>""</f>
        <v/>
      </c>
      <c r="R10" t="b">
        <v>1</v>
      </c>
      <c r="U10" s="104" t="str">
        <f>IF(ISNUMBER(SEARCH("TRUE",#REF!)), "Need to verify Bypass", "")</f>
        <v/>
      </c>
    </row>
    <row r="11" spans="1:29">
      <c r="B11" s="105" t="s">
        <v>38</v>
      </c>
      <c r="C11" s="105" t="str">
        <f>IF(ISNUMBER(SEARCH("BRANCH",$B11)), TRUE, "")</f>
        <v/>
      </c>
      <c r="E11" s="104"/>
      <c r="F11" s="104"/>
      <c r="G11" s="104"/>
      <c r="H11" s="104"/>
      <c r="I11" s="104" t="b">
        <f t="shared" si="0"/>
        <v>1</v>
      </c>
      <c r="N11" s="144"/>
    </row>
    <row r="12" spans="1:29">
      <c r="B12" s="105" t="s">
        <v>39</v>
      </c>
      <c r="C12" s="105" t="str">
        <f>IF(ISNUMBER(SEARCH("BRANCH",$B12)), TRUE, "")</f>
        <v/>
      </c>
      <c r="D12" s="104" t="str">
        <f>IF(ISNUMBER(SEARCH("CONSTANT_CODING",$B12)), TRUE, "")</f>
        <v/>
      </c>
      <c r="E12" s="104" t="str">
        <f>IF(ISNUMBER(SEARCH("DEFAULT_FAIL",$B12)), TRUE, "")</f>
        <v/>
      </c>
      <c r="F12" s="104" t="str">
        <f>IF(ISNUMBER(SEARCH("DETECT",$B12)), TRUE, "")</f>
        <v/>
      </c>
      <c r="G12" s="104" t="str">
        <f>IF(ISNUMBER(SEARCH("DOUBLE_CHECK",$B12)), TRUE, "")</f>
        <v/>
      </c>
      <c r="H12" s="104" t="b">
        <f>IF(ISNUMBER(SEARCH("LOOP_CHECK",$B12)), TRUE, "")</f>
        <v>1</v>
      </c>
      <c r="I12" s="104" t="str">
        <f t="shared" si="0"/>
        <v/>
      </c>
      <c r="J12" s="105" t="str">
        <f>IF($B10=$B12,"Duplicate","")</f>
        <v/>
      </c>
      <c r="M12" s="118" t="s">
        <v>40</v>
      </c>
      <c r="N12" s="144" t="str">
        <f>""</f>
        <v/>
      </c>
      <c r="R12" t="b">
        <v>1</v>
      </c>
      <c r="U12" s="104" t="str">
        <f>IF(ISNUMBER(SEARCH("TRUE",#REF!)), "Need to verify Bypass", "")</f>
        <v/>
      </c>
    </row>
    <row r="13" spans="1:29">
      <c r="B13" s="105" t="s">
        <v>41</v>
      </c>
      <c r="C13" s="105" t="str">
        <f>IF(ISNUMBER(SEARCH("BRANCH",$B13)), TRUE, "")</f>
        <v/>
      </c>
      <c r="D13" s="104" t="str">
        <f>IF(ISNUMBER(SEARCH("CONSTANT_CODING",$B13)), TRUE, "")</f>
        <v/>
      </c>
      <c r="E13" s="104" t="str">
        <f>IF(ISNUMBER(SEARCH("DEFAULT_FAIL",$B13)), TRUE, "")</f>
        <v/>
      </c>
      <c r="F13" s="104" t="str">
        <f>IF(ISNUMBER(SEARCH("DETECT",$B13)), TRUE, "")</f>
        <v/>
      </c>
      <c r="G13" s="104" t="str">
        <f>IF(ISNUMBER(SEARCH("DOUBLE_CHECK",$B13)), TRUE, "")</f>
        <v/>
      </c>
      <c r="H13" s="104" t="b">
        <f>IF(ISNUMBER(SEARCH("LOOP_CHECK",$B13)), TRUE, "")</f>
        <v>1</v>
      </c>
      <c r="I13" s="104" t="str">
        <f t="shared" si="0"/>
        <v/>
      </c>
      <c r="J13" s="105" t="str">
        <f>IF($B12=$B13,"Duplicate","")</f>
        <v/>
      </c>
      <c r="M13" s="118" t="s">
        <v>42</v>
      </c>
      <c r="N13" s="144" t="str">
        <f>""</f>
        <v/>
      </c>
      <c r="R13" t="b">
        <v>1</v>
      </c>
      <c r="U13" s="104" t="str">
        <f>IF(ISNUMBER(SEARCH("TRUE",#REF!)), "Need to verify Bypass", "")</f>
        <v/>
      </c>
    </row>
    <row r="14" spans="1:29">
      <c r="B14" s="105" t="s">
        <v>43</v>
      </c>
      <c r="C14" s="105" t="str">
        <f>IF(ISNUMBER(SEARCH("BRANCH",$B14)), TRUE, "")</f>
        <v/>
      </c>
      <c r="D14" s="104" t="b">
        <f>IF(ISNUMBER(SEARCH("CONSTANT_CODING",$B14)), TRUE, "")</f>
        <v>1</v>
      </c>
      <c r="E14" s="104" t="str">
        <f>IF(ISNUMBER(SEARCH("DEFAULT_FAIL",$B14)), TRUE, "")</f>
        <v/>
      </c>
      <c r="F14" s="104" t="str">
        <f>IF(ISNUMBER(SEARCH("DETECT",$B14)), TRUE, "")</f>
        <v/>
      </c>
      <c r="G14" s="104" t="str">
        <f>IF(ISNUMBER(SEARCH("DOUBLE_CHECK",$B14)), TRUE, "")</f>
        <v/>
      </c>
      <c r="H14" s="104" t="str">
        <f>IF(ISNUMBER(SEARCH("LOOP_CHECK",$B14)), TRUE, "")</f>
        <v/>
      </c>
      <c r="I14" s="104" t="str">
        <f t="shared" si="0"/>
        <v/>
      </c>
      <c r="J14" s="105" t="str">
        <f>IF($B13=$B14,"Duplicate","")</f>
        <v/>
      </c>
      <c r="M14" s="118" t="s">
        <v>44</v>
      </c>
      <c r="N14" s="144" t="str">
        <f>""</f>
        <v/>
      </c>
      <c r="R14" t="b">
        <v>1</v>
      </c>
      <c r="U14" s="104" t="str">
        <f>IF(ISNUMBER(SEARCH("TRUE",#REF!)), "Need to verify Bypass", "")</f>
        <v/>
      </c>
      <c r="AB14" t="s">
        <v>45</v>
      </c>
    </row>
    <row r="15" spans="1:29" ht="15.75">
      <c r="B15" s="105" t="s">
        <v>46</v>
      </c>
      <c r="C15" s="105" t="str">
        <f>IF(ISNUMBER(SEARCH("BRANCH",$B15)), TRUE, "")</f>
        <v/>
      </c>
      <c r="D15" s="104" t="b">
        <f>IF(ISNUMBER(SEARCH("CONSTANT_CODING",$B15)), TRUE, "")</f>
        <v>1</v>
      </c>
      <c r="E15" s="104" t="str">
        <f>IF(ISNUMBER(SEARCH("DEFAULT_FAIL",$B15)), TRUE, "")</f>
        <v/>
      </c>
      <c r="F15" s="104" t="str">
        <f>IF(ISNUMBER(SEARCH("DETECT",$B15)), TRUE, "")</f>
        <v/>
      </c>
      <c r="G15" s="104" t="str">
        <f>IF(ISNUMBER(SEARCH("DOUBLE_CHECK",$B15)), TRUE, "")</f>
        <v/>
      </c>
      <c r="H15" s="104" t="str">
        <f>IF(ISNUMBER(SEARCH("LOOP_CHECK",$B15)), TRUE, "")</f>
        <v/>
      </c>
      <c r="I15" s="104" t="str">
        <f t="shared" si="0"/>
        <v/>
      </c>
      <c r="J15" s="105" t="str">
        <f>IF($B14=$B15,"Duplicate","")</f>
        <v/>
      </c>
      <c r="M15" s="140" t="s">
        <v>47</v>
      </c>
      <c r="N15" s="144" t="str">
        <f>""</f>
        <v/>
      </c>
      <c r="R15" t="b">
        <v>1</v>
      </c>
      <c r="U15" s="104" t="str">
        <f>IF(ISNUMBER(SEARCH("TRUE",#REF!)), "Need to verify Bypass", "")</f>
        <v/>
      </c>
    </row>
    <row r="16" spans="1:29">
      <c r="B16" s="105" t="s">
        <v>48</v>
      </c>
      <c r="C16" s="105" t="b">
        <f>IF(ISNUMBER(SEARCH("BRANCH",$B16)), TRUE, "")</f>
        <v>1</v>
      </c>
      <c r="D16" s="104" t="str">
        <f>IF(ISNUMBER(SEARCH("CONSTANT_CODING",$B16)), TRUE, "")</f>
        <v/>
      </c>
      <c r="E16" s="104" t="str">
        <f>IF(ISNUMBER(SEARCH("DEFAULT_FAIL",$B16)), TRUE, "")</f>
        <v/>
      </c>
      <c r="F16" s="104" t="str">
        <f>IF(ISNUMBER(SEARCH("DETECT",$B16)), TRUE, "")</f>
        <v/>
      </c>
      <c r="G16" s="104" t="str">
        <f>IF(ISNUMBER(SEARCH("DOUBLE_CHECK",$B16)), TRUE, "")</f>
        <v/>
      </c>
      <c r="H16" s="104" t="str">
        <f>IF(ISNUMBER(SEARCH("LOOP_CHECK",$B16)), TRUE, "")</f>
        <v/>
      </c>
      <c r="I16" s="104" t="str">
        <f t="shared" si="0"/>
        <v/>
      </c>
      <c r="J16" s="105" t="str">
        <f>IF($B15=$B16,"Duplicate","")</f>
        <v/>
      </c>
      <c r="M16" s="118" t="s">
        <v>49</v>
      </c>
      <c r="N16" s="144" t="str">
        <f>""</f>
        <v/>
      </c>
      <c r="R16" t="b">
        <v>1</v>
      </c>
      <c r="U16" s="104" t="str">
        <f>IF(ISNUMBER(SEARCH("TRUE",#REF!)), "Need to verify Bypass", "")</f>
        <v/>
      </c>
    </row>
    <row r="17" spans="2:21">
      <c r="B17" s="105" t="s">
        <v>50</v>
      </c>
      <c r="C17" s="105" t="str">
        <f>IF(ISNUMBER(SEARCH("BRANCH",$B17)), TRUE, "")</f>
        <v/>
      </c>
      <c r="E17" s="104"/>
      <c r="F17" s="104"/>
      <c r="G17" s="104"/>
      <c r="H17" s="104"/>
      <c r="I17" s="104" t="b">
        <f t="shared" si="0"/>
        <v>1</v>
      </c>
      <c r="N17" s="144"/>
    </row>
    <row r="18" spans="2:21">
      <c r="B18" s="105" t="s">
        <v>51</v>
      </c>
      <c r="C18" s="105" t="str">
        <f>IF(ISNUMBER(SEARCH("BRANCH",$B18)), TRUE, "")</f>
        <v/>
      </c>
      <c r="D18" s="104" t="str">
        <f>IF(ISNUMBER(SEARCH("CONSTANT_CODING",$B18)), TRUE, "")</f>
        <v/>
      </c>
      <c r="E18" s="104" t="str">
        <f>IF(ISNUMBER(SEARCH("DEFAULT_FAIL",$B18)), TRUE, "")</f>
        <v/>
      </c>
      <c r="F18" s="104" t="str">
        <f>IF(ISNUMBER(SEARCH("DETECT",$B18)), TRUE, "")</f>
        <v/>
      </c>
      <c r="G18" s="104" t="b">
        <f>IF(ISNUMBER(SEARCH("DOUBLE_CHECK",$B18)), TRUE, "")</f>
        <v>1</v>
      </c>
      <c r="H18" s="104" t="str">
        <f>IF(ISNUMBER(SEARCH("LOOP_CHECK",$B18)), TRUE, "")</f>
        <v/>
      </c>
      <c r="I18" s="104" t="str">
        <f t="shared" si="0"/>
        <v/>
      </c>
      <c r="J18" s="105" t="str">
        <f>IF($B16=$B18,"Duplicate","")</f>
        <v/>
      </c>
      <c r="K18" s="104" t="b">
        <v>1</v>
      </c>
      <c r="M18" s="118" t="s">
        <v>52</v>
      </c>
      <c r="N18" s="144" t="str">
        <f>""</f>
        <v/>
      </c>
      <c r="R18" t="b">
        <v>1</v>
      </c>
      <c r="U18" s="104" t="str">
        <f>IF(ISNUMBER(SEARCH("TRUE",#REF!)), "Need to verify Bypass", "")</f>
        <v/>
      </c>
    </row>
    <row r="19" spans="2:21">
      <c r="B19" s="105" t="s">
        <v>53</v>
      </c>
      <c r="C19" s="105" t="str">
        <f>IF(ISNUMBER(SEARCH("BRANCH",$B19)), TRUE, "")</f>
        <v/>
      </c>
      <c r="D19" s="104" t="str">
        <f>IF(ISNUMBER(SEARCH("CONSTANT_CODING",$B19)), TRUE, "")</f>
        <v/>
      </c>
      <c r="E19" s="104" t="str">
        <f>IF(ISNUMBER(SEARCH("DEFAULT_FAIL",$B19)), TRUE, "")</f>
        <v/>
      </c>
      <c r="F19" s="104" t="str">
        <f>IF(ISNUMBER(SEARCH("DETECT",$B19)), TRUE, "")</f>
        <v/>
      </c>
      <c r="G19" s="104" t="str">
        <f>IF(ISNUMBER(SEARCH("DOUBLE_CHECK",$B19)), TRUE, "")</f>
        <v/>
      </c>
      <c r="H19" s="104" t="b">
        <f>IF(ISNUMBER(SEARCH("LOOP_CHECK",$B19)), TRUE, "")</f>
        <v>1</v>
      </c>
      <c r="I19" s="104" t="str">
        <f t="shared" si="0"/>
        <v/>
      </c>
      <c r="J19" s="105" t="str">
        <f>IF($B18=$B19,"Duplicate","")</f>
        <v/>
      </c>
      <c r="M19" s="118" t="s">
        <v>54</v>
      </c>
      <c r="N19" s="144" t="str">
        <f>""</f>
        <v/>
      </c>
      <c r="R19" t="b">
        <v>1</v>
      </c>
      <c r="U19" s="104" t="str">
        <f>IF(ISNUMBER(SEARCH("TRUE",#REF!)), "Need to verify Bypass", "")</f>
        <v/>
      </c>
    </row>
    <row r="20" spans="2:21" ht="15.75">
      <c r="B20" s="105" t="s">
        <v>55</v>
      </c>
      <c r="C20" s="105" t="str">
        <f>IF(ISNUMBER(SEARCH("BRANCH",$B20)), TRUE, "")</f>
        <v/>
      </c>
      <c r="D20" s="104" t="str">
        <f>IF(ISNUMBER(SEARCH("CONSTANT_CODING",$B20)), TRUE, "")</f>
        <v/>
      </c>
      <c r="E20" s="104" t="b">
        <f>IF(ISNUMBER(SEARCH("DEFAULT_FAIL",$B20)), TRUE, "")</f>
        <v>1</v>
      </c>
      <c r="F20" s="104" t="str">
        <f>IF(ISNUMBER(SEARCH("DETECT",$B20)), TRUE, "")</f>
        <v/>
      </c>
      <c r="G20" s="104" t="str">
        <f>IF(ISNUMBER(SEARCH("DOUBLE_CHECK",$B20)), TRUE, "")</f>
        <v/>
      </c>
      <c r="H20" s="104" t="str">
        <f>IF(ISNUMBER(SEARCH("LOOP_CHECK",$B20)), TRUE, "")</f>
        <v/>
      </c>
      <c r="I20" s="104" t="str">
        <f t="shared" si="0"/>
        <v/>
      </c>
      <c r="J20" s="105" t="str">
        <f>IF($B19=$B20,"Duplicate","")</f>
        <v/>
      </c>
      <c r="M20" s="140" t="s">
        <v>56</v>
      </c>
      <c r="N20" s="144" t="str">
        <f>""</f>
        <v/>
      </c>
      <c r="R20" t="b">
        <v>1</v>
      </c>
      <c r="U20" s="104" t="str">
        <f>IF(ISNUMBER(SEARCH("TRUE",#REF!)), "Need to verify Bypass", "")</f>
        <v/>
      </c>
    </row>
    <row r="21" spans="2:21">
      <c r="B21" s="105" t="s">
        <v>57</v>
      </c>
      <c r="C21" s="105" t="str">
        <f>IF(ISNUMBER(SEARCH("BRANCH",$B21)), TRUE, "")</f>
        <v/>
      </c>
      <c r="D21" s="104" t="b">
        <f>IF(ISNUMBER(SEARCH("CONSTANT_CODING",$B21)), TRUE, "")</f>
        <v>1</v>
      </c>
      <c r="E21" s="104" t="str">
        <f>IF(ISNUMBER(SEARCH("DEFAULT_FAIL",$B21)), TRUE, "")</f>
        <v/>
      </c>
      <c r="F21" s="104" t="str">
        <f>IF(ISNUMBER(SEARCH("DETECT",$B21)), TRUE, "")</f>
        <v/>
      </c>
      <c r="G21" s="104" t="str">
        <f>IF(ISNUMBER(SEARCH("DOUBLE_CHECK",$B21)), TRUE, "")</f>
        <v/>
      </c>
      <c r="H21" s="104" t="str">
        <f>IF(ISNUMBER(SEARCH("LOOP_CHECK",$B21)), TRUE, "")</f>
        <v/>
      </c>
      <c r="I21" s="104" t="str">
        <f t="shared" si="0"/>
        <v/>
      </c>
      <c r="J21" s="105" t="str">
        <f>IF($B20=$B21,"Duplicate","")</f>
        <v/>
      </c>
      <c r="M21" s="118" t="s">
        <v>58</v>
      </c>
      <c r="N21" s="144" t="str">
        <f>""</f>
        <v/>
      </c>
      <c r="Q21" s="104" t="b">
        <v>1</v>
      </c>
      <c r="U21" s="104" t="str">
        <f>IF(ISNUMBER(SEARCH("TRUE",#REF!)), "Need to verify Bypass", "")</f>
        <v/>
      </c>
    </row>
    <row r="22" spans="2:21">
      <c r="B22" s="105" t="s">
        <v>59</v>
      </c>
      <c r="C22" s="105" t="b">
        <f>IF(ISNUMBER(SEARCH("BRANCH",$B22)), TRUE, "")</f>
        <v>1</v>
      </c>
      <c r="D22" s="104" t="str">
        <f>IF(ISNUMBER(SEARCH("CONSTANT_CODING",$B22)), TRUE, "")</f>
        <v/>
      </c>
      <c r="E22" s="104" t="str">
        <f>IF(ISNUMBER(SEARCH("DEFAULT_FAIL",$B22)), TRUE, "")</f>
        <v/>
      </c>
      <c r="F22" s="104" t="str">
        <f>IF(ISNUMBER(SEARCH("DETECT",$B22)), TRUE, "")</f>
        <v/>
      </c>
      <c r="G22" s="104" t="str">
        <f>IF(ISNUMBER(SEARCH("DOUBLE_CHECK",$B22)), TRUE, "")</f>
        <v/>
      </c>
      <c r="H22" s="104" t="str">
        <f>IF(ISNUMBER(SEARCH("LOOP_CHECK",$B22)), TRUE, "")</f>
        <v/>
      </c>
      <c r="I22" s="104" t="str">
        <f t="shared" si="0"/>
        <v/>
      </c>
      <c r="J22" s="105" t="str">
        <f>IF($B21=$B22,"Duplicate","")</f>
        <v/>
      </c>
      <c r="M22" s="118" t="s">
        <v>60</v>
      </c>
      <c r="U22" s="104" t="str">
        <f>IF(ISNUMBER(SEARCH("TRUE",#REF!)), "Need to verify Bypass", "")</f>
        <v/>
      </c>
    </row>
    <row r="23" spans="2:21">
      <c r="B23" s="105" t="s">
        <v>61</v>
      </c>
      <c r="C23" s="105" t="str">
        <f>IF(ISNUMBER(SEARCH("BRANCH",$B23)), TRUE, "")</f>
        <v/>
      </c>
      <c r="E23" s="104"/>
      <c r="F23" s="104"/>
      <c r="G23" s="104"/>
      <c r="H23" s="104"/>
      <c r="I23" s="104" t="b">
        <f t="shared" si="0"/>
        <v>1</v>
      </c>
    </row>
    <row r="24" spans="2:21">
      <c r="B24" s="105" t="s">
        <v>62</v>
      </c>
      <c r="C24" s="105" t="str">
        <f>IF(ISNUMBER(SEARCH("BRANCH",$B24)), TRUE, "")</f>
        <v/>
      </c>
      <c r="D24" s="104" t="str">
        <f>IF(ISNUMBER(SEARCH("CONSTANT_CODING",$B24)), TRUE, "")</f>
        <v/>
      </c>
      <c r="E24" s="104" t="str">
        <f>IF(ISNUMBER(SEARCH("DEFAULT_FAIL",$B24)), TRUE, "")</f>
        <v/>
      </c>
      <c r="F24" s="104" t="str">
        <f>IF(ISNUMBER(SEARCH("DETECT",$B24)), TRUE, "")</f>
        <v/>
      </c>
      <c r="G24" s="104" t="b">
        <f>IF(ISNUMBER(SEARCH("DOUBLE_CHECK",$B24)), TRUE, "")</f>
        <v>1</v>
      </c>
      <c r="H24" s="104" t="str">
        <f>IF(ISNUMBER(SEARCH("LOOP_CHECK",$B24)), TRUE, "")</f>
        <v/>
      </c>
      <c r="I24" s="104" t="str">
        <f t="shared" si="0"/>
        <v/>
      </c>
      <c r="J24" s="105" t="str">
        <f>IF($B22=$B24,"Duplicate","")</f>
        <v/>
      </c>
      <c r="M24" s="118" t="s">
        <v>63</v>
      </c>
      <c r="U24" s="104" t="str">
        <f>IF(ISNUMBER(SEARCH("TRUE",#REF!)), "Need to verify Bypass", "")</f>
        <v/>
      </c>
    </row>
    <row r="25" spans="2:21">
      <c r="B25" s="105" t="s">
        <v>64</v>
      </c>
      <c r="C25" s="105" t="str">
        <f>IF(ISNUMBER(SEARCH("BRANCH",$B25)), TRUE, "")</f>
        <v/>
      </c>
      <c r="D25" s="104" t="b">
        <f>IF(ISNUMBER(SEARCH("CONSTANT_CODING",$B25)), TRUE, "")</f>
        <v>1</v>
      </c>
      <c r="E25" s="104" t="str">
        <f>IF(ISNUMBER(SEARCH("DEFAULT_FAIL",$B25)), TRUE, "")</f>
        <v/>
      </c>
      <c r="F25" s="104" t="str">
        <f>IF(ISNUMBER(SEARCH("DETECT",$B25)), TRUE, "")</f>
        <v/>
      </c>
      <c r="G25" s="104" t="str">
        <f>IF(ISNUMBER(SEARCH("DOUBLE_CHECK",$B25)), TRUE, "")</f>
        <v/>
      </c>
      <c r="H25" s="104" t="str">
        <f>IF(ISNUMBER(SEARCH("LOOP_CHECK",$B25)), TRUE, "")</f>
        <v/>
      </c>
      <c r="I25" s="104" t="str">
        <f t="shared" si="0"/>
        <v/>
      </c>
      <c r="J25" s="105" t="str">
        <f>IF($B24=$B25,"Duplicate","")</f>
        <v/>
      </c>
      <c r="M25" s="118" t="s">
        <v>65</v>
      </c>
      <c r="N25" s="144" t="str">
        <f>""</f>
        <v/>
      </c>
      <c r="R25" t="b">
        <v>1</v>
      </c>
      <c r="U25" s="104" t="str">
        <f>IF(ISNUMBER(SEARCH("TRUE",#REF!)), "Need to verify Bypass", "")</f>
        <v/>
      </c>
    </row>
    <row r="26" spans="2:21">
      <c r="B26" s="105" t="s">
        <v>66</v>
      </c>
      <c r="C26" s="105" t="str">
        <f>IF(ISNUMBER(SEARCH("BRANCH",$B26)), TRUE, "")</f>
        <v/>
      </c>
      <c r="D26" s="104" t="str">
        <f>IF(ISNUMBER(SEARCH("CONSTANT_CODING",$B26)), TRUE, "")</f>
        <v/>
      </c>
      <c r="E26" s="104" t="str">
        <f>IF(ISNUMBER(SEARCH("DEFAULT_FAIL",$B26)), TRUE, "")</f>
        <v/>
      </c>
      <c r="F26" s="104" t="str">
        <f>IF(ISNUMBER(SEARCH("DETECT",$B26)), TRUE, "")</f>
        <v/>
      </c>
      <c r="G26" s="104" t="b">
        <f>IF(ISNUMBER(SEARCH("DOUBLE_CHECK",$B26)), TRUE, "")</f>
        <v>1</v>
      </c>
      <c r="H26" s="104" t="str">
        <f>IF(ISNUMBER(SEARCH("LOOP_CHECK",$B26)), TRUE, "")</f>
        <v/>
      </c>
      <c r="I26" s="104" t="str">
        <f t="shared" si="0"/>
        <v/>
      </c>
      <c r="J26" s="105" t="str">
        <f>IF($B25=$B26,"Duplicate","")</f>
        <v/>
      </c>
      <c r="M26" s="118" t="s">
        <v>67</v>
      </c>
      <c r="N26" s="144" t="str">
        <f>""</f>
        <v/>
      </c>
      <c r="R26" t="b">
        <v>1</v>
      </c>
      <c r="U26" s="104" t="str">
        <f>IF(ISNUMBER(SEARCH("TRUE",#REF!)), "Need to verify Bypass", "")</f>
        <v/>
      </c>
    </row>
    <row r="27" spans="2:21">
      <c r="B27" s="105" t="s">
        <v>68</v>
      </c>
      <c r="C27" s="105" t="str">
        <f>IF(ISNUMBER(SEARCH("BRANCH",$B27)), TRUE, "")</f>
        <v/>
      </c>
      <c r="D27" s="104" t="b">
        <f>IF(ISNUMBER(SEARCH("CONSTANT_CODING",$B27)), TRUE, "")</f>
        <v>1</v>
      </c>
      <c r="E27" s="104" t="str">
        <f>IF(ISNUMBER(SEARCH("DEFAULT_FAIL",$B27)), TRUE, "")</f>
        <v/>
      </c>
      <c r="F27" s="104" t="str">
        <f>IF(ISNUMBER(SEARCH("DETECT",$B27)), TRUE, "")</f>
        <v/>
      </c>
      <c r="G27" s="104" t="str">
        <f>IF(ISNUMBER(SEARCH("DOUBLE_CHECK",$B27)), TRUE, "")</f>
        <v/>
      </c>
      <c r="H27" s="104" t="str">
        <f>IF(ISNUMBER(SEARCH("LOOP_CHECK",$B27)), TRUE, "")</f>
        <v/>
      </c>
      <c r="I27" s="104" t="str">
        <f t="shared" si="0"/>
        <v/>
      </c>
      <c r="J27" s="105" t="str">
        <f>IF($B26=$B27,"Duplicate","")</f>
        <v/>
      </c>
      <c r="M27" s="118" t="s">
        <v>69</v>
      </c>
      <c r="N27" s="144" t="str">
        <f>""</f>
        <v/>
      </c>
      <c r="R27" t="b">
        <v>1</v>
      </c>
      <c r="U27" s="104" t="str">
        <f>IF(ISNUMBER(SEARCH("TRUE",#REF!)), "Need to verify Bypass", "")</f>
        <v/>
      </c>
    </row>
    <row r="28" spans="2:21">
      <c r="B28" s="105" t="s">
        <v>70</v>
      </c>
      <c r="C28" s="105" t="str">
        <f>IF(ISNUMBER(SEARCH("BRANCH",$B28)), TRUE, "")</f>
        <v/>
      </c>
      <c r="D28" s="104" t="b">
        <f>IF(ISNUMBER(SEARCH("CONSTANT_CODING",$B28)), TRUE, "")</f>
        <v>1</v>
      </c>
      <c r="E28" s="104" t="str">
        <f>IF(ISNUMBER(SEARCH("DEFAULT_FAIL",$B28)), TRUE, "")</f>
        <v/>
      </c>
      <c r="F28" s="104" t="str">
        <f>IF(ISNUMBER(SEARCH("DETECT",$B28)), TRUE, "")</f>
        <v/>
      </c>
      <c r="G28" s="104" t="str">
        <f>IF(ISNUMBER(SEARCH("DOUBLE_CHECK",$B28)), TRUE, "")</f>
        <v/>
      </c>
      <c r="H28" s="104" t="str">
        <f>IF(ISNUMBER(SEARCH("LOOP_CHECK",$B28)), TRUE, "")</f>
        <v/>
      </c>
      <c r="I28" s="104" t="str">
        <f t="shared" si="0"/>
        <v/>
      </c>
      <c r="J28" s="105" t="str">
        <f>IF($B27=$B28,"Duplicate","")</f>
        <v/>
      </c>
      <c r="M28" s="118" t="s">
        <v>71</v>
      </c>
      <c r="N28" s="144" t="str">
        <f>""</f>
        <v/>
      </c>
      <c r="R28" t="b">
        <v>1</v>
      </c>
      <c r="U28" s="104" t="str">
        <f>IF(ISNUMBER(SEARCH("TRUE",#REF!)), "Need to verify Bypass", "")</f>
        <v/>
      </c>
    </row>
    <row r="29" spans="2:21">
      <c r="B29" s="105" t="s">
        <v>72</v>
      </c>
      <c r="C29" s="105" t="b">
        <f>IF(ISNUMBER(SEARCH("BRANCH",$B29)), TRUE, "")</f>
        <v>1</v>
      </c>
      <c r="D29" s="104" t="str">
        <f>IF(ISNUMBER(SEARCH("CONSTANT_CODING",$B29)), TRUE, "")</f>
        <v/>
      </c>
      <c r="E29" s="104" t="str">
        <f>IF(ISNUMBER(SEARCH("DEFAULT_FAIL",$B29)), TRUE, "")</f>
        <v/>
      </c>
      <c r="F29" s="104" t="str">
        <f>IF(ISNUMBER(SEARCH("DETECT",$B29)), TRUE, "")</f>
        <v/>
      </c>
      <c r="G29" s="104" t="str">
        <f>IF(ISNUMBER(SEARCH("DOUBLE_CHECK",$B29)), TRUE, "")</f>
        <v/>
      </c>
      <c r="H29" s="104" t="str">
        <f>IF(ISNUMBER(SEARCH("LOOP_CHECK",$B29)), TRUE, "")</f>
        <v/>
      </c>
      <c r="I29" s="104" t="str">
        <f t="shared" si="0"/>
        <v/>
      </c>
      <c r="J29" s="105" t="str">
        <f>IF($B28=$B29,"Duplicate","")</f>
        <v/>
      </c>
      <c r="M29" s="118" t="s">
        <v>73</v>
      </c>
      <c r="O29" t="b">
        <v>1</v>
      </c>
      <c r="U29" s="104" t="str">
        <f>IF(ISNUMBER(SEARCH("TRUE",#REF!)), "Need to verify Bypass", "")</f>
        <v/>
      </c>
    </row>
    <row r="30" spans="2:21">
      <c r="B30" s="105" t="s">
        <v>74</v>
      </c>
      <c r="C30" s="105" t="str">
        <f>IF(ISNUMBER(SEARCH("BRANCH",$B30)), TRUE, "")</f>
        <v/>
      </c>
      <c r="D30" s="104" t="str">
        <f>IF(ISNUMBER(SEARCH("CONSTANT_CODING",$B30)), TRUE, "")</f>
        <v/>
      </c>
      <c r="E30" s="104" t="str">
        <f>IF(ISNUMBER(SEARCH("DEFAULT_FAIL",$B30)), TRUE, "")</f>
        <v/>
      </c>
      <c r="F30" s="104" t="str">
        <f>IF(ISNUMBER(SEARCH("DETECT",$B30)), TRUE, "")</f>
        <v/>
      </c>
      <c r="G30" s="104" t="b">
        <f>IF(ISNUMBER(SEARCH("DOUBLE_CHECK",$B30)), TRUE, "")</f>
        <v>1</v>
      </c>
      <c r="H30" s="104" t="str">
        <f>IF(ISNUMBER(SEARCH("LOOP_CHECK",$B30)), TRUE, "")</f>
        <v/>
      </c>
      <c r="I30" s="104" t="str">
        <f t="shared" si="0"/>
        <v/>
      </c>
      <c r="J30" s="105" t="str">
        <f>IF($B29=$B30,"Duplicate","")</f>
        <v/>
      </c>
      <c r="M30" s="118" t="s">
        <v>75</v>
      </c>
      <c r="N30" s="144" t="str">
        <f>""</f>
        <v/>
      </c>
      <c r="R30" t="b">
        <v>1</v>
      </c>
      <c r="U30" s="104" t="str">
        <f>IF(ISNUMBER(SEARCH("TRUE",#REF!)), "Need to verify Bypass", "")</f>
        <v/>
      </c>
    </row>
    <row r="31" spans="2:21">
      <c r="B31" s="105" t="s">
        <v>76</v>
      </c>
      <c r="C31" s="105" t="str">
        <f>IF(ISNUMBER(SEARCH("BRANCH",$B31)), TRUE, "")</f>
        <v/>
      </c>
      <c r="D31" s="104" t="str">
        <f>IF(ISNUMBER(SEARCH("CONSTANT_CODING",$B31)), TRUE, "")</f>
        <v/>
      </c>
      <c r="E31" s="104" t="b">
        <f>IF(ISNUMBER(SEARCH("DEFAULT_FAIL",$B31)), TRUE, "")</f>
        <v>1</v>
      </c>
      <c r="F31" s="104" t="str">
        <f>IF(ISNUMBER(SEARCH("DETECT",$B31)), TRUE, "")</f>
        <v/>
      </c>
      <c r="G31" s="104" t="str">
        <f>IF(ISNUMBER(SEARCH("DOUBLE_CHECK",$B31)), TRUE, "")</f>
        <v/>
      </c>
      <c r="H31" s="104" t="str">
        <f>IF(ISNUMBER(SEARCH("LOOP_CHECK",$B31)), TRUE, "")</f>
        <v/>
      </c>
      <c r="I31" s="104" t="str">
        <f t="shared" si="0"/>
        <v/>
      </c>
      <c r="J31" s="105" t="str">
        <f>IF($B30=$B31,"Duplicate","")</f>
        <v/>
      </c>
      <c r="M31" s="118" t="s">
        <v>77</v>
      </c>
      <c r="N31" s="144" t="str">
        <f>""</f>
        <v/>
      </c>
      <c r="R31" t="b">
        <v>1</v>
      </c>
      <c r="U31" s="104" t="str">
        <f>IF(ISNUMBER(SEARCH("TRUE",#REF!)), "Need to verify Bypass", "")</f>
        <v/>
      </c>
    </row>
    <row r="32" spans="2:21">
      <c r="B32" s="105" t="s">
        <v>78</v>
      </c>
      <c r="C32" s="105" t="str">
        <f>IF(ISNUMBER(SEARCH("BRANCH",$B32)), TRUE, "")</f>
        <v/>
      </c>
      <c r="D32" s="104" t="str">
        <f>IF(ISNUMBER(SEARCH("CONSTANT_CODING",$B32)), TRUE, "")</f>
        <v/>
      </c>
      <c r="E32" s="104" t="b">
        <f>IF(ISNUMBER(SEARCH("DEFAULT_FAIL",$B32)), TRUE, "")</f>
        <v>1</v>
      </c>
      <c r="F32" s="104" t="str">
        <f>IF(ISNUMBER(SEARCH("DETECT",$B32)), TRUE, "")</f>
        <v/>
      </c>
      <c r="G32" s="104" t="str">
        <f>IF(ISNUMBER(SEARCH("DOUBLE_CHECK",$B32)), TRUE, "")</f>
        <v/>
      </c>
      <c r="H32" s="104" t="str">
        <f>IF(ISNUMBER(SEARCH("LOOP_CHECK",$B32)), TRUE, "")</f>
        <v/>
      </c>
      <c r="I32" s="104" t="str">
        <f t="shared" si="0"/>
        <v/>
      </c>
      <c r="J32" s="105" t="str">
        <f>IF($B31=$B32,"Duplicate","")</f>
        <v/>
      </c>
      <c r="M32" s="118" t="s">
        <v>79</v>
      </c>
      <c r="N32" s="144" t="str">
        <f>""</f>
        <v/>
      </c>
      <c r="R32" t="b">
        <v>1</v>
      </c>
      <c r="U32" s="104" t="str">
        <f>IF(ISNUMBER(SEARCH("TRUE",#REF!)), "Need to verify Bypass", "")</f>
        <v/>
      </c>
    </row>
    <row r="33" spans="2:21">
      <c r="B33" s="105" t="s">
        <v>80</v>
      </c>
      <c r="C33" s="105" t="str">
        <f>IF(ISNUMBER(SEARCH("BRANCH",$B33)), TRUE, "")</f>
        <v/>
      </c>
      <c r="D33" s="104" t="str">
        <f>IF(ISNUMBER(SEARCH("CONSTANT_CODING",$B33)), TRUE, "")</f>
        <v/>
      </c>
      <c r="E33" s="104" t="str">
        <f>IF(ISNUMBER(SEARCH("DEFAULT_FAIL",$B33)), TRUE, "")</f>
        <v/>
      </c>
      <c r="F33" s="104" t="str">
        <f>IF(ISNUMBER(SEARCH("DETECT",$B33)), TRUE, "")</f>
        <v/>
      </c>
      <c r="G33" s="104" t="b">
        <f>IF(ISNUMBER(SEARCH("DOUBLE_CHECK",$B33)), TRUE, "")</f>
        <v>1</v>
      </c>
      <c r="H33" s="104" t="str">
        <f>IF(ISNUMBER(SEARCH("LOOP_CHECK",$B33)), TRUE, "")</f>
        <v/>
      </c>
      <c r="I33" s="104" t="str">
        <f t="shared" si="0"/>
        <v/>
      </c>
      <c r="J33" s="105" t="str">
        <f>IF($B32=$B33,"Duplicate","")</f>
        <v/>
      </c>
      <c r="M33" s="118" t="s">
        <v>81</v>
      </c>
      <c r="N33" s="144" t="str">
        <f>""</f>
        <v/>
      </c>
      <c r="R33" t="b">
        <v>1</v>
      </c>
      <c r="U33" s="104" t="str">
        <f>IF(ISNUMBER(SEARCH("TRUE",#REF!)), "Need to verify Bypass", "")</f>
        <v/>
      </c>
    </row>
    <row r="34" spans="2:21">
      <c r="B34" s="105" t="s">
        <v>82</v>
      </c>
      <c r="C34" s="105" t="str">
        <f>IF(ISNUMBER(SEARCH("BRANCH",$B34)), TRUE, "")</f>
        <v/>
      </c>
      <c r="D34" s="104" t="str">
        <f>IF(ISNUMBER(SEARCH("CONSTANT_CODING",$B34)), TRUE, "")</f>
        <v/>
      </c>
      <c r="E34" s="104" t="str">
        <f>IF(ISNUMBER(SEARCH("DEFAULT_FAIL",$B34)), TRUE, "")</f>
        <v/>
      </c>
      <c r="F34" s="104" t="str">
        <f>IF(ISNUMBER(SEARCH("DETECT",$B34)), TRUE, "")</f>
        <v/>
      </c>
      <c r="G34" s="104" t="b">
        <f>IF(ISNUMBER(SEARCH("DOUBLE_CHECK",$B34)), TRUE, "")</f>
        <v>1</v>
      </c>
      <c r="H34" s="104" t="str">
        <f>IF(ISNUMBER(SEARCH("LOOP_CHECK",$B34)), TRUE, "")</f>
        <v/>
      </c>
      <c r="I34" s="104" t="str">
        <f t="shared" si="0"/>
        <v/>
      </c>
      <c r="J34" s="105" t="str">
        <f>IF($B33=$B34,"Duplicate","")</f>
        <v/>
      </c>
      <c r="M34" s="118" t="s">
        <v>83</v>
      </c>
      <c r="N34" s="119" t="b">
        <v>1</v>
      </c>
      <c r="U34" s="104" t="str">
        <f>IF(ISNUMBER(SEARCH("TRUE",#REF!)), "Need to verify Bypass", "")</f>
        <v/>
      </c>
    </row>
    <row r="35" spans="2:21">
      <c r="B35" s="105" t="s">
        <v>84</v>
      </c>
      <c r="C35" s="105" t="b">
        <f>IF(ISNUMBER(SEARCH("BRANCH",$B35)), TRUE, "")</f>
        <v>1</v>
      </c>
      <c r="D35" s="104" t="str">
        <f>IF(ISNUMBER(SEARCH("CONSTANT_CODING",$B35)), TRUE, "")</f>
        <v/>
      </c>
      <c r="E35" s="104" t="str">
        <f>IF(ISNUMBER(SEARCH("DEFAULT_FAIL",$B35)), TRUE, "")</f>
        <v/>
      </c>
      <c r="F35" s="104" t="str">
        <f>IF(ISNUMBER(SEARCH("DETECT",$B35)), TRUE, "")</f>
        <v/>
      </c>
      <c r="G35" s="104" t="str">
        <f>IF(ISNUMBER(SEARCH("DOUBLE_CHECK",$B35)), TRUE, "")</f>
        <v/>
      </c>
      <c r="H35" s="104" t="str">
        <f>IF(ISNUMBER(SEARCH("LOOP_CHECK",$B35)), TRUE, "")</f>
        <v/>
      </c>
      <c r="I35" s="104" t="str">
        <f t="shared" si="0"/>
        <v/>
      </c>
      <c r="J35" s="105" t="str">
        <f>IF($B34=$B35,"Duplicate","")</f>
        <v/>
      </c>
      <c r="M35" s="118" t="s">
        <v>85</v>
      </c>
      <c r="N35" s="144" t="str">
        <f>""</f>
        <v/>
      </c>
      <c r="R35" t="b">
        <v>1</v>
      </c>
      <c r="U35" s="104" t="str">
        <f>IF(ISNUMBER(SEARCH("TRUE",#REF!)), "Need to verify Bypass", "")</f>
        <v/>
      </c>
    </row>
    <row r="36" spans="2:21">
      <c r="B36" s="105" t="s">
        <v>86</v>
      </c>
      <c r="C36" s="105" t="b">
        <f>IF(ISNUMBER(SEARCH("BRANCH",$B36)), TRUE, "")</f>
        <v>1</v>
      </c>
      <c r="D36" s="104" t="str">
        <f>IF(ISNUMBER(SEARCH("CONSTANT_CODING",$B36)), TRUE, "")</f>
        <v/>
      </c>
      <c r="E36" s="104" t="str">
        <f>IF(ISNUMBER(SEARCH("DEFAULT_FAIL",$B36)), TRUE, "")</f>
        <v/>
      </c>
      <c r="F36" s="104" t="str">
        <f>IF(ISNUMBER(SEARCH("DETECT",$B36)), TRUE, "")</f>
        <v/>
      </c>
      <c r="G36" s="104" t="str">
        <f>IF(ISNUMBER(SEARCH("DOUBLE_CHECK",$B36)), TRUE, "")</f>
        <v/>
      </c>
      <c r="H36" s="104" t="str">
        <f>IF(ISNUMBER(SEARCH("LOOP_CHECK",$B36)), TRUE, "")</f>
        <v/>
      </c>
      <c r="I36" s="104" t="str">
        <f t="shared" si="0"/>
        <v/>
      </c>
      <c r="J36" s="105" t="str">
        <f>IF($B35=$B36,"Duplicate","")</f>
        <v/>
      </c>
      <c r="M36" s="118" t="s">
        <v>87</v>
      </c>
      <c r="N36" s="144" t="str">
        <f>""</f>
        <v/>
      </c>
      <c r="R36" t="b">
        <v>1</v>
      </c>
      <c r="U36" s="104" t="str">
        <f>IF(ISNUMBER(SEARCH("TRUE",#REF!)), "Need to verify Bypass", "")</f>
        <v/>
      </c>
    </row>
    <row r="37" spans="2:21">
      <c r="B37" s="105" t="s">
        <v>88</v>
      </c>
      <c r="C37" s="105" t="b">
        <f>IF(ISNUMBER(SEARCH("BRANCH",$B37)), TRUE, "")</f>
        <v>1</v>
      </c>
      <c r="D37" s="104" t="str">
        <f>IF(ISNUMBER(SEARCH("CONSTANT_CODING",$B37)), TRUE, "")</f>
        <v/>
      </c>
      <c r="E37" s="104" t="str">
        <f>IF(ISNUMBER(SEARCH("DEFAULT_FAIL",$B37)), TRUE, "")</f>
        <v/>
      </c>
      <c r="F37" s="104" t="str">
        <f>IF(ISNUMBER(SEARCH("DETECT",$B37)), TRUE, "")</f>
        <v/>
      </c>
      <c r="G37" s="104" t="str">
        <f>IF(ISNUMBER(SEARCH("DOUBLE_CHECK",$B37)), TRUE, "")</f>
        <v/>
      </c>
      <c r="H37" s="104" t="str">
        <f>IF(ISNUMBER(SEARCH("LOOP_CHECK",$B37)), TRUE, "")</f>
        <v/>
      </c>
      <c r="I37" s="104" t="str">
        <f t="shared" si="0"/>
        <v/>
      </c>
      <c r="J37" s="105" t="str">
        <f>IF($B36=$B37,"Duplicate","")</f>
        <v/>
      </c>
      <c r="M37" s="118" t="s">
        <v>89</v>
      </c>
      <c r="N37" s="144" t="str">
        <f>""</f>
        <v/>
      </c>
      <c r="R37" t="b">
        <v>1</v>
      </c>
      <c r="U37" s="104" t="str">
        <f>IF(ISNUMBER(SEARCH("TRUE",#REF!)), "Need to verify Bypass", "")</f>
        <v/>
      </c>
    </row>
    <row r="38" spans="2:21">
      <c r="B38" s="105" t="s">
        <v>90</v>
      </c>
      <c r="C38" s="105" t="str">
        <f>IF(ISNUMBER(SEARCH("BRANCH",$B38)), TRUE, "")</f>
        <v/>
      </c>
      <c r="D38" s="104" t="str">
        <f>IF(ISNUMBER(SEARCH("CONSTANT_CODING",$B38)), TRUE, "")</f>
        <v/>
      </c>
      <c r="E38" s="104" t="str">
        <f>IF(ISNUMBER(SEARCH("DEFAULT_FAIL",$B38)), TRUE, "")</f>
        <v/>
      </c>
      <c r="F38" s="104" t="str">
        <f>IF(ISNUMBER(SEARCH("DETECT",$B38)), TRUE, "")</f>
        <v/>
      </c>
      <c r="G38" s="104" t="b">
        <f>IF(ISNUMBER(SEARCH("DOUBLE_CHECK",$B38)), TRUE, "")</f>
        <v>1</v>
      </c>
      <c r="H38" s="104" t="str">
        <f>IF(ISNUMBER(SEARCH("LOOP_CHECK",$B38)), TRUE, "")</f>
        <v/>
      </c>
      <c r="I38" s="104" t="str">
        <f t="shared" si="0"/>
        <v/>
      </c>
      <c r="J38" s="105" t="str">
        <f>IF($B37=$B38,"Duplicate","")</f>
        <v/>
      </c>
      <c r="M38" s="118" t="s">
        <v>91</v>
      </c>
      <c r="N38" s="144" t="str">
        <f>""</f>
        <v/>
      </c>
      <c r="R38" t="b">
        <v>1</v>
      </c>
      <c r="U38" s="104" t="str">
        <f>IF(ISNUMBER(SEARCH("TRUE",#REF!)), "Need to verify Bypass", "")</f>
        <v/>
      </c>
    </row>
    <row r="39" spans="2:21">
      <c r="B39" s="105" t="s">
        <v>92</v>
      </c>
      <c r="C39" s="105" t="str">
        <f>IF(ISNUMBER(SEARCH("BRANCH",$B39)), TRUE, "")</f>
        <v/>
      </c>
      <c r="E39" s="104"/>
      <c r="F39" s="104"/>
      <c r="G39" s="104"/>
      <c r="H39" s="104"/>
      <c r="I39" s="104" t="b">
        <f t="shared" si="0"/>
        <v>1</v>
      </c>
      <c r="M39" s="118" t="s">
        <v>93</v>
      </c>
      <c r="N39" s="144" t="str">
        <f>""</f>
        <v/>
      </c>
      <c r="R39" t="b">
        <v>1</v>
      </c>
    </row>
    <row r="40" spans="2:21">
      <c r="B40" s="105" t="s">
        <v>94</v>
      </c>
      <c r="C40" s="105" t="str">
        <f>IF(ISNUMBER(SEARCH("BRANCH",$B40)), TRUE, "")</f>
        <v/>
      </c>
      <c r="D40" s="104" t="b">
        <f>IF(ISNUMBER(SEARCH("CONSTANT_CODING",$B40)), TRUE, "")</f>
        <v>1</v>
      </c>
      <c r="E40" s="104" t="str">
        <f>IF(ISNUMBER(SEARCH("DEFAULT_FAIL",$B40)), TRUE, "")</f>
        <v/>
      </c>
      <c r="F40" s="104" t="str">
        <f>IF(ISNUMBER(SEARCH("DETECT",$B40)), TRUE, "")</f>
        <v/>
      </c>
      <c r="G40" s="104" t="str">
        <f>IF(ISNUMBER(SEARCH("DOUBLE_CHECK",$B40)), TRUE, "")</f>
        <v/>
      </c>
      <c r="H40" s="104" t="str">
        <f>IF(ISNUMBER(SEARCH("LOOP_CHECK",$B40)), TRUE, "")</f>
        <v/>
      </c>
      <c r="I40" s="104" t="str">
        <f t="shared" si="0"/>
        <v/>
      </c>
      <c r="J40" s="105" t="str">
        <f>IF($B38=$B40,"Duplicate","")</f>
        <v/>
      </c>
      <c r="M40" s="118" t="s">
        <v>95</v>
      </c>
      <c r="N40" s="119" t="b">
        <v>1</v>
      </c>
      <c r="U40" s="104" t="str">
        <f>IF(ISNUMBER(SEARCH("TRUE",#REF!)), "Need to verify Bypass", "")</f>
        <v/>
      </c>
    </row>
    <row r="41" spans="2:21">
      <c r="B41" s="105" t="s">
        <v>96</v>
      </c>
      <c r="C41" s="105" t="b">
        <f>IF(ISNUMBER(SEARCH("BRANCH",$B41)), TRUE, "")</f>
        <v>1</v>
      </c>
      <c r="D41" s="104" t="str">
        <f>IF(ISNUMBER(SEARCH("CONSTANT_CODING",$B41)), TRUE, "")</f>
        <v/>
      </c>
      <c r="E41" s="104" t="str">
        <f>IF(ISNUMBER(SEARCH("DEFAULT_FAIL",$B41)), TRUE, "")</f>
        <v/>
      </c>
      <c r="F41" s="104" t="str">
        <f>IF(ISNUMBER(SEARCH("DETECT",$B41)), TRUE, "")</f>
        <v/>
      </c>
      <c r="G41" s="104" t="str">
        <f>IF(ISNUMBER(SEARCH("DOUBLE_CHECK",$B41)), TRUE, "")</f>
        <v/>
      </c>
      <c r="H41" s="104" t="str">
        <f>IF(ISNUMBER(SEARCH("LOOP_CHECK",$B41)), TRUE, "")</f>
        <v/>
      </c>
      <c r="I41" s="104" t="str">
        <f t="shared" si="0"/>
        <v/>
      </c>
      <c r="J41" s="105" t="str">
        <f>IF($B40=$B41,"Duplicate","")</f>
        <v/>
      </c>
      <c r="M41" s="118" t="s">
        <v>97</v>
      </c>
      <c r="N41" s="119" t="b">
        <v>1</v>
      </c>
      <c r="U41" s="104" t="str">
        <f>IF(ISNUMBER(SEARCH("TRUE",#REF!)), "Need to verify Bypass", "")</f>
        <v/>
      </c>
    </row>
    <row r="42" spans="2:21">
      <c r="B42" s="105" t="s">
        <v>98</v>
      </c>
      <c r="C42" s="105" t="str">
        <f>IF(ISNUMBER(SEARCH("BRANCH",$B42)), TRUE, "")</f>
        <v/>
      </c>
      <c r="D42" s="104" t="str">
        <f>IF(ISNUMBER(SEARCH("CONSTANT_CODING",$B42)), TRUE, "")</f>
        <v/>
      </c>
      <c r="E42" s="104" t="str">
        <f>IF(ISNUMBER(SEARCH("DEFAULT_FAIL",$B42)), TRUE, "")</f>
        <v/>
      </c>
      <c r="F42" s="104" t="str">
        <f>IF(ISNUMBER(SEARCH("DETECT",$B42)), TRUE, "")</f>
        <v/>
      </c>
      <c r="G42" s="104" t="b">
        <f>IF(ISNUMBER(SEARCH("DOUBLE_CHECK",$B42)), TRUE, "")</f>
        <v>1</v>
      </c>
      <c r="H42" s="104" t="str">
        <f>IF(ISNUMBER(SEARCH("LOOP_CHECK",$B42)), TRUE, "")</f>
        <v/>
      </c>
      <c r="I42" s="104" t="str">
        <f t="shared" si="0"/>
        <v/>
      </c>
      <c r="J42" s="105" t="str">
        <f>IF($B41=$B42,"Duplicate","")</f>
        <v/>
      </c>
      <c r="M42" s="118" t="s">
        <v>99</v>
      </c>
      <c r="N42" s="144" t="str">
        <f>""</f>
        <v/>
      </c>
      <c r="R42" t="b">
        <v>1</v>
      </c>
      <c r="U42" s="104" t="str">
        <f>IF(ISNUMBER(SEARCH("TRUE",#REF!)), "Need to verify Bypass", "")</f>
        <v/>
      </c>
    </row>
    <row r="43" spans="2:21">
      <c r="B43" s="105" t="s">
        <v>100</v>
      </c>
      <c r="C43" s="105" t="b">
        <f>IF(ISNUMBER(SEARCH("BRANCH",$B43)), TRUE, "")</f>
        <v>1</v>
      </c>
      <c r="D43" s="104" t="str">
        <f>IF(ISNUMBER(SEARCH("CONSTANT_CODING",$B43)), TRUE, "")</f>
        <v/>
      </c>
      <c r="E43" s="104" t="str">
        <f>IF(ISNUMBER(SEARCH("DEFAULT_FAIL",$B43)), TRUE, "")</f>
        <v/>
      </c>
      <c r="F43" s="104" t="str">
        <f>IF(ISNUMBER(SEARCH("DETECT",$B43)), TRUE, "")</f>
        <v/>
      </c>
      <c r="G43" s="104" t="str">
        <f>IF(ISNUMBER(SEARCH("DOUBLE_CHECK",$B43)), TRUE, "")</f>
        <v/>
      </c>
      <c r="H43" s="104" t="str">
        <f>IF(ISNUMBER(SEARCH("LOOP_CHECK",$B43)), TRUE, "")</f>
        <v/>
      </c>
      <c r="I43" s="104" t="str">
        <f t="shared" si="0"/>
        <v/>
      </c>
      <c r="J43" s="105" t="str">
        <f>IF($B42=$B43,"Duplicate","")</f>
        <v/>
      </c>
      <c r="M43" s="118" t="s">
        <v>101</v>
      </c>
      <c r="N43" s="144" t="str">
        <f>""</f>
        <v/>
      </c>
      <c r="R43" t="b">
        <v>1</v>
      </c>
      <c r="U43" s="104" t="str">
        <f>IF(ISNUMBER(SEARCH("TRUE",#REF!)), "Need to verify Bypass", "")</f>
        <v/>
      </c>
    </row>
    <row r="44" spans="2:21">
      <c r="B44" s="105" t="s">
        <v>102</v>
      </c>
      <c r="C44" s="105" t="str">
        <f>IF(ISNUMBER(SEARCH("BRANCH",$B44)), TRUE, "")</f>
        <v/>
      </c>
      <c r="D44" s="104" t="str">
        <f>IF(ISNUMBER(SEARCH("CONSTANT_CODING",$B44)), TRUE, "")</f>
        <v/>
      </c>
      <c r="E44" s="104" t="b">
        <f>IF(ISNUMBER(SEARCH("DEFAULT_FAIL",$B44)), TRUE, "")</f>
        <v>1</v>
      </c>
      <c r="F44" s="104" t="str">
        <f>IF(ISNUMBER(SEARCH("DETECT",$B44)), TRUE, "")</f>
        <v/>
      </c>
      <c r="G44" s="104" t="str">
        <f>IF(ISNUMBER(SEARCH("DOUBLE_CHECK",$B44)), TRUE, "")</f>
        <v/>
      </c>
      <c r="H44" s="104" t="str">
        <f>IF(ISNUMBER(SEARCH("LOOP_CHECK",$B44)), TRUE, "")</f>
        <v/>
      </c>
      <c r="I44" s="104" t="str">
        <f t="shared" si="0"/>
        <v/>
      </c>
      <c r="J44" s="105" t="str">
        <f>IF($B43=$B44,"Duplicate","")</f>
        <v/>
      </c>
      <c r="M44" s="118" t="s">
        <v>103</v>
      </c>
      <c r="N44" s="144" t="str">
        <f>""</f>
        <v/>
      </c>
      <c r="R44" t="b">
        <v>1</v>
      </c>
      <c r="U44" s="104" t="str">
        <f>IF(ISNUMBER(SEARCH("TRUE",#REF!)), "Need to verify Bypass", "")</f>
        <v/>
      </c>
    </row>
    <row r="45" spans="2:21">
      <c r="B45" s="105" t="s">
        <v>104</v>
      </c>
      <c r="C45" s="105" t="b">
        <f>IF(ISNUMBER(SEARCH("BRANCH",$B45)), TRUE, "")</f>
        <v>1</v>
      </c>
      <c r="D45" s="104" t="str">
        <f>IF(ISNUMBER(SEARCH("CONSTANT_CODING",$B45)), TRUE, "")</f>
        <v/>
      </c>
      <c r="E45" s="104" t="str">
        <f>IF(ISNUMBER(SEARCH("DEFAULT_FAIL",$B45)), TRUE, "")</f>
        <v/>
      </c>
      <c r="F45" s="104" t="str">
        <f>IF(ISNUMBER(SEARCH("DETECT",$B45)), TRUE, "")</f>
        <v/>
      </c>
      <c r="G45" s="104" t="str">
        <f>IF(ISNUMBER(SEARCH("DOUBLE_CHECK",$B45)), TRUE, "")</f>
        <v/>
      </c>
      <c r="H45" s="104" t="str">
        <f>IF(ISNUMBER(SEARCH("LOOP_CHECK",$B45)), TRUE, "")</f>
        <v/>
      </c>
      <c r="I45" s="104" t="str">
        <f t="shared" si="0"/>
        <v/>
      </c>
      <c r="J45" s="105" t="str">
        <f>IF($B44=$B45,"Duplicate","")</f>
        <v/>
      </c>
      <c r="M45" s="118" t="s">
        <v>105</v>
      </c>
      <c r="N45" s="144" t="str">
        <f>""</f>
        <v/>
      </c>
      <c r="R45" t="b">
        <v>1</v>
      </c>
      <c r="U45" s="104" t="str">
        <f>IF(ISNUMBER(SEARCH("TRUE",#REF!)), "Need to verify Bypass", "")</f>
        <v/>
      </c>
    </row>
    <row r="46" spans="2:21">
      <c r="B46" s="105" t="s">
        <v>106</v>
      </c>
      <c r="C46" s="105" t="str">
        <f>IF(ISNUMBER(SEARCH("BRANCH",$B46)), TRUE, "")</f>
        <v/>
      </c>
      <c r="D46" s="104" t="str">
        <f>IF(ISNUMBER(SEARCH("CONSTANT_CODING",$B46)), TRUE, "")</f>
        <v/>
      </c>
      <c r="E46" s="104" t="b">
        <f>IF(ISNUMBER(SEARCH("DEFAULT_FAIL",$B46)), TRUE, "")</f>
        <v>1</v>
      </c>
      <c r="F46" s="104" t="str">
        <f>IF(ISNUMBER(SEARCH("DETECT",$B46)), TRUE, "")</f>
        <v/>
      </c>
      <c r="G46" s="104" t="str">
        <f>IF(ISNUMBER(SEARCH("DOUBLE_CHECK",$B46)), TRUE, "")</f>
        <v/>
      </c>
      <c r="H46" s="104" t="str">
        <f>IF(ISNUMBER(SEARCH("LOOP_CHECK",$B46)), TRUE, "")</f>
        <v/>
      </c>
      <c r="I46" s="104" t="str">
        <f t="shared" si="0"/>
        <v/>
      </c>
      <c r="J46" s="105" t="str">
        <f>IF($B45=$B46,"Duplicate","")</f>
        <v/>
      </c>
      <c r="M46" s="118" t="s">
        <v>107</v>
      </c>
      <c r="N46" s="119" t="b">
        <v>1</v>
      </c>
      <c r="U46" s="104" t="str">
        <f>IF(ISNUMBER(SEARCH("TRUE",#REF!)), "Need to verify Bypass", "")</f>
        <v/>
      </c>
    </row>
    <row r="47" spans="2:21">
      <c r="B47" s="105" t="s">
        <v>108</v>
      </c>
      <c r="C47" s="105" t="b">
        <f>IF(ISNUMBER(SEARCH("BRANCH",$B47)), TRUE, "")</f>
        <v>1</v>
      </c>
      <c r="D47" s="104" t="str">
        <f>IF(ISNUMBER(SEARCH("CONSTANT_CODING",$B47)), TRUE, "")</f>
        <v/>
      </c>
      <c r="E47" s="104" t="str">
        <f>IF(ISNUMBER(SEARCH("DEFAULT_FAIL",$B47)), TRUE, "")</f>
        <v/>
      </c>
      <c r="F47" s="104" t="str">
        <f>IF(ISNUMBER(SEARCH("DETECT",$B47)), TRUE, "")</f>
        <v/>
      </c>
      <c r="G47" s="104" t="str">
        <f>IF(ISNUMBER(SEARCH("DOUBLE_CHECK",$B47)), TRUE, "")</f>
        <v/>
      </c>
      <c r="H47" s="104" t="str">
        <f>IF(ISNUMBER(SEARCH("LOOP_CHECK",$B47)), TRUE, "")</f>
        <v/>
      </c>
      <c r="I47" s="104" t="str">
        <f t="shared" si="0"/>
        <v/>
      </c>
      <c r="J47" s="105" t="str">
        <f>IF($B46=$B47,"Duplicate","")</f>
        <v/>
      </c>
      <c r="M47" s="118" t="s">
        <v>109</v>
      </c>
      <c r="N47" s="144" t="str">
        <f>""</f>
        <v/>
      </c>
      <c r="R47" t="b">
        <v>1</v>
      </c>
      <c r="U47" s="104" t="str">
        <f>IF(ISNUMBER(SEARCH("TRUE",#REF!)), "Need to verify Bypass", "")</f>
        <v/>
      </c>
    </row>
    <row r="48" spans="2:21">
      <c r="B48" s="105" t="s">
        <v>110</v>
      </c>
      <c r="C48" s="105" t="str">
        <f>IF(ISNUMBER(SEARCH("BRANCH",$B48)), TRUE, "")</f>
        <v/>
      </c>
      <c r="D48" s="104" t="str">
        <f>IF(ISNUMBER(SEARCH("CONSTANT_CODING",$B48)), TRUE, "")</f>
        <v/>
      </c>
      <c r="E48" s="104" t="str">
        <f>IF(ISNUMBER(SEARCH("DEFAULT_FAIL",$B48)), TRUE, "")</f>
        <v/>
      </c>
      <c r="F48" s="104" t="str">
        <f>IF(ISNUMBER(SEARCH("DETECT",$B48)), TRUE, "")</f>
        <v/>
      </c>
      <c r="G48" s="104" t="b">
        <f>IF(ISNUMBER(SEARCH("DOUBLE_CHECK",$B48)), TRUE, "")</f>
        <v>1</v>
      </c>
      <c r="H48" s="104" t="str">
        <f>IF(ISNUMBER(SEARCH("LOOP_CHECK",$B48)), TRUE, "")</f>
        <v/>
      </c>
      <c r="I48" s="104" t="str">
        <f t="shared" si="0"/>
        <v/>
      </c>
      <c r="J48" s="105" t="str">
        <f>IF($B47=$B48,"Duplicate","")</f>
        <v/>
      </c>
      <c r="U48" s="104" t="str">
        <f>IF(ISNUMBER(SEARCH("TRUE",#REF!)), "Need to verify Bypass", "")</f>
        <v/>
      </c>
    </row>
    <row r="49" spans="2:21">
      <c r="B49" s="105" t="s">
        <v>111</v>
      </c>
      <c r="C49" s="105" t="str">
        <f>IF(ISNUMBER(SEARCH("BRANCH",$B49)), TRUE, "")</f>
        <v/>
      </c>
      <c r="D49" s="104" t="str">
        <f>IF(ISNUMBER(SEARCH("CONSTANT_CODING",$B49)), TRUE, "")</f>
        <v/>
      </c>
      <c r="E49" s="104" t="b">
        <f>IF(ISNUMBER(SEARCH("DEFAULT_FAIL",$B49)), TRUE, "")</f>
        <v>1</v>
      </c>
      <c r="F49" s="104" t="str">
        <f>IF(ISNUMBER(SEARCH("DETECT",$B49)), TRUE, "")</f>
        <v/>
      </c>
      <c r="G49" s="104" t="str">
        <f>IF(ISNUMBER(SEARCH("DOUBLE_CHECK",$B49)), TRUE, "")</f>
        <v/>
      </c>
      <c r="H49" s="104" t="str">
        <f>IF(ISNUMBER(SEARCH("LOOP_CHECK",$B49)), TRUE, "")</f>
        <v/>
      </c>
      <c r="I49" s="104" t="str">
        <f t="shared" si="0"/>
        <v/>
      </c>
      <c r="J49" s="105" t="str">
        <f>IF($B48=$B49,"Duplicate","")</f>
        <v/>
      </c>
      <c r="U49" s="104" t="str">
        <f>IF(ISNUMBER(SEARCH("TRUE",#REF!)), "Need to verify Bypass", "")</f>
        <v/>
      </c>
    </row>
    <row r="50" spans="2:21">
      <c r="B50" s="105" t="s">
        <v>112</v>
      </c>
      <c r="C50" s="105" t="str">
        <f>IF(ISNUMBER(SEARCH("BRANCH",$B50)), TRUE, "")</f>
        <v/>
      </c>
      <c r="D50" s="104" t="str">
        <f>IF(ISNUMBER(SEARCH("CONSTANT_CODING",$B50)), TRUE, "")</f>
        <v/>
      </c>
      <c r="E50" s="104" t="b">
        <f>IF(ISNUMBER(SEARCH("DEFAULT_FAIL",$B50)), TRUE, "")</f>
        <v>1</v>
      </c>
      <c r="F50" s="104" t="str">
        <f>IF(ISNUMBER(SEARCH("DETECT",$B50)), TRUE, "")</f>
        <v/>
      </c>
      <c r="G50" s="104" t="str">
        <f>IF(ISNUMBER(SEARCH("DOUBLE_CHECK",$B50)), TRUE, "")</f>
        <v/>
      </c>
      <c r="H50" s="104" t="str">
        <f>IF(ISNUMBER(SEARCH("LOOP_CHECK",$B50)), TRUE, "")</f>
        <v/>
      </c>
      <c r="I50" s="104" t="str">
        <f t="shared" si="0"/>
        <v/>
      </c>
      <c r="J50" s="105" t="str">
        <f>IF($B49=$B50,"Duplicate","")</f>
        <v/>
      </c>
      <c r="U50" s="104" t="str">
        <f>IF(ISNUMBER(SEARCH("TRUE",#REF!)), "Need to verify Bypass", "")</f>
        <v/>
      </c>
    </row>
    <row r="51" spans="2:21">
      <c r="B51" s="105" t="s">
        <v>113</v>
      </c>
      <c r="C51" s="105" t="str">
        <f>IF(ISNUMBER(SEARCH("BRANCH",$B51)), TRUE, "")</f>
        <v/>
      </c>
      <c r="D51" s="104" t="str">
        <f>IF(ISNUMBER(SEARCH("CONSTANT_CODING",$B51)), TRUE, "")</f>
        <v/>
      </c>
      <c r="E51" s="104" t="b">
        <f>IF(ISNUMBER(SEARCH("DEFAULT_FAIL",$B51)), TRUE, "")</f>
        <v>1</v>
      </c>
      <c r="F51" s="104" t="str">
        <f>IF(ISNUMBER(SEARCH("DETECT",$B51)), TRUE, "")</f>
        <v/>
      </c>
      <c r="G51" s="104" t="str">
        <f>IF(ISNUMBER(SEARCH("DOUBLE_CHECK",$B51)), TRUE, "")</f>
        <v/>
      </c>
      <c r="H51" s="104" t="str">
        <f>IF(ISNUMBER(SEARCH("LOOP_CHECK",$B51)), TRUE, "")</f>
        <v/>
      </c>
      <c r="I51" s="104" t="str">
        <f t="shared" si="0"/>
        <v/>
      </c>
      <c r="J51" s="105" t="str">
        <f>IF($B50=$B51,"Duplicate","")</f>
        <v/>
      </c>
      <c r="U51" s="104" t="str">
        <f>IF(ISNUMBER(SEARCH("TRUE",#REF!)), "Need to verify Bypass", "")</f>
        <v/>
      </c>
    </row>
    <row r="52" spans="2:21">
      <c r="B52" s="105" t="s">
        <v>114</v>
      </c>
      <c r="C52" s="105" t="str">
        <f>IF(ISNUMBER(SEARCH("BRANCH",$B52)), TRUE, "")</f>
        <v/>
      </c>
      <c r="D52" s="104" t="str">
        <f>IF(ISNUMBER(SEARCH("CONSTANT_CODING",$B52)), TRUE, "")</f>
        <v/>
      </c>
      <c r="E52" s="104" t="b">
        <f>IF(ISNUMBER(SEARCH("DEFAULT_FAIL",$B52)), TRUE, "")</f>
        <v>1</v>
      </c>
      <c r="F52" s="104" t="str">
        <f>IF(ISNUMBER(SEARCH("DETECT",$B52)), TRUE, "")</f>
        <v/>
      </c>
      <c r="G52" s="104" t="str">
        <f>IF(ISNUMBER(SEARCH("DOUBLE_CHECK",$B52)), TRUE, "")</f>
        <v/>
      </c>
      <c r="H52" s="104" t="str">
        <f>IF(ISNUMBER(SEARCH("LOOP_CHECK",$B52)), TRUE, "")</f>
        <v/>
      </c>
      <c r="I52" s="104" t="str">
        <f t="shared" si="0"/>
        <v/>
      </c>
      <c r="J52" s="105" t="str">
        <f>IF($B51=$B52,"Duplicate","")</f>
        <v/>
      </c>
      <c r="U52" s="104" t="str">
        <f>IF(ISNUMBER(SEARCH("TRUE",#REF!)), "Need to verify Bypass", "")</f>
        <v/>
      </c>
    </row>
    <row r="53" spans="2:21">
      <c r="B53" s="105" t="s">
        <v>115</v>
      </c>
      <c r="C53" s="105" t="str">
        <f>IF(ISNUMBER(SEARCH("BRANCH",$B53)), TRUE, "")</f>
        <v/>
      </c>
      <c r="D53" s="104" t="str">
        <f>IF(ISNUMBER(SEARCH("CONSTANT_CODING",$B53)), TRUE, "")</f>
        <v/>
      </c>
      <c r="E53" s="104" t="str">
        <f>IF(ISNUMBER(SEARCH("DEFAULT_FAIL",$B53)), TRUE, "")</f>
        <v/>
      </c>
      <c r="F53" s="104" t="b">
        <f>IF(ISNUMBER(SEARCH("DETECT",$B53)), TRUE, "")</f>
        <v>1</v>
      </c>
      <c r="G53" s="104" t="str">
        <f>IF(ISNUMBER(SEARCH("DOUBLE_CHECK",$B53)), TRUE, "")</f>
        <v/>
      </c>
      <c r="H53" s="104" t="str">
        <f>IF(ISNUMBER(SEARCH("LOOP_CHECK",$B53)), TRUE, "")</f>
        <v/>
      </c>
      <c r="I53" s="104" t="str">
        <f t="shared" si="0"/>
        <v/>
      </c>
      <c r="J53" s="105" t="str">
        <f>IF($B52=$B53,"Duplicate","")</f>
        <v/>
      </c>
      <c r="U53" s="104" t="str">
        <f>IF(ISNUMBER(SEARCH("TRUE",#REF!)), "Need to verify Bypass", "")</f>
        <v/>
      </c>
    </row>
    <row r="54" spans="2:21">
      <c r="B54" s="105" t="s">
        <v>116</v>
      </c>
      <c r="C54" s="105" t="str">
        <f>IF(ISNUMBER(SEARCH("BRANCH",$B54)), TRUE, "")</f>
        <v/>
      </c>
      <c r="D54" s="104" t="str">
        <f>IF(ISNUMBER(SEARCH("CONSTANT_CODING",$B54)), TRUE, "")</f>
        <v/>
      </c>
      <c r="E54" s="104" t="str">
        <f>IF(ISNUMBER(SEARCH("DEFAULT_FAIL",$B54)), TRUE, "")</f>
        <v/>
      </c>
      <c r="F54" s="104" t="b">
        <f>IF(ISNUMBER(SEARCH("DETECT",$B54)), TRUE, "")</f>
        <v>1</v>
      </c>
      <c r="G54" s="104" t="str">
        <f>IF(ISNUMBER(SEARCH("DOUBLE_CHECK",$B54)), TRUE, "")</f>
        <v/>
      </c>
      <c r="H54" s="104" t="str">
        <f>IF(ISNUMBER(SEARCH("LOOP_CHECK",$B54)), TRUE, "")</f>
        <v/>
      </c>
      <c r="I54" s="104" t="str">
        <f t="shared" si="0"/>
        <v/>
      </c>
      <c r="J54" s="105" t="str">
        <f>IF($B53=$B54,"Duplicate","")</f>
        <v/>
      </c>
      <c r="U54" s="104" t="str">
        <f>IF(ISNUMBER(SEARCH("TRUE",#REF!)), "Need to verify Bypass", "")</f>
        <v/>
      </c>
    </row>
    <row r="55" spans="2:21">
      <c r="B55" s="105" t="s">
        <v>117</v>
      </c>
      <c r="C55" s="105" t="str">
        <f>IF(ISNUMBER(SEARCH("BRANCH",$B55)), TRUE, "")</f>
        <v/>
      </c>
      <c r="D55" s="104" t="b">
        <f>IF(ISNUMBER(SEARCH("CONSTANT_CODING",$B55)), TRUE, "")</f>
        <v>1</v>
      </c>
      <c r="E55" s="104" t="str">
        <f>IF(ISNUMBER(SEARCH("DEFAULT_FAIL",$B55)), TRUE, "")</f>
        <v/>
      </c>
      <c r="F55" s="104" t="str">
        <f>IF(ISNUMBER(SEARCH("DETECT",$B55)), TRUE, "")</f>
        <v/>
      </c>
      <c r="G55" s="104" t="str">
        <f>IF(ISNUMBER(SEARCH("DOUBLE_CHECK",$B55)), TRUE, "")</f>
        <v/>
      </c>
      <c r="H55" s="104" t="str">
        <f>IF(ISNUMBER(SEARCH("LOOP_CHECK",$B55)), TRUE, "")</f>
        <v/>
      </c>
      <c r="I55" s="104" t="str">
        <f t="shared" si="0"/>
        <v/>
      </c>
      <c r="J55" s="105" t="str">
        <f>IF($B54=$B55,"Duplicate","")</f>
        <v/>
      </c>
      <c r="U55" s="104" t="str">
        <f>IF(ISNUMBER(SEARCH("TRUE",#REF!)), "Need to verify Bypass", "")</f>
        <v/>
      </c>
    </row>
    <row r="56" spans="2:21">
      <c r="B56" s="105" t="s">
        <v>118</v>
      </c>
      <c r="C56" s="105" t="str">
        <f>IF(ISNUMBER(SEARCH("BRANCH",$B56)), TRUE, "")</f>
        <v/>
      </c>
      <c r="E56" s="104"/>
      <c r="F56" s="104"/>
      <c r="G56" s="104"/>
      <c r="H56" s="104"/>
      <c r="I56" s="104" t="b">
        <f t="shared" si="0"/>
        <v>1</v>
      </c>
    </row>
    <row r="57" spans="2:21">
      <c r="B57" s="105" t="s">
        <v>119</v>
      </c>
      <c r="C57" s="105" t="str">
        <f>IF(ISNUMBER(SEARCH("BRANCH",$B57)), TRUE, "")</f>
        <v/>
      </c>
      <c r="D57" s="104" t="str">
        <f>IF(ISNUMBER(SEARCH("CONSTANT_CODING",$B57)), TRUE, "")</f>
        <v/>
      </c>
      <c r="E57" s="104" t="b">
        <f>IF(ISNUMBER(SEARCH("DEFAULT_FAIL",$B57)), TRUE, "")</f>
        <v>1</v>
      </c>
      <c r="F57" s="104" t="str">
        <f>IF(ISNUMBER(SEARCH("DETECT",$B57)), TRUE, "")</f>
        <v/>
      </c>
      <c r="G57" s="104" t="str">
        <f>IF(ISNUMBER(SEARCH("DOUBLE_CHECK",$B57)), TRUE, "")</f>
        <v/>
      </c>
      <c r="H57" s="104" t="str">
        <f>IF(ISNUMBER(SEARCH("LOOP_CHECK",$B57)), TRUE, "")</f>
        <v/>
      </c>
      <c r="I57" s="104" t="str">
        <f t="shared" si="0"/>
        <v/>
      </c>
      <c r="J57" s="105" t="str">
        <f>IF($B55=$B57,"Duplicate","")</f>
        <v/>
      </c>
      <c r="U57" s="104" t="str">
        <f>IF(ISNUMBER(SEARCH("TRUE",#REF!)), "Need to verify Bypass", "")</f>
        <v/>
      </c>
    </row>
    <row r="58" spans="2:21">
      <c r="B58" s="105" t="s">
        <v>120</v>
      </c>
      <c r="C58" s="105" t="str">
        <f>IF(ISNUMBER(SEARCH("BRANCH",$B58)), TRUE, "")</f>
        <v/>
      </c>
      <c r="E58" s="104"/>
      <c r="F58" s="104"/>
      <c r="G58" s="104"/>
      <c r="H58" s="104"/>
      <c r="I58" s="104" t="b">
        <f t="shared" si="0"/>
        <v>1</v>
      </c>
    </row>
    <row r="59" spans="2:21">
      <c r="B59" s="105" t="s">
        <v>121</v>
      </c>
      <c r="C59" s="105" t="str">
        <f>IF(ISNUMBER(SEARCH("BRANCH",$B59)), TRUE, "")</f>
        <v/>
      </c>
      <c r="D59" s="104" t="b">
        <f>IF(ISNUMBER(SEARCH("CONSTANT_CODING",$B59)), TRUE, "")</f>
        <v>1</v>
      </c>
      <c r="E59" s="104" t="str">
        <f>IF(ISNUMBER(SEARCH("DEFAULT_FAIL",$B59)), TRUE, "")</f>
        <v/>
      </c>
      <c r="F59" s="104" t="str">
        <f>IF(ISNUMBER(SEARCH("DETECT",$B59)), TRUE, "")</f>
        <v/>
      </c>
      <c r="G59" s="104" t="str">
        <f>IF(ISNUMBER(SEARCH("DOUBLE_CHECK",$B59)), TRUE, "")</f>
        <v/>
      </c>
      <c r="H59" s="104" t="str">
        <f>IF(ISNUMBER(SEARCH("LOOP_CHECK",$B59)), TRUE, "")</f>
        <v/>
      </c>
      <c r="I59" s="104" t="str">
        <f t="shared" si="0"/>
        <v/>
      </c>
      <c r="J59" s="105" t="str">
        <f>IF($B57=$B59,"Duplicate","")</f>
        <v/>
      </c>
      <c r="U59" s="104" t="str">
        <f>IF(ISNUMBER(SEARCH("TRUE",#REF!)), "Need to verify Bypass", "")</f>
        <v/>
      </c>
    </row>
    <row r="60" spans="2:21">
      <c r="B60" s="105" t="s">
        <v>122</v>
      </c>
      <c r="C60" s="105" t="str">
        <f>IF(ISNUMBER(SEARCH("BRANCH",$B60)), TRUE, "")</f>
        <v/>
      </c>
      <c r="D60" s="104" t="str">
        <f>IF(ISNUMBER(SEARCH("CONSTANT_CODING",$B60)), TRUE, "")</f>
        <v/>
      </c>
      <c r="E60" s="104" t="str">
        <f>IF(ISNUMBER(SEARCH("DEFAULT_FAIL",$B60)), TRUE, "")</f>
        <v/>
      </c>
      <c r="F60" s="104" t="str">
        <f>IF(ISNUMBER(SEARCH("DETECT",$B60)), TRUE, "")</f>
        <v/>
      </c>
      <c r="G60" s="104" t="str">
        <f>IF(ISNUMBER(SEARCH("DOUBLE_CHECK",$B60)), TRUE, "")</f>
        <v/>
      </c>
      <c r="H60" s="104" t="b">
        <f>IF(ISNUMBER(SEARCH("LOOP_CHECK",$B60)), TRUE, "")</f>
        <v>1</v>
      </c>
      <c r="I60" s="104" t="str">
        <f t="shared" si="0"/>
        <v/>
      </c>
      <c r="J60" s="105" t="str">
        <f>IF($B59=$B60,"Duplicate","")</f>
        <v/>
      </c>
      <c r="U60" s="104" t="str">
        <f>IF(ISNUMBER(SEARCH("TRUE",#REF!)), "Need to verify Bypass", "")</f>
        <v/>
      </c>
    </row>
    <row r="61" spans="2:21">
      <c r="B61" s="105" t="s">
        <v>123</v>
      </c>
      <c r="C61" s="105" t="b">
        <f>IF(ISNUMBER(SEARCH("BRANCH",$B61)), TRUE, "")</f>
        <v>1</v>
      </c>
      <c r="D61" s="104" t="str">
        <f>IF(ISNUMBER(SEARCH("CONSTANT_CODING",$B61)), TRUE, "")</f>
        <v/>
      </c>
      <c r="E61" s="104" t="str">
        <f>IF(ISNUMBER(SEARCH("DEFAULT_FAIL",$B61)), TRUE, "")</f>
        <v/>
      </c>
      <c r="F61" s="104" t="str">
        <f>IF(ISNUMBER(SEARCH("DETECT",$B61)), TRUE, "")</f>
        <v/>
      </c>
      <c r="G61" s="104" t="str">
        <f>IF(ISNUMBER(SEARCH("DOUBLE_CHECK",$B61)), TRUE, "")</f>
        <v/>
      </c>
      <c r="H61" s="104" t="str">
        <f>IF(ISNUMBER(SEARCH("LOOP_CHECK",$B61)), TRUE, "")</f>
        <v/>
      </c>
      <c r="I61" s="104" t="str">
        <f t="shared" si="0"/>
        <v/>
      </c>
      <c r="J61" s="105" t="str">
        <f>IF($B60=$B61,"Duplicate","")</f>
        <v/>
      </c>
      <c r="U61" s="104" t="str">
        <f>IF(ISNUMBER(SEARCH("TRUE",#REF!)), "Need to verify Bypass", "")</f>
        <v/>
      </c>
    </row>
    <row r="62" spans="2:21">
      <c r="B62" s="105" t="s">
        <v>124</v>
      </c>
      <c r="C62" s="105" t="str">
        <f>IF(ISNUMBER(SEARCH("BRANCH",$B62)), TRUE, "")</f>
        <v/>
      </c>
      <c r="E62" s="104"/>
      <c r="F62" s="104"/>
      <c r="G62" s="104"/>
      <c r="H62" s="104"/>
      <c r="I62" s="104" t="b">
        <f t="shared" si="0"/>
        <v>1</v>
      </c>
    </row>
    <row r="63" spans="2:21">
      <c r="B63" s="105" t="s">
        <v>125</v>
      </c>
      <c r="C63" s="105" t="str">
        <f>IF(ISNUMBER(SEARCH("BRANCH",$B63)), TRUE, "")</f>
        <v/>
      </c>
      <c r="D63" s="104" t="str">
        <f>IF(ISNUMBER(SEARCH("CONSTANT_CODING",$B63)), TRUE, "")</f>
        <v/>
      </c>
      <c r="E63" s="104" t="str">
        <f>IF(ISNUMBER(SEARCH("DEFAULT_FAIL",$B63)), TRUE, "")</f>
        <v/>
      </c>
      <c r="F63" s="104" t="str">
        <f>IF(ISNUMBER(SEARCH("DETECT",$B63)), TRUE, "")</f>
        <v/>
      </c>
      <c r="G63" s="104" t="b">
        <f>IF(ISNUMBER(SEARCH("DOUBLE_CHECK",$B63)), TRUE, "")</f>
        <v>1</v>
      </c>
      <c r="H63" s="104" t="str">
        <f>IF(ISNUMBER(SEARCH("LOOP_CHECK",$B63)), TRUE, "")</f>
        <v/>
      </c>
      <c r="I63" s="104" t="str">
        <f t="shared" si="0"/>
        <v/>
      </c>
      <c r="J63" s="105" t="str">
        <f>IF($B61=$B63,"Duplicate","")</f>
        <v/>
      </c>
      <c r="U63" s="104" t="str">
        <f>IF(ISNUMBER(SEARCH("TRUE",#REF!)), "Need to verify Bypass", "")</f>
        <v/>
      </c>
    </row>
    <row r="64" spans="2:21">
      <c r="B64" s="105" t="s">
        <v>126</v>
      </c>
      <c r="C64" s="105" t="b">
        <f>IF(ISNUMBER(SEARCH("BRANCH",$B64)), TRUE, "")</f>
        <v>1</v>
      </c>
      <c r="D64" s="104" t="str">
        <f>IF(ISNUMBER(SEARCH("CONSTANT_CODING",$B64)), TRUE, "")</f>
        <v/>
      </c>
      <c r="E64" s="104" t="str">
        <f>IF(ISNUMBER(SEARCH("DEFAULT_FAIL",$B64)), TRUE, "")</f>
        <v/>
      </c>
      <c r="F64" s="104" t="str">
        <f>IF(ISNUMBER(SEARCH("DETECT",$B64)), TRUE, "")</f>
        <v/>
      </c>
      <c r="G64" s="104" t="str">
        <f>IF(ISNUMBER(SEARCH("DOUBLE_CHECK",$B64)), TRUE, "")</f>
        <v/>
      </c>
      <c r="H64" s="104" t="str">
        <f>IF(ISNUMBER(SEARCH("LOOP_CHECK",$B64)), TRUE, "")</f>
        <v/>
      </c>
      <c r="I64" s="104" t="str">
        <f t="shared" si="0"/>
        <v/>
      </c>
      <c r="J64" s="105" t="str">
        <f>IF($B63=$B64,"Duplicate","")</f>
        <v/>
      </c>
      <c r="U64" s="104" t="str">
        <f>IF(ISNUMBER(SEARCH("TRUE",#REF!)), "Need to verify Bypass", "")</f>
        <v/>
      </c>
    </row>
    <row r="65" spans="2:21">
      <c r="B65" s="105" t="s">
        <v>127</v>
      </c>
      <c r="C65" s="105" t="str">
        <f>IF(ISNUMBER(SEARCH("BRANCH",$B65)), TRUE, "")</f>
        <v/>
      </c>
      <c r="E65" s="104"/>
      <c r="F65" s="104"/>
      <c r="G65" s="104"/>
      <c r="H65" s="104"/>
      <c r="I65" s="104" t="b">
        <f t="shared" si="0"/>
        <v>1</v>
      </c>
    </row>
    <row r="66" spans="2:21">
      <c r="B66" s="105" t="s">
        <v>128</v>
      </c>
      <c r="C66" s="105" t="str">
        <f>IF(ISNUMBER(SEARCH("BRANCH",$B66)), TRUE, "")</f>
        <v/>
      </c>
      <c r="D66" s="104" t="str">
        <f>IF(ISNUMBER(SEARCH("CONSTANT_CODING",$B66)), TRUE, "")</f>
        <v/>
      </c>
      <c r="E66" s="104" t="str">
        <f>IF(ISNUMBER(SEARCH("DEFAULT_FAIL",$B66)), TRUE, "")</f>
        <v/>
      </c>
      <c r="F66" s="104" t="str">
        <f>IF(ISNUMBER(SEARCH("DETECT",$B66)), TRUE, "")</f>
        <v/>
      </c>
      <c r="G66" s="104" t="b">
        <f>IF(ISNUMBER(SEARCH("DOUBLE_CHECK",$B66)), TRUE, "")</f>
        <v>1</v>
      </c>
      <c r="H66" s="104" t="str">
        <f>IF(ISNUMBER(SEARCH("LOOP_CHECK",$B66)), TRUE, "")</f>
        <v/>
      </c>
      <c r="I66" s="104" t="str">
        <f t="shared" si="0"/>
        <v/>
      </c>
      <c r="J66" s="105" t="str">
        <f>IF($B64=$B66,"Duplicate","")</f>
        <v/>
      </c>
      <c r="U66" s="104" t="str">
        <f>IF(ISNUMBER(SEARCH("TRUE",#REF!)), "Need to verify Bypass", "")</f>
        <v/>
      </c>
    </row>
    <row r="67" spans="2:21">
      <c r="B67" s="105" t="s">
        <v>129</v>
      </c>
      <c r="C67" s="105" t="str">
        <f>IF(ISNUMBER(SEARCH("BRANCH",$B67)), TRUE, "")</f>
        <v/>
      </c>
      <c r="E67" s="104"/>
      <c r="F67" s="104"/>
      <c r="G67" s="104"/>
      <c r="H67" s="104"/>
      <c r="I67" s="104" t="b">
        <f t="shared" ref="I67:I130" si="2">IF(ISNUMBER(SEARCH("BYPASS",$B67)), TRUE, "")</f>
        <v>1</v>
      </c>
    </row>
    <row r="68" spans="2:21">
      <c r="B68" s="105" t="s">
        <v>130</v>
      </c>
      <c r="C68" s="105" t="str">
        <f>IF(ISNUMBER(SEARCH("BRANCH",$B68)), TRUE, "")</f>
        <v/>
      </c>
      <c r="D68" s="104" t="str">
        <f>IF(ISNUMBER(SEARCH("CONSTANT_CODING",$B68)), TRUE, "")</f>
        <v/>
      </c>
      <c r="E68" s="104" t="b">
        <f>IF(ISNUMBER(SEARCH("DEFAULT_FAIL",$B68)), TRUE, "")</f>
        <v>1</v>
      </c>
      <c r="F68" s="104" t="str">
        <f>IF(ISNUMBER(SEARCH("DETECT",$B68)), TRUE, "")</f>
        <v/>
      </c>
      <c r="G68" s="104" t="str">
        <f>IF(ISNUMBER(SEARCH("DOUBLE_CHECK",$B68)), TRUE, "")</f>
        <v/>
      </c>
      <c r="H68" s="104" t="str">
        <f>IF(ISNUMBER(SEARCH("LOOP_CHECK",$B68)), TRUE, "")</f>
        <v/>
      </c>
      <c r="I68" s="104" t="str">
        <f t="shared" si="2"/>
        <v/>
      </c>
      <c r="J68" s="105" t="str">
        <f>IF($B66=$B68,"Duplicate","")</f>
        <v/>
      </c>
      <c r="K68" s="104" t="b">
        <v>1</v>
      </c>
      <c r="U68" s="104" t="str">
        <f>IF(ISNUMBER(SEARCH("TRUE",#REF!)), "Need to verify Bypass", "")</f>
        <v/>
      </c>
    </row>
    <row r="69" spans="2:21">
      <c r="B69" s="105" t="s">
        <v>131</v>
      </c>
      <c r="C69" s="105" t="str">
        <f>IF(ISNUMBER(SEARCH("BRANCH",$B69)), TRUE, "")</f>
        <v/>
      </c>
      <c r="D69" s="104" t="str">
        <f>IF(ISNUMBER(SEARCH("CONSTANT_CODING",$B69)), TRUE, "")</f>
        <v/>
      </c>
      <c r="E69" s="104" t="str">
        <f>IF(ISNUMBER(SEARCH("DEFAULT_FAIL",$B69)), TRUE, "")</f>
        <v/>
      </c>
      <c r="F69" s="104" t="str">
        <f>IF(ISNUMBER(SEARCH("DETECT",$B69)), TRUE, "")</f>
        <v/>
      </c>
      <c r="G69" s="104" t="b">
        <f>IF(ISNUMBER(SEARCH("DOUBLE_CHECK",$B69)), TRUE, "")</f>
        <v>1</v>
      </c>
      <c r="H69" s="104" t="str">
        <f>IF(ISNUMBER(SEARCH("LOOP_CHECK",$B69)), TRUE, "")</f>
        <v/>
      </c>
      <c r="I69" s="104" t="str">
        <f t="shared" si="2"/>
        <v/>
      </c>
      <c r="J69" s="105" t="str">
        <f>IF($B68=$B69,"Duplicate","")</f>
        <v/>
      </c>
      <c r="U69" s="104" t="str">
        <f>IF(ISNUMBER(SEARCH("TRUE",#REF!)), "Need to verify Bypass", "")</f>
        <v/>
      </c>
    </row>
    <row r="70" spans="2:21">
      <c r="B70" s="105" t="s">
        <v>132</v>
      </c>
      <c r="C70" s="105" t="str">
        <f>IF(ISNUMBER(SEARCH("BRANCH",$B70)), TRUE, "")</f>
        <v/>
      </c>
      <c r="D70" s="104" t="str">
        <f>IF(ISNUMBER(SEARCH("CONSTANT_CODING",$B70)), TRUE, "")</f>
        <v/>
      </c>
      <c r="E70" s="104" t="b">
        <f>IF(ISNUMBER(SEARCH("DEFAULT_FAIL",$B70)), TRUE, "")</f>
        <v>1</v>
      </c>
      <c r="F70" s="104" t="str">
        <f>IF(ISNUMBER(SEARCH("DETECT",$B70)), TRUE, "")</f>
        <v/>
      </c>
      <c r="G70" s="104" t="str">
        <f>IF(ISNUMBER(SEARCH("DOUBLE_CHECK",$B70)), TRUE, "")</f>
        <v/>
      </c>
      <c r="H70" s="104" t="str">
        <f>IF(ISNUMBER(SEARCH("LOOP_CHECK",$B70)), TRUE, "")</f>
        <v/>
      </c>
      <c r="I70" s="104" t="str">
        <f t="shared" si="2"/>
        <v/>
      </c>
      <c r="J70" s="105" t="str">
        <f>IF($B69=$B70,"Duplicate","")</f>
        <v/>
      </c>
      <c r="U70" s="104" t="str">
        <f>IF(ISNUMBER(SEARCH("TRUE",#REF!)), "Need to verify Bypass", "")</f>
        <v/>
      </c>
    </row>
    <row r="71" spans="2:21">
      <c r="B71" s="105" t="s">
        <v>133</v>
      </c>
      <c r="C71" s="105" t="str">
        <f>IF(ISNUMBER(SEARCH("BRANCH",$B71)), TRUE, "")</f>
        <v/>
      </c>
      <c r="D71" s="104" t="b">
        <f>IF(ISNUMBER(SEARCH("CONSTANT_CODING",$B71)), TRUE, "")</f>
        <v>1</v>
      </c>
      <c r="E71" s="104" t="str">
        <f>IF(ISNUMBER(SEARCH("DEFAULT_FAIL",$B71)), TRUE, "")</f>
        <v/>
      </c>
      <c r="F71" s="104" t="str">
        <f>IF(ISNUMBER(SEARCH("DETECT",$B71)), TRUE, "")</f>
        <v/>
      </c>
      <c r="G71" s="104" t="str">
        <f>IF(ISNUMBER(SEARCH("DOUBLE_CHECK",$B71)), TRUE, "")</f>
        <v/>
      </c>
      <c r="H71" s="104" t="str">
        <f>IF(ISNUMBER(SEARCH("LOOP_CHECK",$B71)), TRUE, "")</f>
        <v/>
      </c>
      <c r="I71" s="104" t="str">
        <f t="shared" si="2"/>
        <v/>
      </c>
      <c r="J71" s="105" t="str">
        <f>IF($B70=$B71,"Duplicate","")</f>
        <v/>
      </c>
      <c r="U71" s="104" t="str">
        <f>IF(ISNUMBER(SEARCH("TRUE",#REF!)), "Need to verify Bypass", "")</f>
        <v/>
      </c>
    </row>
    <row r="72" spans="2:21">
      <c r="B72" s="105" t="s">
        <v>134</v>
      </c>
      <c r="C72" s="105" t="str">
        <f>IF(ISNUMBER(SEARCH("BRANCH",$B72)), TRUE, "")</f>
        <v/>
      </c>
      <c r="D72" s="104" t="b">
        <f>IF(ISNUMBER(SEARCH("CONSTANT_CODING",$B72)), TRUE, "")</f>
        <v>1</v>
      </c>
      <c r="E72" s="104" t="str">
        <f>IF(ISNUMBER(SEARCH("DEFAULT_FAIL",$B72)), TRUE, "")</f>
        <v/>
      </c>
      <c r="F72" s="104" t="str">
        <f>IF(ISNUMBER(SEARCH("DETECT",$B72)), TRUE, "")</f>
        <v/>
      </c>
      <c r="G72" s="104" t="str">
        <f>IF(ISNUMBER(SEARCH("DOUBLE_CHECK",$B72)), TRUE, "")</f>
        <v/>
      </c>
      <c r="H72" s="104" t="str">
        <f>IF(ISNUMBER(SEARCH("LOOP_CHECK",$B72)), TRUE, "")</f>
        <v/>
      </c>
      <c r="I72" s="104" t="str">
        <f t="shared" si="2"/>
        <v/>
      </c>
      <c r="J72" s="105" t="str">
        <f>IF($B71=$B72,"Duplicate","")</f>
        <v/>
      </c>
      <c r="U72" s="104" t="str">
        <f>IF(ISNUMBER(SEARCH("TRUE",#REF!)), "Need to verify Bypass", "")</f>
        <v/>
      </c>
    </row>
    <row r="73" spans="2:21">
      <c r="B73" s="105" t="s">
        <v>135</v>
      </c>
      <c r="C73" s="105" t="str">
        <f>IF(ISNUMBER(SEARCH("BRANCH",$B73)), TRUE, "")</f>
        <v/>
      </c>
      <c r="D73" s="104" t="b">
        <f>IF(ISNUMBER(SEARCH("CONSTANT_CODING",$B73)), TRUE, "")</f>
        <v>1</v>
      </c>
      <c r="E73" s="104" t="str">
        <f>IF(ISNUMBER(SEARCH("DEFAULT_FAIL",$B73)), TRUE, "")</f>
        <v/>
      </c>
      <c r="F73" s="104" t="str">
        <f>IF(ISNUMBER(SEARCH("DETECT",$B73)), TRUE, "")</f>
        <v/>
      </c>
      <c r="G73" s="104" t="str">
        <f>IF(ISNUMBER(SEARCH("DOUBLE_CHECK",$B73)), TRUE, "")</f>
        <v/>
      </c>
      <c r="H73" s="104" t="str">
        <f>IF(ISNUMBER(SEARCH("LOOP_CHECK",$B73)), TRUE, "")</f>
        <v/>
      </c>
      <c r="I73" s="104" t="str">
        <f t="shared" si="2"/>
        <v/>
      </c>
      <c r="J73" s="105" t="str">
        <f>IF($B72=$B73,"Duplicate","")</f>
        <v/>
      </c>
      <c r="U73" s="104" t="str">
        <f>IF(ISNUMBER(SEARCH("TRUE",#REF!)), "Need to verify Bypass", "")</f>
        <v/>
      </c>
    </row>
    <row r="74" spans="2:21">
      <c r="B74" s="105" t="s">
        <v>136</v>
      </c>
      <c r="C74" s="105" t="b">
        <f>IF(ISNUMBER(SEARCH("BRANCH",$B74)), TRUE, "")</f>
        <v>1</v>
      </c>
      <c r="D74" s="104" t="str">
        <f>IF(ISNUMBER(SEARCH("CONSTANT_CODING",$B74)), TRUE, "")</f>
        <v/>
      </c>
      <c r="E74" s="104" t="str">
        <f>IF(ISNUMBER(SEARCH("DEFAULT_FAIL",$B74)), TRUE, "")</f>
        <v/>
      </c>
      <c r="F74" s="104" t="str">
        <f>IF(ISNUMBER(SEARCH("DETECT",$B74)), TRUE, "")</f>
        <v/>
      </c>
      <c r="G74" s="104" t="str">
        <f>IF(ISNUMBER(SEARCH("DOUBLE_CHECK",$B74)), TRUE, "")</f>
        <v/>
      </c>
      <c r="H74" s="104" t="str">
        <f>IF(ISNUMBER(SEARCH("LOOP_CHECK",$B74)), TRUE, "")</f>
        <v/>
      </c>
      <c r="I74" s="104" t="str">
        <f t="shared" si="2"/>
        <v/>
      </c>
      <c r="J74" s="105" t="str">
        <f>IF($B73=$B74,"Duplicate","")</f>
        <v/>
      </c>
      <c r="U74" s="104" t="str">
        <f>IF(ISNUMBER(SEARCH("TRUE",#REF!)), "Need to verify Bypass", "")</f>
        <v/>
      </c>
    </row>
    <row r="75" spans="2:21">
      <c r="B75" s="105" t="s">
        <v>137</v>
      </c>
      <c r="C75" s="105" t="str">
        <f>IF(ISNUMBER(SEARCH("BRANCH",$B75)), TRUE, "")</f>
        <v/>
      </c>
      <c r="E75" s="104"/>
      <c r="F75" s="104"/>
      <c r="G75" s="104"/>
      <c r="H75" s="104"/>
      <c r="I75" s="104" t="b">
        <f t="shared" si="2"/>
        <v>1</v>
      </c>
    </row>
    <row r="76" spans="2:21">
      <c r="B76" s="105" t="s">
        <v>138</v>
      </c>
      <c r="C76" s="105" t="str">
        <f>IF(ISNUMBER(SEARCH("BRANCH",$B76)), TRUE, "")</f>
        <v/>
      </c>
      <c r="D76" s="104" t="b">
        <f>IF(ISNUMBER(SEARCH("CONSTANT_CODING",$B76)), TRUE, "")</f>
        <v>1</v>
      </c>
      <c r="E76" s="104" t="str">
        <f>IF(ISNUMBER(SEARCH("DEFAULT_FAIL",$B76)), TRUE, "")</f>
        <v/>
      </c>
      <c r="F76" s="104" t="str">
        <f>IF(ISNUMBER(SEARCH("DETECT",$B76)), TRUE, "")</f>
        <v/>
      </c>
      <c r="G76" s="104" t="str">
        <f>IF(ISNUMBER(SEARCH("DOUBLE_CHECK",$B76)), TRUE, "")</f>
        <v/>
      </c>
      <c r="H76" s="104" t="str">
        <f>IF(ISNUMBER(SEARCH("LOOP_CHECK",$B76)), TRUE, "")</f>
        <v/>
      </c>
      <c r="I76" s="104" t="str">
        <f t="shared" si="2"/>
        <v/>
      </c>
      <c r="J76" s="105" t="str">
        <f>IF($B74=$B76,"Duplicate","")</f>
        <v/>
      </c>
      <c r="U76" s="104" t="str">
        <f>IF(ISNUMBER(SEARCH("TRUE",#REF!)), "Need to verify Bypass", "")</f>
        <v/>
      </c>
    </row>
    <row r="77" spans="2:21">
      <c r="B77" s="105" t="s">
        <v>139</v>
      </c>
      <c r="C77" s="105" t="b">
        <f>IF(ISNUMBER(SEARCH("BRANCH",$B77)), TRUE, "")</f>
        <v>1</v>
      </c>
      <c r="D77" s="104" t="str">
        <f>IF(ISNUMBER(SEARCH("CONSTANT_CODING",$B77)), TRUE, "")</f>
        <v/>
      </c>
      <c r="E77" s="104" t="str">
        <f>IF(ISNUMBER(SEARCH("DEFAULT_FAIL",$B77)), TRUE, "")</f>
        <v/>
      </c>
      <c r="F77" s="104" t="str">
        <f>IF(ISNUMBER(SEARCH("DETECT",$B77)), TRUE, "")</f>
        <v/>
      </c>
      <c r="G77" s="104" t="str">
        <f>IF(ISNUMBER(SEARCH("DOUBLE_CHECK",$B77)), TRUE, "")</f>
        <v/>
      </c>
      <c r="H77" s="104" t="str">
        <f>IF(ISNUMBER(SEARCH("LOOP_CHECK",$B77)), TRUE, "")</f>
        <v/>
      </c>
      <c r="I77" s="104" t="str">
        <f t="shared" si="2"/>
        <v/>
      </c>
      <c r="J77" s="105" t="str">
        <f>IF($B76=$B77,"Duplicate","")</f>
        <v/>
      </c>
      <c r="U77" s="104" t="str">
        <f>IF(ISNUMBER(SEARCH("TRUE",#REF!)), "Need to verify Bypass", "")</f>
        <v/>
      </c>
    </row>
    <row r="78" spans="2:21">
      <c r="B78" s="105" t="s">
        <v>140</v>
      </c>
      <c r="C78" s="105" t="str">
        <f>IF(ISNUMBER(SEARCH("BRANCH",$B78)), TRUE, "")</f>
        <v/>
      </c>
      <c r="D78" s="104" t="str">
        <f>IF(ISNUMBER(SEARCH("CONSTANT_CODING",$B78)), TRUE, "")</f>
        <v/>
      </c>
      <c r="E78" s="104" t="str">
        <f>IF(ISNUMBER(SEARCH("DEFAULT_FAIL",$B78)), TRUE, "")</f>
        <v/>
      </c>
      <c r="F78" s="104" t="str">
        <f>IF(ISNUMBER(SEARCH("DETECT",$B78)), TRUE, "")</f>
        <v/>
      </c>
      <c r="G78" s="104" t="b">
        <f>IF(ISNUMBER(SEARCH("DOUBLE_CHECK",$B78)), TRUE, "")</f>
        <v>1</v>
      </c>
      <c r="H78" s="104" t="str">
        <f>IF(ISNUMBER(SEARCH("LOOP_CHECK",$B78)), TRUE, "")</f>
        <v/>
      </c>
      <c r="I78" s="104" t="str">
        <f t="shared" si="2"/>
        <v/>
      </c>
      <c r="J78" s="105" t="str">
        <f>IF($B77=$B78,"Duplicate","")</f>
        <v/>
      </c>
      <c r="U78" s="104" t="str">
        <f>IF(ISNUMBER(SEARCH("TRUE",#REF!)), "Need to verify Bypass", "")</f>
        <v/>
      </c>
    </row>
    <row r="79" spans="2:21">
      <c r="B79" s="105" t="s">
        <v>141</v>
      </c>
      <c r="C79" s="105" t="str">
        <f>IF(ISNUMBER(SEARCH("BRANCH",$B79)), TRUE, "")</f>
        <v/>
      </c>
      <c r="E79" s="104"/>
      <c r="F79" s="104"/>
      <c r="G79" s="104"/>
      <c r="H79" s="104"/>
      <c r="I79" s="104" t="b">
        <f t="shared" si="2"/>
        <v>1</v>
      </c>
    </row>
    <row r="80" spans="2:21">
      <c r="B80" s="105" t="s">
        <v>142</v>
      </c>
      <c r="C80" s="105" t="str">
        <f>IF(ISNUMBER(SEARCH("BRANCH",$B80)), TRUE, "")</f>
        <v/>
      </c>
      <c r="D80" s="104" t="str">
        <f>IF(ISNUMBER(SEARCH("CONSTANT_CODING",$B80)), TRUE, "")</f>
        <v/>
      </c>
      <c r="E80" s="104" t="str">
        <f>IF(ISNUMBER(SEARCH("DEFAULT_FAIL",$B80)), TRUE, "")</f>
        <v/>
      </c>
      <c r="F80" s="104" t="str">
        <f>IF(ISNUMBER(SEARCH("DETECT",$B80)), TRUE, "")</f>
        <v/>
      </c>
      <c r="G80" s="104" t="b">
        <f>IF(ISNUMBER(SEARCH("DOUBLE_CHECK",$B80)), TRUE, "")</f>
        <v>1</v>
      </c>
      <c r="H80" s="104" t="str">
        <f>IF(ISNUMBER(SEARCH("LOOP_CHECK",$B80)), TRUE, "")</f>
        <v/>
      </c>
      <c r="I80" s="104" t="str">
        <f t="shared" si="2"/>
        <v/>
      </c>
      <c r="J80" s="105" t="str">
        <f>IF($B78=$B80,"Duplicate","")</f>
        <v/>
      </c>
      <c r="U80" s="104" t="str">
        <f>IF(ISNUMBER(SEARCH("TRUE",#REF!)), "Need to verify Bypass", "")</f>
        <v/>
      </c>
    </row>
    <row r="81" spans="2:21">
      <c r="B81" s="105" t="s">
        <v>143</v>
      </c>
      <c r="C81" s="105" t="str">
        <f>IF(ISNUMBER(SEARCH("BRANCH",$B81)), TRUE, "")</f>
        <v/>
      </c>
      <c r="D81" s="104" t="str">
        <f>IF(ISNUMBER(SEARCH("CONSTANT_CODING",$B81)), TRUE, "")</f>
        <v/>
      </c>
      <c r="E81" s="104" t="str">
        <f>IF(ISNUMBER(SEARCH("DEFAULT_FAIL",$B81)), TRUE, "")</f>
        <v/>
      </c>
      <c r="F81" s="104" t="str">
        <f>IF(ISNUMBER(SEARCH("DETECT",$B81)), TRUE, "")</f>
        <v/>
      </c>
      <c r="G81" s="104" t="b">
        <f>IF(ISNUMBER(SEARCH("DOUBLE_CHECK",$B81)), TRUE, "")</f>
        <v>1</v>
      </c>
      <c r="H81" s="104" t="str">
        <f>IF(ISNUMBER(SEARCH("LOOP_CHECK",$B81)), TRUE, "")</f>
        <v/>
      </c>
      <c r="I81" s="104" t="str">
        <f t="shared" si="2"/>
        <v/>
      </c>
      <c r="J81" s="105" t="str">
        <f>IF($B80=$B81,"Duplicate","")</f>
        <v/>
      </c>
      <c r="U81" s="104" t="str">
        <f>IF(ISNUMBER(SEARCH("TRUE",#REF!)), "Need to verify Bypass", "")</f>
        <v/>
      </c>
    </row>
    <row r="82" spans="2:21">
      <c r="B82" s="105" t="s">
        <v>144</v>
      </c>
      <c r="C82" s="105" t="b">
        <f>IF(ISNUMBER(SEARCH("BRANCH",$B82)), TRUE, "")</f>
        <v>1</v>
      </c>
      <c r="D82" s="104" t="str">
        <f>IF(ISNUMBER(SEARCH("CONSTANT_CODING",$B82)), TRUE, "")</f>
        <v/>
      </c>
      <c r="E82" s="104" t="str">
        <f>IF(ISNUMBER(SEARCH("DEFAULT_FAIL",$B82)), TRUE, "")</f>
        <v/>
      </c>
      <c r="F82" s="104" t="str">
        <f>IF(ISNUMBER(SEARCH("DETECT",$B82)), TRUE, "")</f>
        <v/>
      </c>
      <c r="G82" s="104" t="str">
        <f>IF(ISNUMBER(SEARCH("DOUBLE_CHECK",$B82)), TRUE, "")</f>
        <v/>
      </c>
      <c r="H82" s="104" t="str">
        <f>IF(ISNUMBER(SEARCH("LOOP_CHECK",$B82)), TRUE, "")</f>
        <v/>
      </c>
      <c r="I82" s="104" t="str">
        <f t="shared" si="2"/>
        <v/>
      </c>
      <c r="J82" s="105" t="s">
        <v>145</v>
      </c>
      <c r="K82" s="104" t="b">
        <v>1</v>
      </c>
      <c r="U82" s="104" t="str">
        <f>IF(ISNUMBER(SEARCH("TRUE",#REF!)), "Need to verify Bypass", "")</f>
        <v/>
      </c>
    </row>
    <row r="83" spans="2:21">
      <c r="B83" s="105" t="s">
        <v>146</v>
      </c>
      <c r="C83" s="105" t="b">
        <f>IF(ISNUMBER(SEARCH("BRANCH",$B83)), TRUE, "")</f>
        <v>1</v>
      </c>
      <c r="D83" s="104" t="str">
        <f>IF(ISNUMBER(SEARCH("CONSTANT_CODING",$B83)), TRUE, "")</f>
        <v/>
      </c>
      <c r="E83" s="104" t="str">
        <f>IF(ISNUMBER(SEARCH("DEFAULT_FAIL",$B83)), TRUE, "")</f>
        <v/>
      </c>
      <c r="F83" s="104" t="str">
        <f>IF(ISNUMBER(SEARCH("DETECT",$B83)), TRUE, "")</f>
        <v/>
      </c>
      <c r="G83" s="104" t="str">
        <f>IF(ISNUMBER(SEARCH("DOUBLE_CHECK",$B83)), TRUE, "")</f>
        <v/>
      </c>
      <c r="H83" s="104" t="str">
        <f>IF(ISNUMBER(SEARCH("LOOP_CHECK",$B83)), TRUE, "")</f>
        <v/>
      </c>
      <c r="I83" s="104" t="str">
        <f t="shared" si="2"/>
        <v/>
      </c>
      <c r="J83" s="105" t="str">
        <f>IF($B82=$B83,"Duplicate","")</f>
        <v/>
      </c>
      <c r="U83" s="104" t="str">
        <f>IF(ISNUMBER(SEARCH("TRUE",#REF!)), "Need to verify Bypass", "")</f>
        <v/>
      </c>
    </row>
    <row r="84" spans="2:21">
      <c r="B84" s="105" t="s">
        <v>147</v>
      </c>
      <c r="C84" s="105" t="str">
        <f>IF(ISNUMBER(SEARCH("BRANCH",$B84)), TRUE, "")</f>
        <v/>
      </c>
      <c r="D84" s="104" t="b">
        <f>IF(ISNUMBER(SEARCH("CONSTANT_CODING",$B84)), TRUE, "")</f>
        <v>1</v>
      </c>
      <c r="E84" s="104" t="str">
        <f>IF(ISNUMBER(SEARCH("DEFAULT_FAIL",$B84)), TRUE, "")</f>
        <v/>
      </c>
      <c r="F84" s="104" t="str">
        <f>IF(ISNUMBER(SEARCH("DETECT",$B84)), TRUE, "")</f>
        <v/>
      </c>
      <c r="G84" s="104" t="str">
        <f>IF(ISNUMBER(SEARCH("DOUBLE_CHECK",$B84)), TRUE, "")</f>
        <v/>
      </c>
      <c r="H84" s="104" t="str">
        <f>IF(ISNUMBER(SEARCH("LOOP_CHECK",$B84)), TRUE, "")</f>
        <v/>
      </c>
      <c r="I84" s="104" t="str">
        <f t="shared" si="2"/>
        <v/>
      </c>
      <c r="J84" s="105" t="str">
        <f>IF($B83=$B84,"Duplicate","")</f>
        <v/>
      </c>
      <c r="U84" s="104" t="str">
        <f>IF(ISNUMBER(SEARCH("TRUE",#REF!)), "Need to verify Bypass", "")</f>
        <v/>
      </c>
    </row>
    <row r="85" spans="2:21">
      <c r="B85" s="105" t="s">
        <v>148</v>
      </c>
      <c r="C85" s="105" t="b">
        <f>IF(ISNUMBER(SEARCH("BRANCH",$B85)), TRUE, "")</f>
        <v>1</v>
      </c>
      <c r="D85" s="104" t="str">
        <f>IF(ISNUMBER(SEARCH("CONSTANT_CODING",$B85)), TRUE, "")</f>
        <v/>
      </c>
      <c r="E85" s="104" t="str">
        <f>IF(ISNUMBER(SEARCH("DEFAULT_FAIL",$B85)), TRUE, "")</f>
        <v/>
      </c>
      <c r="F85" s="104" t="str">
        <f>IF(ISNUMBER(SEARCH("DETECT",$B85)), TRUE, "")</f>
        <v/>
      </c>
      <c r="G85" s="104" t="str">
        <f>IF(ISNUMBER(SEARCH("DOUBLE_CHECK",$B85)), TRUE, "")</f>
        <v/>
      </c>
      <c r="H85" s="104" t="str">
        <f>IF(ISNUMBER(SEARCH("LOOP_CHECK",$B85)), TRUE, "")</f>
        <v/>
      </c>
      <c r="I85" s="104" t="str">
        <f t="shared" si="2"/>
        <v/>
      </c>
      <c r="J85" s="105" t="str">
        <f>IF($B84=$B85,"Duplicate","")</f>
        <v/>
      </c>
      <c r="U85" s="104" t="str">
        <f>IF(ISNUMBER(SEARCH("TRUE",#REF!)), "Need to verify Bypass", "")</f>
        <v/>
      </c>
    </row>
    <row r="86" spans="2:21">
      <c r="B86" s="105" t="s">
        <v>149</v>
      </c>
      <c r="C86" s="105" t="b">
        <f>IF(ISNUMBER(SEARCH("BRANCH",$B86)), TRUE, "")</f>
        <v>1</v>
      </c>
      <c r="D86" s="104" t="str">
        <f>IF(ISNUMBER(SEARCH("CONSTANT_CODING",$B86)), TRUE, "")</f>
        <v/>
      </c>
      <c r="E86" s="104" t="str">
        <f>IF(ISNUMBER(SEARCH("DEFAULT_FAIL",$B86)), TRUE, "")</f>
        <v/>
      </c>
      <c r="F86" s="104" t="str">
        <f>IF(ISNUMBER(SEARCH("DETECT",$B86)), TRUE, "")</f>
        <v/>
      </c>
      <c r="G86" s="104" t="str">
        <f>IF(ISNUMBER(SEARCH("DOUBLE_CHECK",$B86)), TRUE, "")</f>
        <v/>
      </c>
      <c r="H86" s="104" t="str">
        <f>IF(ISNUMBER(SEARCH("LOOP_CHECK",$B86)), TRUE, "")</f>
        <v/>
      </c>
      <c r="I86" s="104" t="str">
        <f t="shared" si="2"/>
        <v/>
      </c>
      <c r="J86" s="105" t="str">
        <f>IF($B85=$B86,"Duplicate","")</f>
        <v/>
      </c>
      <c r="U86" s="104" t="str">
        <f>IF(ISNUMBER(SEARCH("TRUE",#REF!)), "Need to verify Bypass", "")</f>
        <v/>
      </c>
    </row>
    <row r="87" spans="2:21">
      <c r="B87" s="105" t="s">
        <v>150</v>
      </c>
      <c r="C87" s="105" t="b">
        <f>IF(ISNUMBER(SEARCH("BRANCH",$B87)), TRUE, "")</f>
        <v>1</v>
      </c>
      <c r="D87" s="104" t="str">
        <f>IF(ISNUMBER(SEARCH("CONSTANT_CODING",$B87)), TRUE, "")</f>
        <v/>
      </c>
      <c r="E87" s="104" t="str">
        <f>IF(ISNUMBER(SEARCH("DEFAULT_FAIL",$B87)), TRUE, "")</f>
        <v/>
      </c>
      <c r="F87" s="104" t="str">
        <f>IF(ISNUMBER(SEARCH("DETECT",$B87)), TRUE, "")</f>
        <v/>
      </c>
      <c r="G87" s="104" t="str">
        <f>IF(ISNUMBER(SEARCH("DOUBLE_CHECK",$B87)), TRUE, "")</f>
        <v/>
      </c>
      <c r="H87" s="104" t="str">
        <f>IF(ISNUMBER(SEARCH("LOOP_CHECK",$B87)), TRUE, "")</f>
        <v/>
      </c>
      <c r="I87" s="104" t="str">
        <f t="shared" si="2"/>
        <v/>
      </c>
      <c r="J87" s="105" t="str">
        <f>IF($B86=$B87,"Duplicate","")</f>
        <v/>
      </c>
      <c r="U87" s="104" t="str">
        <f>IF(ISNUMBER(SEARCH("TRUE",#REF!)), "Need to verify Bypass", "")</f>
        <v/>
      </c>
    </row>
    <row r="88" spans="2:21">
      <c r="B88" s="105" t="s">
        <v>151</v>
      </c>
      <c r="C88" s="105" t="str">
        <f>IF(ISNUMBER(SEARCH("BRANCH",$B88)), TRUE, "")</f>
        <v/>
      </c>
      <c r="E88" s="104"/>
      <c r="F88" s="104"/>
      <c r="G88" s="104"/>
      <c r="H88" s="104"/>
      <c r="I88" s="104" t="b">
        <f t="shared" si="2"/>
        <v>1</v>
      </c>
    </row>
    <row r="89" spans="2:21">
      <c r="B89" s="105" t="s">
        <v>152</v>
      </c>
      <c r="C89" s="105" t="str">
        <f>IF(ISNUMBER(SEARCH("BRANCH",$B89)), TRUE, "")</f>
        <v/>
      </c>
      <c r="D89" s="104" t="str">
        <f>IF(ISNUMBER(SEARCH("CONSTANT_CODING",$B89)), TRUE, "")</f>
        <v/>
      </c>
      <c r="E89" s="104" t="str">
        <f>IF(ISNUMBER(SEARCH("DEFAULT_FAIL",$B89)), TRUE, "")</f>
        <v/>
      </c>
      <c r="F89" s="104" t="str">
        <f>IF(ISNUMBER(SEARCH("DETECT",$B89)), TRUE, "")</f>
        <v/>
      </c>
      <c r="G89" s="104" t="b">
        <f>IF(ISNUMBER(SEARCH("DOUBLE_CHECK",$B89)), TRUE, "")</f>
        <v>1</v>
      </c>
      <c r="H89" s="104" t="str">
        <f>IF(ISNUMBER(SEARCH("LOOP_CHECK",$B89)), TRUE, "")</f>
        <v/>
      </c>
      <c r="I89" s="104" t="str">
        <f t="shared" si="2"/>
        <v/>
      </c>
      <c r="J89" s="105" t="str">
        <f>IF($B87=$B89,"Duplicate","")</f>
        <v/>
      </c>
      <c r="U89" s="104" t="str">
        <f>IF(ISNUMBER(SEARCH("TRUE",#REF!)), "Need to verify Bypass", "")</f>
        <v/>
      </c>
    </row>
    <row r="90" spans="2:21">
      <c r="B90" s="105" t="s">
        <v>153</v>
      </c>
      <c r="C90" s="105" t="str">
        <f>IF(ISNUMBER(SEARCH("BRANCH",$B90)), TRUE, "")</f>
        <v/>
      </c>
      <c r="D90" s="104" t="str">
        <f>IF(ISNUMBER(SEARCH("CONSTANT_CODING",$B90)), TRUE, "")</f>
        <v/>
      </c>
      <c r="E90" s="104" t="b">
        <f>IF(ISNUMBER(SEARCH("DEFAULT_FAIL",$B90)), TRUE, "")</f>
        <v>1</v>
      </c>
      <c r="F90" s="104" t="str">
        <f>IF(ISNUMBER(SEARCH("DETECT",$B90)), TRUE, "")</f>
        <v/>
      </c>
      <c r="G90" s="104" t="str">
        <f>IF(ISNUMBER(SEARCH("DOUBLE_CHECK",$B90)), TRUE, "")</f>
        <v/>
      </c>
      <c r="H90" s="104" t="str">
        <f>IF(ISNUMBER(SEARCH("LOOP_CHECK",$B90)), TRUE, "")</f>
        <v/>
      </c>
      <c r="I90" s="104" t="str">
        <f t="shared" si="2"/>
        <v/>
      </c>
      <c r="J90" s="105" t="str">
        <f>IF($B89=$B90,"Duplicate","")</f>
        <v/>
      </c>
      <c r="U90" s="104" t="str">
        <f>IF(ISNUMBER(SEARCH("TRUE",#REF!)), "Need to verify Bypass", "")</f>
        <v/>
      </c>
    </row>
    <row r="91" spans="2:21">
      <c r="B91" s="105" t="s">
        <v>154</v>
      </c>
      <c r="C91" s="105" t="str">
        <f>IF(ISNUMBER(SEARCH("BRANCH",$B91)), TRUE, "")</f>
        <v/>
      </c>
      <c r="D91" s="104" t="b">
        <f>IF(ISNUMBER(SEARCH("CONSTANT_CODING",$B91)), TRUE, "")</f>
        <v>1</v>
      </c>
      <c r="E91" s="104" t="str">
        <f>IF(ISNUMBER(SEARCH("DEFAULT_FAIL",$B91)), TRUE, "")</f>
        <v/>
      </c>
      <c r="F91" s="104" t="str">
        <f>IF(ISNUMBER(SEARCH("DETECT",$B91)), TRUE, "")</f>
        <v/>
      </c>
      <c r="G91" s="104" t="str">
        <f>IF(ISNUMBER(SEARCH("DOUBLE_CHECK",$B91)), TRUE, "")</f>
        <v/>
      </c>
      <c r="H91" s="104" t="str">
        <f>IF(ISNUMBER(SEARCH("LOOP_CHECK",$B91)), TRUE, "")</f>
        <v/>
      </c>
      <c r="I91" s="104" t="str">
        <f t="shared" si="2"/>
        <v/>
      </c>
      <c r="J91" s="105" t="str">
        <f>IF($B90=$B91,"Duplicate","")</f>
        <v/>
      </c>
      <c r="U91" s="104" t="str">
        <f>IF(ISNUMBER(SEARCH("TRUE",#REF!)), "Need to verify Bypass", "")</f>
        <v/>
      </c>
    </row>
    <row r="92" spans="2:21">
      <c r="B92" s="105" t="s">
        <v>155</v>
      </c>
      <c r="C92" s="105" t="str">
        <f>IF(ISNUMBER(SEARCH("BRANCH",$B92)), TRUE, "")</f>
        <v/>
      </c>
      <c r="D92" s="104" t="b">
        <f>IF(ISNUMBER(SEARCH("CONSTANT_CODING",$B92)), TRUE, "")</f>
        <v>1</v>
      </c>
      <c r="E92" s="104" t="str">
        <f>IF(ISNUMBER(SEARCH("DEFAULT_FAIL",$B92)), TRUE, "")</f>
        <v/>
      </c>
      <c r="F92" s="104" t="str">
        <f>IF(ISNUMBER(SEARCH("DETECT",$B92)), TRUE, "")</f>
        <v/>
      </c>
      <c r="G92" s="104" t="str">
        <f>IF(ISNUMBER(SEARCH("DOUBLE_CHECK",$B92)), TRUE, "")</f>
        <v/>
      </c>
      <c r="H92" s="104" t="str">
        <f>IF(ISNUMBER(SEARCH("LOOP_CHECK",$B92)), TRUE, "")</f>
        <v/>
      </c>
      <c r="I92" s="104" t="str">
        <f t="shared" si="2"/>
        <v/>
      </c>
      <c r="J92" s="105" t="str">
        <f>IF($B91=$B92,"Duplicate","")</f>
        <v/>
      </c>
      <c r="U92" s="104" t="str">
        <f>IF(ISNUMBER(SEARCH("TRUE",#REF!)), "Need to verify Bypass", "")</f>
        <v/>
      </c>
    </row>
    <row r="93" spans="2:21">
      <c r="B93" s="105" t="s">
        <v>156</v>
      </c>
      <c r="C93" s="105" t="str">
        <f>IF(ISNUMBER(SEARCH("BRANCH",$B93)), TRUE, "")</f>
        <v/>
      </c>
      <c r="D93" s="104" t="str">
        <f>IF(ISNUMBER(SEARCH("CONSTANT_CODING",$B93)), TRUE, "")</f>
        <v/>
      </c>
      <c r="E93" s="104" t="b">
        <f>IF(ISNUMBER(SEARCH("DEFAULT_FAIL",$B93)), TRUE, "")</f>
        <v>1</v>
      </c>
      <c r="F93" s="104" t="str">
        <f>IF(ISNUMBER(SEARCH("DETECT",$B93)), TRUE, "")</f>
        <v/>
      </c>
      <c r="G93" s="104" t="str">
        <f>IF(ISNUMBER(SEARCH("DOUBLE_CHECK",$B93)), TRUE, "")</f>
        <v/>
      </c>
      <c r="H93" s="104" t="str">
        <f>IF(ISNUMBER(SEARCH("LOOP_CHECK",$B93)), TRUE, "")</f>
        <v/>
      </c>
      <c r="I93" s="104" t="str">
        <f t="shared" si="2"/>
        <v/>
      </c>
      <c r="J93" s="105" t="str">
        <f>IF($B92=$B93,"Duplicate","")</f>
        <v/>
      </c>
      <c r="U93" s="104" t="str">
        <f>IF(ISNUMBER(SEARCH("TRUE",#REF!)), "Need to verify Bypass", "")</f>
        <v/>
      </c>
    </row>
    <row r="94" spans="2:21">
      <c r="B94" s="105" t="s">
        <v>157</v>
      </c>
      <c r="C94" s="105" t="b">
        <f>IF(ISNUMBER(SEARCH("BRANCH",$B94)), TRUE, "")</f>
        <v>1</v>
      </c>
      <c r="D94" s="104" t="str">
        <f>IF(ISNUMBER(SEARCH("CONSTANT_CODING",$B94)), TRUE, "")</f>
        <v/>
      </c>
      <c r="E94" s="104" t="str">
        <f>IF(ISNUMBER(SEARCH("DEFAULT_FAIL",$B94)), TRUE, "")</f>
        <v/>
      </c>
      <c r="F94" s="104" t="str">
        <f>IF(ISNUMBER(SEARCH("DETECT",$B94)), TRUE, "")</f>
        <v/>
      </c>
      <c r="G94" s="104" t="str">
        <f>IF(ISNUMBER(SEARCH("DOUBLE_CHECK",$B94)), TRUE, "")</f>
        <v/>
      </c>
      <c r="H94" s="104" t="str">
        <f>IF(ISNUMBER(SEARCH("LOOP_CHECK",$B94)), TRUE, "")</f>
        <v/>
      </c>
      <c r="I94" s="104" t="str">
        <f t="shared" si="2"/>
        <v/>
      </c>
      <c r="J94" s="105" t="str">
        <f>IF($B93=$B94,"Duplicate","")</f>
        <v/>
      </c>
      <c r="U94" s="104" t="str">
        <f>IF(ISNUMBER(SEARCH("TRUE",#REF!)), "Need to verify Bypass", "")</f>
        <v/>
      </c>
    </row>
    <row r="95" spans="2:21">
      <c r="B95" s="105" t="s">
        <v>158</v>
      </c>
      <c r="C95" s="105" t="str">
        <f>IF(ISNUMBER(SEARCH("BRANCH",$B95)), TRUE, "")</f>
        <v/>
      </c>
      <c r="D95" s="104" t="str">
        <f>IF(ISNUMBER(SEARCH("CONSTANT_CODING",$B95)), TRUE, "")</f>
        <v/>
      </c>
      <c r="E95" s="104" t="str">
        <f>IF(ISNUMBER(SEARCH("DEFAULT_FAIL",$B95)), TRUE, "")</f>
        <v/>
      </c>
      <c r="F95" s="104" t="str">
        <f>IF(ISNUMBER(SEARCH("DETECT",$B95)), TRUE, "")</f>
        <v/>
      </c>
      <c r="G95" s="104" t="b">
        <f>IF(ISNUMBER(SEARCH("DOUBLE_CHECK",$B95)), TRUE, "")</f>
        <v>1</v>
      </c>
      <c r="H95" s="104" t="str">
        <f>IF(ISNUMBER(SEARCH("LOOP_CHECK",$B95)), TRUE, "")</f>
        <v/>
      </c>
      <c r="I95" s="104" t="str">
        <f t="shared" si="2"/>
        <v/>
      </c>
      <c r="J95" s="105" t="str">
        <f>IF($B94=$B95,"Duplicate","")</f>
        <v/>
      </c>
      <c r="U95" s="104" t="str">
        <f>IF(ISNUMBER(SEARCH("TRUE",#REF!)), "Need to verify Bypass", "")</f>
        <v/>
      </c>
    </row>
    <row r="96" spans="2:21">
      <c r="B96" s="105" t="s">
        <v>159</v>
      </c>
      <c r="C96" s="105" t="str">
        <f>IF(ISNUMBER(SEARCH("BRANCH",$B96)), TRUE, "")</f>
        <v/>
      </c>
      <c r="D96" s="104" t="b">
        <f>IF(ISNUMBER(SEARCH("CONSTANT_CODING",$B96)), TRUE, "")</f>
        <v>1</v>
      </c>
      <c r="E96" s="104" t="str">
        <f>IF(ISNUMBER(SEARCH("DEFAULT_FAIL",$B96)), TRUE, "")</f>
        <v/>
      </c>
      <c r="F96" s="104" t="str">
        <f>IF(ISNUMBER(SEARCH("DETECT",$B96)), TRUE, "")</f>
        <v/>
      </c>
      <c r="G96" s="104" t="str">
        <f>IF(ISNUMBER(SEARCH("DOUBLE_CHECK",$B96)), TRUE, "")</f>
        <v/>
      </c>
      <c r="H96" s="104" t="str">
        <f>IF(ISNUMBER(SEARCH("LOOP_CHECK",$B96)), TRUE, "")</f>
        <v/>
      </c>
      <c r="I96" s="104" t="str">
        <f t="shared" si="2"/>
        <v/>
      </c>
      <c r="J96" s="105" t="str">
        <f>IF($B95=$B96,"Duplicate","")</f>
        <v/>
      </c>
      <c r="U96" s="104" t="str">
        <f>IF(ISNUMBER(SEARCH("TRUE",#REF!)), "Need to verify Bypass", "")</f>
        <v/>
      </c>
    </row>
    <row r="97" spans="1:29">
      <c r="B97" s="105" t="s">
        <v>160</v>
      </c>
      <c r="C97" s="105" t="str">
        <f>IF(ISNUMBER(SEARCH("BRANCH",$B97)), TRUE, "")</f>
        <v/>
      </c>
      <c r="D97" s="104" t="str">
        <f>IF(ISNUMBER(SEARCH("CONSTANT_CODING",$B97)), TRUE, "")</f>
        <v/>
      </c>
      <c r="E97" s="104" t="str">
        <f>IF(ISNUMBER(SEARCH("DEFAULT_FAIL",$B97)), TRUE, "")</f>
        <v/>
      </c>
      <c r="F97" s="104" t="str">
        <f>IF(ISNUMBER(SEARCH("DETECT",$B97)), TRUE, "")</f>
        <v/>
      </c>
      <c r="G97" s="104" t="b">
        <f>IF(ISNUMBER(SEARCH("DOUBLE_CHECK",$B97)), TRUE, "")</f>
        <v>1</v>
      </c>
      <c r="H97" s="104" t="str">
        <f>IF(ISNUMBER(SEARCH("LOOP_CHECK",$B97)), TRUE, "")</f>
        <v/>
      </c>
      <c r="I97" s="104" t="str">
        <f t="shared" si="2"/>
        <v/>
      </c>
      <c r="J97" s="105" t="str">
        <f>IF($B96=$B97,"Duplicate","")</f>
        <v/>
      </c>
      <c r="U97" s="104" t="str">
        <f>IF(ISNUMBER(SEARCH("TRUE",#REF!)), "Need to verify Bypass", "")</f>
        <v/>
      </c>
    </row>
    <row r="98" spans="1:29">
      <c r="B98" s="105" t="s">
        <v>161</v>
      </c>
      <c r="C98" s="105" t="str">
        <f>IF(ISNUMBER(SEARCH("BRANCH",$B98)), TRUE, "")</f>
        <v/>
      </c>
      <c r="D98" s="104" t="b">
        <f>IF(ISNUMBER(SEARCH("CONSTANT_CODING",$B98)), TRUE, "")</f>
        <v>1</v>
      </c>
      <c r="E98" s="104" t="str">
        <f>IF(ISNUMBER(SEARCH("DEFAULT_FAIL",$B98)), TRUE, "")</f>
        <v/>
      </c>
      <c r="F98" s="104" t="str">
        <f>IF(ISNUMBER(SEARCH("DETECT",$B98)), TRUE, "")</f>
        <v/>
      </c>
      <c r="G98" s="104" t="str">
        <f>IF(ISNUMBER(SEARCH("DOUBLE_CHECK",$B98)), TRUE, "")</f>
        <v/>
      </c>
      <c r="H98" s="104" t="str">
        <f>IF(ISNUMBER(SEARCH("LOOP_CHECK",$B98)), TRUE, "")</f>
        <v/>
      </c>
      <c r="I98" s="104" t="str">
        <f t="shared" si="2"/>
        <v/>
      </c>
      <c r="J98" s="105" t="str">
        <f>IF($B97=$B98,"Duplicate","")</f>
        <v/>
      </c>
      <c r="U98" s="104" t="str">
        <f>IF(ISNUMBER(SEARCH("TRUE",#REF!)), "Need to verify Bypass", "")</f>
        <v/>
      </c>
    </row>
    <row r="99" spans="1:29">
      <c r="B99" s="105" t="s">
        <v>162</v>
      </c>
      <c r="C99" s="105" t="b">
        <f>IF(ISNUMBER(SEARCH("BRANCH",$B99)), TRUE, "")</f>
        <v>1</v>
      </c>
      <c r="D99" s="104" t="str">
        <f>IF(ISNUMBER(SEARCH("CONSTANT_CODING",$B99)), TRUE, "")</f>
        <v/>
      </c>
      <c r="E99" s="104" t="str">
        <f>IF(ISNUMBER(SEARCH("DEFAULT_FAIL",$B99)), TRUE, "")</f>
        <v/>
      </c>
      <c r="F99" s="104" t="str">
        <f>IF(ISNUMBER(SEARCH("DETECT",$B99)), TRUE, "")</f>
        <v/>
      </c>
      <c r="G99" s="104" t="str">
        <f>IF(ISNUMBER(SEARCH("DOUBLE_CHECK",$B99)), TRUE, "")</f>
        <v/>
      </c>
      <c r="H99" s="104" t="str">
        <f>IF(ISNUMBER(SEARCH("LOOP_CHECK",$B99)), TRUE, "")</f>
        <v/>
      </c>
      <c r="I99" s="104" t="str">
        <f t="shared" si="2"/>
        <v/>
      </c>
      <c r="J99" s="105" t="str">
        <f>IF($B98=$B99,"Duplicate","")</f>
        <v/>
      </c>
      <c r="U99" s="104" t="str">
        <f>IF(ISNUMBER(SEARCH("TRUE",#REF!)), "Need to verify Bypass", "")</f>
        <v/>
      </c>
    </row>
    <row r="100" spans="1:29">
      <c r="B100" s="105" t="s">
        <v>163</v>
      </c>
      <c r="C100" s="105" t="str">
        <f>IF(ISNUMBER(SEARCH("BRANCH",$B100)), TRUE, "")</f>
        <v/>
      </c>
      <c r="D100" s="104" t="str">
        <f>IF(ISNUMBER(SEARCH("CONSTANT_CODING",$B100)), TRUE, "")</f>
        <v/>
      </c>
      <c r="E100" s="104" t="b">
        <f>IF(ISNUMBER(SEARCH("DEFAULT_FAIL",$B100)), TRUE, "")</f>
        <v>1</v>
      </c>
      <c r="F100" s="104" t="str">
        <f>IF(ISNUMBER(SEARCH("DETECT",$B100)), TRUE, "")</f>
        <v/>
      </c>
      <c r="G100" s="104" t="str">
        <f>IF(ISNUMBER(SEARCH("DOUBLE_CHECK",$B100)), TRUE, "")</f>
        <v/>
      </c>
      <c r="H100" s="104" t="str">
        <f>IF(ISNUMBER(SEARCH("LOOP_CHECK",$B100)), TRUE, "")</f>
        <v/>
      </c>
      <c r="I100" s="104" t="str">
        <f t="shared" si="2"/>
        <v/>
      </c>
      <c r="J100" s="105" t="str">
        <f>IF($B99=$B100,"Duplicate","")</f>
        <v/>
      </c>
      <c r="U100" s="104" t="str">
        <f>IF(ISNUMBER(SEARCH("TRUE",#REF!)), "Need to verify Bypass", "")</f>
        <v/>
      </c>
    </row>
    <row r="101" spans="1:29" s="101" customFormat="1">
      <c r="A101" s="106"/>
      <c r="B101" s="43"/>
      <c r="C101" s="43"/>
      <c r="D101" s="39"/>
      <c r="F101" s="43"/>
      <c r="G101" s="43"/>
      <c r="H101" s="43"/>
      <c r="I101" s="43"/>
      <c r="J101" s="43"/>
      <c r="K101" s="39"/>
      <c r="M101" s="141"/>
      <c r="N101" s="45"/>
      <c r="P101" s="43"/>
      <c r="Q101" s="39"/>
      <c r="S101" s="43"/>
      <c r="T101" s="43"/>
      <c r="U101" s="39" t="str">
        <f>IF(ISNUMBER(SEARCH("TRUE",#REF!)), "Need to verify Bypass", "")</f>
        <v/>
      </c>
      <c r="AB101" s="117"/>
      <c r="AC101" s="117"/>
    </row>
    <row r="102" spans="1:29">
      <c r="A102" s="109" t="s">
        <v>164</v>
      </c>
      <c r="B102" s="105" t="s">
        <v>165</v>
      </c>
      <c r="C102" s="105" t="str">
        <f>IF(ISNUMBER(SEARCH("BRANCH",$B102)), TRUE, "")</f>
        <v/>
      </c>
      <c r="D102" s="104" t="b">
        <f>IF(ISNUMBER(SEARCH("CONSTANT_CODING",$B102)), TRUE, "")</f>
        <v>1</v>
      </c>
      <c r="E102" s="104" t="str">
        <f>IF(ISNUMBER(SEARCH("DEFAULT_FAIL",$B102)), TRUE, "")</f>
        <v/>
      </c>
      <c r="F102" s="104" t="str">
        <f>IF(ISNUMBER(SEARCH("DETECT",$B102)), TRUE, "")</f>
        <v/>
      </c>
      <c r="G102" s="104" t="str">
        <f>IF(ISNUMBER(SEARCH("DOUBLE_CHECK",$B102)), TRUE, "")</f>
        <v/>
      </c>
      <c r="H102" s="104" t="str">
        <f>IF(ISNUMBER(SEARCH("LOOP_CHECK",$B102)), TRUE, "")</f>
        <v/>
      </c>
      <c r="I102" s="104" t="str">
        <f t="shared" si="2"/>
        <v/>
      </c>
      <c r="J102" s="105" t="str">
        <f>IF($B101=$B102,"Duplicate","")</f>
        <v/>
      </c>
      <c r="M102" s="118" t="s">
        <v>166</v>
      </c>
      <c r="Q102" s="104" t="b">
        <v>1</v>
      </c>
      <c r="U102" s="104" t="str">
        <f>IF(ISNUMBER(SEARCH("TRUE",#REF!)), "Need to verify Bypass", "")</f>
        <v/>
      </c>
      <c r="W102" s="42" t="s">
        <v>2</v>
      </c>
      <c r="X102" s="42">
        <f>COUNTIF(C102:C125,"=TRUE")</f>
        <v>2</v>
      </c>
      <c r="Y102" s="42">
        <f>COUNTIFS(C102:C125,"=TRUE",K102:K125,"")</f>
        <v>1</v>
      </c>
      <c r="Z102" s="42">
        <f>X102-Y102</f>
        <v>1</v>
      </c>
      <c r="AA102" s="42">
        <f>COUNTIF(N102:N125,"=TRUE")</f>
        <v>0</v>
      </c>
      <c r="AB102" s="120">
        <f>IF(X102=0, 1, Y102/X102)</f>
        <v>0.5</v>
      </c>
      <c r="AC102" s="113">
        <f>IF(Y102+AA102=0, 1, Y102/(Y102+AA102))</f>
        <v>1</v>
      </c>
    </row>
    <row r="103" spans="1:29">
      <c r="B103" s="105" t="s">
        <v>167</v>
      </c>
      <c r="C103" s="105" t="str">
        <f>IF(ISNUMBER(SEARCH("BRANCH",$B103)), TRUE, "")</f>
        <v/>
      </c>
      <c r="D103" s="104" t="b">
        <f>IF(ISNUMBER(SEARCH("CONSTANT_CODING",$B103)), TRUE, "")</f>
        <v>1</v>
      </c>
      <c r="E103" s="104" t="str">
        <f>IF(ISNUMBER(SEARCH("DEFAULT_FAIL",$B103)), TRUE, "")</f>
        <v/>
      </c>
      <c r="F103" s="104" t="str">
        <f>IF(ISNUMBER(SEARCH("DETECT",$B103)), TRUE, "")</f>
        <v/>
      </c>
      <c r="G103" s="104" t="str">
        <f>IF(ISNUMBER(SEARCH("DOUBLE_CHECK",$B103)), TRUE, "")</f>
        <v/>
      </c>
      <c r="H103" s="104" t="str">
        <f>IF(ISNUMBER(SEARCH("LOOP_CHECK",$B103)), TRUE, "")</f>
        <v/>
      </c>
      <c r="I103" s="104" t="str">
        <f t="shared" si="2"/>
        <v/>
      </c>
      <c r="J103" s="105" t="str">
        <f>IF($B102=$B103,"Duplicate","")</f>
        <v/>
      </c>
      <c r="M103" s="118" t="s">
        <v>168</v>
      </c>
      <c r="N103" s="119" t="str">
        <f>""</f>
        <v/>
      </c>
      <c r="T103" s="105" t="b">
        <v>1</v>
      </c>
      <c r="U103" s="104" t="str">
        <f>IF(ISNUMBER(SEARCH("TRUE",#REF!)), "Need to verify Bypass", "")</f>
        <v/>
      </c>
      <c r="W103" s="105" t="s">
        <v>3</v>
      </c>
      <c r="X103" s="105">
        <f>COUNTIF(D102:D125,"=TRUE")</f>
        <v>7</v>
      </c>
      <c r="Y103" s="105">
        <f>COUNTIFS(D102:D125,"=TRUE",K102:K125,"")</f>
        <v>7</v>
      </c>
      <c r="Z103" s="105">
        <f t="shared" ref="Z103:Z108" si="3">X103-Y103</f>
        <v>0</v>
      </c>
      <c r="AA103" s="105">
        <f>COUNTIF(O102:O125,"=TRUE")</f>
        <v>0</v>
      </c>
      <c r="AB103" s="121">
        <f>IF(X103=0, 1, Y103/X103)</f>
        <v>1</v>
      </c>
      <c r="AC103" s="114">
        <f>IF(Y103+AA103=0, 1, Y103/(Y103+AA103))</f>
        <v>1</v>
      </c>
    </row>
    <row r="104" spans="1:29">
      <c r="B104" s="105" t="s">
        <v>169</v>
      </c>
      <c r="C104" s="105" t="str">
        <f>IF(ISNUMBER(SEARCH("BRANCH",$B104)), TRUE, "")</f>
        <v/>
      </c>
      <c r="D104" s="104" t="b">
        <f>IF(ISNUMBER(SEARCH("CONSTANT_CODING",$B104)), TRUE, "")</f>
        <v>1</v>
      </c>
      <c r="E104" s="104" t="str">
        <f>IF(ISNUMBER(SEARCH("DEFAULT_FAIL",$B104)), TRUE, "")</f>
        <v/>
      </c>
      <c r="F104" s="104" t="str">
        <f>IF(ISNUMBER(SEARCH("DETECT",$B104)), TRUE, "")</f>
        <v/>
      </c>
      <c r="G104" s="104" t="str">
        <f>IF(ISNUMBER(SEARCH("DOUBLE_CHECK",$B104)), TRUE, "")</f>
        <v/>
      </c>
      <c r="H104" s="104" t="str">
        <f>IF(ISNUMBER(SEARCH("LOOP_CHECK",$B104)), TRUE, "")</f>
        <v/>
      </c>
      <c r="I104" s="104" t="str">
        <f t="shared" si="2"/>
        <v/>
      </c>
      <c r="J104" s="105" t="str">
        <f>IF($B103=$B104,"Duplicate","")</f>
        <v/>
      </c>
      <c r="U104" s="104" t="str">
        <f>IF(ISNUMBER(SEARCH("TRUE",#REF!)), "Need to verify Bypass", "")</f>
        <v/>
      </c>
      <c r="W104" s="105" t="s">
        <v>4</v>
      </c>
      <c r="X104" s="105">
        <f>COUNTIF(E102:E125,"=TRUE")</f>
        <v>4</v>
      </c>
      <c r="Y104" s="105">
        <f>COUNTIFS(E102:E125,"=TRUE",K102:K125,"")</f>
        <v>4</v>
      </c>
      <c r="Z104" s="105">
        <f t="shared" si="3"/>
        <v>0</v>
      </c>
      <c r="AA104" s="105">
        <f>COUNTIF(P102:P125,"=TRUE")</f>
        <v>0</v>
      </c>
      <c r="AB104" s="121">
        <f>IF(X104=0, 1, Y104/X104)</f>
        <v>1</v>
      </c>
      <c r="AC104" s="114">
        <f>IF(Y104+AA104=0, 1, Y104/(Y104+AA104))</f>
        <v>1</v>
      </c>
    </row>
    <row r="105" spans="1:29">
      <c r="B105" s="105" t="s">
        <v>170</v>
      </c>
      <c r="C105" s="105" t="str">
        <f>IF(ISNUMBER(SEARCH("BRANCH",$B105)), TRUE, "")</f>
        <v/>
      </c>
      <c r="D105" s="104" t="b">
        <f>IF(ISNUMBER(SEARCH("CONSTANT_CODING",$B105)), TRUE, "")</f>
        <v>1</v>
      </c>
      <c r="E105" s="104" t="str">
        <f>IF(ISNUMBER(SEARCH("DEFAULT_FAIL",$B105)), TRUE, "")</f>
        <v/>
      </c>
      <c r="F105" s="104" t="str">
        <f>IF(ISNUMBER(SEARCH("DETECT",$B105)), TRUE, "")</f>
        <v/>
      </c>
      <c r="G105" s="104" t="str">
        <f>IF(ISNUMBER(SEARCH("DOUBLE_CHECK",$B105)), TRUE, "")</f>
        <v/>
      </c>
      <c r="H105" s="104" t="str">
        <f>IF(ISNUMBER(SEARCH("LOOP_CHECK",$B105)), TRUE, "")</f>
        <v/>
      </c>
      <c r="I105" s="104" t="str">
        <f t="shared" si="2"/>
        <v/>
      </c>
      <c r="J105" s="105" t="str">
        <f>IF($B104=$B105,"Duplicate","")</f>
        <v/>
      </c>
      <c r="U105" s="104" t="str">
        <f>IF(ISNUMBER(SEARCH("TRUE",#REF!)), "Need to verify Bypass", "")</f>
        <v/>
      </c>
      <c r="W105" s="105" t="s">
        <v>5</v>
      </c>
      <c r="X105" s="105">
        <f>COUNTIF(F102:F125,"=TRUE")</f>
        <v>0</v>
      </c>
      <c r="Y105" s="105">
        <f>COUNTIFS(F102:F125,"=TRUE",K102:K125,"")</f>
        <v>0</v>
      </c>
      <c r="Z105" s="105">
        <f t="shared" si="3"/>
        <v>0</v>
      </c>
      <c r="AA105" s="105">
        <f>COUNTIF(Q102:Q125,"=TRUE")</f>
        <v>1</v>
      </c>
      <c r="AB105" s="121">
        <f>IF(X105=0, 1, Y105/X105)</f>
        <v>1</v>
      </c>
      <c r="AC105" s="114">
        <f>IF(Y105+AA105=0, 1, Y105/(Y105+AA105))</f>
        <v>0</v>
      </c>
    </row>
    <row r="106" spans="1:29">
      <c r="B106" s="105" t="s">
        <v>171</v>
      </c>
      <c r="C106" s="105" t="str">
        <f>IF(ISNUMBER(SEARCH("BRANCH",$B106)), TRUE, "")</f>
        <v/>
      </c>
      <c r="D106" s="104" t="b">
        <f>IF(ISNUMBER(SEARCH("CONSTANT_CODING",$B106)), TRUE, "")</f>
        <v>1</v>
      </c>
      <c r="E106" s="104" t="str">
        <f>IF(ISNUMBER(SEARCH("DEFAULT_FAIL",$B106)), TRUE, "")</f>
        <v/>
      </c>
      <c r="F106" s="104" t="str">
        <f>IF(ISNUMBER(SEARCH("DETECT",$B106)), TRUE, "")</f>
        <v/>
      </c>
      <c r="G106" s="104" t="str">
        <f>IF(ISNUMBER(SEARCH("DOUBLE_CHECK",$B106)), TRUE, "")</f>
        <v/>
      </c>
      <c r="H106" s="104" t="str">
        <f>IF(ISNUMBER(SEARCH("LOOP_CHECK",$B106)), TRUE, "")</f>
        <v/>
      </c>
      <c r="I106" s="104" t="str">
        <f t="shared" si="2"/>
        <v/>
      </c>
      <c r="J106" s="105" t="str">
        <f>IF($B105=$B106,"Duplicate","")</f>
        <v/>
      </c>
      <c r="U106" s="104" t="str">
        <f>IF(ISNUMBER(SEARCH("TRUE",#REF!)), "Need to verify Bypass", "")</f>
        <v/>
      </c>
      <c r="W106" s="105" t="s">
        <v>6</v>
      </c>
      <c r="X106" s="105">
        <f>COUNTIF(G102:G125,"=TRUE")</f>
        <v>8</v>
      </c>
      <c r="Y106" s="105">
        <f>COUNTIFS(G102:G125,"=TRUE",K102:K125,"")</f>
        <v>7</v>
      </c>
      <c r="Z106" s="105">
        <f>X106-Y106</f>
        <v>1</v>
      </c>
      <c r="AA106" s="105">
        <f>COUNTIF(R102:R125,"=TRUE")</f>
        <v>0</v>
      </c>
      <c r="AB106" s="121">
        <f>IF(X106=0, 1, Y106/X106)</f>
        <v>0.875</v>
      </c>
      <c r="AC106" s="114">
        <f>IF(Y106+AA106=0, 1, Y106/(Y106+AA106))</f>
        <v>1</v>
      </c>
    </row>
    <row r="107" spans="1:29">
      <c r="B107" s="105" t="s">
        <v>172</v>
      </c>
      <c r="C107" s="105" t="str">
        <f>IF(ISNUMBER(SEARCH("BRANCH",$B107)), TRUE, "")</f>
        <v/>
      </c>
      <c r="D107" s="104" t="str">
        <f>IF(ISNUMBER(SEARCH("CONSTANT_CODING",$B107)), TRUE, "")</f>
        <v/>
      </c>
      <c r="E107" s="104" t="str">
        <f>IF(ISNUMBER(SEARCH("DEFAULT_FAIL",$B107)), TRUE, "")</f>
        <v/>
      </c>
      <c r="F107" s="104" t="str">
        <f>IF(ISNUMBER(SEARCH("DETECT",$B107)), TRUE, "")</f>
        <v/>
      </c>
      <c r="G107" s="104" t="b">
        <f>IF(ISNUMBER(SEARCH("DOUBLE_CHECK",$B107)), TRUE, "")</f>
        <v>1</v>
      </c>
      <c r="H107" s="104" t="str">
        <f>IF(ISNUMBER(SEARCH("LOOP_CHECK",$B107)), TRUE, "")</f>
        <v/>
      </c>
      <c r="I107" s="104" t="str">
        <f t="shared" si="2"/>
        <v/>
      </c>
      <c r="J107" s="105" t="str">
        <f>IF($B106=$B107,"Duplicate","")</f>
        <v/>
      </c>
      <c r="U107" s="104" t="str">
        <f>IF(ISNUMBER(SEARCH("TRUE",#REF!)), "Need to verify Bypass", "")</f>
        <v/>
      </c>
      <c r="W107" s="105" t="s">
        <v>7</v>
      </c>
      <c r="X107" s="105">
        <f>COUNTIF(H102:H125,"=TRUE")</f>
        <v>0</v>
      </c>
      <c r="Y107" s="105">
        <f>COUNTIFS(H102:H125,"=TRUE",K102:K125,"")</f>
        <v>0</v>
      </c>
      <c r="Z107" s="105">
        <f t="shared" si="3"/>
        <v>0</v>
      </c>
      <c r="AA107" s="105">
        <f>COUNTIF(S102:S125,"=TRUE")</f>
        <v>0</v>
      </c>
      <c r="AB107" s="121">
        <f>IF(X107=0, 1, Y107/X107)</f>
        <v>1</v>
      </c>
      <c r="AC107" s="114">
        <f>IF(Y107+AA107=0, 1, Y107/(Y107+AA107))</f>
        <v>1</v>
      </c>
    </row>
    <row r="108" spans="1:29">
      <c r="B108" s="105" t="s">
        <v>173</v>
      </c>
      <c r="C108" s="105" t="str">
        <f>IF(ISNUMBER(SEARCH("BRANCH",$B108)), TRUE, "")</f>
        <v/>
      </c>
      <c r="D108" s="104" t="str">
        <f>IF(ISNUMBER(SEARCH("CONSTANT_CODING",$B108)), TRUE, "")</f>
        <v/>
      </c>
      <c r="E108" s="104" t="b">
        <f>IF(ISNUMBER(SEARCH("DEFAULT_FAIL",$B108)), TRUE, "")</f>
        <v>1</v>
      </c>
      <c r="F108" s="104" t="str">
        <f>IF(ISNUMBER(SEARCH("DETECT",$B108)), TRUE, "")</f>
        <v/>
      </c>
      <c r="G108" s="104" t="str">
        <f>IF(ISNUMBER(SEARCH("DOUBLE_CHECK",$B108)), TRUE, "")</f>
        <v/>
      </c>
      <c r="H108" s="104" t="str">
        <f>IF(ISNUMBER(SEARCH("LOOP_CHECK",$B108)), TRUE, "")</f>
        <v/>
      </c>
      <c r="I108" s="104" t="str">
        <f t="shared" si="2"/>
        <v/>
      </c>
      <c r="J108" s="105" t="str">
        <f>IF($B107=$B108,"Duplicate","")</f>
        <v/>
      </c>
      <c r="U108" s="104" t="str">
        <f>IF(ISNUMBER(SEARCH("TRUE",#REF!)), "Need to verify Bypass", "")</f>
        <v/>
      </c>
      <c r="W108" s="105" t="s">
        <v>12</v>
      </c>
      <c r="X108" s="105">
        <f>COUNTIF(I102:I125, "=TRUE")</f>
        <v>3</v>
      </c>
      <c r="Y108" s="105">
        <f>COUNTIFS(I102:I125, "=TRUE", K102:K125, "")</f>
        <v>3</v>
      </c>
      <c r="Z108" s="105">
        <f t="shared" si="3"/>
        <v>0</v>
      </c>
      <c r="AA108" s="105">
        <f>COUNTIF(T102:T217,"=TRUE")</f>
        <v>1</v>
      </c>
      <c r="AB108" s="122">
        <f>IF(X108=0, 1, Y108/X108)</f>
        <v>1</v>
      </c>
      <c r="AC108" s="114">
        <f>IF(Y108+AA108=0, 1, Y108/(Y108+AA108))</f>
        <v>0.75</v>
      </c>
    </row>
    <row r="109" spans="1:29">
      <c r="B109" s="105" t="s">
        <v>174</v>
      </c>
      <c r="C109" s="105" t="str">
        <f>IF(ISNUMBER(SEARCH("BRANCH",$B109)), TRUE, "")</f>
        <v/>
      </c>
      <c r="D109" s="104" t="str">
        <f>IF(ISNUMBER(SEARCH("CONSTANT_CODING",$B109)), TRUE, "")</f>
        <v/>
      </c>
      <c r="E109" s="104" t="str">
        <f>IF(ISNUMBER(SEARCH("DEFAULT_FAIL",$B109)), TRUE, "")</f>
        <v/>
      </c>
      <c r="F109" s="104" t="str">
        <f>IF(ISNUMBER(SEARCH("DETECT",$B109)), TRUE, "")</f>
        <v/>
      </c>
      <c r="G109" s="104" t="b">
        <f>IF(ISNUMBER(SEARCH("DOUBLE_CHECK",$B109)), TRUE, "")</f>
        <v>1</v>
      </c>
      <c r="H109" s="104" t="str">
        <f>IF(ISNUMBER(SEARCH("LOOP_CHECK",$B109)), TRUE, "")</f>
        <v/>
      </c>
      <c r="I109" s="104" t="str">
        <f t="shared" si="2"/>
        <v/>
      </c>
      <c r="J109" s="105" t="str">
        <f>IF($B108=$B109,"Duplicate","")</f>
        <v/>
      </c>
      <c r="U109" s="104" t="str">
        <f>IF(ISNUMBER(SEARCH("TRUE",#REF!)), "Need to verify Bypass", "")</f>
        <v/>
      </c>
      <c r="W109" s="43" t="s">
        <v>35</v>
      </c>
      <c r="X109" s="43">
        <f>SUM(X102:X108)</f>
        <v>24</v>
      </c>
      <c r="Y109" s="43">
        <f>SUM(Y102:Y108)</f>
        <v>22</v>
      </c>
      <c r="Z109" s="43">
        <f>X109-Y109</f>
        <v>2</v>
      </c>
      <c r="AA109" s="43">
        <f>SUM(AA102:AA108)</f>
        <v>2</v>
      </c>
      <c r="AB109" s="122">
        <f>IF(X109=0, 1, Y109/X109)</f>
        <v>0.91666666666666663</v>
      </c>
      <c r="AC109" s="116">
        <f>IF(Y109+AA109=0, 1, Y109/(Y109+AA109))</f>
        <v>0.91666666666666663</v>
      </c>
    </row>
    <row r="110" spans="1:29">
      <c r="B110" s="105" t="s">
        <v>175</v>
      </c>
      <c r="C110" s="105" t="str">
        <f>IF(ISNUMBER(SEARCH("BRANCH",$B110)), TRUE, "")</f>
        <v/>
      </c>
      <c r="D110" s="104" t="str">
        <f>IF(ISNUMBER(SEARCH("CONSTANT_CODING",$B110)), TRUE, "")</f>
        <v/>
      </c>
      <c r="E110" s="104" t="str">
        <f>IF(ISNUMBER(SEARCH("DEFAULT_FAIL",$B110)), TRUE, "")</f>
        <v/>
      </c>
      <c r="F110" s="104" t="str">
        <f>IF(ISNUMBER(SEARCH("DETECT",$B110)), TRUE, "")</f>
        <v/>
      </c>
      <c r="G110" s="104" t="b">
        <f>IF(ISNUMBER(SEARCH("DOUBLE_CHECK",$B110)), TRUE, "")</f>
        <v>1</v>
      </c>
      <c r="H110" s="104" t="str">
        <f>IF(ISNUMBER(SEARCH("LOOP_CHECK",$B110)), TRUE, "")</f>
        <v/>
      </c>
      <c r="I110" s="104" t="str">
        <f t="shared" si="2"/>
        <v/>
      </c>
      <c r="J110" s="105" t="str">
        <f>IF($B109=$B110,"Duplicate","")</f>
        <v/>
      </c>
      <c r="U110" s="104" t="str">
        <f>IF(ISNUMBER(SEARCH("TRUE",#REF!)), "Need to verify Bypass", "")</f>
        <v/>
      </c>
    </row>
    <row r="111" spans="1:29">
      <c r="B111" s="105" t="s">
        <v>176</v>
      </c>
      <c r="C111" s="105" t="str">
        <f>IF(ISNUMBER(SEARCH("BRANCH",$B111)), TRUE, "")</f>
        <v/>
      </c>
      <c r="D111" s="104" t="b">
        <f>IF(ISNUMBER(SEARCH("CONSTANT_CODING",$B111)), TRUE, "")</f>
        <v>1</v>
      </c>
      <c r="E111" s="104" t="str">
        <f>IF(ISNUMBER(SEARCH("DEFAULT_FAIL",$B111)), TRUE, "")</f>
        <v/>
      </c>
      <c r="F111" s="104" t="str">
        <f>IF(ISNUMBER(SEARCH("DETECT",$B111)), TRUE, "")</f>
        <v/>
      </c>
      <c r="G111" s="104" t="str">
        <f>IF(ISNUMBER(SEARCH("DOUBLE_CHECK",$B111)), TRUE, "")</f>
        <v/>
      </c>
      <c r="H111" s="104" t="str">
        <f>IF(ISNUMBER(SEARCH("LOOP_CHECK",$B111)), TRUE, "")</f>
        <v/>
      </c>
      <c r="I111" s="104" t="str">
        <f t="shared" si="2"/>
        <v/>
      </c>
      <c r="J111" s="105" t="str">
        <f>IF($B110=$B111,"Duplicate","")</f>
        <v/>
      </c>
      <c r="U111" s="104" t="str">
        <f>IF(ISNUMBER(SEARCH("TRUE",#REF!)), "Need to verify Bypass", "")</f>
        <v/>
      </c>
    </row>
    <row r="112" spans="1:29">
      <c r="B112" s="105" t="s">
        <v>177</v>
      </c>
      <c r="C112" s="105" t="str">
        <f>IF(ISNUMBER(SEARCH("BRANCH",$B112)), TRUE, "")</f>
        <v/>
      </c>
      <c r="D112" s="104" t="str">
        <f>IF(ISNUMBER(SEARCH("CONSTANT_CODING",$B112)), TRUE, "")</f>
        <v/>
      </c>
      <c r="E112" s="104" t="b">
        <f>IF(ISNUMBER(SEARCH("DEFAULT_FAIL",$B112)), TRUE, "")</f>
        <v>1</v>
      </c>
      <c r="F112" s="104" t="str">
        <f>IF(ISNUMBER(SEARCH("DETECT",$B112)), TRUE, "")</f>
        <v/>
      </c>
      <c r="G112" s="104" t="str">
        <f>IF(ISNUMBER(SEARCH("DOUBLE_CHECK",$B112)), TRUE, "")</f>
        <v/>
      </c>
      <c r="H112" s="104" t="str">
        <f>IF(ISNUMBER(SEARCH("LOOP_CHECK",$B112)), TRUE, "")</f>
        <v/>
      </c>
      <c r="I112" s="104" t="str">
        <f t="shared" si="2"/>
        <v/>
      </c>
      <c r="J112" s="105" t="str">
        <f>IF($B111=$B112,"Duplicate","")</f>
        <v/>
      </c>
      <c r="U112" s="104" t="str">
        <f>IF(ISNUMBER(SEARCH("TRUE",#REF!)), "Need to verify Bypass", "")</f>
        <v/>
      </c>
    </row>
    <row r="113" spans="1:29">
      <c r="B113" s="105" t="s">
        <v>178</v>
      </c>
      <c r="C113" s="105" t="str">
        <f>IF(ISNUMBER(SEARCH("BRANCH",$B113)), TRUE, "")</f>
        <v/>
      </c>
      <c r="D113" s="104" t="str">
        <f>IF(ISNUMBER(SEARCH("CONSTANT_CODING",$B113)), TRUE, "")</f>
        <v/>
      </c>
      <c r="E113" s="104" t="b">
        <f>IF(ISNUMBER(SEARCH("DEFAULT_FAIL",$B113)), TRUE, "")</f>
        <v>1</v>
      </c>
      <c r="F113" s="104" t="str">
        <f>IF(ISNUMBER(SEARCH("DETECT",$B113)), TRUE, "")</f>
        <v/>
      </c>
      <c r="G113" s="104" t="str">
        <f>IF(ISNUMBER(SEARCH("DOUBLE_CHECK",$B113)), TRUE, "")</f>
        <v/>
      </c>
      <c r="H113" s="104" t="str">
        <f>IF(ISNUMBER(SEARCH("LOOP_CHECK",$B113)), TRUE, "")</f>
        <v/>
      </c>
      <c r="I113" s="104" t="str">
        <f t="shared" si="2"/>
        <v/>
      </c>
      <c r="J113" s="105" t="str">
        <f>IF($B112=$B113,"Duplicate","")</f>
        <v/>
      </c>
      <c r="U113" s="104" t="str">
        <f>IF(ISNUMBER(SEARCH("TRUE",#REF!)), "Need to verify Bypass", "")</f>
        <v/>
      </c>
    </row>
    <row r="114" spans="1:29">
      <c r="B114" s="105" t="s">
        <v>179</v>
      </c>
      <c r="C114" s="105" t="str">
        <f>IF(ISNUMBER(SEARCH("BRANCH",$B114)), TRUE, "")</f>
        <v/>
      </c>
      <c r="D114" s="104" t="str">
        <f>IF(ISNUMBER(SEARCH("CONSTANT_CODING",$B114)), TRUE, "")</f>
        <v/>
      </c>
      <c r="E114" s="104" t="str">
        <f>IF(ISNUMBER(SEARCH("DEFAULT_FAIL",$B114)), TRUE, "")</f>
        <v/>
      </c>
      <c r="F114" s="104" t="str">
        <f>IF(ISNUMBER(SEARCH("DETECT",$B114)), TRUE, "")</f>
        <v/>
      </c>
      <c r="G114" s="104" t="str">
        <f>IF(ISNUMBER(SEARCH("DOUBLE_CHECK",$B114)), TRUE, "")</f>
        <v/>
      </c>
      <c r="H114" s="104" t="str">
        <f>IF(ISNUMBER(SEARCH("LOOP_CHECK",$B114)), TRUE, "")</f>
        <v/>
      </c>
      <c r="I114" s="104" t="b">
        <f>IF(ISNUMBER(SEARCH("BYPASS",$B114)), TRUE, "")</f>
        <v>1</v>
      </c>
    </row>
    <row r="115" spans="1:29">
      <c r="B115" s="105" t="s">
        <v>180</v>
      </c>
      <c r="C115" s="105" t="str">
        <f>IF(ISNUMBER(SEARCH("BRANCH",$B115)), TRUE, "")</f>
        <v/>
      </c>
      <c r="D115" s="104" t="str">
        <f>IF(ISNUMBER(SEARCH("CONSTANT_CODING",$B115)), TRUE, "")</f>
        <v/>
      </c>
      <c r="E115" s="104" t="str">
        <f>IF(ISNUMBER(SEARCH("DEFAULT_FAIL",$B115)), TRUE, "")</f>
        <v/>
      </c>
      <c r="F115" s="104" t="str">
        <f>IF(ISNUMBER(SEARCH("DETECT",$B115)), TRUE, "")</f>
        <v/>
      </c>
      <c r="G115" s="104" t="b">
        <f>IF(ISNUMBER(SEARCH("DOUBLE_CHECK",$B115)), TRUE, "")</f>
        <v>1</v>
      </c>
      <c r="H115" s="104" t="str">
        <f>IF(ISNUMBER(SEARCH("LOOP_CHECK",$B115)), TRUE, "")</f>
        <v/>
      </c>
      <c r="I115" s="104" t="str">
        <f t="shared" si="2"/>
        <v/>
      </c>
      <c r="J115" s="105" t="str">
        <f>IF($B113=$B115,"Duplicate","")</f>
        <v/>
      </c>
      <c r="U115" s="104" t="str">
        <f>IF(ISNUMBER(SEARCH("TRUE",#REF!)), "Need to verify Bypass", "")</f>
        <v/>
      </c>
    </row>
    <row r="116" spans="1:29">
      <c r="B116" s="105" t="s">
        <v>181</v>
      </c>
      <c r="C116" s="105" t="b">
        <f>IF(ISNUMBER(SEARCH("BRANCH",$B116)), TRUE, "")</f>
        <v>1</v>
      </c>
      <c r="D116" s="104" t="str">
        <f>IF(ISNUMBER(SEARCH("CONSTANT_CODING",$B116)), TRUE, "")</f>
        <v/>
      </c>
      <c r="E116" s="104" t="str">
        <f>IF(ISNUMBER(SEARCH("DEFAULT_FAIL",$B116)), TRUE, "")</f>
        <v/>
      </c>
      <c r="F116" s="104" t="str">
        <f>IF(ISNUMBER(SEARCH("DETECT",$B116)), TRUE, "")</f>
        <v/>
      </c>
      <c r="G116" s="104" t="str">
        <f>IF(ISNUMBER(SEARCH("DOUBLE_CHECK",$B116)), TRUE, "")</f>
        <v/>
      </c>
      <c r="H116" s="104" t="str">
        <f>IF(ISNUMBER(SEARCH("LOOP_CHECK",$B116)), TRUE, "")</f>
        <v/>
      </c>
      <c r="I116" s="104" t="str">
        <f t="shared" si="2"/>
        <v/>
      </c>
      <c r="J116" s="105" t="s">
        <v>182</v>
      </c>
      <c r="K116" s="104" t="b">
        <v>1</v>
      </c>
      <c r="U116" s="104" t="str">
        <f>IF(ISNUMBER(SEARCH("TRUE",#REF!)), "Need to verify Bypass", "")</f>
        <v/>
      </c>
    </row>
    <row r="117" spans="1:29">
      <c r="B117" s="105" t="s">
        <v>183</v>
      </c>
      <c r="C117" s="105" t="str">
        <f>IF(ISNUMBER(SEARCH("BRANCH",$B117)), TRUE, "")</f>
        <v/>
      </c>
      <c r="D117" s="104" t="str">
        <f>IF(ISNUMBER(SEARCH("CONSTANT_CODING",$B117)), TRUE, "")</f>
        <v/>
      </c>
      <c r="E117" s="104" t="str">
        <f>IF(ISNUMBER(SEARCH("DEFAULT_FAIL",$B117)), TRUE, "")</f>
        <v/>
      </c>
      <c r="F117" s="104" t="str">
        <f>IF(ISNUMBER(SEARCH("DETECT",$B117)), TRUE, "")</f>
        <v/>
      </c>
      <c r="G117" s="104" t="b">
        <f>IF(ISNUMBER(SEARCH("DOUBLE_CHECK",$B117)), TRUE, "")</f>
        <v>1</v>
      </c>
      <c r="H117" s="104" t="str">
        <f>IF(ISNUMBER(SEARCH("LOOP_CHECK",$B117)), TRUE, "")</f>
        <v/>
      </c>
      <c r="I117" s="104" t="str">
        <f t="shared" si="2"/>
        <v/>
      </c>
      <c r="K117" s="104" t="b">
        <v>1</v>
      </c>
      <c r="U117" s="104" t="str">
        <f>IF(ISNUMBER(SEARCH("TRUE",#REF!)), "Need to verify Bypass", "")</f>
        <v/>
      </c>
    </row>
    <row r="118" spans="1:29">
      <c r="B118" s="105" t="s">
        <v>184</v>
      </c>
      <c r="C118" s="105" t="b">
        <f>IF(ISNUMBER(SEARCH("BRANCH",$B118)), TRUE, "")</f>
        <v>1</v>
      </c>
      <c r="D118" s="104" t="str">
        <f>IF(ISNUMBER(SEARCH("CONSTANT_CODING",$B118)), TRUE, "")</f>
        <v/>
      </c>
      <c r="E118" s="104" t="str">
        <f>IF(ISNUMBER(SEARCH("DEFAULT_FAIL",$B118)), TRUE, "")</f>
        <v/>
      </c>
      <c r="F118" s="104" t="str">
        <f>IF(ISNUMBER(SEARCH("DETECT",$B118)), TRUE, "")</f>
        <v/>
      </c>
      <c r="G118" s="104" t="str">
        <f>IF(ISNUMBER(SEARCH("DOUBLE_CHECK",$B118)), TRUE, "")</f>
        <v/>
      </c>
      <c r="H118" s="104" t="str">
        <f>IF(ISNUMBER(SEARCH("LOOP_CHECK",$B118)), TRUE, "")</f>
        <v/>
      </c>
      <c r="I118" s="104" t="str">
        <f t="shared" si="2"/>
        <v/>
      </c>
      <c r="J118" s="105" t="str">
        <f>IF($B117=$B118,"Duplicate","")</f>
        <v/>
      </c>
      <c r="U118" s="104" t="str">
        <f>IF(ISNUMBER(SEARCH("TRUE",#REF!)), "Need to verify Bypass", "")</f>
        <v/>
      </c>
    </row>
    <row r="119" spans="1:29">
      <c r="B119" s="105" t="s">
        <v>185</v>
      </c>
      <c r="C119" s="105" t="str">
        <f>IF(ISNUMBER(SEARCH("BRANCH",$B119)), TRUE, "")</f>
        <v/>
      </c>
      <c r="D119" s="104" t="str">
        <f>IF(ISNUMBER(SEARCH("CONSTANT_CODING",$B119)), TRUE, "")</f>
        <v/>
      </c>
      <c r="E119" s="104" t="str">
        <f>IF(ISNUMBER(SEARCH("DEFAULT_FAIL",$B119)), TRUE, "")</f>
        <v/>
      </c>
      <c r="F119" s="104" t="str">
        <f>IF(ISNUMBER(SEARCH("DETECT",$B119)), TRUE, "")</f>
        <v/>
      </c>
      <c r="G119" s="104" t="b">
        <f>IF(ISNUMBER(SEARCH("DOUBLE_CHECK",$B119)), TRUE, "")</f>
        <v>1</v>
      </c>
      <c r="H119" s="104" t="str">
        <f>IF(ISNUMBER(SEARCH("LOOP_CHECK",$B119)), TRUE, "")</f>
        <v/>
      </c>
      <c r="I119" s="104" t="str">
        <f t="shared" si="2"/>
        <v/>
      </c>
      <c r="J119" s="105" t="str">
        <f>IF($B118=$B119,"Duplicate","")</f>
        <v/>
      </c>
      <c r="U119" s="104" t="str">
        <f>IF(ISNUMBER(SEARCH("TRUE",#REF!)), "Need to verify Bypass", "")</f>
        <v/>
      </c>
    </row>
    <row r="120" spans="1:29">
      <c r="B120" s="105" t="s">
        <v>186</v>
      </c>
      <c r="C120" s="105" t="str">
        <f>IF(ISNUMBER(SEARCH("BRANCH",$B120)), TRUE, "")</f>
        <v/>
      </c>
      <c r="D120" s="104" t="b">
        <f>IF(ISNUMBER(SEARCH("CONSTANT_CODING",$B120)), TRUE, "")</f>
        <v>1</v>
      </c>
      <c r="E120" s="104" t="str">
        <f>IF(ISNUMBER(SEARCH("DEFAULT_FAIL",$B120)), TRUE, "")</f>
        <v/>
      </c>
      <c r="F120" s="104" t="str">
        <f>IF(ISNUMBER(SEARCH("DETECT",$B120)), TRUE, "")</f>
        <v/>
      </c>
      <c r="G120" s="104" t="str">
        <f>IF(ISNUMBER(SEARCH("DOUBLE_CHECK",$B120)), TRUE, "")</f>
        <v/>
      </c>
      <c r="H120" s="104" t="str">
        <f>IF(ISNUMBER(SEARCH("LOOP_CHECK",$B120)), TRUE, "")</f>
        <v/>
      </c>
      <c r="I120" s="104" t="str">
        <f t="shared" si="2"/>
        <v/>
      </c>
      <c r="J120" s="105" t="str">
        <f>IF($B119=$B120,"Duplicate","")</f>
        <v/>
      </c>
      <c r="U120" s="104" t="str">
        <f>IF(ISNUMBER(SEARCH("TRUE",#REF!)), "Need to verify Bypass", "")</f>
        <v/>
      </c>
    </row>
    <row r="121" spans="1:29">
      <c r="B121" s="105" t="s">
        <v>187</v>
      </c>
      <c r="C121" s="105" t="str">
        <f>IF(ISNUMBER(SEARCH("BRANCH",$B121)), TRUE, "")</f>
        <v/>
      </c>
      <c r="D121" s="104" t="str">
        <f>IF(ISNUMBER(SEARCH("CONSTANT_CODING",$B121)), TRUE, "")</f>
        <v/>
      </c>
      <c r="E121" s="104" t="b">
        <f>IF(ISNUMBER(SEARCH("DEFAULT_FAIL",$B121)), TRUE, "")</f>
        <v>1</v>
      </c>
      <c r="F121" s="104" t="str">
        <f>IF(ISNUMBER(SEARCH("DETECT",$B121)), TRUE, "")</f>
        <v/>
      </c>
      <c r="G121" s="104" t="str">
        <f>IF(ISNUMBER(SEARCH("DOUBLE_CHECK",$B121)), TRUE, "")</f>
        <v/>
      </c>
      <c r="H121" s="104" t="str">
        <f>IF(ISNUMBER(SEARCH("LOOP_CHECK",$B121)), TRUE, "")</f>
        <v/>
      </c>
      <c r="I121" s="104" t="str">
        <f t="shared" si="2"/>
        <v/>
      </c>
      <c r="J121" s="105" t="str">
        <f>IF($B120=$B121,"Duplicate","")</f>
        <v/>
      </c>
      <c r="U121" s="104" t="str">
        <f>IF(ISNUMBER(SEARCH("TRUE",#REF!)), "Need to verify Bypass", "")</f>
        <v/>
      </c>
    </row>
    <row r="122" spans="1:29">
      <c r="B122" s="105" t="s">
        <v>188</v>
      </c>
      <c r="C122" s="105" t="str">
        <f>IF(ISNUMBER(SEARCH("BRANCH",$B122)), TRUE, "")</f>
        <v/>
      </c>
      <c r="D122" s="104" t="str">
        <f>IF(ISNUMBER(SEARCH("CONSTANT_CODING",$B122)), TRUE, "")</f>
        <v/>
      </c>
      <c r="E122" s="104" t="str">
        <f>IF(ISNUMBER(SEARCH("DEFAULT_FAIL",$B122)), TRUE, "")</f>
        <v/>
      </c>
      <c r="F122" s="104" t="str">
        <f>IF(ISNUMBER(SEARCH("DETECT",$B122)), TRUE, "")</f>
        <v/>
      </c>
      <c r="G122" s="104" t="str">
        <f>IF(ISNUMBER(SEARCH("DOUBLE_CHECK",$B122)), TRUE, "")</f>
        <v/>
      </c>
      <c r="H122" s="104" t="str">
        <f>IF(ISNUMBER(SEARCH("LOOP_CHECK",$B122)), TRUE, "")</f>
        <v/>
      </c>
      <c r="I122" s="104" t="b">
        <f>IF(ISNUMBER(SEARCH("BYPASS",$B122)), TRUE, "")</f>
        <v>1</v>
      </c>
    </row>
    <row r="123" spans="1:29">
      <c r="B123" s="105" t="s">
        <v>189</v>
      </c>
      <c r="C123" s="105" t="str">
        <f>IF(ISNUMBER(SEARCH("BRANCH",$B123)), TRUE, "")</f>
        <v/>
      </c>
      <c r="D123" s="104" t="str">
        <f>IF(ISNUMBER(SEARCH("CONSTANT_CODING",$B123)), TRUE, "")</f>
        <v/>
      </c>
      <c r="E123" s="104" t="str">
        <f>IF(ISNUMBER(SEARCH("DEFAULT_FAIL",$B123)), TRUE, "")</f>
        <v/>
      </c>
      <c r="F123" s="104" t="str">
        <f>IF(ISNUMBER(SEARCH("DETECT",$B123)), TRUE, "")</f>
        <v/>
      </c>
      <c r="G123" s="104" t="b">
        <f>IF(ISNUMBER(SEARCH("DOUBLE_CHECK",$B123)), TRUE, "")</f>
        <v>1</v>
      </c>
      <c r="H123" s="104" t="str">
        <f>IF(ISNUMBER(SEARCH("LOOP_CHECK",$B123)), TRUE, "")</f>
        <v/>
      </c>
      <c r="I123" s="104" t="str">
        <f t="shared" si="2"/>
        <v/>
      </c>
      <c r="J123" s="105" t="str">
        <f>IF($B121=$B123,"Duplicate","")</f>
        <v/>
      </c>
      <c r="U123" s="104" t="str">
        <f>IF(ISNUMBER(SEARCH("TRUE",#REF!)), "Need to verify Bypass", "")</f>
        <v/>
      </c>
    </row>
    <row r="124" spans="1:29">
      <c r="B124" s="105" t="s">
        <v>190</v>
      </c>
      <c r="C124" s="105" t="str">
        <f>IF(ISNUMBER(SEARCH("BRANCH",$B124)), TRUE, "")</f>
        <v/>
      </c>
      <c r="D124" s="104" t="str">
        <f>IF(ISNUMBER(SEARCH("CONSTANT_CODING",$B124)), TRUE, "")</f>
        <v/>
      </c>
      <c r="E124" s="104" t="str">
        <f>IF(ISNUMBER(SEARCH("DEFAULT_FAIL",$B124)), TRUE, "")</f>
        <v/>
      </c>
      <c r="F124" s="104" t="str">
        <f>IF(ISNUMBER(SEARCH("DETECT",$B124)), TRUE, "")</f>
        <v/>
      </c>
      <c r="G124" s="104" t="str">
        <f>IF(ISNUMBER(SEARCH("DOUBLE_CHECK",$B124)), TRUE, "")</f>
        <v/>
      </c>
      <c r="H124" s="104" t="str">
        <f>IF(ISNUMBER(SEARCH("LOOP_CHECK",$B124)), TRUE, "")</f>
        <v/>
      </c>
      <c r="I124" s="104" t="b">
        <f>IF(ISNUMBER(SEARCH("BYPASS",$B124)), TRUE, "")</f>
        <v>1</v>
      </c>
    </row>
    <row r="125" spans="1:29">
      <c r="B125" s="105" t="s">
        <v>191</v>
      </c>
      <c r="C125" s="105" t="str">
        <f>IF(ISNUMBER(SEARCH("BRANCH",$B125)), TRUE, "")</f>
        <v/>
      </c>
      <c r="D125" s="104" t="str">
        <f>IF(ISNUMBER(SEARCH("CONSTANT_CODING",$B125)), TRUE, "")</f>
        <v/>
      </c>
      <c r="E125" s="104" t="str">
        <f>IF(ISNUMBER(SEARCH("DEFAULT_FAIL",$B125)), TRUE, "")</f>
        <v/>
      </c>
      <c r="F125" s="104" t="str">
        <f>IF(ISNUMBER(SEARCH("DETECT",$B125)), TRUE, "")</f>
        <v/>
      </c>
      <c r="G125" s="104" t="b">
        <f>IF(ISNUMBER(SEARCH("DOUBLE_CHECK",$B125)), TRUE, "")</f>
        <v>1</v>
      </c>
      <c r="H125" s="104" t="str">
        <f>IF(ISNUMBER(SEARCH("LOOP_CHECK",$B125)), TRUE, "")</f>
        <v/>
      </c>
      <c r="I125" s="104" t="str">
        <f t="shared" si="2"/>
        <v/>
      </c>
      <c r="J125" s="105" t="str">
        <f>IF($B123=$B125,"Duplicate","")</f>
        <v/>
      </c>
      <c r="U125" s="104" t="str">
        <f>IF(ISNUMBER(SEARCH("TRUE",#REF!)), "Need to verify Bypass", "")</f>
        <v/>
      </c>
    </row>
    <row r="126" spans="1:29" s="101" customFormat="1">
      <c r="A126" s="106"/>
      <c r="B126" s="43"/>
      <c r="C126" s="43"/>
      <c r="D126" s="39"/>
      <c r="F126" s="43"/>
      <c r="G126" s="43"/>
      <c r="H126" s="43"/>
      <c r="I126" s="43"/>
      <c r="J126" s="43"/>
      <c r="K126" s="39"/>
      <c r="M126" s="141"/>
      <c r="N126" s="45"/>
      <c r="P126" s="43"/>
      <c r="Q126" s="39"/>
      <c r="S126" s="43"/>
      <c r="T126" s="43"/>
      <c r="U126" s="39" t="str">
        <f>IF(ISNUMBER(SEARCH("TRUE",#REF!)), "Need to verify Bypass", "")</f>
        <v/>
      </c>
      <c r="W126" s="117"/>
      <c r="X126" s="117"/>
      <c r="Y126" s="117"/>
      <c r="Z126" s="117"/>
      <c r="AA126" s="117"/>
      <c r="AB126" s="117"/>
    </row>
    <row r="127" spans="1:29">
      <c r="A127" s="109" t="s">
        <v>192</v>
      </c>
      <c r="B127" s="105" t="s">
        <v>193</v>
      </c>
      <c r="C127" s="105" t="b">
        <f>IF(ISNUMBER(SEARCH("BRANCH",$B127)), TRUE, "")</f>
        <v>1</v>
      </c>
      <c r="D127" s="104" t="str">
        <f>IF(ISNUMBER(SEARCH("CONSTANT_CODING",$B127)), TRUE, "")</f>
        <v/>
      </c>
      <c r="E127" s="104" t="str">
        <f>IF(ISNUMBER(SEARCH("DEFAULT_FAIL",$B127)), TRUE, "")</f>
        <v/>
      </c>
      <c r="F127" s="104" t="str">
        <f>IF(ISNUMBER(SEARCH("DETECT",$B127)), TRUE, "")</f>
        <v/>
      </c>
      <c r="G127" s="104" t="str">
        <f>IF(ISNUMBER(SEARCH("DOUBLE_CHECK",$B127)), TRUE, "")</f>
        <v/>
      </c>
      <c r="H127" s="104" t="str">
        <f>IF(ISNUMBER(SEARCH("LOOP_CHECK",$B127)), TRUE, "")</f>
        <v/>
      </c>
      <c r="I127" s="104" t="str">
        <f t="shared" si="2"/>
        <v/>
      </c>
      <c r="J127" s="105" t="str">
        <f>IF($B126=$B127,"Duplicate","")</f>
        <v/>
      </c>
      <c r="M127" s="118" t="s">
        <v>194</v>
      </c>
      <c r="N127" s="119" t="b">
        <v>1</v>
      </c>
      <c r="U127" s="104" t="str">
        <f>IF(ISNUMBER(SEARCH("TRUE",#REF!)), "Need to verify Bypass", "")</f>
        <v/>
      </c>
      <c r="W127" s="42" t="s">
        <v>2</v>
      </c>
      <c r="X127" s="42">
        <f>COUNTIF(C127:C139, "=TRUE")</f>
        <v>1</v>
      </c>
      <c r="Y127" s="42">
        <f>COUNTIFS(C127:C139, "=TRUE", K127:K139, "")</f>
        <v>1</v>
      </c>
      <c r="Z127" s="42">
        <f>X127-Y127</f>
        <v>0</v>
      </c>
      <c r="AA127" s="42">
        <f>COUNTIF(N127:N139, "=TRUE")</f>
        <v>1</v>
      </c>
      <c r="AB127" s="120">
        <f>IF(X127=0, 1, Y127/X127)</f>
        <v>1</v>
      </c>
      <c r="AC127" s="113">
        <f>IF(Y127+AA127=0, 1, Y127/(Y127+AA127))</f>
        <v>0.5</v>
      </c>
    </row>
    <row r="128" spans="1:29">
      <c r="B128" s="105" t="s">
        <v>195</v>
      </c>
      <c r="C128" s="105" t="str">
        <f>IF(ISNUMBER(SEARCH("BRANCH",$B128)), TRUE, "")</f>
        <v/>
      </c>
      <c r="D128" s="104" t="str">
        <f>IF(ISNUMBER(SEARCH("CONSTANT_CODING",$B128)), TRUE, "")</f>
        <v/>
      </c>
      <c r="E128" s="104" t="str">
        <f>IF(ISNUMBER(SEARCH("DEFAULT_FAIL",$B128)), TRUE, "")</f>
        <v/>
      </c>
      <c r="F128" s="104" t="str">
        <f>IF(ISNUMBER(SEARCH("DETECT",$B128)), TRUE, "")</f>
        <v/>
      </c>
      <c r="G128" s="104" t="b">
        <f>IF(ISNUMBER(SEARCH("DOUBLE_CHECK",$B128)), TRUE, "")</f>
        <v>1</v>
      </c>
      <c r="H128" s="104" t="str">
        <f>IF(ISNUMBER(SEARCH("LOOP_CHECK",$B128)), TRUE, "")</f>
        <v/>
      </c>
      <c r="I128" s="104" t="str">
        <f t="shared" si="2"/>
        <v/>
      </c>
      <c r="J128" s="105" t="str">
        <f>IF($B127=$B128,"Duplicate","")</f>
        <v/>
      </c>
      <c r="U128" s="104" t="str">
        <f>IF(ISNUMBER(SEARCH("TRUE",#REF!)), "Need to verify Bypass", "")</f>
        <v/>
      </c>
      <c r="W128" s="105" t="s">
        <v>3</v>
      </c>
      <c r="X128" s="105">
        <f>COUNTIF(D127:D139, "=TRUE")</f>
        <v>6</v>
      </c>
      <c r="Y128" s="105">
        <f>COUNTIFS(D127:D139, "=TRUE", K127:K139, "")</f>
        <v>2</v>
      </c>
      <c r="Z128" s="105">
        <f t="shared" ref="Z128:Z130" si="4">X128-Y128</f>
        <v>4</v>
      </c>
      <c r="AA128" s="105">
        <f>COUNTIF(O127:O139, "=TRUE")</f>
        <v>0</v>
      </c>
      <c r="AB128" s="121">
        <f>IF(X128=0, 1, Y128/X128)</f>
        <v>0.33333333333333331</v>
      </c>
      <c r="AC128" s="114">
        <f>IF(Y128+AA128=0, 1, Y128/(Y128+AA128))</f>
        <v>1</v>
      </c>
    </row>
    <row r="129" spans="1:29">
      <c r="B129" s="105" t="s">
        <v>196</v>
      </c>
      <c r="C129" s="105" t="str">
        <f>IF(ISNUMBER(SEARCH("BRANCH",$B129)), TRUE, "")</f>
        <v/>
      </c>
      <c r="D129" s="104" t="str">
        <f>IF(ISNUMBER(SEARCH("CONSTANT_CODING",$B129)), TRUE, "")</f>
        <v/>
      </c>
      <c r="E129" s="104" t="str">
        <f>IF(ISNUMBER(SEARCH("DEFAULT_FAIL",$B129)), TRUE, "")</f>
        <v/>
      </c>
      <c r="F129" s="104" t="str">
        <f>IF(ISNUMBER(SEARCH("DETECT",$B129)), TRUE, "")</f>
        <v/>
      </c>
      <c r="G129" s="104" t="b">
        <f>IF(ISNUMBER(SEARCH("DOUBLE_CHECK",$B129)), TRUE, "")</f>
        <v>1</v>
      </c>
      <c r="H129" s="104" t="str">
        <f>IF(ISNUMBER(SEARCH("LOOP_CHECK",$B129)), TRUE, "")</f>
        <v/>
      </c>
      <c r="I129" s="104" t="str">
        <f t="shared" si="2"/>
        <v/>
      </c>
      <c r="J129" s="105" t="str">
        <f>IF($B128=$B129,"Duplicate","")</f>
        <v/>
      </c>
      <c r="U129" s="104" t="str">
        <f>IF(ISNUMBER(SEARCH("TRUE",#REF!)), "Need to verify Bypass", "")</f>
        <v/>
      </c>
      <c r="W129" s="105" t="s">
        <v>4</v>
      </c>
      <c r="X129" s="105">
        <f>COUNTIF(E127:E139, "=TRUE")</f>
        <v>1</v>
      </c>
      <c r="Y129" s="105">
        <f>COUNTIFS(E127:E139, "=TRUE", K127:K139, "")</f>
        <v>0</v>
      </c>
      <c r="Z129" s="105">
        <f t="shared" si="4"/>
        <v>1</v>
      </c>
      <c r="AA129" s="105">
        <f>COUNTIF(P127:P139, "=TRUE")</f>
        <v>0</v>
      </c>
      <c r="AB129" s="121">
        <f>IF(X129=0, 1, Y129/X129)</f>
        <v>0</v>
      </c>
      <c r="AC129" s="114">
        <f>IF(Y129+AA129=0, 1, Y129/(Y129+AA129))</f>
        <v>1</v>
      </c>
    </row>
    <row r="130" spans="1:29">
      <c r="B130" s="105" t="s">
        <v>196</v>
      </c>
      <c r="C130" s="105" t="str">
        <f>IF(ISNUMBER(SEARCH("BRANCH",$B130)), TRUE, "")</f>
        <v/>
      </c>
      <c r="D130" s="104" t="str">
        <f>IF(ISNUMBER(SEARCH("CONSTANT_CODING",$B130)), TRUE, "")</f>
        <v/>
      </c>
      <c r="E130" s="104" t="str">
        <f>IF(ISNUMBER(SEARCH("DEFAULT_FAIL",$B130)), TRUE, "")</f>
        <v/>
      </c>
      <c r="F130" s="104" t="str">
        <f>IF(ISNUMBER(SEARCH("DETECT",$B130)), TRUE, "")</f>
        <v/>
      </c>
      <c r="G130" s="104" t="b">
        <f>IF(ISNUMBER(SEARCH("DOUBLE_CHECK",$B130)), TRUE, "")</f>
        <v>1</v>
      </c>
      <c r="H130" s="104" t="str">
        <f>IF(ISNUMBER(SEARCH("LOOP_CHECK",$B130)), TRUE, "")</f>
        <v/>
      </c>
      <c r="I130" s="104" t="str">
        <f t="shared" si="2"/>
        <v/>
      </c>
      <c r="J130" s="105" t="str">
        <f>IF($B129=$B130,"Duplicate","")</f>
        <v>Duplicate</v>
      </c>
      <c r="K130" s="104" t="b">
        <v>1</v>
      </c>
      <c r="U130" s="104" t="str">
        <f>IF(ISNUMBER(SEARCH("TRUE",#REF!)), "Need to verify Bypass", "")</f>
        <v/>
      </c>
      <c r="W130" s="105" t="s">
        <v>5</v>
      </c>
      <c r="X130" s="105">
        <f>COUNTIF(F127:F139, "=TRUE")</f>
        <v>0</v>
      </c>
      <c r="Y130" s="105">
        <f>COUNTIFS(F127:F139, "=TRUE", K127:K139, "")</f>
        <v>0</v>
      </c>
      <c r="Z130" s="105">
        <f t="shared" si="4"/>
        <v>0</v>
      </c>
      <c r="AA130" s="105">
        <f>COUNTIF(Q127:Q139, "=TRUE")</f>
        <v>0</v>
      </c>
      <c r="AB130" s="121">
        <f>IF(X130=0, 1, Y130/X130)</f>
        <v>1</v>
      </c>
      <c r="AC130" s="114">
        <f>IF(Y130+AA130=0, 1, Y130/(Y130+AA130))</f>
        <v>1</v>
      </c>
    </row>
    <row r="131" spans="1:29">
      <c r="B131" s="105" t="s">
        <v>197</v>
      </c>
      <c r="C131" s="105" t="str">
        <f>IF(ISNUMBER(SEARCH("BRANCH",$B131)), TRUE, "")</f>
        <v/>
      </c>
      <c r="D131" s="104" t="str">
        <f>IF(ISNUMBER(SEARCH("CONSTANT_CODING",$B131)), TRUE, "")</f>
        <v/>
      </c>
      <c r="E131" s="104" t="str">
        <f>IF(ISNUMBER(SEARCH("DEFAULT_FAIL",$B131)), TRUE, "")</f>
        <v/>
      </c>
      <c r="F131" s="104" t="str">
        <f>IF(ISNUMBER(SEARCH("DETECT",$B131)), TRUE, "")</f>
        <v/>
      </c>
      <c r="G131" s="104" t="b">
        <f>IF(ISNUMBER(SEARCH("DOUBLE_CHECK",$B131)), TRUE, "")</f>
        <v>1</v>
      </c>
      <c r="H131" s="104" t="str">
        <f>IF(ISNUMBER(SEARCH("LOOP_CHECK",$B131)), TRUE, "")</f>
        <v/>
      </c>
      <c r="I131" s="104" t="str">
        <f t="shared" ref="I131:I139" si="5">IF(ISNUMBER(SEARCH("BYPASS",$B131)), TRUE, "")</f>
        <v/>
      </c>
      <c r="J131" s="105" t="str">
        <f>IF($B130=$B131,"Duplicate","")</f>
        <v/>
      </c>
      <c r="U131" s="104" t="str">
        <f>IF(ISNUMBER(SEARCH("TRUE",#REF!)), "Need to verify Bypass", "")</f>
        <v/>
      </c>
      <c r="W131" s="105" t="s">
        <v>6</v>
      </c>
      <c r="X131" s="105">
        <f>COUNTIF(G127:G139, "=TRUE")</f>
        <v>4</v>
      </c>
      <c r="Y131" s="105">
        <f>COUNTIFS(G127:G139, "=TRUE", K127:K139, "")</f>
        <v>3</v>
      </c>
      <c r="Z131" s="105">
        <f>X131-Y131</f>
        <v>1</v>
      </c>
      <c r="AA131" s="105">
        <f>COUNTIF(R127:R139, "=TRUE")</f>
        <v>0</v>
      </c>
      <c r="AB131" s="121">
        <f>IF(X131=0, 1, Y131/X131)</f>
        <v>0.75</v>
      </c>
      <c r="AC131" s="114">
        <f>IF(Y131+AA131=0, 1, Y131/(Y131+AA131))</f>
        <v>1</v>
      </c>
    </row>
    <row r="132" spans="1:29">
      <c r="B132" s="105" t="s">
        <v>198</v>
      </c>
      <c r="C132" s="105" t="str">
        <f>IF(ISNUMBER(SEARCH("BRANCH",$B132)), TRUE, "")</f>
        <v/>
      </c>
      <c r="D132" s="104" t="str">
        <f>IF(ISNUMBER(SEARCH("CONSTANT_CODING",$B132)), TRUE, "")</f>
        <v/>
      </c>
      <c r="E132" s="104" t="str">
        <f>IF(ISNUMBER(SEARCH("DEFAULT_FAIL",$B132)), TRUE, "")</f>
        <v/>
      </c>
      <c r="F132" s="104" t="str">
        <f>IF(ISNUMBER(SEARCH("DETECT",$B132)), TRUE, "")</f>
        <v/>
      </c>
      <c r="G132" s="104" t="str">
        <f>IF(ISNUMBER(SEARCH("DOUBLE_CHECK",$B132)), TRUE, "")</f>
        <v/>
      </c>
      <c r="H132" s="104" t="b">
        <f>IF(ISNUMBER(SEARCH("LOOP_CHECK",$B132)), TRUE, "")</f>
        <v>1</v>
      </c>
      <c r="I132" s="104" t="str">
        <f t="shared" si="5"/>
        <v/>
      </c>
      <c r="J132" s="105" t="str">
        <f>IF($B131=$B132,"Duplicate","")</f>
        <v/>
      </c>
      <c r="U132" s="104" t="str">
        <f>IF(ISNUMBER(SEARCH("TRUE",#REF!)), "Need to verify Bypass", "")</f>
        <v/>
      </c>
      <c r="W132" s="105" t="s">
        <v>7</v>
      </c>
      <c r="X132" s="105">
        <f>COUNTIF(H127:H139, "=TRUE")</f>
        <v>1</v>
      </c>
      <c r="Y132" s="105">
        <f>COUNTIFS(H127:H139, "=TRUE", K127:K139, "")</f>
        <v>1</v>
      </c>
      <c r="Z132" s="105">
        <f t="shared" ref="Z132:Z133" si="6">X132-Y132</f>
        <v>0</v>
      </c>
      <c r="AA132" s="105">
        <f>COUNTIF(S127:S139, "=TRUE")</f>
        <v>0</v>
      </c>
      <c r="AB132" s="121">
        <f>IF(X132=0, 1, Y132/X132)</f>
        <v>1</v>
      </c>
      <c r="AC132" s="114">
        <f>IF(Y132+AA132=0, 1, Y132/(Y132+AA132))</f>
        <v>1</v>
      </c>
    </row>
    <row r="133" spans="1:29">
      <c r="B133" s="105" t="s">
        <v>199</v>
      </c>
      <c r="C133" s="105" t="str">
        <f>IF(ISNUMBER(SEARCH("BRANCH",$B133)), TRUE, "")</f>
        <v/>
      </c>
      <c r="D133" s="104" t="str">
        <f>IF(ISNUMBER(SEARCH("CONSTANT_CODING",$B133)), TRUE, "")</f>
        <v/>
      </c>
      <c r="E133" s="104" t="b">
        <f>IF(ISNUMBER(SEARCH("DEFAULT_FAIL",$B133)), TRUE, "")</f>
        <v>1</v>
      </c>
      <c r="F133" s="104" t="str">
        <f>IF(ISNUMBER(SEARCH("DETECT",$B133)), TRUE, "")</f>
        <v/>
      </c>
      <c r="G133" s="104" t="str">
        <f>IF(ISNUMBER(SEARCH("DOUBLE_CHECK",$B133)), TRUE, "")</f>
        <v/>
      </c>
      <c r="H133" s="104" t="str">
        <f>IF(ISNUMBER(SEARCH("LOOP_CHECK",$B133)), TRUE, "")</f>
        <v/>
      </c>
      <c r="I133" s="104" t="str">
        <f t="shared" si="5"/>
        <v/>
      </c>
      <c r="J133" s="105" t="s">
        <v>145</v>
      </c>
      <c r="K133" s="104" t="b">
        <v>1</v>
      </c>
      <c r="U133" s="104" t="str">
        <f>IF(ISNUMBER(SEARCH("TRUE",#REF!)), "Need to verify Bypass", "")</f>
        <v/>
      </c>
      <c r="W133" s="105" t="s">
        <v>12</v>
      </c>
      <c r="X133" s="105">
        <f>COUNTIF(I127:I139, "=TRUE")</f>
        <v>0</v>
      </c>
      <c r="Y133" s="105">
        <f>COUNTIFS(I127:I139, "=TRUE", K127:K139, "")</f>
        <v>0</v>
      </c>
      <c r="Z133" s="105">
        <f t="shared" si="6"/>
        <v>0</v>
      </c>
      <c r="AA133" s="105">
        <f>COUNTIF(T127:T139,"=TRUE")</f>
        <v>0</v>
      </c>
      <c r="AB133" s="122">
        <f>IF(X133=0, 1, Y133/X133)</f>
        <v>1</v>
      </c>
      <c r="AC133" s="114">
        <f>IF(Y133+AA133=0, 1, Y133/(Y133+AA133))</f>
        <v>1</v>
      </c>
    </row>
    <row r="134" spans="1:29">
      <c r="B134" s="105" t="s">
        <v>200</v>
      </c>
      <c r="C134" s="105" t="str">
        <f>IF(ISNUMBER(SEARCH("BRANCH",$B134)), TRUE, "")</f>
        <v/>
      </c>
      <c r="D134" s="104" t="b">
        <f>IF(ISNUMBER(SEARCH("CONSTANT_CODING",$B134)), TRUE, "")</f>
        <v>1</v>
      </c>
      <c r="E134" s="104" t="str">
        <f>IF(ISNUMBER(SEARCH("DEFAULT_FAIL",$B134)), TRUE, "")</f>
        <v/>
      </c>
      <c r="F134" s="104" t="str">
        <f>IF(ISNUMBER(SEARCH("DETECT",$B134)), TRUE, "")</f>
        <v/>
      </c>
      <c r="G134" s="104" t="str">
        <f>IF(ISNUMBER(SEARCH("DOUBLE_CHECK",$B134)), TRUE, "")</f>
        <v/>
      </c>
      <c r="H134" s="104" t="str">
        <f>IF(ISNUMBER(SEARCH("LOOP_CHECK",$B134)), TRUE, "")</f>
        <v/>
      </c>
      <c r="I134" s="104" t="str">
        <f t="shared" si="5"/>
        <v/>
      </c>
      <c r="J134" s="105" t="str">
        <f>IF($B133=$B134,"Duplicate","")</f>
        <v/>
      </c>
      <c r="U134" s="104" t="str">
        <f>IF(ISNUMBER(SEARCH("TRUE",#REF!)), "Need to verify Bypass", "")</f>
        <v/>
      </c>
      <c r="W134" s="43" t="s">
        <v>35</v>
      </c>
      <c r="X134" s="43">
        <f>SUM(X127:X133)</f>
        <v>13</v>
      </c>
      <c r="Y134" s="43">
        <f>SUM(Y127:Y133)</f>
        <v>7</v>
      </c>
      <c r="Z134" s="43">
        <f>X134-Y134</f>
        <v>6</v>
      </c>
      <c r="AA134" s="43">
        <f>SUM(AA127:AA133)</f>
        <v>1</v>
      </c>
      <c r="AB134" s="122">
        <f>IF(X134=0, 1, Y134/X134)</f>
        <v>0.53846153846153844</v>
      </c>
      <c r="AC134" s="116">
        <f>IF(Y134+AA134=0, 1, Y134/(Y134+AA134))</f>
        <v>0.875</v>
      </c>
    </row>
    <row r="135" spans="1:29">
      <c r="B135" s="105" t="s">
        <v>201</v>
      </c>
      <c r="C135" s="105" t="str">
        <f>IF(ISNUMBER(SEARCH("BRANCH",$B135)), TRUE, "")</f>
        <v/>
      </c>
      <c r="D135" s="104" t="b">
        <f>IF(ISNUMBER(SEARCH("CONSTANT_CODING",$B135)), TRUE, "")</f>
        <v>1</v>
      </c>
      <c r="E135" s="104" t="str">
        <f>IF(ISNUMBER(SEARCH("DEFAULT_FAIL",$B135)), TRUE, "")</f>
        <v/>
      </c>
      <c r="F135" s="104" t="str">
        <f>IF(ISNUMBER(SEARCH("DETECT",$B135)), TRUE, "")</f>
        <v/>
      </c>
      <c r="G135" s="104" t="str">
        <f>IF(ISNUMBER(SEARCH("DOUBLE_CHECK",$B135)), TRUE, "")</f>
        <v/>
      </c>
      <c r="H135" s="104" t="str">
        <f>IF(ISNUMBER(SEARCH("LOOP_CHECK",$B135)), TRUE, "")</f>
        <v/>
      </c>
      <c r="I135" s="104" t="str">
        <f t="shared" si="5"/>
        <v/>
      </c>
      <c r="J135" s="105" t="s">
        <v>145</v>
      </c>
      <c r="K135" s="104" t="b">
        <v>1</v>
      </c>
      <c r="U135" s="104" t="str">
        <f>IF(ISNUMBER(SEARCH("TRUE",#REF!)), "Need to verify Bypass", "")</f>
        <v/>
      </c>
    </row>
    <row r="136" spans="1:29">
      <c r="B136" s="105" t="s">
        <v>202</v>
      </c>
      <c r="C136" s="105" t="str">
        <f>IF(ISNUMBER(SEARCH("BRANCH",$B136)), TRUE, "")</f>
        <v/>
      </c>
      <c r="D136" s="104" t="b">
        <f>IF(ISNUMBER(SEARCH("CONSTANT_CODING",$B136)), TRUE, "")</f>
        <v>1</v>
      </c>
      <c r="E136" s="104" t="str">
        <f>IF(ISNUMBER(SEARCH("DEFAULT_FAIL",$B136)), TRUE, "")</f>
        <v/>
      </c>
      <c r="F136" s="104" t="str">
        <f>IF(ISNUMBER(SEARCH("DETECT",$B136)), TRUE, "")</f>
        <v/>
      </c>
      <c r="G136" s="104" t="str">
        <f>IF(ISNUMBER(SEARCH("DOUBLE_CHECK",$B136)), TRUE, "")</f>
        <v/>
      </c>
      <c r="H136" s="104" t="str">
        <f>IF(ISNUMBER(SEARCH("LOOP_CHECK",$B136)), TRUE, "")</f>
        <v/>
      </c>
      <c r="I136" s="104" t="str">
        <f t="shared" si="5"/>
        <v/>
      </c>
      <c r="J136" s="105" t="s">
        <v>145</v>
      </c>
      <c r="K136" s="104" t="b">
        <v>1</v>
      </c>
      <c r="U136" s="104" t="str">
        <f>IF(ISNUMBER(SEARCH("TRUE",#REF!)), "Need to verify Bypass", "")</f>
        <v/>
      </c>
    </row>
    <row r="137" spans="1:29">
      <c r="B137" s="105" t="s">
        <v>203</v>
      </c>
      <c r="C137" s="105" t="str">
        <f>IF(ISNUMBER(SEARCH("BRANCH",$B137)), TRUE, "")</f>
        <v/>
      </c>
      <c r="D137" s="104" t="b">
        <f>IF(ISNUMBER(SEARCH("CONSTANT_CODING",$B137)), TRUE, "")</f>
        <v>1</v>
      </c>
      <c r="E137" s="104" t="str">
        <f>IF(ISNUMBER(SEARCH("DEFAULT_FAIL",$B137)), TRUE, "")</f>
        <v/>
      </c>
      <c r="F137" s="104" t="str">
        <f>IF(ISNUMBER(SEARCH("DETECT",$B137)), TRUE, "")</f>
        <v/>
      </c>
      <c r="G137" s="104" t="str">
        <f>IF(ISNUMBER(SEARCH("DOUBLE_CHECK",$B137)), TRUE, "")</f>
        <v/>
      </c>
      <c r="H137" s="104" t="str">
        <f>IF(ISNUMBER(SEARCH("LOOP_CHECK",$B137)), TRUE, "")</f>
        <v/>
      </c>
      <c r="I137" s="104" t="str">
        <f t="shared" si="5"/>
        <v/>
      </c>
      <c r="J137" s="105" t="s">
        <v>145</v>
      </c>
      <c r="K137" s="104" t="b">
        <v>1</v>
      </c>
      <c r="U137" s="104" t="str">
        <f>IF(ISNUMBER(SEARCH("TRUE",#REF!)), "Need to verify Bypass", "")</f>
        <v/>
      </c>
    </row>
    <row r="138" spans="1:29">
      <c r="B138" s="105" t="s">
        <v>204</v>
      </c>
      <c r="C138" s="105" t="str">
        <f>IF(ISNUMBER(SEARCH("BRANCH",$B138)), TRUE, "")</f>
        <v/>
      </c>
      <c r="D138" s="104" t="b">
        <f>IF(ISNUMBER(SEARCH("CONSTANT_CODING",$B138)), TRUE, "")</f>
        <v>1</v>
      </c>
      <c r="E138" s="104" t="str">
        <f>IF(ISNUMBER(SEARCH("DEFAULT_FAIL",$B138)), TRUE, "")</f>
        <v/>
      </c>
      <c r="F138" s="104" t="str">
        <f>IF(ISNUMBER(SEARCH("DETECT",$B138)), TRUE, "")</f>
        <v/>
      </c>
      <c r="G138" s="104" t="str">
        <f>IF(ISNUMBER(SEARCH("DOUBLE_CHECK",$B138)), TRUE, "")</f>
        <v/>
      </c>
      <c r="H138" s="104" t="str">
        <f>IF(ISNUMBER(SEARCH("LOOP_CHECK",$B138)), TRUE, "")</f>
        <v/>
      </c>
      <c r="I138" s="104" t="str">
        <f t="shared" si="5"/>
        <v/>
      </c>
      <c r="J138" s="105" t="s">
        <v>145</v>
      </c>
      <c r="K138" s="104" t="b">
        <v>1</v>
      </c>
      <c r="U138" s="104" t="str">
        <f>IF(ISNUMBER(SEARCH("TRUE",#REF!)), "Need to verify Bypass", "")</f>
        <v/>
      </c>
    </row>
    <row r="139" spans="1:29">
      <c r="B139" s="105" t="s">
        <v>205</v>
      </c>
      <c r="C139" s="105" t="str">
        <f>IF(ISNUMBER(SEARCH("BRANCH",$B139)), TRUE, "")</f>
        <v/>
      </c>
      <c r="D139" s="104" t="b">
        <f>IF(ISNUMBER(SEARCH("CONSTANT_CODING",$B139)), TRUE, "")</f>
        <v>1</v>
      </c>
      <c r="E139" s="104" t="str">
        <f>IF(ISNUMBER(SEARCH("DEFAULT_FAIL",$B139)), TRUE, "")</f>
        <v/>
      </c>
      <c r="F139" s="104" t="str">
        <f>IF(ISNUMBER(SEARCH("DETECT",$B139)), TRUE, "")</f>
        <v/>
      </c>
      <c r="G139" s="104" t="str">
        <f>IF(ISNUMBER(SEARCH("DOUBLE_CHECK",$B139)), TRUE, "")</f>
        <v/>
      </c>
      <c r="H139" s="104" t="str">
        <f>IF(ISNUMBER(SEARCH("LOOP_CHECK",$B139)), TRUE, "")</f>
        <v/>
      </c>
      <c r="I139" s="104" t="str">
        <f t="shared" si="5"/>
        <v/>
      </c>
      <c r="J139" s="105" t="str">
        <f>IF($B138=$B139,"Duplicate","")</f>
        <v/>
      </c>
      <c r="U139" s="104" t="str">
        <f>IF(ISNUMBER(SEARCH("TRUE",#REF!)), "Need to verify Bypass", "")</f>
        <v/>
      </c>
    </row>
    <row r="140" spans="1:29" s="101" customFormat="1">
      <c r="A140" s="106"/>
      <c r="B140" s="43"/>
      <c r="C140" s="43" t="str">
        <f>IF(ISNUMBER(SEARCH("BRANCH",$B140)), TRUE, "")</f>
        <v/>
      </c>
      <c r="D140" s="39" t="str">
        <f>IF(ISNUMBER(SEARCH("CONSTANT_CODING",$B140)), TRUE, "")</f>
        <v/>
      </c>
      <c r="E140" s="39" t="str">
        <f>IF(ISNUMBER(SEARCH("DEFAULT_FAIL",$B140)), TRUE, "")</f>
        <v/>
      </c>
      <c r="F140" s="39" t="str">
        <f>IF(ISNUMBER(SEARCH("DETECT",$B140)), TRUE, "")</f>
        <v/>
      </c>
      <c r="G140" s="39" t="str">
        <f>IF(ISNUMBER(SEARCH("DOUBLE_CHECK",$B140)), TRUE, "")</f>
        <v/>
      </c>
      <c r="H140" s="39" t="str">
        <f>IF(ISNUMBER(SEARCH("LOOP_CHECK",$B140)), TRUE, "")</f>
        <v/>
      </c>
      <c r="I140" s="43"/>
      <c r="J140" s="43" t="str">
        <f>IF($B139=$B140,"Duplicate","")</f>
        <v/>
      </c>
      <c r="K140" s="39"/>
      <c r="M140" s="141"/>
      <c r="N140" s="45"/>
      <c r="P140" s="43"/>
      <c r="Q140" s="39"/>
      <c r="S140" s="43"/>
      <c r="T140" s="43"/>
      <c r="U140" s="39" t="str">
        <f>IF(ISNUMBER(SEARCH("TRUE",#REF!)), "Need to verify Bypass", "")</f>
        <v/>
      </c>
      <c r="AB140" s="117"/>
      <c r="AC140" s="117"/>
    </row>
    <row r="141" spans="1:29">
      <c r="A141" s="109" t="s">
        <v>206</v>
      </c>
      <c r="B141" s="105" t="s">
        <v>207</v>
      </c>
      <c r="C141" s="105" t="str">
        <f>IF(ISNUMBER(SEARCH("BRANCH",$B141)), TRUE, "")</f>
        <v/>
      </c>
      <c r="D141" s="104" t="b">
        <f>IF(ISNUMBER(SEARCH("CONSTANT_CODING",$B141)), TRUE, "")</f>
        <v>1</v>
      </c>
      <c r="E141" s="104" t="str">
        <f>IF(ISNUMBER(SEARCH("DEFAULT_FAIL",$B141)), TRUE, "")</f>
        <v/>
      </c>
      <c r="F141" s="104" t="str">
        <f>IF(ISNUMBER(SEARCH("DETECT",$B141)), TRUE, "")</f>
        <v/>
      </c>
      <c r="G141" s="104" t="str">
        <f>IF(ISNUMBER(SEARCH("DOUBLE_CHECK",$B141)), TRUE, "")</f>
        <v/>
      </c>
      <c r="H141" s="104" t="str">
        <f>IF(ISNUMBER(SEARCH("LOOP_CHECK",$B141)), TRUE, "")</f>
        <v/>
      </c>
      <c r="I141" s="104" t="str">
        <f t="shared" ref="I141:I219" si="7">IF(ISNUMBER(SEARCH("BYPASS",$B141)), TRUE, "")</f>
        <v/>
      </c>
      <c r="J141" s="105" t="str">
        <f>IF($B140=$B141,"Duplicate","")</f>
        <v/>
      </c>
      <c r="M141" s="118" t="s">
        <v>208</v>
      </c>
      <c r="N141" s="119" t="str">
        <f>""</f>
        <v/>
      </c>
      <c r="R141" t="b">
        <v>1</v>
      </c>
      <c r="U141" s="104" t="str">
        <f>IF(ISNUMBER(SEARCH("TRUE",#REF!)), "Need to verify Bypass", "")</f>
        <v/>
      </c>
      <c r="W141" s="42" t="s">
        <v>2</v>
      </c>
      <c r="X141" s="42">
        <f>COUNTIF(C141:C219, "=TRUE")</f>
        <v>6</v>
      </c>
      <c r="Y141" s="42">
        <f>COUNTIFS(C141:C219, "=TRUE", K141:K219, "")</f>
        <v>3</v>
      </c>
      <c r="Z141" s="42">
        <f>X141-Y141</f>
        <v>3</v>
      </c>
      <c r="AA141" s="42">
        <f>COUNTIF(N141:N219, "=TRUE")</f>
        <v>1</v>
      </c>
      <c r="AB141" s="120">
        <f>IF(X141=0, 1, Y141/X141)</f>
        <v>0.5</v>
      </c>
      <c r="AC141" s="113">
        <f>IF(Y141+AA141=0, 1, Y141/(Y141+AA141))</f>
        <v>0.75</v>
      </c>
    </row>
    <row r="142" spans="1:29">
      <c r="B142" s="105" t="s">
        <v>209</v>
      </c>
      <c r="C142" s="105" t="str">
        <f>IF(ISNUMBER(SEARCH("BRANCH",$B142)), TRUE, "")</f>
        <v/>
      </c>
      <c r="D142" s="104" t="str">
        <f>IF(ISNUMBER(SEARCH("CONSTANT_CODING",$B142)), TRUE, "")</f>
        <v/>
      </c>
      <c r="E142" s="104" t="str">
        <f>IF(ISNUMBER(SEARCH("DEFAULT_FAIL",$B142)), TRUE, "")</f>
        <v/>
      </c>
      <c r="F142" s="104" t="str">
        <f>IF(ISNUMBER(SEARCH("DETECT",$B142)), TRUE, "")</f>
        <v/>
      </c>
      <c r="G142" s="104" t="str">
        <f>IF(ISNUMBER(SEARCH("DOUBLE_CHECK",$B142)), TRUE, "")</f>
        <v/>
      </c>
      <c r="H142" s="104" t="b">
        <f>IF(ISNUMBER(SEARCH("LOOP_CHECK",$B142)), TRUE, "")</f>
        <v>1</v>
      </c>
      <c r="I142" s="104" t="str">
        <f t="shared" si="7"/>
        <v/>
      </c>
      <c r="J142" s="105" t="str">
        <f>IF($B141=$B142,"Duplicate","")</f>
        <v/>
      </c>
      <c r="M142" s="118" t="s">
        <v>210</v>
      </c>
      <c r="N142" s="119" t="str">
        <f>""</f>
        <v/>
      </c>
      <c r="O142" t="b">
        <v>1</v>
      </c>
      <c r="U142" s="104" t="str">
        <f>IF(ISNUMBER(SEARCH("TRUE",#REF!)), "Need to verify Bypass", "")</f>
        <v/>
      </c>
      <c r="W142" s="105" t="s">
        <v>3</v>
      </c>
      <c r="X142" s="105">
        <f>COUNTIF(D141:D219, "=TRUE")</f>
        <v>13</v>
      </c>
      <c r="Y142" s="105">
        <f>COUNTIFS(D141:D219, "=TRUE", K141:K219, "")</f>
        <v>10</v>
      </c>
      <c r="Z142" s="105">
        <f t="shared" ref="Z142:Z144" si="8">X142-Y142</f>
        <v>3</v>
      </c>
      <c r="AA142" s="105">
        <f>COUNTIF(O141:O219, "=TRUE")</f>
        <v>4</v>
      </c>
      <c r="AB142" s="121">
        <f>IF(X142=0, 1, Y142/X142)</f>
        <v>0.76923076923076927</v>
      </c>
      <c r="AC142" s="114">
        <f>IF(Y142+AA142=0, 1, Y142/(Y142+AA142))</f>
        <v>0.7142857142857143</v>
      </c>
    </row>
    <row r="143" spans="1:29">
      <c r="B143" s="105" t="s">
        <v>211</v>
      </c>
      <c r="C143" s="105" t="str">
        <f>IF(ISNUMBER(SEARCH("BRANCH",$B143)), TRUE, "")</f>
        <v/>
      </c>
      <c r="D143" s="104" t="str">
        <f>IF(ISNUMBER(SEARCH("CONSTANT_CODING",$B143)), TRUE, "")</f>
        <v/>
      </c>
      <c r="E143" s="104" t="str">
        <f>IF(ISNUMBER(SEARCH("DEFAULT_FAIL",$B143)), TRUE, "")</f>
        <v/>
      </c>
      <c r="F143" s="104" t="str">
        <f>IF(ISNUMBER(SEARCH("DETECT",$B143)), TRUE, "")</f>
        <v/>
      </c>
      <c r="G143" s="104" t="str">
        <f>IF(ISNUMBER(SEARCH("DOUBLE_CHECK",$B143)), TRUE, "")</f>
        <v/>
      </c>
      <c r="H143" s="104" t="b">
        <f>IF(ISNUMBER(SEARCH("LOOP_CHECK",$B143)), TRUE, "")</f>
        <v>1</v>
      </c>
      <c r="I143" s="104" t="str">
        <f t="shared" si="7"/>
        <v/>
      </c>
      <c r="J143" s="105" t="str">
        <f>IF($B142=$B143,"Duplicate","")</f>
        <v/>
      </c>
      <c r="M143" s="118" t="s">
        <v>212</v>
      </c>
      <c r="N143" s="119" t="str">
        <f>""</f>
        <v/>
      </c>
      <c r="R143" t="b">
        <v>1</v>
      </c>
      <c r="U143" s="104" t="str">
        <f>IF(ISNUMBER(SEARCH("TRUE",#REF!)), "Need to verify Bypass", "")</f>
        <v/>
      </c>
      <c r="W143" s="105" t="s">
        <v>4</v>
      </c>
      <c r="X143" s="105">
        <f>COUNTIF(E141:E219, "=TRUE")</f>
        <v>12</v>
      </c>
      <c r="Y143" s="105">
        <f>COUNTIFS(E141:E219, "=TRUE", K141:K219, "")</f>
        <v>9</v>
      </c>
      <c r="Z143" s="105">
        <f t="shared" si="8"/>
        <v>3</v>
      </c>
      <c r="AA143" s="105">
        <f>COUNTIF(P141:P219, "=TRUE")</f>
        <v>0</v>
      </c>
      <c r="AB143" s="121">
        <f>IF(X143=0, 1, Y143/X143)</f>
        <v>0.75</v>
      </c>
      <c r="AC143" s="114">
        <f>IF(Y143+AA143=0, 1, Y143/(Y143+AA143))</f>
        <v>1</v>
      </c>
    </row>
    <row r="144" spans="1:29">
      <c r="B144" s="105" t="s">
        <v>213</v>
      </c>
      <c r="C144" s="105" t="str">
        <f>IF(ISNUMBER(SEARCH("BRANCH",$B144)), TRUE, "")</f>
        <v/>
      </c>
      <c r="D144" s="104" t="str">
        <f>IF(ISNUMBER(SEARCH("CONSTANT_CODING",$B144)), TRUE, "")</f>
        <v/>
      </c>
      <c r="E144" s="104" t="b">
        <f>IF(ISNUMBER(SEARCH("DEFAULT_FAIL",$B144)), TRUE, "")</f>
        <v>1</v>
      </c>
      <c r="F144" s="104" t="str">
        <f>IF(ISNUMBER(SEARCH("DETECT",$B144)), TRUE, "")</f>
        <v/>
      </c>
      <c r="G144" s="104" t="str">
        <f>IF(ISNUMBER(SEARCH("DOUBLE_CHECK",$B144)), TRUE, "")</f>
        <v/>
      </c>
      <c r="H144" s="104" t="str">
        <f>IF(ISNUMBER(SEARCH("LOOP_CHECK",$B144)), TRUE, "")</f>
        <v/>
      </c>
      <c r="I144" s="104" t="str">
        <f t="shared" si="7"/>
        <v/>
      </c>
      <c r="J144" s="105" t="str">
        <f>IF($B143=$B144,"Duplicate","")</f>
        <v/>
      </c>
      <c r="M144" s="118" t="s">
        <v>214</v>
      </c>
      <c r="N144" s="119" t="b">
        <v>1</v>
      </c>
      <c r="W144" s="105" t="s">
        <v>5</v>
      </c>
      <c r="X144" s="105">
        <f>COUNTIF(F141:F219, "=TRUE")</f>
        <v>0</v>
      </c>
      <c r="Y144" s="105">
        <f>COUNTIFS(F141:F219, "=TRUE", K141:K219, "")</f>
        <v>0</v>
      </c>
      <c r="Z144" s="105">
        <f t="shared" si="8"/>
        <v>0</v>
      </c>
      <c r="AA144" s="105">
        <f>COUNTIF(Q141:Q219, "=TRUE")</f>
        <v>0</v>
      </c>
      <c r="AB144" s="121">
        <f>IF(X144=0, 1, Y144/X144)</f>
        <v>1</v>
      </c>
      <c r="AC144" s="114">
        <f>IF(Y144+AA144=0, 1, Y144/(Y144+AA144))</f>
        <v>1</v>
      </c>
    </row>
    <row r="145" spans="2:29">
      <c r="B145" s="105" t="s">
        <v>215</v>
      </c>
      <c r="C145" s="105" t="str">
        <f>IF(ISNUMBER(SEARCH("BRANCH",$B145)), TRUE, "")</f>
        <v/>
      </c>
      <c r="D145" s="104" t="b">
        <f>IF(ISNUMBER(SEARCH("CONSTANT_CODING",$B145)), TRUE, "")</f>
        <v>1</v>
      </c>
      <c r="E145" s="104" t="str">
        <f>IF(ISNUMBER(SEARCH("DEFAULT_FAIL",$B145)), TRUE, "")</f>
        <v/>
      </c>
      <c r="F145" s="104" t="str">
        <f>IF(ISNUMBER(SEARCH("DETECT",$B145)), TRUE, "")</f>
        <v/>
      </c>
      <c r="G145" s="104" t="str">
        <f>IF(ISNUMBER(SEARCH("DOUBLE_CHECK",$B145)), TRUE, "")</f>
        <v/>
      </c>
      <c r="H145" s="104" t="str">
        <f>IF(ISNUMBER(SEARCH("LOOP_CHECK",$B145)), TRUE, "")</f>
        <v/>
      </c>
      <c r="I145" s="104" t="str">
        <f t="shared" si="7"/>
        <v/>
      </c>
      <c r="J145" s="105" t="str">
        <f>IF($B144=$B145,"Duplicate","")</f>
        <v/>
      </c>
      <c r="M145" s="118" t="s">
        <v>216</v>
      </c>
      <c r="N145" s="119" t="str">
        <f>""</f>
        <v/>
      </c>
      <c r="O145" t="b">
        <v>1</v>
      </c>
      <c r="U145" s="104" t="str">
        <f>IF(ISNUMBER(SEARCH("TRUE",#REF!)), "Need to verify Bypass", "")</f>
        <v/>
      </c>
      <c r="W145" s="105" t="s">
        <v>6</v>
      </c>
      <c r="X145" s="105">
        <f>COUNTIF(G141:G219, "=TRUE")</f>
        <v>10</v>
      </c>
      <c r="Y145" s="105">
        <f>COUNTIFS(G141:G219, "=TRUE", K141:K219, "")</f>
        <v>9</v>
      </c>
      <c r="Z145" s="105">
        <f>X145-Y145</f>
        <v>1</v>
      </c>
      <c r="AA145" s="105">
        <f>COUNTIF(R141:R219, "=TRUE")</f>
        <v>3</v>
      </c>
      <c r="AB145" s="121">
        <f>IF(X145=0, 1, Y145/X145)</f>
        <v>0.9</v>
      </c>
      <c r="AC145" s="114">
        <f>IF(Y145+AA145=0, 1, Y145/(Y145+AA145))</f>
        <v>0.75</v>
      </c>
    </row>
    <row r="146" spans="2:29">
      <c r="B146" s="105" t="s">
        <v>217</v>
      </c>
      <c r="C146" s="105" t="b">
        <f>IF(ISNUMBER(SEARCH("BRANCH",$B146)), TRUE, "")</f>
        <v>1</v>
      </c>
      <c r="D146" s="104" t="str">
        <f>IF(ISNUMBER(SEARCH("CONSTANT_CODING",$B146)), TRUE, "")</f>
        <v/>
      </c>
      <c r="E146" s="104" t="str">
        <f>IF(ISNUMBER(SEARCH("DEFAULT_FAIL",$B146)), TRUE, "")</f>
        <v/>
      </c>
      <c r="F146" s="104" t="str">
        <f>IF(ISNUMBER(SEARCH("DETECT",$B146)), TRUE, "")</f>
        <v/>
      </c>
      <c r="G146" s="104" t="str">
        <f>IF(ISNUMBER(SEARCH("DOUBLE_CHECK",$B146)), TRUE, "")</f>
        <v/>
      </c>
      <c r="H146" s="104" t="str">
        <f>IF(ISNUMBER(SEARCH("LOOP_CHECK",$B146)), TRUE, "")</f>
        <v/>
      </c>
      <c r="I146" s="104" t="str">
        <f t="shared" si="7"/>
        <v/>
      </c>
      <c r="J146" s="105" t="str">
        <f>IF($B145=$B146,"Duplicate","")</f>
        <v/>
      </c>
      <c r="M146" s="118" t="s">
        <v>218</v>
      </c>
      <c r="N146" s="119" t="str">
        <f>""</f>
        <v/>
      </c>
      <c r="R146" t="b">
        <v>1</v>
      </c>
      <c r="U146" s="104" t="str">
        <f>IF(ISNUMBER(SEARCH("TRUE",#REF!)), "Need to verify Bypass", "")</f>
        <v/>
      </c>
      <c r="W146" s="105" t="s">
        <v>7</v>
      </c>
      <c r="X146" s="105">
        <f>COUNTIF(H141:H219, "=TRUE")</f>
        <v>20</v>
      </c>
      <c r="Y146" s="105">
        <f>COUNTIFS(H141:H219, "=TRUE", K141:K219, "")</f>
        <v>20</v>
      </c>
      <c r="Z146" s="105">
        <f t="shared" ref="Z146:Z147" si="9">X146-Y146</f>
        <v>0</v>
      </c>
      <c r="AA146" s="105">
        <f>COUNTIF(S141:S219, "=TRUE")</f>
        <v>0</v>
      </c>
      <c r="AB146" s="121">
        <f>IF(X146=0, 1, Y146/X146)</f>
        <v>1</v>
      </c>
      <c r="AC146" s="114">
        <f>IF(Y146+AA146=0, 1, Y146/(Y146+AA146))</f>
        <v>1</v>
      </c>
    </row>
    <row r="147" spans="2:29">
      <c r="B147" s="105" t="s">
        <v>219</v>
      </c>
      <c r="C147" s="105" t="str">
        <f>IF(ISNUMBER(SEARCH("BRANCH",$B147)), TRUE, "")</f>
        <v/>
      </c>
      <c r="D147" s="104" t="str">
        <f>IF(ISNUMBER(SEARCH("CONSTANT_CODING",$B147)), TRUE, "")</f>
        <v/>
      </c>
      <c r="E147" s="104" t="str">
        <f>IF(ISNUMBER(SEARCH("DEFAULT_FAIL",$B147)), TRUE, "")</f>
        <v/>
      </c>
      <c r="F147" s="104" t="str">
        <f>IF(ISNUMBER(SEARCH("DETECT",$B147)), TRUE, "")</f>
        <v/>
      </c>
      <c r="G147" s="104" t="b">
        <f>IF(ISNUMBER(SEARCH("DOUBLE_CHECK",$B147)), TRUE, "")</f>
        <v>1</v>
      </c>
      <c r="H147" s="104" t="str">
        <f>IF(ISNUMBER(SEARCH("LOOP_CHECK",$B147)), TRUE, "")</f>
        <v/>
      </c>
      <c r="I147" s="104" t="str">
        <f t="shared" si="7"/>
        <v/>
      </c>
      <c r="J147" s="105" t="str">
        <f>IF($B146=$B147,"Duplicate","")</f>
        <v/>
      </c>
      <c r="M147" s="118" t="s">
        <v>220</v>
      </c>
      <c r="N147" s="119" t="str">
        <f>""</f>
        <v/>
      </c>
      <c r="O147" t="b">
        <v>1</v>
      </c>
      <c r="U147" s="104" t="str">
        <f>IF(ISNUMBER(SEARCH("TRUE",#REF!)), "Need to verify Bypass", "")</f>
        <v/>
      </c>
      <c r="W147" s="105" t="s">
        <v>12</v>
      </c>
      <c r="X147" s="105">
        <f>COUNTIF(I141:I219, "=TRUE")</f>
        <v>18</v>
      </c>
      <c r="Y147" s="105">
        <f>COUNTIFS(I141:I219, "=TRUE", K141:K219, "")</f>
        <v>18</v>
      </c>
      <c r="Z147" s="105">
        <f t="shared" si="9"/>
        <v>0</v>
      </c>
      <c r="AA147" s="105">
        <f>COUNTIF(T141:T219,"=TRUE")</f>
        <v>0</v>
      </c>
      <c r="AB147" s="122">
        <f>IF(X147=0, 1, Y147/X147)</f>
        <v>1</v>
      </c>
      <c r="AC147" s="114">
        <f>IF(Y147+AA147=0, 1, Y147/(Y147+AA147))</f>
        <v>1</v>
      </c>
    </row>
    <row r="148" spans="2:29">
      <c r="B148" s="105" t="s">
        <v>221</v>
      </c>
      <c r="C148" s="105" t="str">
        <f>IF(ISNUMBER(SEARCH("BRANCH",$B148)), TRUE, "")</f>
        <v/>
      </c>
      <c r="D148" s="104" t="b">
        <f>IF(ISNUMBER(SEARCH("CONSTANT_CODING",$B148)), TRUE, "")</f>
        <v>1</v>
      </c>
      <c r="E148" s="104" t="str">
        <f>IF(ISNUMBER(SEARCH("DEFAULT_FAIL",$B148)), TRUE, "")</f>
        <v/>
      </c>
      <c r="F148" s="104" t="str">
        <f>IF(ISNUMBER(SEARCH("DETECT",$B148)), TRUE, "")</f>
        <v/>
      </c>
      <c r="G148" s="104" t="str">
        <f>IF(ISNUMBER(SEARCH("DOUBLE_CHECK",$B148)), TRUE, "")</f>
        <v/>
      </c>
      <c r="H148" s="104" t="str">
        <f>IF(ISNUMBER(SEARCH("LOOP_CHECK",$B148)), TRUE, "")</f>
        <v/>
      </c>
      <c r="I148" s="104" t="str">
        <f t="shared" si="7"/>
        <v/>
      </c>
      <c r="J148" s="105" t="str">
        <f>IF($B147=$B148,"Duplicate","")</f>
        <v/>
      </c>
      <c r="M148" s="118" t="s">
        <v>222</v>
      </c>
      <c r="N148" s="119" t="str">
        <f>""</f>
        <v/>
      </c>
      <c r="O148" t="b">
        <v>1</v>
      </c>
      <c r="U148" s="104" t="str">
        <f>IF(ISNUMBER(SEARCH("TRUE",#REF!)), "Need to verify Bypass", "")</f>
        <v/>
      </c>
      <c r="W148" s="43" t="s">
        <v>35</v>
      </c>
      <c r="X148" s="43">
        <f>SUM(X141:X147)</f>
        <v>79</v>
      </c>
      <c r="Y148" s="43">
        <f>SUM(Y141:Y147)</f>
        <v>69</v>
      </c>
      <c r="Z148" s="43">
        <f>X148-Y148</f>
        <v>10</v>
      </c>
      <c r="AA148" s="43">
        <f>SUM(AA141:AA147)</f>
        <v>8</v>
      </c>
      <c r="AB148" s="122">
        <f>IF(X148=0, 1, Y148/X148)</f>
        <v>0.87341772151898733</v>
      </c>
      <c r="AC148" s="116">
        <f>IF(Y148+AA148=0, 1, Y148/(Y148+AA148))</f>
        <v>0.89610389610389607</v>
      </c>
    </row>
    <row r="149" spans="2:29">
      <c r="B149" s="105" t="s">
        <v>223</v>
      </c>
      <c r="C149" s="105" t="str">
        <f>IF(ISNUMBER(SEARCH("BRANCH",$B149)), TRUE, "")</f>
        <v/>
      </c>
      <c r="D149" s="104" t="b">
        <f>IF(ISNUMBER(SEARCH("CONSTANT_CODING",$B149)), TRUE, "")</f>
        <v>1</v>
      </c>
      <c r="E149" s="104" t="str">
        <f>IF(ISNUMBER(SEARCH("DEFAULT_FAIL",$B149)), TRUE, "")</f>
        <v/>
      </c>
      <c r="F149" s="104" t="str">
        <f>IF(ISNUMBER(SEARCH("DETECT",$B149)), TRUE, "")</f>
        <v/>
      </c>
      <c r="G149" s="104" t="str">
        <f>IF(ISNUMBER(SEARCH("DOUBLE_CHECK",$B149)), TRUE, "")</f>
        <v/>
      </c>
      <c r="H149" s="104" t="str">
        <f>IF(ISNUMBER(SEARCH("LOOP_CHECK",$B149)), TRUE, "")</f>
        <v/>
      </c>
      <c r="I149" s="104" t="str">
        <f t="shared" si="7"/>
        <v/>
      </c>
      <c r="J149" s="105" t="str">
        <f>IF($B148=$B149,"Duplicate","")</f>
        <v/>
      </c>
      <c r="U149" s="104" t="str">
        <f>IF(ISNUMBER(SEARCH("TRUE",#REF!)), "Need to verify Bypass", "")</f>
        <v/>
      </c>
    </row>
    <row r="150" spans="2:29">
      <c r="B150" s="105" t="s">
        <v>224</v>
      </c>
      <c r="C150" s="105" t="str">
        <f>IF(ISNUMBER(SEARCH("BRANCH",$B150)), TRUE, "")</f>
        <v/>
      </c>
      <c r="D150" s="104" t="str">
        <f>IF(ISNUMBER(SEARCH("CONSTANT_CODING",$B150)), TRUE, "")</f>
        <v/>
      </c>
      <c r="E150" s="104" t="str">
        <f>IF(ISNUMBER(SEARCH("DEFAULT_FAIL",$B150)), TRUE, "")</f>
        <v/>
      </c>
      <c r="F150" s="104" t="str">
        <f>IF(ISNUMBER(SEARCH("DETECT",$B150)), TRUE, "")</f>
        <v/>
      </c>
      <c r="G150" s="104" t="b">
        <f>IF(ISNUMBER(SEARCH("DOUBLE_CHECK",$B150)), TRUE, "")</f>
        <v>1</v>
      </c>
      <c r="H150" s="104" t="str">
        <f>IF(ISNUMBER(SEARCH("LOOP_CHECK",$B150)), TRUE, "")</f>
        <v/>
      </c>
      <c r="I150" s="104" t="str">
        <f t="shared" si="7"/>
        <v/>
      </c>
      <c r="J150" s="105" t="str">
        <f>IF($B149=$B150,"Duplicate","")</f>
        <v/>
      </c>
      <c r="U150" s="104" t="str">
        <f>IF(ISNUMBER(SEARCH("TRUE",#REF!)), "Need to verify Bypass", "")</f>
        <v/>
      </c>
    </row>
    <row r="151" spans="2:29">
      <c r="B151" s="105" t="s">
        <v>225</v>
      </c>
      <c r="C151" s="105" t="str">
        <f>IF(ISNUMBER(SEARCH("BRANCH",$B151)), TRUE, "")</f>
        <v/>
      </c>
      <c r="D151" s="104" t="str">
        <f>IF(ISNUMBER(SEARCH("CONSTANT_CODING",$B151)), TRUE, "")</f>
        <v/>
      </c>
      <c r="E151" s="104" t="str">
        <f>IF(ISNUMBER(SEARCH("DEFAULT_FAIL",$B151)), TRUE, "")</f>
        <v/>
      </c>
      <c r="F151" s="104" t="str">
        <f>IF(ISNUMBER(SEARCH("DETECT",$B151)), TRUE, "")</f>
        <v/>
      </c>
      <c r="G151" s="104" t="b">
        <f>IF(ISNUMBER(SEARCH("DOUBLE_CHECK",$B151)), TRUE, "")</f>
        <v>1</v>
      </c>
      <c r="H151" s="104" t="str">
        <f>IF(ISNUMBER(SEARCH("LOOP_CHECK",$B151)), TRUE, "")</f>
        <v/>
      </c>
      <c r="I151" s="104" t="str">
        <f t="shared" si="7"/>
        <v/>
      </c>
      <c r="J151" s="105" t="str">
        <f>IF($B150=$B151,"Duplicate","")</f>
        <v/>
      </c>
      <c r="U151" s="104" t="str">
        <f>IF(ISNUMBER(SEARCH("TRUE",#REF!)), "Need to verify Bypass", "")</f>
        <v/>
      </c>
    </row>
    <row r="152" spans="2:29">
      <c r="B152" s="105" t="s">
        <v>226</v>
      </c>
      <c r="C152" s="105" t="str">
        <f>IF(ISNUMBER(SEARCH("BRANCH",$B152)), TRUE, "")</f>
        <v/>
      </c>
      <c r="D152" s="104" t="str">
        <f>IF(ISNUMBER(SEARCH("CONSTANT_CODING",$B152)), TRUE, "")</f>
        <v/>
      </c>
      <c r="E152" s="104" t="str">
        <f>IF(ISNUMBER(SEARCH("DEFAULT_FAIL",$B152)), TRUE, "")</f>
        <v/>
      </c>
      <c r="F152" s="104" t="str">
        <f>IF(ISNUMBER(SEARCH("DETECT",$B152)), TRUE, "")</f>
        <v/>
      </c>
      <c r="G152" s="104" t="b">
        <f>IF(ISNUMBER(SEARCH("DOUBLE_CHECK",$B152)), TRUE, "")</f>
        <v>1</v>
      </c>
      <c r="H152" s="104" t="str">
        <f>IF(ISNUMBER(SEARCH("LOOP_CHECK",$B152)), TRUE, "")</f>
        <v/>
      </c>
      <c r="I152" s="104" t="str">
        <f t="shared" si="7"/>
        <v/>
      </c>
      <c r="J152" s="105" t="str">
        <f>IF($B151=$B152,"Duplicate","")</f>
        <v/>
      </c>
      <c r="U152" s="104" t="str">
        <f>IF(ISNUMBER(SEARCH("TRUE",#REF!)), "Need to verify Bypass", "")</f>
        <v/>
      </c>
    </row>
    <row r="153" spans="2:29">
      <c r="B153" s="105" t="s">
        <v>227</v>
      </c>
      <c r="C153" s="105" t="str">
        <f>IF(ISNUMBER(SEARCH("BRANCH",$B153)), TRUE, "")</f>
        <v/>
      </c>
      <c r="D153" s="104" t="str">
        <f>IF(ISNUMBER(SEARCH("CONSTANT_CODING",$B153)), TRUE, "")</f>
        <v/>
      </c>
      <c r="E153" s="104" t="str">
        <f>IF(ISNUMBER(SEARCH("DEFAULT_FAIL",$B153)), TRUE, "")</f>
        <v/>
      </c>
      <c r="F153" s="104" t="str">
        <f>IF(ISNUMBER(SEARCH("DETECT",$B153)), TRUE, "")</f>
        <v/>
      </c>
      <c r="G153" s="104" t="b">
        <f>IF(ISNUMBER(SEARCH("DOUBLE_CHECK",$B153)), TRUE, "")</f>
        <v>1</v>
      </c>
      <c r="H153" s="104" t="str">
        <f>IF(ISNUMBER(SEARCH("LOOP_CHECK",$B153)), TRUE, "")</f>
        <v/>
      </c>
      <c r="I153" s="104" t="str">
        <f t="shared" si="7"/>
        <v/>
      </c>
      <c r="J153" s="105" t="str">
        <f>IF($B152=$B153,"Duplicate","")</f>
        <v/>
      </c>
      <c r="U153" s="104" t="str">
        <f>IF(ISNUMBER(SEARCH("TRUE",#REF!)), "Need to verify Bypass", "")</f>
        <v/>
      </c>
    </row>
    <row r="154" spans="2:29">
      <c r="B154" s="105" t="s">
        <v>228</v>
      </c>
      <c r="C154" s="105" t="str">
        <f>IF(ISNUMBER(SEARCH("BRANCH",$B154)), TRUE, "")</f>
        <v/>
      </c>
      <c r="D154" s="104" t="b">
        <f>IF(ISNUMBER(SEARCH("CONSTANT_CODING",$B154)), TRUE, "")</f>
        <v>1</v>
      </c>
      <c r="E154" s="104" t="str">
        <f>IF(ISNUMBER(SEARCH("DEFAULT_FAIL",$B154)), TRUE, "")</f>
        <v/>
      </c>
      <c r="F154" s="104" t="str">
        <f>IF(ISNUMBER(SEARCH("DETECT",$B154)), TRUE, "")</f>
        <v/>
      </c>
      <c r="G154" s="104" t="str">
        <f>IF(ISNUMBER(SEARCH("DOUBLE_CHECK",$B154)), TRUE, "")</f>
        <v/>
      </c>
      <c r="H154" s="104" t="str">
        <f>IF(ISNUMBER(SEARCH("LOOP_CHECK",$B154)), TRUE, "")</f>
        <v/>
      </c>
      <c r="I154" s="104" t="str">
        <f t="shared" si="7"/>
        <v/>
      </c>
      <c r="J154" s="105" t="str">
        <f>IF($B153=$B154,"Duplicate","")</f>
        <v/>
      </c>
      <c r="U154" s="104" t="str">
        <f>IF(ISNUMBER(SEARCH("TRUE",#REF!)), "Need to verify Bypass", "")</f>
        <v/>
      </c>
    </row>
    <row r="155" spans="2:29">
      <c r="B155" s="105" t="s">
        <v>229</v>
      </c>
      <c r="C155" s="105" t="str">
        <f>IF(ISNUMBER(SEARCH("BRANCH",$B155)), TRUE, "")</f>
        <v/>
      </c>
      <c r="D155" s="104" t="str">
        <f>IF(ISNUMBER(SEARCH("CONSTANT_CODING",$B155)), TRUE, "")</f>
        <v/>
      </c>
      <c r="E155" s="104" t="str">
        <f>IF(ISNUMBER(SEARCH("DEFAULT_FAIL",$B155)), TRUE, "")</f>
        <v/>
      </c>
      <c r="F155" s="104" t="str">
        <f>IF(ISNUMBER(SEARCH("DETECT",$B155)), TRUE, "")</f>
        <v/>
      </c>
      <c r="G155" s="104" t="str">
        <f>IF(ISNUMBER(SEARCH("DOUBLE_CHECK",$B155)), TRUE, "")</f>
        <v/>
      </c>
      <c r="H155" s="104" t="b">
        <f>IF(ISNUMBER(SEARCH("LOOP_CHECK",$B155)), TRUE, "")</f>
        <v>1</v>
      </c>
      <c r="I155" s="104" t="str">
        <f t="shared" si="7"/>
        <v/>
      </c>
      <c r="J155" s="105" t="str">
        <f>IF($B154=$B155,"Duplicate","")</f>
        <v/>
      </c>
      <c r="U155" s="104" t="str">
        <f>IF(ISNUMBER(SEARCH("TRUE",#REF!)), "Need to verify Bypass", "")</f>
        <v/>
      </c>
    </row>
    <row r="156" spans="2:29">
      <c r="B156" s="105" t="s">
        <v>230</v>
      </c>
      <c r="C156" s="105" t="str">
        <f>IF(ISNUMBER(SEARCH("BRANCH",$B156)), TRUE, "")</f>
        <v/>
      </c>
      <c r="D156" s="104" t="b">
        <f>IF(ISNUMBER(SEARCH("CONSTANT_CODING",$B156)), TRUE, "")</f>
        <v>1</v>
      </c>
      <c r="E156" s="104" t="str">
        <f>IF(ISNUMBER(SEARCH("DEFAULT_FAIL",$B156)), TRUE, "")</f>
        <v/>
      </c>
      <c r="F156" s="104" t="str">
        <f>IF(ISNUMBER(SEARCH("DETECT",$B156)), TRUE, "")</f>
        <v/>
      </c>
      <c r="G156" s="104" t="str">
        <f>IF(ISNUMBER(SEARCH("DOUBLE_CHECK",$B156)), TRUE, "")</f>
        <v/>
      </c>
      <c r="H156" s="104" t="str">
        <f>IF(ISNUMBER(SEARCH("LOOP_CHECK",$B156)), TRUE, "")</f>
        <v/>
      </c>
      <c r="I156" s="104" t="str">
        <f t="shared" si="7"/>
        <v/>
      </c>
      <c r="J156" s="105" t="str">
        <f>IF($B155=$B156,"Duplicate","")</f>
        <v/>
      </c>
      <c r="U156" s="104" t="str">
        <f>IF(ISNUMBER(SEARCH("TRUE",#REF!)), "Need to verify Bypass", "")</f>
        <v/>
      </c>
    </row>
    <row r="157" spans="2:29">
      <c r="B157" s="105" t="s">
        <v>231</v>
      </c>
      <c r="C157" s="105" t="str">
        <f>IF(ISNUMBER(SEARCH("BRANCH",$B157)), TRUE, "")</f>
        <v/>
      </c>
      <c r="D157" s="104" t="b">
        <f>IF(ISNUMBER(SEARCH("CONSTANT_CODING",$B157)), TRUE, "")</f>
        <v>1</v>
      </c>
      <c r="E157" s="104" t="str">
        <f>IF(ISNUMBER(SEARCH("DEFAULT_FAIL",$B157)), TRUE, "")</f>
        <v/>
      </c>
      <c r="F157" s="104" t="str">
        <f>IF(ISNUMBER(SEARCH("DETECT",$B157)), TRUE, "")</f>
        <v/>
      </c>
      <c r="G157" s="104" t="str">
        <f>IF(ISNUMBER(SEARCH("DOUBLE_CHECK",$B157)), TRUE, "")</f>
        <v/>
      </c>
      <c r="H157" s="104" t="str">
        <f>IF(ISNUMBER(SEARCH("LOOP_CHECK",$B157)), TRUE, "")</f>
        <v/>
      </c>
      <c r="I157" s="104" t="str">
        <f t="shared" si="7"/>
        <v/>
      </c>
      <c r="J157" s="105" t="str">
        <f>IF($B156=$B157,"Duplicate","")</f>
        <v/>
      </c>
      <c r="U157" s="104" t="str">
        <f>IF(ISNUMBER(SEARCH("TRUE",#REF!)), "Need to verify Bypass", "")</f>
        <v/>
      </c>
    </row>
    <row r="158" spans="2:29">
      <c r="B158" s="105" t="s">
        <v>232</v>
      </c>
      <c r="C158" s="105" t="str">
        <f>IF(ISNUMBER(SEARCH("BRANCH",$B158)), TRUE, "")</f>
        <v/>
      </c>
      <c r="D158" s="104" t="str">
        <f>IF(ISNUMBER(SEARCH("CONSTANT_CODING",$B158)), TRUE, "")</f>
        <v/>
      </c>
      <c r="E158" s="104" t="str">
        <f>IF(ISNUMBER(SEARCH("DEFAULT_FAIL",$B158)), TRUE, "")</f>
        <v/>
      </c>
      <c r="F158" s="104" t="str">
        <f>IF(ISNUMBER(SEARCH("DETECT",$B158)), TRUE, "")</f>
        <v/>
      </c>
      <c r="G158" s="104" t="str">
        <f>IF(ISNUMBER(SEARCH("DOUBLE_CHECK",$B158)), TRUE, "")</f>
        <v/>
      </c>
      <c r="H158" s="104" t="str">
        <f>IF(ISNUMBER(SEARCH("LOOP_CHECK",$B158)), TRUE, "")</f>
        <v/>
      </c>
      <c r="I158" s="104" t="b">
        <f>IF(ISNUMBER(SEARCH("BYPASS",$B158)), TRUE, "")</f>
        <v>1</v>
      </c>
    </row>
    <row r="159" spans="2:29">
      <c r="B159" s="105" t="s">
        <v>233</v>
      </c>
      <c r="C159" s="105" t="str">
        <f>IF(ISNUMBER(SEARCH("BRANCH",$B159)), TRUE, "")</f>
        <v/>
      </c>
      <c r="D159" s="104" t="b">
        <f>IF(ISNUMBER(SEARCH("CONSTANT_CODING",$B159)), TRUE, "")</f>
        <v>1</v>
      </c>
      <c r="E159" s="104" t="str">
        <f>IF(ISNUMBER(SEARCH("DEFAULT_FAIL",$B159)), TRUE, "")</f>
        <v/>
      </c>
      <c r="F159" s="104" t="str">
        <f>IF(ISNUMBER(SEARCH("DETECT",$B159)), TRUE, "")</f>
        <v/>
      </c>
      <c r="G159" s="104" t="str">
        <f>IF(ISNUMBER(SEARCH("DOUBLE_CHECK",$B159)), TRUE, "")</f>
        <v/>
      </c>
      <c r="H159" s="104" t="str">
        <f>IF(ISNUMBER(SEARCH("LOOP_CHECK",$B159)), TRUE, "")</f>
        <v/>
      </c>
      <c r="I159" s="104" t="str">
        <f t="shared" si="7"/>
        <v/>
      </c>
      <c r="J159" s="105" t="str">
        <f>IF($B157=$B159,"Duplicate","")</f>
        <v/>
      </c>
      <c r="U159" s="104" t="str">
        <f>IF(ISNUMBER(SEARCH("TRUE",#REF!)), "Need to verify Bypass", "")</f>
        <v/>
      </c>
    </row>
    <row r="160" spans="2:29">
      <c r="B160" s="105" t="s">
        <v>234</v>
      </c>
      <c r="C160" s="105" t="str">
        <f>IF(ISNUMBER(SEARCH("BRANCH",$B160)), TRUE, "")</f>
        <v/>
      </c>
      <c r="D160" s="104" t="str">
        <f>IF(ISNUMBER(SEARCH("CONSTANT_CODING",$B160)), TRUE, "")</f>
        <v/>
      </c>
      <c r="E160" s="104" t="str">
        <f>IF(ISNUMBER(SEARCH("DEFAULT_FAIL",$B160)), TRUE, "")</f>
        <v/>
      </c>
      <c r="F160" s="104" t="str">
        <f>IF(ISNUMBER(SEARCH("DETECT",$B160)), TRUE, "")</f>
        <v/>
      </c>
      <c r="G160" s="104" t="str">
        <f>IF(ISNUMBER(SEARCH("DOUBLE_CHECK",$B160)), TRUE, "")</f>
        <v/>
      </c>
      <c r="H160" s="104" t="str">
        <f>IF(ISNUMBER(SEARCH("LOOP_CHECK",$B160)), TRUE, "")</f>
        <v/>
      </c>
      <c r="I160" s="104" t="b">
        <f>IF(ISNUMBER(SEARCH("BYPASS",$B160)), TRUE, "")</f>
        <v>1</v>
      </c>
    </row>
    <row r="161" spans="2:21">
      <c r="B161" s="105" t="s">
        <v>235</v>
      </c>
      <c r="C161" s="105" t="str">
        <f>IF(ISNUMBER(SEARCH("BRANCH",$B161)), TRUE, "")</f>
        <v/>
      </c>
      <c r="D161" s="104" t="b">
        <f>IF(ISNUMBER(SEARCH("CONSTANT_CODING",$B161)), TRUE, "")</f>
        <v>1</v>
      </c>
      <c r="E161" s="104" t="str">
        <f>IF(ISNUMBER(SEARCH("DEFAULT_FAIL",$B161)), TRUE, "")</f>
        <v/>
      </c>
      <c r="F161" s="104" t="str">
        <f>IF(ISNUMBER(SEARCH("DETECT",$B161)), TRUE, "")</f>
        <v/>
      </c>
      <c r="G161" s="104" t="str">
        <f>IF(ISNUMBER(SEARCH("DOUBLE_CHECK",$B161)), TRUE, "")</f>
        <v/>
      </c>
      <c r="H161" s="104" t="str">
        <f>IF(ISNUMBER(SEARCH("LOOP_CHECK",$B161)), TRUE, "")</f>
        <v/>
      </c>
      <c r="I161" s="104" t="str">
        <f t="shared" si="7"/>
        <v/>
      </c>
      <c r="J161" s="105" t="str">
        <f>IF($B159=$B161,"Duplicate","")</f>
        <v/>
      </c>
      <c r="U161" s="104" t="str">
        <f>IF(ISNUMBER(SEARCH("TRUE",#REF!)), "Need to verify Bypass", "")</f>
        <v/>
      </c>
    </row>
    <row r="162" spans="2:21">
      <c r="B162" s="105" t="s">
        <v>236</v>
      </c>
      <c r="C162" s="105" t="str">
        <f>IF(ISNUMBER(SEARCH("BRANCH",$B162)), TRUE, "")</f>
        <v/>
      </c>
      <c r="D162" s="104" t="str">
        <f>IF(ISNUMBER(SEARCH("CONSTANT_CODING",$B162)), TRUE, "")</f>
        <v/>
      </c>
      <c r="E162" s="104" t="b">
        <f>IF(ISNUMBER(SEARCH("DEFAULT_FAIL",$B162)), TRUE, "")</f>
        <v>1</v>
      </c>
      <c r="F162" s="104" t="str">
        <f>IF(ISNUMBER(SEARCH("DETECT",$B162)), TRUE, "")</f>
        <v/>
      </c>
      <c r="G162" s="104" t="str">
        <f>IF(ISNUMBER(SEARCH("DOUBLE_CHECK",$B162)), TRUE, "")</f>
        <v/>
      </c>
      <c r="H162" s="104" t="str">
        <f>IF(ISNUMBER(SEARCH("LOOP_CHECK",$B162)), TRUE, "")</f>
        <v/>
      </c>
      <c r="I162" s="104" t="str">
        <f t="shared" si="7"/>
        <v/>
      </c>
      <c r="J162" s="105" t="s">
        <v>145</v>
      </c>
      <c r="K162" s="104" t="b">
        <v>1</v>
      </c>
      <c r="U162" s="104" t="str">
        <f>IF(ISNUMBER(SEARCH("TRUE",#REF!)), "Need to verify Bypass", "")</f>
        <v/>
      </c>
    </row>
    <row r="163" spans="2:21">
      <c r="B163" s="105" t="s">
        <v>237</v>
      </c>
      <c r="C163" s="105" t="str">
        <f>IF(ISNUMBER(SEARCH("BRANCH",$B163)), TRUE, "")</f>
        <v/>
      </c>
      <c r="D163" s="104" t="str">
        <f>IF(ISNUMBER(SEARCH("CONSTANT_CODING",$B163)), TRUE, "")</f>
        <v/>
      </c>
      <c r="E163" s="104" t="str">
        <f>IF(ISNUMBER(SEARCH("DEFAULT_FAIL",$B163)), TRUE, "")</f>
        <v/>
      </c>
      <c r="F163" s="104" t="str">
        <f>IF(ISNUMBER(SEARCH("DETECT",$B163)), TRUE, "")</f>
        <v/>
      </c>
      <c r="G163" s="104" t="str">
        <f>IF(ISNUMBER(SEARCH("DOUBLE_CHECK",$B163)), TRUE, "")</f>
        <v/>
      </c>
      <c r="H163" s="104" t="str">
        <f>IF(ISNUMBER(SEARCH("LOOP_CHECK",$B163)), TRUE, "")</f>
        <v/>
      </c>
      <c r="I163" s="104" t="b">
        <f>IF(ISNUMBER(SEARCH("BYPASS",$B163)), TRUE, "")</f>
        <v>1</v>
      </c>
    </row>
    <row r="164" spans="2:21">
      <c r="B164" s="105" t="s">
        <v>238</v>
      </c>
      <c r="C164" s="105" t="b">
        <f>IF(ISNUMBER(SEARCH("BRANCH",$B164)), TRUE, "")</f>
        <v>1</v>
      </c>
      <c r="D164" s="104" t="str">
        <f>IF(ISNUMBER(SEARCH("CONSTANT_CODING",$B164)), TRUE, "")</f>
        <v/>
      </c>
      <c r="E164" s="104" t="str">
        <f>IF(ISNUMBER(SEARCH("DEFAULT_FAIL",$B164)), TRUE, "")</f>
        <v/>
      </c>
      <c r="F164" s="104" t="str">
        <f>IF(ISNUMBER(SEARCH("DETECT",$B164)), TRUE, "")</f>
        <v/>
      </c>
      <c r="G164" s="104" t="str">
        <f>IF(ISNUMBER(SEARCH("DOUBLE_CHECK",$B164)), TRUE, "")</f>
        <v/>
      </c>
      <c r="H164" s="104" t="str">
        <f>IF(ISNUMBER(SEARCH("LOOP_CHECK",$B164)), TRUE, "")</f>
        <v/>
      </c>
      <c r="I164" s="104" t="str">
        <f t="shared" si="7"/>
        <v/>
      </c>
      <c r="J164" s="105" t="str">
        <f>IF($B162=$B164,"Duplicate","")</f>
        <v/>
      </c>
      <c r="U164" s="104" t="str">
        <f>IF(ISNUMBER(SEARCH("TRUE",#REF!)), "Need to verify Bypass", "")</f>
        <v/>
      </c>
    </row>
    <row r="165" spans="2:21">
      <c r="B165" s="105" t="s">
        <v>239</v>
      </c>
      <c r="C165" s="105" t="b">
        <f>IF(ISNUMBER(SEARCH("BRANCH",$B165)), TRUE, "")</f>
        <v>1</v>
      </c>
      <c r="D165" s="104" t="str">
        <f>IF(ISNUMBER(SEARCH("CONSTANT_CODING",$B165)), TRUE, "")</f>
        <v/>
      </c>
      <c r="E165" s="104" t="str">
        <f>IF(ISNUMBER(SEARCH("DEFAULT_FAIL",$B165)), TRUE, "")</f>
        <v/>
      </c>
      <c r="F165" s="104" t="str">
        <f>IF(ISNUMBER(SEARCH("DETECT",$B165)), TRUE, "")</f>
        <v/>
      </c>
      <c r="G165" s="104" t="str">
        <f>IF(ISNUMBER(SEARCH("DOUBLE_CHECK",$B165)), TRUE, "")</f>
        <v/>
      </c>
      <c r="H165" s="104" t="str">
        <f>IF(ISNUMBER(SEARCH("LOOP_CHECK",$B165)), TRUE, "")</f>
        <v/>
      </c>
      <c r="I165" s="104" t="str">
        <f t="shared" si="7"/>
        <v/>
      </c>
      <c r="J165" s="105" t="s">
        <v>145</v>
      </c>
      <c r="K165" s="104" t="b">
        <v>1</v>
      </c>
      <c r="U165" s="104" t="str">
        <f>IF(ISNUMBER(SEARCH("TRUE",#REF!)), "Need to verify Bypass", "")</f>
        <v/>
      </c>
    </row>
    <row r="166" spans="2:21">
      <c r="B166" s="105" t="s">
        <v>240</v>
      </c>
      <c r="C166" s="105" t="b">
        <f>IF(ISNUMBER(SEARCH("BRANCH",$B166)), TRUE, "")</f>
        <v>1</v>
      </c>
      <c r="D166" s="104" t="str">
        <f>IF(ISNUMBER(SEARCH("CONSTANT_CODING",$B166)), TRUE, "")</f>
        <v/>
      </c>
      <c r="E166" s="104" t="str">
        <f>IF(ISNUMBER(SEARCH("DEFAULT_FAIL",$B166)), TRUE, "")</f>
        <v/>
      </c>
      <c r="F166" s="104" t="str">
        <f>IF(ISNUMBER(SEARCH("DETECT",$B166)), TRUE, "")</f>
        <v/>
      </c>
      <c r="G166" s="104" t="str">
        <f>IF(ISNUMBER(SEARCH("DOUBLE_CHECK",$B166)), TRUE, "")</f>
        <v/>
      </c>
      <c r="H166" s="104" t="str">
        <f>IF(ISNUMBER(SEARCH("LOOP_CHECK",$B166)), TRUE, "")</f>
        <v/>
      </c>
      <c r="I166" s="104" t="str">
        <f t="shared" si="7"/>
        <v/>
      </c>
      <c r="J166" s="105" t="str">
        <f>IF($B165=$B166,"Duplicate","")</f>
        <v/>
      </c>
      <c r="U166" s="104" t="str">
        <f>IF(ISNUMBER(SEARCH("TRUE",#REF!)), "Need to verify Bypass", "")</f>
        <v/>
      </c>
    </row>
    <row r="167" spans="2:21">
      <c r="B167" s="105" t="s">
        <v>241</v>
      </c>
      <c r="C167" s="105" t="str">
        <f>IF(ISNUMBER(SEARCH("BRANCH",$B167)), TRUE, "")</f>
        <v/>
      </c>
      <c r="D167" s="104" t="str">
        <f>IF(ISNUMBER(SEARCH("CONSTANT_CODING",$B167)), TRUE, "")</f>
        <v/>
      </c>
      <c r="E167" s="104" t="str">
        <f>IF(ISNUMBER(SEARCH("DEFAULT_FAIL",$B167)), TRUE, "")</f>
        <v/>
      </c>
      <c r="F167" s="104" t="str">
        <f>IF(ISNUMBER(SEARCH("DETECT",$B167)), TRUE, "")</f>
        <v/>
      </c>
      <c r="G167" s="104" t="b">
        <f>IF(ISNUMBER(SEARCH("DOUBLE_CHECK",$B167)), TRUE, "")</f>
        <v>1</v>
      </c>
      <c r="H167" s="104" t="str">
        <f>IF(ISNUMBER(SEARCH("LOOP_CHECK",$B167)), TRUE, "")</f>
        <v/>
      </c>
      <c r="I167" s="104" t="str">
        <f t="shared" si="7"/>
        <v/>
      </c>
      <c r="J167" s="105" t="str">
        <f>IF($B166=$B167,"Duplicate","")</f>
        <v/>
      </c>
      <c r="U167" s="104" t="str">
        <f>IF(ISNUMBER(SEARCH("TRUE",#REF!)), "Need to verify Bypass", "")</f>
        <v/>
      </c>
    </row>
    <row r="168" spans="2:21">
      <c r="B168" s="105" t="s">
        <v>242</v>
      </c>
      <c r="C168" s="105" t="str">
        <f>IF(ISNUMBER(SEARCH("BRANCH",$B168)), TRUE, "")</f>
        <v/>
      </c>
      <c r="D168" s="104" t="str">
        <f>IF(ISNUMBER(SEARCH("CONSTANT_CODING",$B168)), TRUE, "")</f>
        <v/>
      </c>
      <c r="E168" s="104" t="str">
        <f>IF(ISNUMBER(SEARCH("DEFAULT_FAIL",$B168)), TRUE, "")</f>
        <v/>
      </c>
      <c r="F168" s="104" t="str">
        <f>IF(ISNUMBER(SEARCH("DETECT",$B168)), TRUE, "")</f>
        <v/>
      </c>
      <c r="G168" s="104" t="str">
        <f>IF(ISNUMBER(SEARCH("DOUBLE_CHECK",$B168)), TRUE, "")</f>
        <v/>
      </c>
      <c r="H168" s="104" t="b">
        <f>IF(ISNUMBER(SEARCH("LOOP_CHECK",$B168)), TRUE, "")</f>
        <v>1</v>
      </c>
      <c r="I168" s="104" t="str">
        <f t="shared" si="7"/>
        <v/>
      </c>
      <c r="J168" s="105" t="str">
        <f>IF($B167=$B168,"Duplicate","")</f>
        <v/>
      </c>
      <c r="U168" s="104" t="str">
        <f>IF(ISNUMBER(SEARCH("TRUE",#REF!)), "Need to verify Bypass", "")</f>
        <v/>
      </c>
    </row>
    <row r="169" spans="2:21">
      <c r="B169" s="105" t="s">
        <v>243</v>
      </c>
      <c r="C169" s="105" t="str">
        <f>IF(ISNUMBER(SEARCH("BRANCH",$B169)), TRUE, "")</f>
        <v/>
      </c>
      <c r="D169" s="104" t="str">
        <f>IF(ISNUMBER(SEARCH("CONSTANT_CODING",$B169)), TRUE, "")</f>
        <v/>
      </c>
      <c r="E169" s="104" t="b">
        <f>IF(ISNUMBER(SEARCH("DEFAULT_FAIL",$B169)), TRUE, "")</f>
        <v>1</v>
      </c>
      <c r="F169" s="104" t="str">
        <f>IF(ISNUMBER(SEARCH("DETECT",$B169)), TRUE, "")</f>
        <v/>
      </c>
      <c r="G169" s="104" t="str">
        <f>IF(ISNUMBER(SEARCH("DOUBLE_CHECK",$B169)), TRUE, "")</f>
        <v/>
      </c>
      <c r="H169" s="104" t="str">
        <f>IF(ISNUMBER(SEARCH("LOOP_CHECK",$B169)), TRUE, "")</f>
        <v/>
      </c>
      <c r="I169" s="104" t="str">
        <f t="shared" si="7"/>
        <v/>
      </c>
      <c r="J169" s="105" t="str">
        <f>IF($B168=$B169,"Duplicate","")</f>
        <v/>
      </c>
      <c r="U169" s="104" t="str">
        <f>IF(ISNUMBER(SEARCH("TRUE",#REF!)), "Need to verify Bypass", "")</f>
        <v/>
      </c>
    </row>
    <row r="170" spans="2:21">
      <c r="B170" s="105" t="s">
        <v>244</v>
      </c>
      <c r="C170" s="105" t="str">
        <f>IF(ISNUMBER(SEARCH("BRANCH",$B170)), TRUE, "")</f>
        <v/>
      </c>
      <c r="D170" s="104" t="str">
        <f>IF(ISNUMBER(SEARCH("CONSTANT_CODING",$B170)), TRUE, "")</f>
        <v/>
      </c>
      <c r="E170" s="104" t="str">
        <f>IF(ISNUMBER(SEARCH("DEFAULT_FAIL",$B170)), TRUE, "")</f>
        <v/>
      </c>
      <c r="F170" s="104" t="str">
        <f>IF(ISNUMBER(SEARCH("DETECT",$B170)), TRUE, "")</f>
        <v/>
      </c>
      <c r="G170" s="104" t="str">
        <f>IF(ISNUMBER(SEARCH("DOUBLE_CHECK",$B170)), TRUE, "")</f>
        <v/>
      </c>
      <c r="H170" s="104" t="str">
        <f>IF(ISNUMBER(SEARCH("LOOP_CHECK",$B170)), TRUE, "")</f>
        <v/>
      </c>
      <c r="I170" s="104" t="b">
        <f>IF(ISNUMBER(SEARCH("BYPASS",$B170)), TRUE, "")</f>
        <v>1</v>
      </c>
    </row>
    <row r="171" spans="2:21">
      <c r="B171" s="105" t="s">
        <v>245</v>
      </c>
      <c r="C171" s="105" t="str">
        <f>IF(ISNUMBER(SEARCH("BRANCH",$B171)), TRUE, "")</f>
        <v/>
      </c>
      <c r="D171" s="104" t="str">
        <f>IF(ISNUMBER(SEARCH("CONSTANT_CODING",$B171)), TRUE, "")</f>
        <v/>
      </c>
      <c r="E171" s="104" t="str">
        <f>IF(ISNUMBER(SEARCH("DEFAULT_FAIL",$B171)), TRUE, "")</f>
        <v/>
      </c>
      <c r="F171" s="104" t="str">
        <f>IF(ISNUMBER(SEARCH("DETECT",$B171)), TRUE, "")</f>
        <v/>
      </c>
      <c r="G171" s="104" t="str">
        <f>IF(ISNUMBER(SEARCH("DOUBLE_CHECK",$B171)), TRUE, "")</f>
        <v/>
      </c>
      <c r="H171" s="104" t="b">
        <f>IF(ISNUMBER(SEARCH("LOOP_CHECK",$B171)), TRUE, "")</f>
        <v>1</v>
      </c>
      <c r="I171" s="104" t="str">
        <f t="shared" si="7"/>
        <v/>
      </c>
      <c r="J171" s="105" t="str">
        <f>IF($B169=$B171,"Duplicate","")</f>
        <v/>
      </c>
      <c r="U171" s="104" t="str">
        <f>IF(ISNUMBER(SEARCH("TRUE",#REF!)), "Need to verify Bypass", "")</f>
        <v/>
      </c>
    </row>
    <row r="172" spans="2:21">
      <c r="B172" s="105" t="s">
        <v>246</v>
      </c>
      <c r="C172" s="105" t="str">
        <f>IF(ISNUMBER(SEARCH("BRANCH",$B172)), TRUE, "")</f>
        <v/>
      </c>
      <c r="D172" s="104" t="str">
        <f>IF(ISNUMBER(SEARCH("CONSTANT_CODING",$B172)), TRUE, "")</f>
        <v/>
      </c>
      <c r="E172" s="104" t="str">
        <f>IF(ISNUMBER(SEARCH("DEFAULT_FAIL",$B172)), TRUE, "")</f>
        <v/>
      </c>
      <c r="F172" s="104" t="str">
        <f>IF(ISNUMBER(SEARCH("DETECT",$B172)), TRUE, "")</f>
        <v/>
      </c>
      <c r="G172" s="104" t="str">
        <f>IF(ISNUMBER(SEARCH("DOUBLE_CHECK",$B172)), TRUE, "")</f>
        <v/>
      </c>
      <c r="H172" s="104" t="b">
        <f>IF(ISNUMBER(SEARCH("LOOP_CHECK",$B172)), TRUE, "")</f>
        <v>1</v>
      </c>
      <c r="I172" s="104" t="str">
        <f t="shared" si="7"/>
        <v/>
      </c>
      <c r="J172" s="105" t="str">
        <f>IF($B171=$B172,"Duplicate","")</f>
        <v/>
      </c>
      <c r="U172" s="104" t="str">
        <f>IF(ISNUMBER(SEARCH("TRUE",#REF!)), "Need to verify Bypass", "")</f>
        <v/>
      </c>
    </row>
    <row r="173" spans="2:21">
      <c r="B173" s="105" t="s">
        <v>247</v>
      </c>
      <c r="C173" s="105" t="str">
        <f>IF(ISNUMBER(SEARCH("BRANCH",$B173)), TRUE, "")</f>
        <v/>
      </c>
      <c r="D173" s="104" t="str">
        <f>IF(ISNUMBER(SEARCH("CONSTANT_CODING",$B173)), TRUE, "")</f>
        <v/>
      </c>
      <c r="E173" s="104" t="str">
        <f>IF(ISNUMBER(SEARCH("DEFAULT_FAIL",$B173)), TRUE, "")</f>
        <v/>
      </c>
      <c r="F173" s="104" t="str">
        <f>IF(ISNUMBER(SEARCH("DETECT",$B173)), TRUE, "")</f>
        <v/>
      </c>
      <c r="G173" s="104" t="str">
        <f>IF(ISNUMBER(SEARCH("DOUBLE_CHECK",$B173)), TRUE, "")</f>
        <v/>
      </c>
      <c r="H173" s="104" t="str">
        <f>IF(ISNUMBER(SEARCH("LOOP_CHECK",$B173)), TRUE, "")</f>
        <v/>
      </c>
      <c r="I173" s="104" t="b">
        <f>IF(ISNUMBER(SEARCH("BYPASS",$B173)), TRUE, "")</f>
        <v>1</v>
      </c>
    </row>
    <row r="174" spans="2:21">
      <c r="B174" s="105" t="s">
        <v>248</v>
      </c>
      <c r="C174" s="105" t="str">
        <f>IF(ISNUMBER(SEARCH("BRANCH",$B174)), TRUE, "")</f>
        <v/>
      </c>
      <c r="D174" s="104" t="str">
        <f>IF(ISNUMBER(SEARCH("CONSTANT_CODING",$B174)), TRUE, "")</f>
        <v/>
      </c>
      <c r="E174" s="104" t="b">
        <f>IF(ISNUMBER(SEARCH("DEFAULT_FAIL",$B174)), TRUE, "")</f>
        <v>1</v>
      </c>
      <c r="F174" s="104" t="str">
        <f>IF(ISNUMBER(SEARCH("DETECT",$B174)), TRUE, "")</f>
        <v/>
      </c>
      <c r="G174" s="104" t="str">
        <f>IF(ISNUMBER(SEARCH("DOUBLE_CHECK",$B174)), TRUE, "")</f>
        <v/>
      </c>
      <c r="H174" s="104" t="str">
        <f>IF(ISNUMBER(SEARCH("LOOP_CHECK",$B174)), TRUE, "")</f>
        <v/>
      </c>
      <c r="I174" s="104" t="str">
        <f t="shared" si="7"/>
        <v/>
      </c>
      <c r="J174" s="105" t="str">
        <f>IF($B172=$B174,"Duplicate","")</f>
        <v/>
      </c>
      <c r="U174" s="104" t="str">
        <f>IF(ISNUMBER(SEARCH("TRUE",#REF!)), "Need to verify Bypass", "")</f>
        <v/>
      </c>
    </row>
    <row r="175" spans="2:21">
      <c r="B175" s="105" t="s">
        <v>249</v>
      </c>
      <c r="C175" s="105" t="str">
        <f>IF(ISNUMBER(SEARCH("BRANCH",$B175)), TRUE, "")</f>
        <v/>
      </c>
      <c r="D175" s="104" t="str">
        <f>IF(ISNUMBER(SEARCH("CONSTANT_CODING",$B175)), TRUE, "")</f>
        <v/>
      </c>
      <c r="E175" s="104" t="str">
        <f>IF(ISNUMBER(SEARCH("DEFAULT_FAIL",$B175)), TRUE, "")</f>
        <v/>
      </c>
      <c r="F175" s="104" t="str">
        <f>IF(ISNUMBER(SEARCH("DETECT",$B175)), TRUE, "")</f>
        <v/>
      </c>
      <c r="G175" s="104" t="str">
        <f>IF(ISNUMBER(SEARCH("DOUBLE_CHECK",$B175)), TRUE, "")</f>
        <v/>
      </c>
      <c r="H175" s="104" t="str">
        <f>IF(ISNUMBER(SEARCH("LOOP_CHECK",$B175)), TRUE, "")</f>
        <v/>
      </c>
      <c r="I175" s="104" t="b">
        <f>IF(ISNUMBER(SEARCH("BYPASS",$B175)), TRUE, "")</f>
        <v>1</v>
      </c>
    </row>
    <row r="176" spans="2:21">
      <c r="B176" s="105" t="s">
        <v>250</v>
      </c>
      <c r="C176" s="105" t="str">
        <f>IF(ISNUMBER(SEARCH("BRANCH",$B176)), TRUE, "")</f>
        <v/>
      </c>
      <c r="D176" s="104" t="str">
        <f>IF(ISNUMBER(SEARCH("CONSTANT_CODING",$B176)), TRUE, "")</f>
        <v/>
      </c>
      <c r="E176" s="104" t="str">
        <f>IF(ISNUMBER(SEARCH("DEFAULT_FAIL",$B176)), TRUE, "")</f>
        <v/>
      </c>
      <c r="F176" s="104" t="str">
        <f>IF(ISNUMBER(SEARCH("DETECT",$B176)), TRUE, "")</f>
        <v/>
      </c>
      <c r="G176" s="104" t="str">
        <f>IF(ISNUMBER(SEARCH("DOUBLE_CHECK",$B176)), TRUE, "")</f>
        <v/>
      </c>
      <c r="H176" s="104" t="b">
        <f>IF(ISNUMBER(SEARCH("LOOP_CHECK",$B176)), TRUE, "")</f>
        <v>1</v>
      </c>
      <c r="I176" s="104" t="str">
        <f t="shared" si="7"/>
        <v/>
      </c>
      <c r="J176" s="105" t="str">
        <f>IF($B174=$B176,"Duplicate","")</f>
        <v/>
      </c>
      <c r="U176" s="104" t="str">
        <f>IF(ISNUMBER(SEARCH("TRUE",#REF!)), "Need to verify Bypass", "")</f>
        <v/>
      </c>
    </row>
    <row r="177" spans="2:21">
      <c r="B177" s="105" t="s">
        <v>251</v>
      </c>
      <c r="C177" s="105" t="str">
        <f>IF(ISNUMBER(SEARCH("BRANCH",$B177)), TRUE, "")</f>
        <v/>
      </c>
      <c r="D177" s="104" t="str">
        <f>IF(ISNUMBER(SEARCH("CONSTANT_CODING",$B177)), TRUE, "")</f>
        <v/>
      </c>
      <c r="E177" s="104" t="str">
        <f>IF(ISNUMBER(SEARCH("DEFAULT_FAIL",$B177)), TRUE, "")</f>
        <v/>
      </c>
      <c r="F177" s="104" t="str">
        <f>IF(ISNUMBER(SEARCH("DETECT",$B177)), TRUE, "")</f>
        <v/>
      </c>
      <c r="G177" s="104" t="str">
        <f>IF(ISNUMBER(SEARCH("DOUBLE_CHECK",$B177)), TRUE, "")</f>
        <v/>
      </c>
      <c r="H177" s="104" t="b">
        <f>IF(ISNUMBER(SEARCH("LOOP_CHECK",$B177)), TRUE, "")</f>
        <v>1</v>
      </c>
      <c r="I177" s="104" t="str">
        <f t="shared" si="7"/>
        <v/>
      </c>
      <c r="J177" s="105" t="str">
        <f>IF($B176=$B177,"Duplicate","")</f>
        <v/>
      </c>
      <c r="U177" s="104" t="str">
        <f>IF(ISNUMBER(SEARCH("TRUE",#REF!)), "Need to verify Bypass", "")</f>
        <v/>
      </c>
    </row>
    <row r="178" spans="2:21">
      <c r="B178" s="105" t="s">
        <v>252</v>
      </c>
      <c r="C178" s="105" t="b">
        <f>IF(ISNUMBER(SEARCH("BRANCH",$B178)), TRUE, "")</f>
        <v>1</v>
      </c>
      <c r="D178" s="104" t="str">
        <f>IF(ISNUMBER(SEARCH("CONSTANT_CODING",$B178)), TRUE, "")</f>
        <v/>
      </c>
      <c r="E178" s="104" t="str">
        <f>IF(ISNUMBER(SEARCH("DEFAULT_FAIL",$B178)), TRUE, "")</f>
        <v/>
      </c>
      <c r="F178" s="104" t="str">
        <f>IF(ISNUMBER(SEARCH("DETECT",$B178)), TRUE, "")</f>
        <v/>
      </c>
      <c r="G178" s="104" t="str">
        <f>IF(ISNUMBER(SEARCH("DOUBLE_CHECK",$B178)), TRUE, "")</f>
        <v/>
      </c>
      <c r="H178" s="104" t="str">
        <f>IF(ISNUMBER(SEARCH("LOOP_CHECK",$B178)), TRUE, "")</f>
        <v/>
      </c>
      <c r="I178" s="104" t="str">
        <f t="shared" si="7"/>
        <v/>
      </c>
      <c r="J178" s="105" t="str">
        <f>IF($B177=$B178,"Duplicate","")</f>
        <v/>
      </c>
      <c r="K178" s="104" t="b">
        <v>1</v>
      </c>
      <c r="U178" s="104" t="str">
        <f>IF(ISNUMBER(SEARCH("TRUE",#REF!)), "Need to verify Bypass", "")</f>
        <v/>
      </c>
    </row>
    <row r="179" spans="2:21">
      <c r="B179" s="105" t="s">
        <v>253</v>
      </c>
      <c r="C179" s="105" t="str">
        <f>IF(ISNUMBER(SEARCH("BRANCH",$B179)), TRUE, "")</f>
        <v/>
      </c>
      <c r="D179" s="104" t="str">
        <f>IF(ISNUMBER(SEARCH("CONSTANT_CODING",$B179)), TRUE, "")</f>
        <v/>
      </c>
      <c r="E179" s="104" t="str">
        <f>IF(ISNUMBER(SEARCH("DEFAULT_FAIL",$B179)), TRUE, "")</f>
        <v/>
      </c>
      <c r="F179" s="104" t="str">
        <f>IF(ISNUMBER(SEARCH("DETECT",$B179)), TRUE, "")</f>
        <v/>
      </c>
      <c r="G179" s="104" t="b">
        <f>IF(ISNUMBER(SEARCH("DOUBLE_CHECK",$B179)), TRUE, "")</f>
        <v>1</v>
      </c>
      <c r="H179" s="104" t="str">
        <f>IF(ISNUMBER(SEARCH("LOOP_CHECK",$B179)), TRUE, "")</f>
        <v/>
      </c>
      <c r="I179" s="104" t="str">
        <f t="shared" si="7"/>
        <v/>
      </c>
      <c r="J179" s="105" t="str">
        <f>IF($B178=$B179,"Duplicate","")</f>
        <v/>
      </c>
      <c r="U179" s="104" t="str">
        <f>IF(ISNUMBER(SEARCH("TRUE",#REF!)), "Need to verify Bypass", "")</f>
        <v/>
      </c>
    </row>
    <row r="180" spans="2:21">
      <c r="B180" s="105" t="s">
        <v>254</v>
      </c>
      <c r="C180" s="105" t="b">
        <f>IF(ISNUMBER(SEARCH("BRANCH",$B180)), TRUE, "")</f>
        <v>1</v>
      </c>
      <c r="D180" s="104" t="str">
        <f>IF(ISNUMBER(SEARCH("CONSTANT_CODING",$B180)), TRUE, "")</f>
        <v/>
      </c>
      <c r="E180" s="104" t="str">
        <f>IF(ISNUMBER(SEARCH("DEFAULT_FAIL",$B180)), TRUE, "")</f>
        <v/>
      </c>
      <c r="F180" s="104" t="str">
        <f>IF(ISNUMBER(SEARCH("DETECT",$B180)), TRUE, "")</f>
        <v/>
      </c>
      <c r="G180" s="104" t="str">
        <f>IF(ISNUMBER(SEARCH("DOUBLE_CHECK",$B180)), TRUE, "")</f>
        <v/>
      </c>
      <c r="H180" s="104" t="str">
        <f>IF(ISNUMBER(SEARCH("LOOP_CHECK",$B180)), TRUE, "")</f>
        <v/>
      </c>
      <c r="I180" s="104" t="str">
        <f t="shared" si="7"/>
        <v/>
      </c>
      <c r="J180" s="105" t="s">
        <v>182</v>
      </c>
      <c r="K180" s="104" t="b">
        <v>1</v>
      </c>
      <c r="U180" s="104" t="str">
        <f>IF(ISNUMBER(SEARCH("TRUE",#REF!)), "Need to verify Bypass", "")</f>
        <v/>
      </c>
    </row>
    <row r="181" spans="2:21">
      <c r="B181" s="105" t="s">
        <v>255</v>
      </c>
      <c r="C181" s="105" t="str">
        <f>IF(ISNUMBER(SEARCH("BRANCH",$B181)), TRUE, "")</f>
        <v/>
      </c>
      <c r="D181" s="104" t="str">
        <f>IF(ISNUMBER(SEARCH("CONSTANT_CODING",$B181)), TRUE, "")</f>
        <v/>
      </c>
      <c r="E181" s="104" t="str">
        <f>IF(ISNUMBER(SEARCH("DEFAULT_FAIL",$B181)), TRUE, "")</f>
        <v/>
      </c>
      <c r="F181" s="104" t="str">
        <f>IF(ISNUMBER(SEARCH("DETECT",$B181)), TRUE, "")</f>
        <v/>
      </c>
      <c r="G181" s="104" t="b">
        <f>IF(ISNUMBER(SEARCH("DOUBLE_CHECK",$B181)), TRUE, "")</f>
        <v>1</v>
      </c>
      <c r="H181" s="104" t="str">
        <f>IF(ISNUMBER(SEARCH("LOOP_CHECK",$B181)), TRUE, "")</f>
        <v/>
      </c>
      <c r="I181" s="104" t="str">
        <f t="shared" si="7"/>
        <v/>
      </c>
      <c r="K181" s="104" t="b">
        <v>1</v>
      </c>
      <c r="U181" s="104" t="str">
        <f>IF(ISNUMBER(SEARCH("TRUE",#REF!)), "Need to verify Bypass", "")</f>
        <v/>
      </c>
    </row>
    <row r="182" spans="2:21">
      <c r="B182" s="105" t="s">
        <v>256</v>
      </c>
      <c r="C182" s="105" t="str">
        <f>IF(ISNUMBER(SEARCH("BRANCH",$B182)), TRUE, "")</f>
        <v/>
      </c>
      <c r="D182" s="104" t="str">
        <f>IF(ISNUMBER(SEARCH("CONSTANT_CODING",$B182)), TRUE, "")</f>
        <v/>
      </c>
      <c r="E182" s="104" t="str">
        <f>IF(ISNUMBER(SEARCH("DEFAULT_FAIL",$B182)), TRUE, "")</f>
        <v/>
      </c>
      <c r="F182" s="104" t="str">
        <f>IF(ISNUMBER(SEARCH("DETECT",$B182)), TRUE, "")</f>
        <v/>
      </c>
      <c r="G182" s="104" t="str">
        <f>IF(ISNUMBER(SEARCH("DOUBLE_CHECK",$B182)), TRUE, "")</f>
        <v/>
      </c>
      <c r="H182" s="104" t="str">
        <f>IF(ISNUMBER(SEARCH("LOOP_CHECK",$B182)), TRUE, "")</f>
        <v/>
      </c>
      <c r="I182" s="104" t="b">
        <f>IF(ISNUMBER(SEARCH("BYPASS",$B182)), TRUE, "")</f>
        <v>1</v>
      </c>
    </row>
    <row r="183" spans="2:21">
      <c r="B183" s="105" t="s">
        <v>257</v>
      </c>
      <c r="C183" s="105" t="str">
        <f>IF(ISNUMBER(SEARCH("BRANCH",$B183)), TRUE, "")</f>
        <v/>
      </c>
      <c r="D183" s="104" t="str">
        <f>IF(ISNUMBER(SEARCH("CONSTANT_CODING",$B183)), TRUE, "")</f>
        <v/>
      </c>
      <c r="E183" s="104" t="str">
        <f>IF(ISNUMBER(SEARCH("DEFAULT_FAIL",$B183)), TRUE, "")</f>
        <v/>
      </c>
      <c r="F183" s="104" t="str">
        <f>IF(ISNUMBER(SEARCH("DETECT",$B183)), TRUE, "")</f>
        <v/>
      </c>
      <c r="G183" s="104" t="str">
        <f>IF(ISNUMBER(SEARCH("DOUBLE_CHECK",$B183)), TRUE, "")</f>
        <v/>
      </c>
      <c r="H183" s="104" t="b">
        <f>IF(ISNUMBER(SEARCH("LOOP_CHECK",$B183)), TRUE, "")</f>
        <v>1</v>
      </c>
      <c r="I183" s="104" t="str">
        <f t="shared" si="7"/>
        <v/>
      </c>
      <c r="J183" s="105" t="str">
        <f>IF($B181=$B183,"Duplicate","")</f>
        <v/>
      </c>
      <c r="U183" s="104" t="str">
        <f>IF(ISNUMBER(SEARCH("TRUE",#REF!)), "Need to verify Bypass", "")</f>
        <v/>
      </c>
    </row>
    <row r="184" spans="2:21">
      <c r="B184" s="105" t="s">
        <v>258</v>
      </c>
      <c r="C184" s="105" t="str">
        <f>IF(ISNUMBER(SEARCH("BRANCH",$B184)), TRUE, "")</f>
        <v/>
      </c>
      <c r="D184" s="104" t="str">
        <f>IF(ISNUMBER(SEARCH("CONSTANT_CODING",$B184)), TRUE, "")</f>
        <v/>
      </c>
      <c r="E184" s="104" t="b">
        <f>IF(ISNUMBER(SEARCH("DEFAULT_FAIL",$B184)), TRUE, "")</f>
        <v>1</v>
      </c>
      <c r="F184" s="104" t="str">
        <f>IF(ISNUMBER(SEARCH("DETECT",$B184)), TRUE, "")</f>
        <v/>
      </c>
      <c r="G184" s="104" t="str">
        <f>IF(ISNUMBER(SEARCH("DOUBLE_CHECK",$B184)), TRUE, "")</f>
        <v/>
      </c>
      <c r="H184" s="104" t="str">
        <f>IF(ISNUMBER(SEARCH("LOOP_CHECK",$B184)), TRUE, "")</f>
        <v/>
      </c>
      <c r="I184" s="104" t="str">
        <f t="shared" si="7"/>
        <v/>
      </c>
      <c r="J184" s="105" t="str">
        <f>IF($B183=$B184,"Duplicate","")</f>
        <v/>
      </c>
      <c r="U184" s="104" t="str">
        <f>IF(ISNUMBER(SEARCH("TRUE",#REF!)), "Need to verify Bypass", "")</f>
        <v/>
      </c>
    </row>
    <row r="185" spans="2:21">
      <c r="B185" s="105" t="s">
        <v>259</v>
      </c>
      <c r="C185" s="105" t="str">
        <f>IF(ISNUMBER(SEARCH("BRANCH",$B185)), TRUE, "")</f>
        <v/>
      </c>
      <c r="D185" s="104" t="str">
        <f>IF(ISNUMBER(SEARCH("CONSTANT_CODING",$B185)), TRUE, "")</f>
        <v/>
      </c>
      <c r="E185" s="104" t="str">
        <f>IF(ISNUMBER(SEARCH("DEFAULT_FAIL",$B185)), TRUE, "")</f>
        <v/>
      </c>
      <c r="F185" s="104" t="str">
        <f>IF(ISNUMBER(SEARCH("DETECT",$B185)), TRUE, "")</f>
        <v/>
      </c>
      <c r="G185" s="104" t="str">
        <f>IF(ISNUMBER(SEARCH("DOUBLE_CHECK",$B185)), TRUE, "")</f>
        <v/>
      </c>
      <c r="H185" s="104" t="str">
        <f>IF(ISNUMBER(SEARCH("LOOP_CHECK",$B185)), TRUE, "")</f>
        <v/>
      </c>
      <c r="I185" s="104" t="b">
        <f>IF(ISNUMBER(SEARCH("BYPASS",$B185)), TRUE, "")</f>
        <v>1</v>
      </c>
    </row>
    <row r="186" spans="2:21">
      <c r="B186" s="105" t="s">
        <v>260</v>
      </c>
      <c r="C186" s="105" t="str">
        <f>IF(ISNUMBER(SEARCH("BRANCH",$B186)), TRUE, "")</f>
        <v/>
      </c>
      <c r="D186" s="104" t="str">
        <f>IF(ISNUMBER(SEARCH("CONSTANT_CODING",$B186)), TRUE, "")</f>
        <v/>
      </c>
      <c r="E186" s="104" t="str">
        <f>IF(ISNUMBER(SEARCH("DEFAULT_FAIL",$B186)), TRUE, "")</f>
        <v/>
      </c>
      <c r="F186" s="104" t="str">
        <f>IF(ISNUMBER(SEARCH("DETECT",$B186)), TRUE, "")</f>
        <v/>
      </c>
      <c r="G186" s="104" t="str">
        <f>IF(ISNUMBER(SEARCH("DOUBLE_CHECK",$B186)), TRUE, "")</f>
        <v/>
      </c>
      <c r="H186" s="104" t="b">
        <f>IF(ISNUMBER(SEARCH("LOOP_CHECK",$B186)), TRUE, "")</f>
        <v>1</v>
      </c>
      <c r="I186" s="104" t="str">
        <f t="shared" si="7"/>
        <v/>
      </c>
      <c r="J186" s="105" t="str">
        <f>IF($B184=$B186,"Duplicate","")</f>
        <v/>
      </c>
      <c r="U186" s="104" t="str">
        <f>IF(ISNUMBER(SEARCH("TRUE",#REF!)), "Need to verify Bypass", "")</f>
        <v/>
      </c>
    </row>
    <row r="187" spans="2:21">
      <c r="B187" s="105" t="s">
        <v>261</v>
      </c>
      <c r="C187" s="105" t="str">
        <f>IF(ISNUMBER(SEARCH("BRANCH",$B187)), TRUE, "")</f>
        <v/>
      </c>
      <c r="D187" s="104" t="b">
        <f>IF(ISNUMBER(SEARCH("CONSTANT_CODING",$B187)), TRUE, "")</f>
        <v>1</v>
      </c>
      <c r="E187" s="104" t="str">
        <f>IF(ISNUMBER(SEARCH("DEFAULT_FAIL",$B187)), TRUE, "")</f>
        <v/>
      </c>
      <c r="F187" s="104" t="str">
        <f>IF(ISNUMBER(SEARCH("DETECT",$B187)), TRUE, "")</f>
        <v/>
      </c>
      <c r="G187" s="104" t="str">
        <f>IF(ISNUMBER(SEARCH("DOUBLE_CHECK",$B187)), TRUE, "")</f>
        <v/>
      </c>
      <c r="H187" s="104" t="str">
        <f>IF(ISNUMBER(SEARCH("LOOP_CHECK",$B187)), TRUE, "")</f>
        <v/>
      </c>
      <c r="I187" s="104" t="str">
        <f t="shared" si="7"/>
        <v/>
      </c>
      <c r="J187" s="105" t="str">
        <f>IF($B186=$B187,"Duplicate","")</f>
        <v/>
      </c>
      <c r="U187" s="104" t="str">
        <f>IF(ISNUMBER(SEARCH("TRUE",#REF!)), "Need to verify Bypass", "")</f>
        <v/>
      </c>
    </row>
    <row r="188" spans="2:21">
      <c r="B188" s="105" t="s">
        <v>262</v>
      </c>
      <c r="C188" s="105" t="str">
        <f>IF(ISNUMBER(SEARCH("BRANCH",$B188)), TRUE, "")</f>
        <v/>
      </c>
      <c r="D188" s="104" t="str">
        <f>IF(ISNUMBER(SEARCH("CONSTANT_CODING",$B188)), TRUE, "")</f>
        <v/>
      </c>
      <c r="E188" s="104" t="str">
        <f>IF(ISNUMBER(SEARCH("DEFAULT_FAIL",$B188)), TRUE, "")</f>
        <v/>
      </c>
      <c r="F188" s="104" t="str">
        <f>IF(ISNUMBER(SEARCH("DETECT",$B188)), TRUE, "")</f>
        <v/>
      </c>
      <c r="G188" s="104" t="str">
        <f>IF(ISNUMBER(SEARCH("DOUBLE_CHECK",$B188)), TRUE, "")</f>
        <v/>
      </c>
      <c r="H188" s="104" t="b">
        <f>IF(ISNUMBER(SEARCH("LOOP_CHECK",$B188)), TRUE, "")</f>
        <v>1</v>
      </c>
      <c r="I188" s="104" t="str">
        <f t="shared" si="7"/>
        <v/>
      </c>
      <c r="J188" s="105" t="str">
        <f>IF($B187=$B188,"Duplicate","")</f>
        <v/>
      </c>
      <c r="U188" s="104" t="str">
        <f>IF(ISNUMBER(SEARCH("TRUE",#REF!)), "Need to verify Bypass", "")</f>
        <v/>
      </c>
    </row>
    <row r="189" spans="2:21">
      <c r="B189" s="105" t="s">
        <v>263</v>
      </c>
      <c r="C189" s="105" t="str">
        <f>IF(ISNUMBER(SEARCH("BRANCH",$B189)), TRUE, "")</f>
        <v/>
      </c>
      <c r="D189" s="104" t="str">
        <f>IF(ISNUMBER(SEARCH("CONSTANT_CODING",$B189)), TRUE, "")</f>
        <v/>
      </c>
      <c r="E189" s="104" t="str">
        <f>IF(ISNUMBER(SEARCH("DEFAULT_FAIL",$B189)), TRUE, "")</f>
        <v/>
      </c>
      <c r="F189" s="104" t="str">
        <f>IF(ISNUMBER(SEARCH("DETECT",$B189)), TRUE, "")</f>
        <v/>
      </c>
      <c r="G189" s="104" t="str">
        <f>IF(ISNUMBER(SEARCH("DOUBLE_CHECK",$B189)), TRUE, "")</f>
        <v/>
      </c>
      <c r="H189" s="104" t="str">
        <f>IF(ISNUMBER(SEARCH("LOOP_CHECK",$B189)), TRUE, "")</f>
        <v/>
      </c>
      <c r="I189" s="104" t="b">
        <f>IF(ISNUMBER(SEARCH("BYPASS",$B189)), TRUE, "")</f>
        <v>1</v>
      </c>
    </row>
    <row r="190" spans="2:21">
      <c r="B190" s="105" t="s">
        <v>264</v>
      </c>
      <c r="C190" s="105" t="str">
        <f>IF(ISNUMBER(SEARCH("BRANCH",$B190)), TRUE, "")</f>
        <v/>
      </c>
      <c r="D190" s="104" t="str">
        <f>IF(ISNUMBER(SEARCH("CONSTANT_CODING",$B190)), TRUE, "")</f>
        <v/>
      </c>
      <c r="E190" s="104" t="str">
        <f>IF(ISNUMBER(SEARCH("DEFAULT_FAIL",$B190)), TRUE, "")</f>
        <v/>
      </c>
      <c r="F190" s="104" t="str">
        <f>IF(ISNUMBER(SEARCH("DETECT",$B190)), TRUE, "")</f>
        <v/>
      </c>
      <c r="G190" s="104" t="str">
        <f>IF(ISNUMBER(SEARCH("DOUBLE_CHECK",$B190)), TRUE, "")</f>
        <v/>
      </c>
      <c r="H190" s="104" t="b">
        <f>IF(ISNUMBER(SEARCH("LOOP_CHECK",$B190)), TRUE, "")</f>
        <v>1</v>
      </c>
      <c r="I190" s="104" t="str">
        <f t="shared" si="7"/>
        <v/>
      </c>
      <c r="J190" s="105" t="str">
        <f>IF($B188=$B190,"Duplicate","")</f>
        <v/>
      </c>
      <c r="U190" s="104" t="str">
        <f>IF(ISNUMBER(SEARCH("TRUE",#REF!)), "Need to verify Bypass", "")</f>
        <v/>
      </c>
    </row>
    <row r="191" spans="2:21">
      <c r="B191" s="105" t="s">
        <v>265</v>
      </c>
      <c r="C191" s="105" t="str">
        <f>IF(ISNUMBER(SEARCH("BRANCH",$B191)), TRUE, "")</f>
        <v/>
      </c>
      <c r="D191" s="104" t="str">
        <f>IF(ISNUMBER(SEARCH("CONSTANT_CODING",$B191)), TRUE, "")</f>
        <v/>
      </c>
      <c r="E191" s="104" t="str">
        <f>IF(ISNUMBER(SEARCH("DEFAULT_FAIL",$B191)), TRUE, "")</f>
        <v/>
      </c>
      <c r="F191" s="104" t="str">
        <f>IF(ISNUMBER(SEARCH("DETECT",$B191)), TRUE, "")</f>
        <v/>
      </c>
      <c r="G191" s="104" t="str">
        <f>IF(ISNUMBER(SEARCH("DOUBLE_CHECK",$B191)), TRUE, "")</f>
        <v/>
      </c>
      <c r="H191" s="104" t="str">
        <f>IF(ISNUMBER(SEARCH("LOOP_CHECK",$B191)), TRUE, "")</f>
        <v/>
      </c>
      <c r="I191" s="104" t="b">
        <f>IF(ISNUMBER(SEARCH("BYPASS",$B191)), TRUE, "")</f>
        <v>1</v>
      </c>
    </row>
    <row r="192" spans="2:21">
      <c r="B192" s="105" t="s">
        <v>266</v>
      </c>
      <c r="C192" s="105" t="str">
        <f>IF(ISNUMBER(SEARCH("BRANCH",$B192)), TRUE, "")</f>
        <v/>
      </c>
      <c r="D192" s="104" t="str">
        <f>IF(ISNUMBER(SEARCH("CONSTANT_CODING",$B192)), TRUE, "")</f>
        <v/>
      </c>
      <c r="E192" s="104" t="b">
        <f>IF(ISNUMBER(SEARCH("DEFAULT_FAIL",$B192)), TRUE, "")</f>
        <v>1</v>
      </c>
      <c r="F192" s="104" t="str">
        <f>IF(ISNUMBER(SEARCH("DETECT",$B192)), TRUE, "")</f>
        <v/>
      </c>
      <c r="G192" s="104" t="str">
        <f>IF(ISNUMBER(SEARCH("DOUBLE_CHECK",$B192)), TRUE, "")</f>
        <v/>
      </c>
      <c r="H192" s="104" t="str">
        <f>IF(ISNUMBER(SEARCH("LOOP_CHECK",$B192)), TRUE, "")</f>
        <v/>
      </c>
      <c r="I192" s="104" t="str">
        <f t="shared" si="7"/>
        <v/>
      </c>
      <c r="J192" s="105" t="str">
        <f>IF($B190=$B192,"Duplicate","")</f>
        <v/>
      </c>
      <c r="U192" s="104" t="str">
        <f>IF(ISNUMBER(SEARCH("TRUE",#REF!)), "Need to verify Bypass", "")</f>
        <v/>
      </c>
    </row>
    <row r="193" spans="2:21">
      <c r="B193" s="105" t="s">
        <v>267</v>
      </c>
      <c r="C193" s="105" t="str">
        <f>IF(ISNUMBER(SEARCH("BRANCH",$B193)), TRUE, "")</f>
        <v/>
      </c>
      <c r="D193" s="104" t="b">
        <f>IF(ISNUMBER(SEARCH("CONSTANT_CODING",$B193)), TRUE, "")</f>
        <v>1</v>
      </c>
      <c r="E193" s="104" t="str">
        <f>IF(ISNUMBER(SEARCH("DEFAULT_FAIL",$B193)), TRUE, "")</f>
        <v/>
      </c>
      <c r="F193" s="104" t="str">
        <f>IF(ISNUMBER(SEARCH("DETECT",$B193)), TRUE, "")</f>
        <v/>
      </c>
      <c r="G193" s="104" t="str">
        <f>IF(ISNUMBER(SEARCH("DOUBLE_CHECK",$B193)), TRUE, "")</f>
        <v/>
      </c>
      <c r="H193" s="104" t="str">
        <f>IF(ISNUMBER(SEARCH("LOOP_CHECK",$B193)), TRUE, "")</f>
        <v/>
      </c>
      <c r="I193" s="104" t="str">
        <f t="shared" si="7"/>
        <v/>
      </c>
      <c r="J193" s="105" t="s">
        <v>145</v>
      </c>
      <c r="K193" s="104" t="b">
        <v>1</v>
      </c>
      <c r="U193" s="104" t="str">
        <f>IF(ISNUMBER(SEARCH("TRUE",#REF!)), "Need to verify Bypass", "")</f>
        <v/>
      </c>
    </row>
    <row r="194" spans="2:21">
      <c r="B194" s="105" t="s">
        <v>268</v>
      </c>
      <c r="C194" s="105" t="str">
        <f>IF(ISNUMBER(SEARCH("BRANCH",$B194)), TRUE, "")</f>
        <v/>
      </c>
      <c r="D194" s="104" t="str">
        <f>IF(ISNUMBER(SEARCH("CONSTANT_CODING",$B194)), TRUE, "")</f>
        <v/>
      </c>
      <c r="E194" s="104" t="str">
        <f>IF(ISNUMBER(SEARCH("DEFAULT_FAIL",$B194)), TRUE, "")</f>
        <v/>
      </c>
      <c r="F194" s="104" t="str">
        <f>IF(ISNUMBER(SEARCH("DETECT",$B194)), TRUE, "")</f>
        <v/>
      </c>
      <c r="G194" s="104" t="str">
        <f>IF(ISNUMBER(SEARCH("DOUBLE_CHECK",$B194)), TRUE, "")</f>
        <v/>
      </c>
      <c r="H194" s="104" t="b">
        <f>IF(ISNUMBER(SEARCH("LOOP_CHECK",$B194)), TRUE, "")</f>
        <v>1</v>
      </c>
      <c r="I194" s="104" t="str">
        <f t="shared" si="7"/>
        <v/>
      </c>
      <c r="J194" s="105" t="str">
        <f>IF($B193=$B194,"Duplicate","")</f>
        <v/>
      </c>
      <c r="U194" s="104" t="str">
        <f>IF(ISNUMBER(SEARCH("TRUE",#REF!)), "Need to verify Bypass", "")</f>
        <v/>
      </c>
    </row>
    <row r="195" spans="2:21">
      <c r="B195" s="105" t="s">
        <v>269</v>
      </c>
      <c r="C195" s="105" t="str">
        <f>IF(ISNUMBER(SEARCH("BRANCH",$B195)), TRUE, "")</f>
        <v/>
      </c>
      <c r="D195" s="104" t="str">
        <f>IF(ISNUMBER(SEARCH("CONSTANT_CODING",$B195)), TRUE, "")</f>
        <v/>
      </c>
      <c r="E195" s="104" t="str">
        <f>IF(ISNUMBER(SEARCH("DEFAULT_FAIL",$B195)), TRUE, "")</f>
        <v/>
      </c>
      <c r="F195" s="104" t="str">
        <f>IF(ISNUMBER(SEARCH("DETECT",$B195)), TRUE, "")</f>
        <v/>
      </c>
      <c r="G195" s="104" t="str">
        <f>IF(ISNUMBER(SEARCH("DOUBLE_CHECK",$B195)), TRUE, "")</f>
        <v/>
      </c>
      <c r="H195" s="104" t="b">
        <f>IF(ISNUMBER(SEARCH("LOOP_CHECK",$B195)), TRUE, "")</f>
        <v>1</v>
      </c>
      <c r="I195" s="104" t="str">
        <f t="shared" si="7"/>
        <v/>
      </c>
      <c r="J195" s="105" t="str">
        <f>IF($B194=$B195,"Duplicate","")</f>
        <v/>
      </c>
      <c r="U195" s="104" t="str">
        <f>IF(ISNUMBER(SEARCH("TRUE",#REF!)), "Need to verify Bypass", "")</f>
        <v/>
      </c>
    </row>
    <row r="196" spans="2:21">
      <c r="B196" s="105" t="s">
        <v>270</v>
      </c>
      <c r="C196" s="105" t="str">
        <f>IF(ISNUMBER(SEARCH("BRANCH",$B196)), TRUE, "")</f>
        <v/>
      </c>
      <c r="D196" s="104" t="str">
        <f>IF(ISNUMBER(SEARCH("CONSTANT_CODING",$B196)), TRUE, "")</f>
        <v/>
      </c>
      <c r="E196" s="104" t="str">
        <f>IF(ISNUMBER(SEARCH("DEFAULT_FAIL",$B196)), TRUE, "")</f>
        <v/>
      </c>
      <c r="F196" s="104" t="str">
        <f>IF(ISNUMBER(SEARCH("DETECT",$B196)), TRUE, "")</f>
        <v/>
      </c>
      <c r="G196" s="104" t="str">
        <f>IF(ISNUMBER(SEARCH("DOUBLE_CHECK",$B196)), TRUE, "")</f>
        <v/>
      </c>
      <c r="H196" s="104" t="b">
        <f>IF(ISNUMBER(SEARCH("LOOP_CHECK",$B196)), TRUE, "")</f>
        <v>1</v>
      </c>
      <c r="I196" s="104" t="str">
        <f t="shared" si="7"/>
        <v/>
      </c>
      <c r="J196" s="105" t="str">
        <f>IF($B195=$B196,"Duplicate","")</f>
        <v/>
      </c>
      <c r="U196" s="104" t="str">
        <f>IF(ISNUMBER(SEARCH("TRUE",#REF!)), "Need to verify Bypass", "")</f>
        <v/>
      </c>
    </row>
    <row r="197" spans="2:21">
      <c r="B197" s="105" t="s">
        <v>271</v>
      </c>
      <c r="C197" s="105" t="str">
        <f>IF(ISNUMBER(SEARCH("BRANCH",$B197)), TRUE, "")</f>
        <v/>
      </c>
      <c r="D197" s="104" t="str">
        <f>IF(ISNUMBER(SEARCH("CONSTANT_CODING",$B197)), TRUE, "")</f>
        <v/>
      </c>
      <c r="E197" s="104" t="str">
        <f>IF(ISNUMBER(SEARCH("DEFAULT_FAIL",$B197)), TRUE, "")</f>
        <v/>
      </c>
      <c r="F197" s="104" t="str">
        <f>IF(ISNUMBER(SEARCH("DETECT",$B197)), TRUE, "")</f>
        <v/>
      </c>
      <c r="G197" s="104" t="str">
        <f>IF(ISNUMBER(SEARCH("DOUBLE_CHECK",$B197)), TRUE, "")</f>
        <v/>
      </c>
      <c r="H197" s="104" t="str">
        <f>IF(ISNUMBER(SEARCH("LOOP_CHECK",$B197)), TRUE, "")</f>
        <v/>
      </c>
      <c r="I197" s="104" t="b">
        <f>IF(ISNUMBER(SEARCH("BYPASS",$B197)), TRUE, "")</f>
        <v>1</v>
      </c>
    </row>
    <row r="198" spans="2:21">
      <c r="B198" s="105" t="s">
        <v>272</v>
      </c>
      <c r="C198" s="105" t="str">
        <f>IF(ISNUMBER(SEARCH("BRANCH",$B198)), TRUE, "")</f>
        <v/>
      </c>
      <c r="D198" s="104" t="str">
        <f>IF(ISNUMBER(SEARCH("CONSTANT_CODING",$B198)), TRUE, "")</f>
        <v/>
      </c>
      <c r="E198" s="104" t="b">
        <f>IF(ISNUMBER(SEARCH("DEFAULT_FAIL",$B198)), TRUE, "")</f>
        <v>1</v>
      </c>
      <c r="F198" s="104" t="str">
        <f>IF(ISNUMBER(SEARCH("DETECT",$B198)), TRUE, "")</f>
        <v/>
      </c>
      <c r="G198" s="104" t="str">
        <f>IF(ISNUMBER(SEARCH("DOUBLE_CHECK",$B198)), TRUE, "")</f>
        <v/>
      </c>
      <c r="H198" s="104" t="str">
        <f>IF(ISNUMBER(SEARCH("LOOP_CHECK",$B198)), TRUE, "")</f>
        <v/>
      </c>
      <c r="I198" s="104" t="str">
        <f t="shared" si="7"/>
        <v/>
      </c>
      <c r="J198" s="105" t="str">
        <f>IF($B196=$B198,"Duplicate","")</f>
        <v/>
      </c>
      <c r="U198" s="104" t="str">
        <f>IF(ISNUMBER(SEARCH("TRUE",#REF!)), "Need to verify Bypass", "")</f>
        <v/>
      </c>
    </row>
    <row r="199" spans="2:21">
      <c r="B199" s="105" t="s">
        <v>273</v>
      </c>
      <c r="C199" s="105" t="str">
        <f>IF(ISNUMBER(SEARCH("BRANCH",$B199)), TRUE, "")</f>
        <v/>
      </c>
      <c r="D199" s="104" t="str">
        <f>IF(ISNUMBER(SEARCH("CONSTANT_CODING",$B199)), TRUE, "")</f>
        <v/>
      </c>
      <c r="E199" s="104" t="str">
        <f>IF(ISNUMBER(SEARCH("DEFAULT_FAIL",$B199)), TRUE, "")</f>
        <v/>
      </c>
      <c r="F199" s="104" t="str">
        <f>IF(ISNUMBER(SEARCH("DETECT",$B199)), TRUE, "")</f>
        <v/>
      </c>
      <c r="G199" s="104" t="str">
        <f>IF(ISNUMBER(SEARCH("DOUBLE_CHECK",$B199)), TRUE, "")</f>
        <v/>
      </c>
      <c r="H199" s="104" t="b">
        <f>IF(ISNUMBER(SEARCH("LOOP_CHECK",$B199)), TRUE, "")</f>
        <v>1</v>
      </c>
      <c r="I199" s="104" t="str">
        <f t="shared" si="7"/>
        <v/>
      </c>
      <c r="J199" s="105" t="str">
        <f>IF($B198=$B199,"Duplicate","")</f>
        <v/>
      </c>
      <c r="U199" s="104" t="str">
        <f>IF(ISNUMBER(SEARCH("TRUE",#REF!)), "Need to verify Bypass", "")</f>
        <v/>
      </c>
    </row>
    <row r="200" spans="2:21">
      <c r="B200" s="105" t="s">
        <v>274</v>
      </c>
      <c r="C200" s="105" t="str">
        <f>IF(ISNUMBER(SEARCH("BRANCH",$B200)), TRUE, "")</f>
        <v/>
      </c>
      <c r="D200" s="104" t="str">
        <f>IF(ISNUMBER(SEARCH("CONSTANT_CODING",$B200)), TRUE, "")</f>
        <v/>
      </c>
      <c r="E200" s="104" t="str">
        <f>IF(ISNUMBER(SEARCH("DEFAULT_FAIL",$B200)), TRUE, "")</f>
        <v/>
      </c>
      <c r="F200" s="104" t="str">
        <f>IF(ISNUMBER(SEARCH("DETECT",$B200)), TRUE, "")</f>
        <v/>
      </c>
      <c r="G200" s="104" t="str">
        <f>IF(ISNUMBER(SEARCH("DOUBLE_CHECK",$B200)), TRUE, "")</f>
        <v/>
      </c>
      <c r="H200" s="104" t="str">
        <f>IF(ISNUMBER(SEARCH("LOOP_CHECK",$B200)), TRUE, "")</f>
        <v/>
      </c>
      <c r="I200" s="104" t="b">
        <f>IF(ISNUMBER(SEARCH("BYPASS",$B200)), TRUE, "")</f>
        <v>1</v>
      </c>
    </row>
    <row r="201" spans="2:21">
      <c r="B201" s="105" t="s">
        <v>275</v>
      </c>
      <c r="C201" s="105" t="str">
        <f>IF(ISNUMBER(SEARCH("BRANCH",$B201)), TRUE, "")</f>
        <v/>
      </c>
      <c r="D201" s="104" t="str">
        <f>IF(ISNUMBER(SEARCH("CONSTANT_CODING",$B201)), TRUE, "")</f>
        <v/>
      </c>
      <c r="E201" s="104" t="str">
        <f>IF(ISNUMBER(SEARCH("DEFAULT_FAIL",$B201)), TRUE, "")</f>
        <v/>
      </c>
      <c r="F201" s="104" t="str">
        <f>IF(ISNUMBER(SEARCH("DETECT",$B201)), TRUE, "")</f>
        <v/>
      </c>
      <c r="G201" s="104" t="str">
        <f>IF(ISNUMBER(SEARCH("DOUBLE_CHECK",$B201)), TRUE, "")</f>
        <v/>
      </c>
      <c r="H201" s="104" t="b">
        <f>IF(ISNUMBER(SEARCH("LOOP_CHECK",$B201)), TRUE, "")</f>
        <v>1</v>
      </c>
      <c r="I201" s="104" t="str">
        <f t="shared" si="7"/>
        <v/>
      </c>
      <c r="J201" s="105" t="str">
        <f>IF($B199=$B201,"Duplicate","")</f>
        <v/>
      </c>
      <c r="U201" s="104" t="str">
        <f>IF(ISNUMBER(SEARCH("TRUE",#REF!)), "Need to verify Bypass", "")</f>
        <v/>
      </c>
    </row>
    <row r="202" spans="2:21">
      <c r="B202" s="105" t="s">
        <v>276</v>
      </c>
      <c r="C202" s="105" t="str">
        <f>IF(ISNUMBER(SEARCH("BRANCH",$B202)), TRUE, "")</f>
        <v/>
      </c>
      <c r="D202" s="104" t="str">
        <f>IF(ISNUMBER(SEARCH("CONSTANT_CODING",$B202)), TRUE, "")</f>
        <v/>
      </c>
      <c r="E202" s="104" t="str">
        <f>IF(ISNUMBER(SEARCH("DEFAULT_FAIL",$B202)), TRUE, "")</f>
        <v/>
      </c>
      <c r="F202" s="104" t="str">
        <f>IF(ISNUMBER(SEARCH("DETECT",$B202)), TRUE, "")</f>
        <v/>
      </c>
      <c r="G202" s="104" t="str">
        <f>IF(ISNUMBER(SEARCH("DOUBLE_CHECK",$B202)), TRUE, "")</f>
        <v/>
      </c>
      <c r="H202" s="104" t="str">
        <f>IF(ISNUMBER(SEARCH("LOOP_CHECK",$B202)), TRUE, "")</f>
        <v/>
      </c>
      <c r="I202" s="104" t="b">
        <f>IF(ISNUMBER(SEARCH("BYPASS",$B202)), TRUE, "")</f>
        <v>1</v>
      </c>
    </row>
    <row r="203" spans="2:21">
      <c r="B203" s="105" t="s">
        <v>277</v>
      </c>
      <c r="C203" s="105" t="str">
        <f>IF(ISNUMBER(SEARCH("BRANCH",$B203)), TRUE, "")</f>
        <v/>
      </c>
      <c r="D203" s="104" t="str">
        <f>IF(ISNUMBER(SEARCH("CONSTANT_CODING",$B203)), TRUE, "")</f>
        <v/>
      </c>
      <c r="E203" s="104" t="str">
        <f>IF(ISNUMBER(SEARCH("DEFAULT_FAIL",$B203)), TRUE, "")</f>
        <v/>
      </c>
      <c r="F203" s="104" t="str">
        <f>IF(ISNUMBER(SEARCH("DETECT",$B203)), TRUE, "")</f>
        <v/>
      </c>
      <c r="G203" s="104" t="b">
        <f>IF(ISNUMBER(SEARCH("DOUBLE_CHECK",$B203)), TRUE, "")</f>
        <v>1</v>
      </c>
      <c r="H203" s="104" t="str">
        <f>IF(ISNUMBER(SEARCH("LOOP_CHECK",$B203)), TRUE, "")</f>
        <v/>
      </c>
      <c r="I203" s="104" t="str">
        <f t="shared" si="7"/>
        <v/>
      </c>
      <c r="J203" s="105" t="str">
        <f>IF($B201=$B203,"Duplicate","")</f>
        <v/>
      </c>
      <c r="U203" s="104" t="str">
        <f>IF(ISNUMBER(SEARCH("TRUE",#REF!)), "Need to verify Bypass", "")</f>
        <v/>
      </c>
    </row>
    <row r="204" spans="2:21">
      <c r="B204" s="105" t="s">
        <v>278</v>
      </c>
      <c r="C204" s="105" t="str">
        <f>IF(ISNUMBER(SEARCH("BRANCH",$B204)), TRUE, "")</f>
        <v/>
      </c>
      <c r="D204" s="104" t="str">
        <f>IF(ISNUMBER(SEARCH("CONSTANT_CODING",$B204)), TRUE, "")</f>
        <v/>
      </c>
      <c r="E204" s="104" t="b">
        <f>IF(ISNUMBER(SEARCH("DEFAULT_FAIL",$B204)), TRUE, "")</f>
        <v>1</v>
      </c>
      <c r="F204" s="104" t="str">
        <f>IF(ISNUMBER(SEARCH("DETECT",$B204)), TRUE, "")</f>
        <v/>
      </c>
      <c r="G204" s="104" t="str">
        <f>IF(ISNUMBER(SEARCH("DOUBLE_CHECK",$B204)), TRUE, "")</f>
        <v/>
      </c>
      <c r="H204" s="104" t="str">
        <f>IF(ISNUMBER(SEARCH("LOOP_CHECK",$B204)), TRUE, "")</f>
        <v/>
      </c>
      <c r="I204" s="104" t="str">
        <f t="shared" si="7"/>
        <v/>
      </c>
      <c r="J204" s="105" t="str">
        <f>IF($B203=$B204,"Duplicate","")</f>
        <v/>
      </c>
      <c r="U204" s="104" t="str">
        <f>IF(ISNUMBER(SEARCH("TRUE",#REF!)), "Need to verify Bypass", "")</f>
        <v/>
      </c>
    </row>
    <row r="205" spans="2:21">
      <c r="B205" s="105" t="s">
        <v>279</v>
      </c>
      <c r="C205" s="105" t="str">
        <f>IF(ISNUMBER(SEARCH("BRANCH",$B205)), TRUE, "")</f>
        <v/>
      </c>
      <c r="D205" s="104" t="str">
        <f>IF(ISNUMBER(SEARCH("CONSTANT_CODING",$B205)), TRUE, "")</f>
        <v/>
      </c>
      <c r="E205" s="104" t="str">
        <f>IF(ISNUMBER(SEARCH("DEFAULT_FAIL",$B205)), TRUE, "")</f>
        <v/>
      </c>
      <c r="F205" s="104" t="str">
        <f>IF(ISNUMBER(SEARCH("DETECT",$B205)), TRUE, "")</f>
        <v/>
      </c>
      <c r="G205" s="104" t="str">
        <f>IF(ISNUMBER(SEARCH("DOUBLE_CHECK",$B205)), TRUE, "")</f>
        <v/>
      </c>
      <c r="H205" s="104" t="str">
        <f>IF(ISNUMBER(SEARCH("LOOP_CHECK",$B205)), TRUE, "")</f>
        <v/>
      </c>
      <c r="I205" s="104" t="b">
        <f>IF(ISNUMBER(SEARCH("BYPASS",$B205)), TRUE, "")</f>
        <v>1</v>
      </c>
    </row>
    <row r="206" spans="2:21">
      <c r="B206" s="105" t="s">
        <v>280</v>
      </c>
      <c r="C206" s="105" t="str">
        <f>IF(ISNUMBER(SEARCH("BRANCH",$B206)), TRUE, "")</f>
        <v/>
      </c>
      <c r="D206" s="104" t="str">
        <f>IF(ISNUMBER(SEARCH("CONSTANT_CODING",$B206)), TRUE, "")</f>
        <v/>
      </c>
      <c r="E206" s="104" t="str">
        <f>IF(ISNUMBER(SEARCH("DEFAULT_FAIL",$B206)), TRUE, "")</f>
        <v/>
      </c>
      <c r="F206" s="104" t="str">
        <f>IF(ISNUMBER(SEARCH("DETECT",$B206)), TRUE, "")</f>
        <v/>
      </c>
      <c r="G206" s="104" t="b">
        <f>IF(ISNUMBER(SEARCH("DOUBLE_CHECK",$B206)), TRUE, "")</f>
        <v>1</v>
      </c>
      <c r="H206" s="104" t="str">
        <f>IF(ISNUMBER(SEARCH("LOOP_CHECK",$B206)), TRUE, "")</f>
        <v/>
      </c>
      <c r="I206" s="104" t="str">
        <f t="shared" si="7"/>
        <v/>
      </c>
      <c r="J206" s="105" t="str">
        <f>IF($B204=$B206,"Duplicate","")</f>
        <v/>
      </c>
      <c r="U206" s="104" t="str">
        <f>IF(ISNUMBER(SEARCH("TRUE",#REF!)), "Need to verify Bypass", "")</f>
        <v/>
      </c>
    </row>
    <row r="207" spans="2:21">
      <c r="B207" s="105" t="s">
        <v>281</v>
      </c>
      <c r="C207" s="105" t="str">
        <f>IF(ISNUMBER(SEARCH("BRANCH",$B207)), TRUE, "")</f>
        <v/>
      </c>
      <c r="D207" s="104" t="str">
        <f>IF(ISNUMBER(SEARCH("CONSTANT_CODING",$B207)), TRUE, "")</f>
        <v/>
      </c>
      <c r="E207" s="104" t="str">
        <f>IF(ISNUMBER(SEARCH("DEFAULT_FAIL",$B207)), TRUE, "")</f>
        <v/>
      </c>
      <c r="F207" s="104" t="str">
        <f>IF(ISNUMBER(SEARCH("DETECT",$B207)), TRUE, "")</f>
        <v/>
      </c>
      <c r="G207" s="104" t="str">
        <f>IF(ISNUMBER(SEARCH("DOUBLE_CHECK",$B207)), TRUE, "")</f>
        <v/>
      </c>
      <c r="H207" s="104" t="str">
        <f>IF(ISNUMBER(SEARCH("LOOP_CHECK",$B207)), TRUE, "")</f>
        <v/>
      </c>
      <c r="I207" s="104" t="b">
        <f>IF(ISNUMBER(SEARCH("BYPASS",$B207)), TRUE, "")</f>
        <v>1</v>
      </c>
    </row>
    <row r="208" spans="2:21">
      <c r="B208" s="105" t="s">
        <v>282</v>
      </c>
      <c r="C208" s="105" t="str">
        <f>IF(ISNUMBER(SEARCH("BRANCH",$B208)), TRUE, "")</f>
        <v/>
      </c>
      <c r="D208" s="104" t="str">
        <f>IF(ISNUMBER(SEARCH("CONSTANT_CODING",$B208)), TRUE, "")</f>
        <v/>
      </c>
      <c r="E208" s="104" t="b">
        <f>IF(ISNUMBER(SEARCH("DEFAULT_FAIL",$B208)), TRUE, "")</f>
        <v>1</v>
      </c>
      <c r="F208" s="104" t="str">
        <f>IF(ISNUMBER(SEARCH("DETECT",$B208)), TRUE, "")</f>
        <v/>
      </c>
      <c r="G208" s="104" t="str">
        <f>IF(ISNUMBER(SEARCH("DOUBLE_CHECK",$B208)), TRUE, "")</f>
        <v/>
      </c>
      <c r="H208" s="104" t="str">
        <f>IF(ISNUMBER(SEARCH("LOOP_CHECK",$B208)), TRUE, "")</f>
        <v/>
      </c>
      <c r="I208" s="104" t="str">
        <f t="shared" si="7"/>
        <v/>
      </c>
      <c r="J208" s="105" t="str">
        <f>IF($B206=$B208,"Duplicate","")</f>
        <v/>
      </c>
      <c r="U208" s="104" t="str">
        <f>IF(ISNUMBER(SEARCH("TRUE",#REF!)), "Need to verify Bypass", "")</f>
        <v/>
      </c>
    </row>
    <row r="209" spans="1:29">
      <c r="B209" s="105" t="s">
        <v>283</v>
      </c>
      <c r="C209" s="105" t="str">
        <f>IF(ISNUMBER(SEARCH("BRANCH",$B209)), TRUE, "")</f>
        <v/>
      </c>
      <c r="D209" s="104" t="b">
        <f>IF(ISNUMBER(SEARCH("CONSTANT_CODING",$B209)), TRUE, "")</f>
        <v>1</v>
      </c>
      <c r="E209" s="104" t="str">
        <f>IF(ISNUMBER(SEARCH("DEFAULT_FAIL",$B209)), TRUE, "")</f>
        <v/>
      </c>
      <c r="F209" s="104" t="str">
        <f>IF(ISNUMBER(SEARCH("DETECT",$B209)), TRUE, "")</f>
        <v/>
      </c>
      <c r="G209" s="104" t="str">
        <f>IF(ISNUMBER(SEARCH("DOUBLE_CHECK",$B209)), TRUE, "")</f>
        <v/>
      </c>
      <c r="H209" s="104" t="str">
        <f>IF(ISNUMBER(SEARCH("LOOP_CHECK",$B209)), TRUE, "")</f>
        <v/>
      </c>
      <c r="I209" s="104" t="str">
        <f t="shared" si="7"/>
        <v/>
      </c>
      <c r="J209" s="105" t="s">
        <v>145</v>
      </c>
      <c r="K209" s="104" t="b">
        <v>1</v>
      </c>
      <c r="U209" s="104" t="str">
        <f>IF(ISNUMBER(SEARCH("TRUE",#REF!)), "Need to verify Bypass", "")</f>
        <v/>
      </c>
    </row>
    <row r="210" spans="1:29">
      <c r="B210" s="105" t="s">
        <v>284</v>
      </c>
      <c r="C210" s="105" t="str">
        <f>IF(ISNUMBER(SEARCH("BRANCH",$B210)), TRUE, "")</f>
        <v/>
      </c>
      <c r="D210" s="104" t="str">
        <f>IF(ISNUMBER(SEARCH("CONSTANT_CODING",$B210)), TRUE, "")</f>
        <v/>
      </c>
      <c r="E210" s="104" t="str">
        <f>IF(ISNUMBER(SEARCH("DEFAULT_FAIL",$B210)), TRUE, "")</f>
        <v/>
      </c>
      <c r="F210" s="104" t="str">
        <f>IF(ISNUMBER(SEARCH("DETECT",$B210)), TRUE, "")</f>
        <v/>
      </c>
      <c r="G210" s="104" t="str">
        <f>IF(ISNUMBER(SEARCH("DOUBLE_CHECK",$B210)), TRUE, "")</f>
        <v/>
      </c>
      <c r="H210" s="104" t="b">
        <f>IF(ISNUMBER(SEARCH("LOOP_CHECK",$B210)), TRUE, "")</f>
        <v>1</v>
      </c>
      <c r="I210" s="104" t="str">
        <f t="shared" si="7"/>
        <v/>
      </c>
      <c r="J210" s="105" t="str">
        <f>IF($B209=$B210,"Duplicate","")</f>
        <v/>
      </c>
      <c r="U210" s="104" t="str">
        <f>IF(ISNUMBER(SEARCH("TRUE",#REF!)), "Need to verify Bypass", "")</f>
        <v/>
      </c>
    </row>
    <row r="211" spans="1:29">
      <c r="B211" s="105" t="s">
        <v>285</v>
      </c>
      <c r="C211" s="105" t="str">
        <f>IF(ISNUMBER(SEARCH("BRANCH",$B211)), TRUE, "")</f>
        <v/>
      </c>
      <c r="D211" s="104" t="str">
        <f>IF(ISNUMBER(SEARCH("CONSTANT_CODING",$B211)), TRUE, "")</f>
        <v/>
      </c>
      <c r="E211" s="104" t="str">
        <f>IF(ISNUMBER(SEARCH("DEFAULT_FAIL",$B211)), TRUE, "")</f>
        <v/>
      </c>
      <c r="F211" s="104" t="str">
        <f>IF(ISNUMBER(SEARCH("DETECT",$B211)), TRUE, "")</f>
        <v/>
      </c>
      <c r="G211" s="104" t="str">
        <f>IF(ISNUMBER(SEARCH("DOUBLE_CHECK",$B211)), TRUE, "")</f>
        <v/>
      </c>
      <c r="H211" s="104" t="str">
        <f>IF(ISNUMBER(SEARCH("LOOP_CHECK",$B211)), TRUE, "")</f>
        <v/>
      </c>
      <c r="I211" s="104" t="b">
        <f>IF(ISNUMBER(SEARCH("BYPASS",$B211)), TRUE, "")</f>
        <v>1</v>
      </c>
    </row>
    <row r="212" spans="1:29">
      <c r="B212" s="105" t="s">
        <v>286</v>
      </c>
      <c r="C212" s="105" t="str">
        <f>IF(ISNUMBER(SEARCH("BRANCH",$B212)), TRUE, "")</f>
        <v/>
      </c>
      <c r="D212" s="104" t="str">
        <f>IF(ISNUMBER(SEARCH("CONSTANT_CODING",$B212)), TRUE, "")</f>
        <v/>
      </c>
      <c r="E212" s="104" t="b">
        <f>IF(ISNUMBER(SEARCH("DEFAULT_FAIL",$B212)), TRUE, "")</f>
        <v>1</v>
      </c>
      <c r="F212" s="104" t="str">
        <f>IF(ISNUMBER(SEARCH("DETECT",$B212)), TRUE, "")</f>
        <v/>
      </c>
      <c r="G212" s="104" t="str">
        <f>IF(ISNUMBER(SEARCH("DOUBLE_CHECK",$B212)), TRUE, "")</f>
        <v/>
      </c>
      <c r="H212" s="104" t="str">
        <f>IF(ISNUMBER(SEARCH("LOOP_CHECK",$B212)), TRUE, "")</f>
        <v/>
      </c>
      <c r="I212" s="104" t="str">
        <f t="shared" si="7"/>
        <v/>
      </c>
      <c r="J212" s="105" t="s">
        <v>145</v>
      </c>
      <c r="K212" s="104" t="b">
        <v>1</v>
      </c>
      <c r="U212" s="104" t="str">
        <f>IF(ISNUMBER(SEARCH("TRUE",#REF!)), "Need to verify Bypass", "")</f>
        <v/>
      </c>
    </row>
    <row r="213" spans="1:29">
      <c r="B213" s="105" t="s">
        <v>287</v>
      </c>
      <c r="C213" s="105" t="str">
        <f>IF(ISNUMBER(SEARCH("BRANCH",$B213)), TRUE, "")</f>
        <v/>
      </c>
      <c r="D213" s="104" t="b">
        <f>IF(ISNUMBER(SEARCH("CONSTANT_CODING",$B213)), TRUE, "")</f>
        <v>1</v>
      </c>
      <c r="E213" s="104" t="str">
        <f>IF(ISNUMBER(SEARCH("DEFAULT_FAIL",$B213)), TRUE, "")</f>
        <v/>
      </c>
      <c r="F213" s="104" t="str">
        <f>IF(ISNUMBER(SEARCH("DETECT",$B213)), TRUE, "")</f>
        <v/>
      </c>
      <c r="G213" s="104" t="str">
        <f>IF(ISNUMBER(SEARCH("DOUBLE_CHECK",$B213)), TRUE, "")</f>
        <v/>
      </c>
      <c r="H213" s="104" t="str">
        <f>IF(ISNUMBER(SEARCH("LOOP_CHECK",$B213)), TRUE, "")</f>
        <v/>
      </c>
      <c r="I213" s="104" t="str">
        <f t="shared" si="7"/>
        <v/>
      </c>
      <c r="J213" s="105" t="s">
        <v>145</v>
      </c>
      <c r="K213" s="104" t="b">
        <v>1</v>
      </c>
      <c r="U213" s="104" t="str">
        <f>IF(ISNUMBER(SEARCH("TRUE",#REF!)), "Need to verify Bypass", "")</f>
        <v/>
      </c>
    </row>
    <row r="214" spans="1:29">
      <c r="B214" s="105" t="s">
        <v>288</v>
      </c>
      <c r="C214" s="105" t="str">
        <f>IF(ISNUMBER(SEARCH("BRANCH",$B214)), TRUE, "")</f>
        <v/>
      </c>
      <c r="D214" s="104" t="str">
        <f>IF(ISNUMBER(SEARCH("CONSTANT_CODING",$B214)), TRUE, "")</f>
        <v/>
      </c>
      <c r="E214" s="104" t="str">
        <f>IF(ISNUMBER(SEARCH("DEFAULT_FAIL",$B214)), TRUE, "")</f>
        <v/>
      </c>
      <c r="F214" s="104" t="str">
        <f>IF(ISNUMBER(SEARCH("DETECT",$B214)), TRUE, "")</f>
        <v/>
      </c>
      <c r="G214" s="104" t="str">
        <f>IF(ISNUMBER(SEARCH("DOUBLE_CHECK",$B214)), TRUE, "")</f>
        <v/>
      </c>
      <c r="H214" s="104" t="b">
        <f>IF(ISNUMBER(SEARCH("LOOP_CHECK",$B214)), TRUE, "")</f>
        <v>1</v>
      </c>
      <c r="I214" s="104" t="str">
        <f t="shared" si="7"/>
        <v/>
      </c>
      <c r="J214" s="105" t="str">
        <f>IF($B213=$B214,"Duplicate","")</f>
        <v/>
      </c>
      <c r="U214" s="104" t="str">
        <f>IF(ISNUMBER(SEARCH("TRUE",#REF!)), "Need to verify Bypass", "")</f>
        <v/>
      </c>
    </row>
    <row r="215" spans="1:29">
      <c r="B215" s="105" t="s">
        <v>289</v>
      </c>
      <c r="C215" s="105" t="str">
        <f>IF(ISNUMBER(SEARCH("BRANCH",$B215)), TRUE, "")</f>
        <v/>
      </c>
      <c r="D215" s="104" t="str">
        <f>IF(ISNUMBER(SEARCH("CONSTANT_CODING",$B215)), TRUE, "")</f>
        <v/>
      </c>
      <c r="E215" s="104" t="str">
        <f>IF(ISNUMBER(SEARCH("DEFAULT_FAIL",$B215)), TRUE, "")</f>
        <v/>
      </c>
      <c r="F215" s="104" t="str">
        <f>IF(ISNUMBER(SEARCH("DETECT",$B215)), TRUE, "")</f>
        <v/>
      </c>
      <c r="G215" s="104" t="str">
        <f>IF(ISNUMBER(SEARCH("DOUBLE_CHECK",$B215)), TRUE, "")</f>
        <v/>
      </c>
      <c r="H215" s="104" t="str">
        <f>IF(ISNUMBER(SEARCH("LOOP_CHECK",$B215)), TRUE, "")</f>
        <v/>
      </c>
      <c r="I215" s="104" t="b">
        <f>IF(ISNUMBER(SEARCH("BYPASS",$B215)), TRUE, "")</f>
        <v>1</v>
      </c>
    </row>
    <row r="216" spans="1:29">
      <c r="B216" s="105" t="s">
        <v>290</v>
      </c>
      <c r="C216" s="105" t="str">
        <f>IF(ISNUMBER(SEARCH("BRANCH",$B216)), TRUE, "")</f>
        <v/>
      </c>
      <c r="D216" s="104" t="str">
        <f>IF(ISNUMBER(SEARCH("CONSTANT_CODING",$B216)), TRUE, "")</f>
        <v/>
      </c>
      <c r="E216" s="104" t="b">
        <f>IF(ISNUMBER(SEARCH("DEFAULT_FAIL",$B216)), TRUE, "")</f>
        <v>1</v>
      </c>
      <c r="F216" s="104" t="str">
        <f>IF(ISNUMBER(SEARCH("DETECT",$B216)), TRUE, "")</f>
        <v/>
      </c>
      <c r="G216" s="104" t="str">
        <f>IF(ISNUMBER(SEARCH("DOUBLE_CHECK",$B216)), TRUE, "")</f>
        <v/>
      </c>
      <c r="H216" s="104" t="str">
        <f>IF(ISNUMBER(SEARCH("LOOP_CHECK",$B216)), TRUE, "")</f>
        <v/>
      </c>
      <c r="I216" s="104" t="str">
        <f t="shared" si="7"/>
        <v/>
      </c>
      <c r="J216" s="105" t="s">
        <v>145</v>
      </c>
      <c r="K216" s="104" t="b">
        <v>1</v>
      </c>
      <c r="U216" s="104" t="str">
        <f>IF(ISNUMBER(SEARCH("TRUE",#REF!)), "Need to verify Bypass", "")</f>
        <v/>
      </c>
    </row>
    <row r="217" spans="1:29">
      <c r="B217" s="105" t="s">
        <v>291</v>
      </c>
      <c r="C217" s="105" t="str">
        <f>IF(ISNUMBER(SEARCH("BRANCH",$B217)), TRUE, "")</f>
        <v/>
      </c>
      <c r="D217" s="104" t="str">
        <f>IF(ISNUMBER(SEARCH("CONSTANT_CODING",$B217)), TRUE, "")</f>
        <v/>
      </c>
      <c r="E217" s="104" t="str">
        <f>IF(ISNUMBER(SEARCH("DEFAULT_FAIL",$B217)), TRUE, "")</f>
        <v/>
      </c>
      <c r="F217" s="104" t="str">
        <f>IF(ISNUMBER(SEARCH("DETECT",$B217)), TRUE, "")</f>
        <v/>
      </c>
      <c r="G217" s="104" t="str">
        <f>IF(ISNUMBER(SEARCH("DOUBLE_CHECK",$B217)), TRUE, "")</f>
        <v/>
      </c>
      <c r="H217" s="104" t="b">
        <f>IF(ISNUMBER(SEARCH("LOOP_CHECK",$B217)), TRUE, "")</f>
        <v>1</v>
      </c>
      <c r="I217" s="104" t="str">
        <f t="shared" si="7"/>
        <v/>
      </c>
      <c r="J217" s="105" t="str">
        <f>IF($B216=$B217,"Duplicate","")</f>
        <v/>
      </c>
      <c r="U217" s="104" t="str">
        <f>IF(ISNUMBER(SEARCH("TRUE",#REF!)), "Need to verify Bypass", "")</f>
        <v/>
      </c>
    </row>
    <row r="218" spans="1:29">
      <c r="B218" s="105" t="s">
        <v>292</v>
      </c>
      <c r="C218" s="105" t="str">
        <f>IF(ISNUMBER(SEARCH("BRANCH",$B218)), TRUE, "")</f>
        <v/>
      </c>
      <c r="D218" s="104" t="str">
        <f>IF(ISNUMBER(SEARCH("CONSTANT_CODING",$B218)), TRUE, "")</f>
        <v/>
      </c>
      <c r="E218" s="104" t="str">
        <f>IF(ISNUMBER(SEARCH("DEFAULT_FAIL",$B218)), TRUE, "")</f>
        <v/>
      </c>
      <c r="F218" s="104" t="str">
        <f>IF(ISNUMBER(SEARCH("DETECT",$B218)), TRUE, "")</f>
        <v/>
      </c>
      <c r="G218" s="104" t="str">
        <f>IF(ISNUMBER(SEARCH("DOUBLE_CHECK",$B218)), TRUE, "")</f>
        <v/>
      </c>
      <c r="H218" s="104" t="str">
        <f>IF(ISNUMBER(SEARCH("LOOP_CHECK",$B218)), TRUE, "")</f>
        <v/>
      </c>
      <c r="I218" s="104" t="b">
        <f>IF(ISNUMBER(SEARCH("BYPASS",$B218)), TRUE, "")</f>
        <v>1</v>
      </c>
    </row>
    <row r="219" spans="1:29">
      <c r="B219" s="105" t="s">
        <v>293</v>
      </c>
      <c r="C219" s="105" t="str">
        <f>IF(ISNUMBER(SEARCH("BRANCH",$B219)), TRUE, "")</f>
        <v/>
      </c>
      <c r="D219" s="104" t="str">
        <f>IF(ISNUMBER(SEARCH("CONSTANT_CODING",$B219)), TRUE, "")</f>
        <v/>
      </c>
      <c r="E219" s="104" t="b">
        <f>IF(ISNUMBER(SEARCH("DEFAULT_FAIL",$B219)), TRUE, "")</f>
        <v>1</v>
      </c>
      <c r="F219" s="104" t="str">
        <f>IF(ISNUMBER(SEARCH("DETECT",$B219)), TRUE, "")</f>
        <v/>
      </c>
      <c r="G219" s="104" t="str">
        <f>IF(ISNUMBER(SEARCH("DOUBLE_CHECK",$B219)), TRUE, "")</f>
        <v/>
      </c>
      <c r="H219" s="104" t="str">
        <f>IF(ISNUMBER(SEARCH("LOOP_CHECK",$B219)), TRUE, "")</f>
        <v/>
      </c>
      <c r="I219" s="104" t="str">
        <f t="shared" si="7"/>
        <v/>
      </c>
      <c r="J219" s="105" t="str">
        <f>IF($B217=$B219,"Duplicate","")</f>
        <v/>
      </c>
      <c r="U219" s="104" t="str">
        <f>IF(ISNUMBER(SEARCH("TRUE",#REF!)), "Need to verify Bypass", "")</f>
        <v/>
      </c>
    </row>
    <row r="220" spans="1:29" s="101" customFormat="1">
      <c r="A220" s="106"/>
      <c r="B220" s="43"/>
      <c r="C220" s="43"/>
      <c r="D220" s="39"/>
      <c r="F220" s="43"/>
      <c r="G220" s="43"/>
      <c r="H220" s="43"/>
      <c r="I220" s="39" t="str">
        <f t="shared" ref="I220:I272" si="10">IF(ISNUMBER(SEARCH("BYPASS",$B220)), TRUE, "")</f>
        <v/>
      </c>
      <c r="J220" s="43"/>
      <c r="K220" s="39"/>
      <c r="M220" s="141"/>
      <c r="N220" s="45"/>
      <c r="P220" s="43"/>
      <c r="Q220" s="39"/>
      <c r="S220" s="43"/>
      <c r="T220" s="43"/>
      <c r="U220" s="39" t="str">
        <f>IF(ISNUMBER(SEARCH("TRUE",#REF!)), "Need to verify Bypass", "")</f>
        <v/>
      </c>
      <c r="AB220" s="117"/>
    </row>
    <row r="221" spans="1:29" ht="15.75">
      <c r="A221" s="109" t="s">
        <v>294</v>
      </c>
      <c r="B221" s="105" t="s">
        <v>295</v>
      </c>
      <c r="C221" s="105" t="str">
        <f>IF(ISNUMBER(SEARCH("BRANCH",$B221)), TRUE, "")</f>
        <v/>
      </c>
      <c r="D221" s="104" t="str">
        <f>IF(ISNUMBER(SEARCH("CONSTANT_CODING",$B221)), TRUE, "")</f>
        <v/>
      </c>
      <c r="E221" s="104" t="str">
        <f>IF(ISNUMBER(SEARCH("DEFAULT_FAIL",$B221)), TRUE, "")</f>
        <v/>
      </c>
      <c r="F221" s="104" t="b">
        <f>IF(ISNUMBER(SEARCH("DETECT",$B221)), TRUE, "")</f>
        <v>1</v>
      </c>
      <c r="G221" s="104" t="str">
        <f>IF(ISNUMBER(SEARCH("DOUBLE_CHECK",$B221)), TRUE, "")</f>
        <v/>
      </c>
      <c r="H221" s="104" t="str">
        <f>IF(ISNUMBER(SEARCH("LOOP_CHECK",$B221)), TRUE, "")</f>
        <v/>
      </c>
      <c r="I221" s="104" t="str">
        <f t="shared" si="10"/>
        <v/>
      </c>
      <c r="J221" s="105" t="str">
        <f>IF($B220=$B221,"Duplicate","")</f>
        <v/>
      </c>
      <c r="K221" s="104" t="b">
        <v>1</v>
      </c>
      <c r="M221" s="142" t="s">
        <v>296</v>
      </c>
      <c r="N221" s="145" t="str">
        <f>""</f>
        <v/>
      </c>
      <c r="O221" s="110" t="b">
        <v>1</v>
      </c>
      <c r="P221" s="112"/>
      <c r="Q221" s="111"/>
      <c r="U221" s="104" t="str">
        <f>IF(ISNUMBER(SEARCH("TRUE",#REF!)), "Need to verify Bypass", "")</f>
        <v/>
      </c>
      <c r="W221" s="105" t="s">
        <v>2</v>
      </c>
      <c r="X221" s="105">
        <f>COUNTIF(C221:C300, "=TRUE")</f>
        <v>7</v>
      </c>
      <c r="Y221" s="105">
        <f>COUNTIFS(C221:C300, "=TRUE", K221:K300, "")</f>
        <v>7</v>
      </c>
      <c r="Z221" s="105">
        <f>X221-Y221</f>
        <v>0</v>
      </c>
      <c r="AA221" s="105">
        <f>COUNTIF(N221:N300, "=TRUE")</f>
        <v>4</v>
      </c>
      <c r="AB221" s="120">
        <f>IF(X221=0, 1, Y221/X221)</f>
        <v>1</v>
      </c>
      <c r="AC221" s="114">
        <f>IF(Y221+AA221=0, 1, Y221/(Y221+AA221))</f>
        <v>0.63636363636363635</v>
      </c>
    </row>
    <row r="222" spans="1:29" ht="15.75">
      <c r="B222" s="105" t="s">
        <v>297</v>
      </c>
      <c r="C222" s="105" t="str">
        <f>IF(ISNUMBER(SEARCH("BRANCH",$B222)), TRUE, "")</f>
        <v/>
      </c>
      <c r="D222" s="104" t="b">
        <f>IF(ISNUMBER(SEARCH("CONSTANT_CODING",$B222)), TRUE, "")</f>
        <v>1</v>
      </c>
      <c r="E222" s="104" t="str">
        <f>IF(ISNUMBER(SEARCH("DEFAULT_FAIL",$B222)), TRUE, "")</f>
        <v/>
      </c>
      <c r="F222" s="104" t="str">
        <f>IF(ISNUMBER(SEARCH("DETECT",$B222)), TRUE, "")</f>
        <v/>
      </c>
      <c r="G222" s="104" t="str">
        <f>IF(ISNUMBER(SEARCH("DOUBLE_CHECK",$B222)), TRUE, "")</f>
        <v/>
      </c>
      <c r="H222" s="104" t="str">
        <f>IF(ISNUMBER(SEARCH("LOOP_CHECK",$B222)), TRUE, "")</f>
        <v/>
      </c>
      <c r="I222" s="104" t="str">
        <f t="shared" si="10"/>
        <v/>
      </c>
      <c r="J222" s="105" t="str">
        <f>IF($B221=$B222,"Duplicate","")</f>
        <v/>
      </c>
      <c r="M222" s="142" t="s">
        <v>298</v>
      </c>
      <c r="N222" s="145" t="str">
        <f>""</f>
        <v/>
      </c>
      <c r="O222" s="110" t="b">
        <v>1</v>
      </c>
      <c r="P222" s="112"/>
      <c r="Q222" s="111"/>
      <c r="U222" s="104" t="str">
        <f>IF(ISNUMBER(SEARCH("TRUE",#REF!)), "Need to verify Bypass", "")</f>
        <v/>
      </c>
      <c r="W222" s="105" t="s">
        <v>3</v>
      </c>
      <c r="X222" s="105">
        <f>COUNTIF(D221:D300, "=TRUE")</f>
        <v>15</v>
      </c>
      <c r="Y222" s="105">
        <f>COUNTIFS(D221:D300, "=TRUE", K221:K300, "")</f>
        <v>12</v>
      </c>
      <c r="Z222" s="105">
        <f t="shared" ref="Z222:Z224" si="11">X222-Y222</f>
        <v>3</v>
      </c>
      <c r="AA222" s="105">
        <f>COUNTIF(O221:O300, "=TRUE")</f>
        <v>4</v>
      </c>
      <c r="AB222" s="121">
        <f>IF(X222=0, 1, Y222/X222)</f>
        <v>0.8</v>
      </c>
      <c r="AC222" s="114">
        <f>IF(Y222+AA222=0, 1, Y222/(Y222+AA222))</f>
        <v>0.75</v>
      </c>
    </row>
    <row r="223" spans="1:29" ht="15.75">
      <c r="B223" s="105" t="s">
        <v>299</v>
      </c>
      <c r="C223" s="105" t="str">
        <f>IF(ISNUMBER(SEARCH("BRANCH",$B223)), TRUE, "")</f>
        <v/>
      </c>
      <c r="D223" s="104" t="str">
        <f>IF(ISNUMBER(SEARCH("CONSTANT_CODING",$B223)), TRUE, "")</f>
        <v/>
      </c>
      <c r="E223" s="104" t="str">
        <f>IF(ISNUMBER(SEARCH("DEFAULT_FAIL",$B223)), TRUE, "")</f>
        <v/>
      </c>
      <c r="F223" s="104" t="str">
        <f>IF(ISNUMBER(SEARCH("DETECT",$B223)), TRUE, "")</f>
        <v/>
      </c>
      <c r="G223" s="104" t="b">
        <f>IF(ISNUMBER(SEARCH("DOUBLE_CHECK",$B223)), TRUE, "")</f>
        <v>1</v>
      </c>
      <c r="H223" s="104" t="str">
        <f>IF(ISNUMBER(SEARCH("LOOP_CHECK",$B223)), TRUE, "")</f>
        <v/>
      </c>
      <c r="I223" s="104" t="str">
        <f t="shared" si="10"/>
        <v/>
      </c>
      <c r="J223" s="105" t="str">
        <f>IF($B222=$B223,"Duplicate","")</f>
        <v/>
      </c>
      <c r="M223" s="142" t="s">
        <v>300</v>
      </c>
      <c r="N223" s="145" t="str">
        <f>""</f>
        <v/>
      </c>
      <c r="O223" s="110" t="b">
        <v>1</v>
      </c>
      <c r="P223" s="112"/>
      <c r="Q223" s="111"/>
      <c r="U223" s="104" t="str">
        <f>IF(ISNUMBER(SEARCH("TRUE",#REF!)), "Need to verify Bypass", "")</f>
        <v/>
      </c>
      <c r="W223" s="105" t="s">
        <v>4</v>
      </c>
      <c r="X223" s="105">
        <f>COUNTIF(E221:E300, "=TRUE")</f>
        <v>2</v>
      </c>
      <c r="Y223" s="105">
        <f>COUNTIFS(E221:E300, "=TRUE", K221:K300, "")</f>
        <v>2</v>
      </c>
      <c r="Z223" s="105">
        <f t="shared" si="11"/>
        <v>0</v>
      </c>
      <c r="AA223" s="105">
        <f>COUNTIF(P221:P300, "=TRUE")</f>
        <v>0</v>
      </c>
      <c r="AB223" s="121">
        <f>IF(X223=0, 1, Y223/X223)</f>
        <v>1</v>
      </c>
      <c r="AC223" s="114">
        <f>IF(Y223+AA223=0, 1, Y223/(Y223+AA223))</f>
        <v>1</v>
      </c>
    </row>
    <row r="224" spans="1:29" ht="15.75">
      <c r="B224" s="105" t="s">
        <v>301</v>
      </c>
      <c r="C224" s="105" t="str">
        <f>IF(ISNUMBER(SEARCH("BRANCH",$B224)), TRUE, "")</f>
        <v/>
      </c>
      <c r="D224" s="104" t="str">
        <f>IF(ISNUMBER(SEARCH("CONSTANT_CODING",$B224)), TRUE, "")</f>
        <v/>
      </c>
      <c r="E224" s="104" t="str">
        <f>IF(ISNUMBER(SEARCH("DEFAULT_FAIL",$B224)), TRUE, "")</f>
        <v/>
      </c>
      <c r="F224" s="104" t="str">
        <f>IF(ISNUMBER(SEARCH("DETECT",$B224)), TRUE, "")</f>
        <v/>
      </c>
      <c r="G224" s="104" t="str">
        <f>IF(ISNUMBER(SEARCH("DOUBLE_CHECK",$B224)), TRUE, "")</f>
        <v/>
      </c>
      <c r="H224" s="104" t="b">
        <f>IF(ISNUMBER(SEARCH("LOOP_CHECK",$B224)), TRUE, "")</f>
        <v>1</v>
      </c>
      <c r="I224" s="104" t="str">
        <f t="shared" si="10"/>
        <v/>
      </c>
      <c r="J224" s="105" t="str">
        <f>IF($B223=$B224,"Duplicate","")</f>
        <v/>
      </c>
      <c r="M224" s="142" t="s">
        <v>302</v>
      </c>
      <c r="N224" s="145" t="str">
        <f>""</f>
        <v/>
      </c>
      <c r="O224" s="110"/>
      <c r="P224" s="112"/>
      <c r="Q224" s="111"/>
      <c r="R224" t="b">
        <v>1</v>
      </c>
      <c r="U224" s="104" t="str">
        <f>IF(ISNUMBER(SEARCH("TRUE",#REF!)), "Need to verify Bypass", "")</f>
        <v/>
      </c>
      <c r="W224" s="105" t="s">
        <v>5</v>
      </c>
      <c r="X224" s="105">
        <f>COUNTIF(F221:F300, "=TRUE")</f>
        <v>1</v>
      </c>
      <c r="Y224" s="105">
        <f>COUNTIFS(F221:F300, "=TRUE", K221:K300, "")</f>
        <v>0</v>
      </c>
      <c r="Z224" s="105">
        <f t="shared" si="11"/>
        <v>1</v>
      </c>
      <c r="AA224" s="105">
        <f>COUNTIF(Q221:Q300, "=TRUE")</f>
        <v>0</v>
      </c>
      <c r="AB224" s="121">
        <f>IF(X224=0, 1, Y224/X224)</f>
        <v>0</v>
      </c>
      <c r="AC224" s="114">
        <f>IF(Y224+AA224=0, 1, Y224/(Y224+AA224))</f>
        <v>1</v>
      </c>
    </row>
    <row r="225" spans="2:29" ht="15.75">
      <c r="B225" s="105" t="s">
        <v>303</v>
      </c>
      <c r="C225" s="105" t="str">
        <f>IF(ISNUMBER(SEARCH("BRANCH",$B225)), TRUE, "")</f>
        <v/>
      </c>
      <c r="D225" s="104" t="str">
        <f>IF(ISNUMBER(SEARCH("CONSTANT_CODING",$B225)), TRUE, "")</f>
        <v/>
      </c>
      <c r="E225" s="104" t="str">
        <f>IF(ISNUMBER(SEARCH("DEFAULT_FAIL",$B225)), TRUE, "")</f>
        <v/>
      </c>
      <c r="F225" s="104" t="str">
        <f>IF(ISNUMBER(SEARCH("DETECT",$B225)), TRUE, "")</f>
        <v/>
      </c>
      <c r="G225" s="104" t="b">
        <f>IF(ISNUMBER(SEARCH("DOUBLE_CHECK",$B225)), TRUE, "")</f>
        <v>1</v>
      </c>
      <c r="H225" s="104" t="str">
        <f>IF(ISNUMBER(SEARCH("LOOP_CHECK",$B225)), TRUE, "")</f>
        <v/>
      </c>
      <c r="I225" s="104" t="str">
        <f t="shared" si="10"/>
        <v/>
      </c>
      <c r="J225" s="105" t="str">
        <f>IF($B224=$B225,"Duplicate","")</f>
        <v/>
      </c>
      <c r="M225" s="142" t="s">
        <v>304</v>
      </c>
      <c r="N225" s="145" t="str">
        <f>""</f>
        <v/>
      </c>
      <c r="O225" s="110"/>
      <c r="P225" s="112"/>
      <c r="Q225" s="111"/>
      <c r="R225" t="b">
        <v>1</v>
      </c>
      <c r="U225" s="104" t="str">
        <f>IF(ISNUMBER(SEARCH("TRUE",#REF!)), "Need to verify Bypass", "")</f>
        <v/>
      </c>
      <c r="W225" s="105" t="s">
        <v>6</v>
      </c>
      <c r="X225" s="105">
        <f>COUNTIF(G221:G300, "=TRUE")</f>
        <v>46</v>
      </c>
      <c r="Y225" s="105">
        <f>COUNTIFS(G221:G300, "=TRUE", K221:K300, "")</f>
        <v>41</v>
      </c>
      <c r="Z225" s="105">
        <f>X225-Y225</f>
        <v>5</v>
      </c>
      <c r="AA225" s="105">
        <f>COUNTIF(R221:R300, "=TRUE")</f>
        <v>3</v>
      </c>
      <c r="AB225" s="121">
        <f>IF(X225=0, 1, Y225/X225)</f>
        <v>0.89130434782608692</v>
      </c>
      <c r="AC225" s="114">
        <f>IF(Y225+AA225=0, 1, Y225/(Y225+AA225))</f>
        <v>0.93181818181818177</v>
      </c>
    </row>
    <row r="226" spans="2:29" ht="15.75">
      <c r="B226" s="105" t="s">
        <v>305</v>
      </c>
      <c r="C226" s="105" t="str">
        <f>IF(ISNUMBER(SEARCH("BRANCH",$B226)), TRUE, "")</f>
        <v/>
      </c>
      <c r="D226" s="104" t="str">
        <f>IF(ISNUMBER(SEARCH("CONSTANT_CODING",$B226)), TRUE, "")</f>
        <v/>
      </c>
      <c r="E226" s="104" t="str">
        <f>IF(ISNUMBER(SEARCH("DEFAULT_FAIL",$B226)), TRUE, "")</f>
        <v/>
      </c>
      <c r="F226" s="104" t="str">
        <f>IF(ISNUMBER(SEARCH("DETECT",$B226)), TRUE, "")</f>
        <v/>
      </c>
      <c r="G226" s="104" t="str">
        <f>IF(ISNUMBER(SEARCH("DOUBLE_CHECK",$B226)), TRUE, "")</f>
        <v/>
      </c>
      <c r="H226" s="104" t="b">
        <f>IF(ISNUMBER(SEARCH("LOOP_CHECK",$B226)), TRUE, "")</f>
        <v>1</v>
      </c>
      <c r="I226" s="104" t="str">
        <f t="shared" si="10"/>
        <v/>
      </c>
      <c r="J226" s="105" t="str">
        <f>IF($B225=$B226,"Duplicate","")</f>
        <v/>
      </c>
      <c r="M226" s="118" t="s">
        <v>306</v>
      </c>
      <c r="N226" s="119" t="b">
        <v>1</v>
      </c>
      <c r="P226" s="112"/>
      <c r="Q226" s="111"/>
      <c r="U226" s="104" t="str">
        <f>IF(ISNUMBER(SEARCH("TRUE",#REF!)), "Need to verify Bypass", "")</f>
        <v/>
      </c>
      <c r="W226" s="105" t="s">
        <v>7</v>
      </c>
      <c r="X226" s="105">
        <f>COUNTIF(H221:H300, "=TRUE")</f>
        <v>2</v>
      </c>
      <c r="Y226" s="105">
        <f>COUNTIFS(H221:H300, "=TRUE", K221:K300, "")</f>
        <v>2</v>
      </c>
      <c r="Z226" s="105">
        <f t="shared" ref="Z226:Z227" si="12">X226-Y226</f>
        <v>0</v>
      </c>
      <c r="AA226" s="105">
        <f>COUNTIF(S221:S300, "=TRUE")</f>
        <v>0</v>
      </c>
      <c r="AB226" s="121">
        <f>IF(X226=0, 1, Y226/X226)</f>
        <v>1</v>
      </c>
      <c r="AC226" s="114">
        <f>IF(Y226+AA226=0, 1, Y226/(Y226+AA226))</f>
        <v>1</v>
      </c>
    </row>
    <row r="227" spans="2:29">
      <c r="B227" s="105" t="s">
        <v>307</v>
      </c>
      <c r="C227" s="105" t="str">
        <f>IF(ISNUMBER(SEARCH("BRANCH",$B227)), TRUE, "")</f>
        <v/>
      </c>
      <c r="D227" s="104" t="b">
        <f>IF(ISNUMBER(SEARCH("CONSTANT_CODING",$B227)), TRUE, "")</f>
        <v>1</v>
      </c>
      <c r="E227" s="104" t="str">
        <f>IF(ISNUMBER(SEARCH("DEFAULT_FAIL",$B227)), TRUE, "")</f>
        <v/>
      </c>
      <c r="F227" s="104" t="str">
        <f>IF(ISNUMBER(SEARCH("DETECT",$B227)), TRUE, "")</f>
        <v/>
      </c>
      <c r="G227" s="104" t="str">
        <f>IF(ISNUMBER(SEARCH("DOUBLE_CHECK",$B227)), TRUE, "")</f>
        <v/>
      </c>
      <c r="H227" s="104" t="str">
        <f>IF(ISNUMBER(SEARCH("LOOP_CHECK",$B227)), TRUE, "")</f>
        <v/>
      </c>
      <c r="I227" s="104" t="str">
        <f t="shared" si="10"/>
        <v/>
      </c>
      <c r="J227" s="105" t="s">
        <v>145</v>
      </c>
      <c r="K227" s="104" t="b">
        <v>1</v>
      </c>
      <c r="M227" s="118" t="s">
        <v>308</v>
      </c>
      <c r="N227" s="119" t="b">
        <v>1</v>
      </c>
      <c r="U227" s="104" t="str">
        <f>IF(ISNUMBER(SEARCH("TRUE",#REF!)), "Need to verify Bypass", "")</f>
        <v/>
      </c>
      <c r="W227" s="105" t="s">
        <v>12</v>
      </c>
      <c r="X227" s="105">
        <f>COUNTIF(I221:I300, "=TRUE")</f>
        <v>7</v>
      </c>
      <c r="Y227" s="105">
        <f>COUNTIFS(I221:I300, "=TRUE", K221:K300, "")</f>
        <v>7</v>
      </c>
      <c r="Z227" s="105">
        <f t="shared" si="12"/>
        <v>0</v>
      </c>
      <c r="AA227" s="105">
        <f>COUNTIF(T221:T300,"=TRUE")</f>
        <v>0</v>
      </c>
      <c r="AB227" s="122">
        <f>IF(X227=0, 1, Y227/X227)</f>
        <v>1</v>
      </c>
      <c r="AC227" s="114">
        <f>IF(Y227+AA227=0, 1, Y227/(Y227+AA227))</f>
        <v>1</v>
      </c>
    </row>
    <row r="228" spans="2:29" ht="15.75">
      <c r="B228" s="105" t="s">
        <v>309</v>
      </c>
      <c r="C228" s="105" t="str">
        <f>IF(ISNUMBER(SEARCH("BRANCH",$B228)), TRUE, "")</f>
        <v/>
      </c>
      <c r="D228" s="104" t="b">
        <f>IF(ISNUMBER(SEARCH("CONSTANT_CODING",$B228)), TRUE, "")</f>
        <v>1</v>
      </c>
      <c r="E228" s="104" t="str">
        <f>IF(ISNUMBER(SEARCH("DEFAULT_FAIL",$B228)), TRUE, "")</f>
        <v/>
      </c>
      <c r="F228" s="104" t="str">
        <f>IF(ISNUMBER(SEARCH("DETECT",$B228)), TRUE, "")</f>
        <v/>
      </c>
      <c r="G228" s="104" t="str">
        <f>IF(ISNUMBER(SEARCH("DOUBLE_CHECK",$B228)), TRUE, "")</f>
        <v/>
      </c>
      <c r="H228" s="104" t="str">
        <f>IF(ISNUMBER(SEARCH("LOOP_CHECK",$B228)), TRUE, "")</f>
        <v/>
      </c>
      <c r="I228" s="104" t="str">
        <f t="shared" si="10"/>
        <v/>
      </c>
      <c r="J228" s="105" t="s">
        <v>145</v>
      </c>
      <c r="K228" s="104" t="b">
        <v>1</v>
      </c>
      <c r="M228" s="142" t="s">
        <v>310</v>
      </c>
      <c r="N228" s="145" t="str">
        <f>""</f>
        <v/>
      </c>
      <c r="O228" s="110" t="b">
        <v>1</v>
      </c>
      <c r="P228" s="112"/>
      <c r="Q228" s="111"/>
      <c r="U228" s="104" t="str">
        <f>IF(ISNUMBER(SEARCH("TRUE",#REF!)), "Need to verify Bypass", "")</f>
        <v/>
      </c>
      <c r="W228" s="43" t="s">
        <v>35</v>
      </c>
      <c r="X228" s="43">
        <f>SUM(X221:X227)</f>
        <v>80</v>
      </c>
      <c r="Y228" s="43">
        <f>SUM(Y221:Y227)</f>
        <v>71</v>
      </c>
      <c r="Z228" s="43">
        <f>X228-Y228</f>
        <v>9</v>
      </c>
      <c r="AA228" s="43">
        <f>SUM(AA221:AA227)</f>
        <v>11</v>
      </c>
      <c r="AB228" s="122">
        <f>IF(X228=0, 1, Y228/X228)</f>
        <v>0.88749999999999996</v>
      </c>
      <c r="AC228" s="116">
        <f>IF(Y228+AA228=0, 1, Y228/(Y228+AA228))</f>
        <v>0.86585365853658536</v>
      </c>
    </row>
    <row r="229" spans="2:29" ht="15.75">
      <c r="B229" s="105" t="s">
        <v>311</v>
      </c>
      <c r="C229" s="105" t="str">
        <f>IF(ISNUMBER(SEARCH("BRANCH",$B229)), TRUE, "")</f>
        <v/>
      </c>
      <c r="D229" s="104" t="str">
        <f>IF(ISNUMBER(SEARCH("CONSTANT_CODING",$B229)), TRUE, "")</f>
        <v/>
      </c>
      <c r="E229" s="104" t="str">
        <f>IF(ISNUMBER(SEARCH("DEFAULT_FAIL",$B229)), TRUE, "")</f>
        <v/>
      </c>
      <c r="F229" s="104" t="str">
        <f>IF(ISNUMBER(SEARCH("DETECT",$B229)), TRUE, "")</f>
        <v/>
      </c>
      <c r="G229" s="104" t="b">
        <f>IF(ISNUMBER(SEARCH("DOUBLE_CHECK",$B229)), TRUE, "")</f>
        <v>1</v>
      </c>
      <c r="H229" s="104" t="str">
        <f>IF(ISNUMBER(SEARCH("LOOP_CHECK",$B229)), TRUE, "")</f>
        <v/>
      </c>
      <c r="I229" s="104" t="str">
        <f t="shared" si="10"/>
        <v/>
      </c>
      <c r="J229" s="105" t="str">
        <f>IF($B228=$B229,"Duplicate","")</f>
        <v/>
      </c>
      <c r="M229" s="118" t="s">
        <v>312</v>
      </c>
      <c r="N229" s="119" t="b">
        <v>1</v>
      </c>
      <c r="P229" s="112"/>
      <c r="Q229" s="111"/>
      <c r="R229" t="b">
        <v>1</v>
      </c>
      <c r="U229" s="104" t="str">
        <f>IF(ISNUMBER(SEARCH("TRUE",#REF!)), "Need to verify Bypass", "")</f>
        <v/>
      </c>
    </row>
    <row r="230" spans="2:29">
      <c r="B230" s="105" t="s">
        <v>311</v>
      </c>
      <c r="C230" s="105" t="str">
        <f>IF(ISNUMBER(SEARCH("BRANCH",$B230)), TRUE, "")</f>
        <v/>
      </c>
      <c r="D230" s="104" t="str">
        <f>IF(ISNUMBER(SEARCH("CONSTANT_CODING",$B230)), TRUE, "")</f>
        <v/>
      </c>
      <c r="E230" s="104" t="str">
        <f>IF(ISNUMBER(SEARCH("DEFAULT_FAIL",$B230)), TRUE, "")</f>
        <v/>
      </c>
      <c r="F230" s="104" t="str">
        <f>IF(ISNUMBER(SEARCH("DETECT",$B230)), TRUE, "")</f>
        <v/>
      </c>
      <c r="G230" s="104" t="b">
        <f>IF(ISNUMBER(SEARCH("DOUBLE_CHECK",$B230)), TRUE, "")</f>
        <v>1</v>
      </c>
      <c r="H230" s="104" t="str">
        <f>IF(ISNUMBER(SEARCH("LOOP_CHECK",$B230)), TRUE, "")</f>
        <v/>
      </c>
      <c r="I230" s="104" t="str">
        <f t="shared" si="10"/>
        <v/>
      </c>
      <c r="J230" s="105" t="str">
        <f>IF($B229=$B230,"Duplicate","")</f>
        <v>Duplicate</v>
      </c>
      <c r="K230" s="104" t="b">
        <v>1</v>
      </c>
      <c r="M230" s="118" t="s">
        <v>313</v>
      </c>
      <c r="N230" s="119" t="b">
        <v>1</v>
      </c>
      <c r="U230" s="104" t="str">
        <f>IF(ISNUMBER(SEARCH("TRUE",#REF!)), "Need to verify Bypass", "")</f>
        <v/>
      </c>
    </row>
    <row r="231" spans="2:29">
      <c r="B231" s="105" t="s">
        <v>311</v>
      </c>
      <c r="C231" s="105" t="str">
        <f>IF(ISNUMBER(SEARCH("BRANCH",$B231)), TRUE, "")</f>
        <v/>
      </c>
      <c r="D231" s="104" t="str">
        <f>IF(ISNUMBER(SEARCH("CONSTANT_CODING",$B231)), TRUE, "")</f>
        <v/>
      </c>
      <c r="E231" s="104" t="str">
        <f>IF(ISNUMBER(SEARCH("DEFAULT_FAIL",$B231)), TRUE, "")</f>
        <v/>
      </c>
      <c r="F231" s="104" t="str">
        <f>IF(ISNUMBER(SEARCH("DETECT",$B231)), TRUE, "")</f>
        <v/>
      </c>
      <c r="G231" s="104" t="b">
        <f>IF(ISNUMBER(SEARCH("DOUBLE_CHECK",$B231)), TRUE, "")</f>
        <v>1</v>
      </c>
      <c r="H231" s="104" t="str">
        <f>IF(ISNUMBER(SEARCH("LOOP_CHECK",$B231)), TRUE, "")</f>
        <v/>
      </c>
      <c r="I231" s="104" t="str">
        <f t="shared" si="10"/>
        <v/>
      </c>
      <c r="J231" s="105" t="str">
        <f>IF($B230=$B231,"Duplicate","")</f>
        <v>Duplicate</v>
      </c>
      <c r="K231" s="104" t="b">
        <v>1</v>
      </c>
      <c r="U231" s="104" t="str">
        <f>IF(ISNUMBER(SEARCH("TRUE",#REF!)), "Need to verify Bypass", "")</f>
        <v/>
      </c>
      <c r="W231" t="s">
        <v>45</v>
      </c>
    </row>
    <row r="232" spans="2:29">
      <c r="B232" s="105" t="s">
        <v>314</v>
      </c>
      <c r="C232" s="105" t="str">
        <f>IF(ISNUMBER(SEARCH("BRANCH",$B232)), TRUE, "")</f>
        <v/>
      </c>
      <c r="D232" s="104" t="b">
        <f>IF(ISNUMBER(SEARCH("CONSTANT_CODING",$B232)), TRUE, "")</f>
        <v>1</v>
      </c>
      <c r="E232" s="104" t="str">
        <f>IF(ISNUMBER(SEARCH("DEFAULT_FAIL",$B232)), TRUE, "")</f>
        <v/>
      </c>
      <c r="F232" s="104" t="str">
        <f>IF(ISNUMBER(SEARCH("DETECT",$B232)), TRUE, "")</f>
        <v/>
      </c>
      <c r="G232" s="104" t="str">
        <f>IF(ISNUMBER(SEARCH("DOUBLE_CHECK",$B232)), TRUE, "")</f>
        <v/>
      </c>
      <c r="H232" s="104" t="str">
        <f>IF(ISNUMBER(SEARCH("LOOP_CHECK",$B232)), TRUE, "")</f>
        <v/>
      </c>
      <c r="I232" s="104" t="str">
        <f t="shared" si="10"/>
        <v/>
      </c>
      <c r="J232" s="105" t="str">
        <f>IF($B231=$B232,"Duplicate","")</f>
        <v/>
      </c>
      <c r="K232" s="104" t="b">
        <v>1</v>
      </c>
      <c r="U232" s="104" t="str">
        <f>IF(ISNUMBER(SEARCH("TRUE",#REF!)), "Need to verify Bypass", "")</f>
        <v/>
      </c>
    </row>
    <row r="233" spans="2:29">
      <c r="B233" s="105" t="s">
        <v>315</v>
      </c>
      <c r="C233" s="105" t="str">
        <f>IF(ISNUMBER(SEARCH("BRANCH",$B233)), TRUE, "")</f>
        <v/>
      </c>
      <c r="D233" s="104" t="str">
        <f>IF(ISNUMBER(SEARCH("CONSTANT_CODING",$B233)), TRUE, "")</f>
        <v/>
      </c>
      <c r="E233" s="104" t="str">
        <f>IF(ISNUMBER(SEARCH("DEFAULT_FAIL",$B233)), TRUE, "")</f>
        <v/>
      </c>
      <c r="F233" s="104" t="str">
        <f>IF(ISNUMBER(SEARCH("DETECT",$B233)), TRUE, "")</f>
        <v/>
      </c>
      <c r="G233" s="104" t="b">
        <f>IF(ISNUMBER(SEARCH("DOUBLE_CHECK",$B233)), TRUE, "")</f>
        <v>1</v>
      </c>
      <c r="H233" s="104" t="str">
        <f>IF(ISNUMBER(SEARCH("LOOP_CHECK",$B233)), TRUE, "")</f>
        <v/>
      </c>
      <c r="I233" s="104" t="str">
        <f t="shared" si="10"/>
        <v/>
      </c>
      <c r="J233" s="105" t="str">
        <f>IF($B232=$B233,"Duplicate","")</f>
        <v/>
      </c>
      <c r="U233" s="104" t="str">
        <f>IF(ISNUMBER(SEARCH("TRUE",#REF!)), "Need to verify Bypass", "")</f>
        <v/>
      </c>
    </row>
    <row r="234" spans="2:29">
      <c r="B234" s="105" t="s">
        <v>316</v>
      </c>
      <c r="C234" s="105" t="str">
        <f>IF(ISNUMBER(SEARCH("BRANCH",$B234)), TRUE, "")</f>
        <v/>
      </c>
      <c r="D234" s="104" t="str">
        <f>IF(ISNUMBER(SEARCH("CONSTANT_CODING",$B234)), TRUE, "")</f>
        <v/>
      </c>
      <c r="E234" s="104" t="str">
        <f>IF(ISNUMBER(SEARCH("DEFAULT_FAIL",$B234)), TRUE, "")</f>
        <v/>
      </c>
      <c r="F234" s="104" t="str">
        <f>IF(ISNUMBER(SEARCH("DETECT",$B234)), TRUE, "")</f>
        <v/>
      </c>
      <c r="G234" s="104" t="b">
        <f>IF(ISNUMBER(SEARCH("DOUBLE_CHECK",$B234)), TRUE, "")</f>
        <v>1</v>
      </c>
      <c r="H234" s="104" t="str">
        <f>IF(ISNUMBER(SEARCH("LOOP_CHECK",$B234)), TRUE, "")</f>
        <v/>
      </c>
      <c r="I234" s="104" t="str">
        <f t="shared" si="10"/>
        <v/>
      </c>
      <c r="J234" s="105" t="s">
        <v>182</v>
      </c>
      <c r="K234" s="104" t="b">
        <v>1</v>
      </c>
      <c r="U234" s="104" t="str">
        <f>IF(ISNUMBER(SEARCH("TRUE",#REF!)), "Need to verify Bypass", "")</f>
        <v/>
      </c>
    </row>
    <row r="235" spans="2:29">
      <c r="B235" s="105" t="s">
        <v>317</v>
      </c>
      <c r="C235" s="105" t="str">
        <f>IF(ISNUMBER(SEARCH("BRANCH",$B235)), TRUE, "")</f>
        <v/>
      </c>
      <c r="D235" s="104" t="str">
        <f>IF(ISNUMBER(SEARCH("CONSTANT_CODING",$B235)), TRUE, "")</f>
        <v/>
      </c>
      <c r="E235" s="104" t="str">
        <f>IF(ISNUMBER(SEARCH("DEFAULT_FAIL",$B235)), TRUE, "")</f>
        <v/>
      </c>
      <c r="F235" s="104" t="str">
        <f>IF(ISNUMBER(SEARCH("DETECT",$B235)), TRUE, "")</f>
        <v/>
      </c>
      <c r="G235" s="104" t="b">
        <f>IF(ISNUMBER(SEARCH("DOUBLE_CHECK",$B235)), TRUE, "")</f>
        <v>1</v>
      </c>
      <c r="H235" s="104" t="str">
        <f>IF(ISNUMBER(SEARCH("LOOP_CHECK",$B235)), TRUE, "")</f>
        <v/>
      </c>
      <c r="I235" s="104" t="str">
        <f t="shared" si="10"/>
        <v/>
      </c>
      <c r="J235" s="105" t="s">
        <v>182</v>
      </c>
      <c r="K235" s="104" t="b">
        <v>1</v>
      </c>
      <c r="U235" s="104" t="str">
        <f>IF(ISNUMBER(SEARCH("TRUE",#REF!)), "Need to verify Bypass", "")</f>
        <v/>
      </c>
    </row>
    <row r="236" spans="2:29">
      <c r="B236" s="105" t="s">
        <v>318</v>
      </c>
      <c r="C236" s="105" t="str">
        <f>IF(ISNUMBER(SEARCH("BRANCH",$B236)), TRUE, "")</f>
        <v/>
      </c>
      <c r="D236" s="104" t="str">
        <f>IF(ISNUMBER(SEARCH("CONSTANT_CODING",$B236)), TRUE, "")</f>
        <v/>
      </c>
      <c r="E236" s="104" t="str">
        <f>IF(ISNUMBER(SEARCH("DEFAULT_FAIL",$B236)), TRUE, "")</f>
        <v/>
      </c>
      <c r="F236" s="104" t="str">
        <f>IF(ISNUMBER(SEARCH("DETECT",$B236)), TRUE, "")</f>
        <v/>
      </c>
      <c r="G236" s="104" t="b">
        <f>IF(ISNUMBER(SEARCH("DOUBLE_CHECK",$B236)), TRUE, "")</f>
        <v>1</v>
      </c>
      <c r="H236" s="104" t="str">
        <f>IF(ISNUMBER(SEARCH("LOOP_CHECK",$B236)), TRUE, "")</f>
        <v/>
      </c>
      <c r="I236" s="104" t="str">
        <f t="shared" si="10"/>
        <v/>
      </c>
      <c r="J236" s="105" t="str">
        <f>IF($B235=$B236,"Duplicate","")</f>
        <v/>
      </c>
      <c r="U236" s="104" t="str">
        <f>IF(ISNUMBER(SEARCH("TRUE",#REF!)), "Need to verify Bypass", "")</f>
        <v/>
      </c>
    </row>
    <row r="237" spans="2:29">
      <c r="B237" s="105" t="s">
        <v>319</v>
      </c>
      <c r="C237" s="105" t="str">
        <f>IF(ISNUMBER(SEARCH("BRANCH",$B237)), TRUE, "")</f>
        <v/>
      </c>
      <c r="D237" s="104" t="str">
        <f>IF(ISNUMBER(SEARCH("CONSTANT_CODING",$B237)), TRUE, "")</f>
        <v/>
      </c>
      <c r="E237" s="104" t="str">
        <f>IF(ISNUMBER(SEARCH("DEFAULT_FAIL",$B237)), TRUE, "")</f>
        <v/>
      </c>
      <c r="F237" s="104" t="str">
        <f>IF(ISNUMBER(SEARCH("DETECT",$B237)), TRUE, "")</f>
        <v/>
      </c>
      <c r="G237" s="104" t="b">
        <f>IF(ISNUMBER(SEARCH("DOUBLE_CHECK",$B237)), TRUE, "")</f>
        <v>1</v>
      </c>
      <c r="H237" s="104" t="str">
        <f>IF(ISNUMBER(SEARCH("LOOP_CHECK",$B237)), TRUE, "")</f>
        <v/>
      </c>
      <c r="I237" s="104" t="str">
        <f t="shared" si="10"/>
        <v/>
      </c>
      <c r="J237" s="105" t="str">
        <f>IF($B236=$B237,"Duplicate","")</f>
        <v/>
      </c>
      <c r="U237" s="104" t="str">
        <f>IF(ISNUMBER(SEARCH("TRUE",#REF!)), "Need to verify Bypass", "")</f>
        <v/>
      </c>
    </row>
    <row r="238" spans="2:29">
      <c r="B238" s="105" t="s">
        <v>319</v>
      </c>
      <c r="C238" s="105" t="str">
        <f>IF(ISNUMBER(SEARCH("BRANCH",$B238)), TRUE, "")</f>
        <v/>
      </c>
      <c r="D238" s="104" t="str">
        <f>IF(ISNUMBER(SEARCH("CONSTANT_CODING",$B238)), TRUE, "")</f>
        <v/>
      </c>
      <c r="E238" s="104" t="str">
        <f>IF(ISNUMBER(SEARCH("DEFAULT_FAIL",$B238)), TRUE, "")</f>
        <v/>
      </c>
      <c r="F238" s="104" t="str">
        <f>IF(ISNUMBER(SEARCH("DETECT",$B238)), TRUE, "")</f>
        <v/>
      </c>
      <c r="G238" s="104" t="b">
        <f>IF(ISNUMBER(SEARCH("DOUBLE_CHECK",$B238)), TRUE, "")</f>
        <v>1</v>
      </c>
      <c r="H238" s="104" t="str">
        <f>IF(ISNUMBER(SEARCH("LOOP_CHECK",$B238)), TRUE, "")</f>
        <v/>
      </c>
      <c r="I238" s="104" t="str">
        <f t="shared" si="10"/>
        <v/>
      </c>
      <c r="J238" s="105" t="str">
        <f>IF($B237=$B238,"Duplicate","")</f>
        <v>Duplicate</v>
      </c>
      <c r="K238" s="104" t="b">
        <v>1</v>
      </c>
      <c r="U238" s="104" t="str">
        <f>IF(ISNUMBER(SEARCH("TRUE",#REF!)), "Need to verify Bypass", "")</f>
        <v/>
      </c>
    </row>
    <row r="239" spans="2:29">
      <c r="B239" s="105" t="s">
        <v>320</v>
      </c>
      <c r="C239" s="105" t="str">
        <f>IF(ISNUMBER(SEARCH("BRANCH",$B239)), TRUE, "")</f>
        <v/>
      </c>
      <c r="D239" s="104" t="str">
        <f>IF(ISNUMBER(SEARCH("CONSTANT_CODING",$B239)), TRUE, "")</f>
        <v/>
      </c>
      <c r="E239" s="104" t="str">
        <f>IF(ISNUMBER(SEARCH("DEFAULT_FAIL",$B239)), TRUE, "")</f>
        <v/>
      </c>
      <c r="F239" s="104" t="str">
        <f>IF(ISNUMBER(SEARCH("DETECT",$B239)), TRUE, "")</f>
        <v/>
      </c>
      <c r="G239" s="104" t="b">
        <f>IF(ISNUMBER(SEARCH("DOUBLE_CHECK",$B239)), TRUE, "")</f>
        <v>1</v>
      </c>
      <c r="H239" s="104" t="str">
        <f>IF(ISNUMBER(SEARCH("LOOP_CHECK",$B239)), TRUE, "")</f>
        <v/>
      </c>
      <c r="I239" s="104" t="str">
        <f t="shared" si="10"/>
        <v/>
      </c>
      <c r="J239" s="105" t="str">
        <f>IF($B238=$B239,"Duplicate","")</f>
        <v/>
      </c>
      <c r="U239" s="104" t="str">
        <f>IF(ISNUMBER(SEARCH("TRUE",#REF!)), "Need to verify Bypass", "")</f>
        <v/>
      </c>
    </row>
    <row r="240" spans="2:29">
      <c r="B240" s="105" t="s">
        <v>321</v>
      </c>
      <c r="C240" s="105" t="str">
        <f>IF(ISNUMBER(SEARCH("BRANCH",$B240)), TRUE, "")</f>
        <v/>
      </c>
      <c r="D240" s="104" t="str">
        <f>IF(ISNUMBER(SEARCH("CONSTANT_CODING",$B240)), TRUE, "")</f>
        <v/>
      </c>
      <c r="E240" s="104" t="str">
        <f>IF(ISNUMBER(SEARCH("DEFAULT_FAIL",$B240)), TRUE, "")</f>
        <v/>
      </c>
      <c r="F240" s="104" t="str">
        <f>IF(ISNUMBER(SEARCH("DETECT",$B240)), TRUE, "")</f>
        <v/>
      </c>
      <c r="G240" s="104" t="b">
        <f>IF(ISNUMBER(SEARCH("DOUBLE_CHECK",$B240)), TRUE, "")</f>
        <v>1</v>
      </c>
      <c r="H240" s="104" t="str">
        <f>IF(ISNUMBER(SEARCH("LOOP_CHECK",$B240)), TRUE, "")</f>
        <v/>
      </c>
      <c r="I240" s="104" t="str">
        <f t="shared" si="10"/>
        <v/>
      </c>
      <c r="J240" s="105" t="str">
        <f>IF($B239=$B240,"Duplicate","")</f>
        <v/>
      </c>
      <c r="U240" s="104" t="str">
        <f>IF(ISNUMBER(SEARCH("TRUE",#REF!)), "Need to verify Bypass", "")</f>
        <v/>
      </c>
    </row>
    <row r="241" spans="2:21">
      <c r="B241" s="105" t="s">
        <v>322</v>
      </c>
      <c r="C241" s="105" t="str">
        <f>IF(ISNUMBER(SEARCH("BRANCH",$B241)), TRUE, "")</f>
        <v/>
      </c>
      <c r="D241" s="104" t="b">
        <f>IF(ISNUMBER(SEARCH("CONSTANT_CODING",$B241)), TRUE, "")</f>
        <v>1</v>
      </c>
      <c r="E241" s="104" t="str">
        <f>IF(ISNUMBER(SEARCH("DEFAULT_FAIL",$B241)), TRUE, "")</f>
        <v/>
      </c>
      <c r="F241" s="104" t="str">
        <f>IF(ISNUMBER(SEARCH("DETECT",$B241)), TRUE, "")</f>
        <v/>
      </c>
      <c r="G241" s="104" t="str">
        <f>IF(ISNUMBER(SEARCH("DOUBLE_CHECK",$B241)), TRUE, "")</f>
        <v/>
      </c>
      <c r="H241" s="104" t="str">
        <f>IF(ISNUMBER(SEARCH("LOOP_CHECK",$B241)), TRUE, "")</f>
        <v/>
      </c>
      <c r="I241" s="104" t="str">
        <f t="shared" si="10"/>
        <v/>
      </c>
      <c r="J241" s="105" t="str">
        <f>IF($B240=$B241,"Duplicate","")</f>
        <v/>
      </c>
      <c r="U241" s="104" t="str">
        <f>IF(ISNUMBER(SEARCH("TRUE",#REF!)), "Need to verify Bypass", "")</f>
        <v/>
      </c>
    </row>
    <row r="242" spans="2:21">
      <c r="B242" s="105" t="s">
        <v>323</v>
      </c>
      <c r="C242" s="105" t="str">
        <f>IF(ISNUMBER(SEARCH("BRANCH",$B242)), TRUE, "")</f>
        <v/>
      </c>
      <c r="D242" s="104" t="str">
        <f>IF(ISNUMBER(SEARCH("CONSTANT_CODING",$B242)), TRUE, "")</f>
        <v/>
      </c>
      <c r="E242" s="104" t="str">
        <f>IF(ISNUMBER(SEARCH("DEFAULT_FAIL",$B242)), TRUE, "")</f>
        <v/>
      </c>
      <c r="F242" s="104" t="str">
        <f>IF(ISNUMBER(SEARCH("DETECT",$B242)), TRUE, "")</f>
        <v/>
      </c>
      <c r="G242" s="104" t="b">
        <f>IF(ISNUMBER(SEARCH("DOUBLE_CHECK",$B242)), TRUE, "")</f>
        <v>1</v>
      </c>
      <c r="H242" s="104" t="str">
        <f>IF(ISNUMBER(SEARCH("LOOP_CHECK",$B242)), TRUE, "")</f>
        <v/>
      </c>
      <c r="I242" s="104" t="str">
        <f t="shared" si="10"/>
        <v/>
      </c>
      <c r="J242" s="105" t="str">
        <f>IF($B241=$B242,"Duplicate","")</f>
        <v/>
      </c>
      <c r="U242" s="104" t="str">
        <f>IF(ISNUMBER(SEARCH("TRUE",#REF!)), "Need to verify Bypass", "")</f>
        <v/>
      </c>
    </row>
    <row r="243" spans="2:21">
      <c r="B243" s="105" t="s">
        <v>324</v>
      </c>
      <c r="C243" s="105" t="str">
        <f>IF(ISNUMBER(SEARCH("BRANCH",$B243)), TRUE, "")</f>
        <v/>
      </c>
      <c r="D243" s="104" t="str">
        <f>IF(ISNUMBER(SEARCH("CONSTANT_CODING",$B243)), TRUE, "")</f>
        <v/>
      </c>
      <c r="E243" s="104" t="str">
        <f>IF(ISNUMBER(SEARCH("DEFAULT_FAIL",$B243)), TRUE, "")</f>
        <v/>
      </c>
      <c r="F243" s="104" t="str">
        <f>IF(ISNUMBER(SEARCH("DETECT",$B243)), TRUE, "")</f>
        <v/>
      </c>
      <c r="G243" s="104" t="b">
        <f>IF(ISNUMBER(SEARCH("DOUBLE_CHECK",$B243)), TRUE, "")</f>
        <v>1</v>
      </c>
      <c r="H243" s="104" t="str">
        <f>IF(ISNUMBER(SEARCH("LOOP_CHECK",$B243)), TRUE, "")</f>
        <v/>
      </c>
      <c r="I243" s="104" t="str">
        <f t="shared" si="10"/>
        <v/>
      </c>
      <c r="J243" s="105" t="str">
        <f>IF($B242=$B243,"Duplicate","")</f>
        <v/>
      </c>
      <c r="U243" s="104" t="str">
        <f>IF(ISNUMBER(SEARCH("TRUE",#REF!)), "Need to verify Bypass", "")</f>
        <v/>
      </c>
    </row>
    <row r="244" spans="2:21">
      <c r="B244" s="105" t="s">
        <v>325</v>
      </c>
      <c r="C244" s="105" t="str">
        <f>IF(ISNUMBER(SEARCH("BRANCH",$B244)), TRUE, "")</f>
        <v/>
      </c>
      <c r="D244" s="104" t="str">
        <f>IF(ISNUMBER(SEARCH("CONSTANT_CODING",$B244)), TRUE, "")</f>
        <v/>
      </c>
      <c r="E244" s="104" t="str">
        <f>IF(ISNUMBER(SEARCH("DEFAULT_FAIL",$B244)), TRUE, "")</f>
        <v/>
      </c>
      <c r="F244" s="104" t="str">
        <f>IF(ISNUMBER(SEARCH("DETECT",$B244)), TRUE, "")</f>
        <v/>
      </c>
      <c r="G244" s="104" t="b">
        <f>IF(ISNUMBER(SEARCH("DOUBLE_CHECK",$B244)), TRUE, "")</f>
        <v>1</v>
      </c>
      <c r="H244" s="104" t="str">
        <f>IF(ISNUMBER(SEARCH("LOOP_CHECK",$B244)), TRUE, "")</f>
        <v/>
      </c>
      <c r="I244" s="104" t="str">
        <f t="shared" si="10"/>
        <v/>
      </c>
      <c r="J244" s="105" t="str">
        <f>IF($B243=$B244,"Duplicate","")</f>
        <v/>
      </c>
      <c r="U244" s="104" t="str">
        <f>IF(ISNUMBER(SEARCH("TRUE",#REF!)), "Need to verify Bypass", "")</f>
        <v/>
      </c>
    </row>
    <row r="245" spans="2:21">
      <c r="B245" s="105" t="s">
        <v>326</v>
      </c>
      <c r="C245" s="105" t="str">
        <f>IF(ISNUMBER(SEARCH("BRANCH",$B245)), TRUE, "")</f>
        <v/>
      </c>
      <c r="D245" s="104" t="str">
        <f>IF(ISNUMBER(SEARCH("CONSTANT_CODING",$B245)), TRUE, "")</f>
        <v/>
      </c>
      <c r="E245" s="104" t="str">
        <f>IF(ISNUMBER(SEARCH("DEFAULT_FAIL",$B245)), TRUE, "")</f>
        <v/>
      </c>
      <c r="F245" s="104" t="str">
        <f>IF(ISNUMBER(SEARCH("DETECT",$B245)), TRUE, "")</f>
        <v/>
      </c>
      <c r="G245" s="104" t="b">
        <f>IF(ISNUMBER(SEARCH("DOUBLE_CHECK",$B245)), TRUE, "")</f>
        <v>1</v>
      </c>
      <c r="H245" s="104" t="str">
        <f>IF(ISNUMBER(SEARCH("LOOP_CHECK",$B245)), TRUE, "")</f>
        <v/>
      </c>
      <c r="I245" s="104" t="str">
        <f t="shared" si="10"/>
        <v/>
      </c>
      <c r="J245" s="105" t="str">
        <f>IF($B244=$B245,"Duplicate","")</f>
        <v/>
      </c>
      <c r="U245" s="104" t="str">
        <f>IF(ISNUMBER(SEARCH("TRUE",#REF!)), "Need to verify Bypass", "")</f>
        <v/>
      </c>
    </row>
    <row r="246" spans="2:21">
      <c r="B246" s="105" t="s">
        <v>327</v>
      </c>
      <c r="C246" s="105" t="str">
        <f>IF(ISNUMBER(SEARCH("BRANCH",$B246)), TRUE, "")</f>
        <v/>
      </c>
      <c r="D246" s="104" t="str">
        <f>IF(ISNUMBER(SEARCH("CONSTANT_CODING",$B246)), TRUE, "")</f>
        <v/>
      </c>
      <c r="E246" s="104" t="str">
        <f>IF(ISNUMBER(SEARCH("DEFAULT_FAIL",$B246)), TRUE, "")</f>
        <v/>
      </c>
      <c r="F246" s="104" t="str">
        <f>IF(ISNUMBER(SEARCH("DETECT",$B246)), TRUE, "")</f>
        <v/>
      </c>
      <c r="G246" s="104" t="b">
        <f>IF(ISNUMBER(SEARCH("DOUBLE_CHECK",$B246)), TRUE, "")</f>
        <v>1</v>
      </c>
      <c r="H246" s="104" t="str">
        <f>IF(ISNUMBER(SEARCH("LOOP_CHECK",$B246)), TRUE, "")</f>
        <v/>
      </c>
      <c r="I246" s="104" t="str">
        <f t="shared" si="10"/>
        <v/>
      </c>
      <c r="J246" s="105" t="str">
        <f>IF($B245=$B246,"Duplicate","")</f>
        <v/>
      </c>
      <c r="U246" s="104" t="str">
        <f>IF(ISNUMBER(SEARCH("TRUE",#REF!)), "Need to verify Bypass", "")</f>
        <v/>
      </c>
    </row>
    <row r="247" spans="2:21">
      <c r="B247" s="105" t="s">
        <v>328</v>
      </c>
      <c r="C247" s="105" t="str">
        <f>IF(ISNUMBER(SEARCH("BRANCH",$B247)), TRUE, "")</f>
        <v/>
      </c>
      <c r="D247" s="104" t="str">
        <f>IF(ISNUMBER(SEARCH("CONSTANT_CODING",$B247)), TRUE, "")</f>
        <v/>
      </c>
      <c r="E247" s="104" t="str">
        <f>IF(ISNUMBER(SEARCH("DEFAULT_FAIL",$B247)), TRUE, "")</f>
        <v/>
      </c>
      <c r="F247" s="104" t="str">
        <f>IF(ISNUMBER(SEARCH("DETECT",$B247)), TRUE, "")</f>
        <v/>
      </c>
      <c r="G247" s="104" t="b">
        <f>IF(ISNUMBER(SEARCH("DOUBLE_CHECK",$B247)), TRUE, "")</f>
        <v>1</v>
      </c>
      <c r="H247" s="104" t="str">
        <f>IF(ISNUMBER(SEARCH("LOOP_CHECK",$B247)), TRUE, "")</f>
        <v/>
      </c>
      <c r="I247" s="104" t="str">
        <f t="shared" si="10"/>
        <v/>
      </c>
      <c r="J247" s="105" t="str">
        <f>IF($B246=$B247,"Duplicate","")</f>
        <v/>
      </c>
      <c r="U247" s="104" t="str">
        <f>IF(ISNUMBER(SEARCH("TRUE",#REF!)), "Need to verify Bypass", "")</f>
        <v/>
      </c>
    </row>
    <row r="248" spans="2:21">
      <c r="B248" s="105" t="s">
        <v>329</v>
      </c>
      <c r="C248" s="105" t="str">
        <f>IF(ISNUMBER(SEARCH("BRANCH",$B248)), TRUE, "")</f>
        <v/>
      </c>
      <c r="D248" s="104" t="str">
        <f>IF(ISNUMBER(SEARCH("CONSTANT_CODING",$B248)), TRUE, "")</f>
        <v/>
      </c>
      <c r="E248" s="104" t="str">
        <f>IF(ISNUMBER(SEARCH("DEFAULT_FAIL",$B248)), TRUE, "")</f>
        <v/>
      </c>
      <c r="F248" s="104" t="str">
        <f>IF(ISNUMBER(SEARCH("DETECT",$B248)), TRUE, "")</f>
        <v/>
      </c>
      <c r="G248" s="104" t="str">
        <f>IF(ISNUMBER(SEARCH("DOUBLE_CHECK",$B248)), TRUE, "")</f>
        <v/>
      </c>
      <c r="H248" s="104" t="str">
        <f>IF(ISNUMBER(SEARCH("LOOP_CHECK",$B248)), TRUE, "")</f>
        <v/>
      </c>
      <c r="I248" s="104" t="b">
        <f>IF(ISNUMBER(SEARCH("BYPASS",$B248)), TRUE, "")</f>
        <v>1</v>
      </c>
    </row>
    <row r="249" spans="2:21">
      <c r="B249" s="105" t="s">
        <v>330</v>
      </c>
      <c r="C249" s="105" t="str">
        <f>IF(ISNUMBER(SEARCH("BRANCH",$B249)), TRUE, "")</f>
        <v/>
      </c>
      <c r="D249" s="104" t="str">
        <f>IF(ISNUMBER(SEARCH("CONSTANT_CODING",$B249)), TRUE, "")</f>
        <v/>
      </c>
      <c r="E249" s="104" t="str">
        <f>IF(ISNUMBER(SEARCH("DEFAULT_FAIL",$B249)), TRUE, "")</f>
        <v/>
      </c>
      <c r="F249" s="104" t="str">
        <f>IF(ISNUMBER(SEARCH("DETECT",$B249)), TRUE, "")</f>
        <v/>
      </c>
      <c r="G249" s="104" t="b">
        <f>IF(ISNUMBER(SEARCH("DOUBLE_CHECK",$B249)), TRUE, "")</f>
        <v>1</v>
      </c>
      <c r="H249" s="104" t="str">
        <f>IF(ISNUMBER(SEARCH("LOOP_CHECK",$B249)), TRUE, "")</f>
        <v/>
      </c>
      <c r="I249" s="104" t="str">
        <f t="shared" si="10"/>
        <v/>
      </c>
      <c r="J249" s="105" t="str">
        <f>IF($B247=$B249,"Duplicate","")</f>
        <v/>
      </c>
      <c r="U249" s="104" t="str">
        <f>IF(ISNUMBER(SEARCH("TRUE",#REF!)), "Need to verify Bypass", "")</f>
        <v/>
      </c>
    </row>
    <row r="250" spans="2:21">
      <c r="B250" s="105" t="s">
        <v>331</v>
      </c>
      <c r="C250" s="105" t="str">
        <f>IF(ISNUMBER(SEARCH("BRANCH",$B250)), TRUE, "")</f>
        <v/>
      </c>
      <c r="D250" s="104" t="str">
        <f>IF(ISNUMBER(SEARCH("CONSTANT_CODING",$B250)), TRUE, "")</f>
        <v/>
      </c>
      <c r="E250" s="104" t="str">
        <f>IF(ISNUMBER(SEARCH("DEFAULT_FAIL",$B250)), TRUE, "")</f>
        <v/>
      </c>
      <c r="F250" s="104" t="str">
        <f>IF(ISNUMBER(SEARCH("DETECT",$B250)), TRUE, "")</f>
        <v/>
      </c>
      <c r="G250" s="104" t="b">
        <f>IF(ISNUMBER(SEARCH("DOUBLE_CHECK",$B250)), TRUE, "")</f>
        <v>1</v>
      </c>
      <c r="H250" s="104" t="str">
        <f>IF(ISNUMBER(SEARCH("LOOP_CHECK",$B250)), TRUE, "")</f>
        <v/>
      </c>
      <c r="I250" s="104" t="str">
        <f t="shared" si="10"/>
        <v/>
      </c>
      <c r="J250" s="105" t="str">
        <f>IF($B249=$B250,"Duplicate","")</f>
        <v/>
      </c>
      <c r="U250" s="104" t="str">
        <f>IF(ISNUMBER(SEARCH("TRUE",#REF!)), "Need to verify Bypass", "")</f>
        <v/>
      </c>
    </row>
    <row r="251" spans="2:21">
      <c r="B251" s="105" t="s">
        <v>332</v>
      </c>
      <c r="C251" s="105" t="str">
        <f>IF(ISNUMBER(SEARCH("BRANCH",$B251)), TRUE, "")</f>
        <v/>
      </c>
      <c r="D251" s="104" t="str">
        <f>IF(ISNUMBER(SEARCH("CONSTANT_CODING",$B251)), TRUE, "")</f>
        <v/>
      </c>
      <c r="E251" s="104" t="str">
        <f>IF(ISNUMBER(SEARCH("DEFAULT_FAIL",$B251)), TRUE, "")</f>
        <v/>
      </c>
      <c r="F251" s="104" t="str">
        <f>IF(ISNUMBER(SEARCH("DETECT",$B251)), TRUE, "")</f>
        <v/>
      </c>
      <c r="G251" s="104" t="b">
        <f>IF(ISNUMBER(SEARCH("DOUBLE_CHECK",$B251)), TRUE, "")</f>
        <v>1</v>
      </c>
      <c r="H251" s="104" t="str">
        <f>IF(ISNUMBER(SEARCH("LOOP_CHECK",$B251)), TRUE, "")</f>
        <v/>
      </c>
      <c r="I251" s="104" t="str">
        <f t="shared" si="10"/>
        <v/>
      </c>
      <c r="J251" s="105" t="str">
        <f>IF($B250=$B251,"Duplicate","")</f>
        <v/>
      </c>
      <c r="U251" s="104" t="str">
        <f>IF(ISNUMBER(SEARCH("TRUE",#REF!)), "Need to verify Bypass", "")</f>
        <v/>
      </c>
    </row>
    <row r="252" spans="2:21">
      <c r="B252" s="105" t="s">
        <v>333</v>
      </c>
      <c r="C252" s="105" t="str">
        <f>IF(ISNUMBER(SEARCH("BRANCH",$B252)), TRUE, "")</f>
        <v/>
      </c>
      <c r="D252" s="104" t="str">
        <f>IF(ISNUMBER(SEARCH("CONSTANT_CODING",$B252)), TRUE, "")</f>
        <v/>
      </c>
      <c r="E252" s="104" t="str">
        <f>IF(ISNUMBER(SEARCH("DEFAULT_FAIL",$B252)), TRUE, "")</f>
        <v/>
      </c>
      <c r="F252" s="104" t="str">
        <f>IF(ISNUMBER(SEARCH("DETECT",$B252)), TRUE, "")</f>
        <v/>
      </c>
      <c r="G252" s="104" t="b">
        <f>IF(ISNUMBER(SEARCH("DOUBLE_CHECK",$B252)), TRUE, "")</f>
        <v>1</v>
      </c>
      <c r="H252" s="104" t="str">
        <f>IF(ISNUMBER(SEARCH("LOOP_CHECK",$B252)), TRUE, "")</f>
        <v/>
      </c>
      <c r="I252" s="104" t="str">
        <f t="shared" si="10"/>
        <v/>
      </c>
      <c r="J252" s="105" t="str">
        <f>IF($B251=$B252,"Duplicate","")</f>
        <v/>
      </c>
      <c r="U252" s="104" t="str">
        <f>IF(ISNUMBER(SEARCH("TRUE",#REF!)), "Need to verify Bypass", "")</f>
        <v/>
      </c>
    </row>
    <row r="253" spans="2:21">
      <c r="B253" s="105" t="s">
        <v>334</v>
      </c>
      <c r="C253" s="105" t="str">
        <f>IF(ISNUMBER(SEARCH("BRANCH",$B253)), TRUE, "")</f>
        <v/>
      </c>
      <c r="D253" s="104" t="b">
        <f>IF(ISNUMBER(SEARCH("CONSTANT_CODING",$B253)), TRUE, "")</f>
        <v>1</v>
      </c>
      <c r="E253" s="104" t="str">
        <f>IF(ISNUMBER(SEARCH("DEFAULT_FAIL",$B253)), TRUE, "")</f>
        <v/>
      </c>
      <c r="F253" s="104" t="str">
        <f>IF(ISNUMBER(SEARCH("DETECT",$B253)), TRUE, "")</f>
        <v/>
      </c>
      <c r="G253" s="104" t="str">
        <f>IF(ISNUMBER(SEARCH("DOUBLE_CHECK",$B253)), TRUE, "")</f>
        <v/>
      </c>
      <c r="H253" s="104" t="str">
        <f>IF(ISNUMBER(SEARCH("LOOP_CHECK",$B253)), TRUE, "")</f>
        <v/>
      </c>
      <c r="I253" s="104" t="str">
        <f t="shared" si="10"/>
        <v/>
      </c>
      <c r="J253" s="105" t="str">
        <f>IF($B252=$B253,"Duplicate","")</f>
        <v/>
      </c>
      <c r="U253" s="104" t="str">
        <f>IF(ISNUMBER(SEARCH("TRUE",#REF!)), "Need to verify Bypass", "")</f>
        <v/>
      </c>
    </row>
    <row r="254" spans="2:21">
      <c r="B254" s="105" t="s">
        <v>335</v>
      </c>
      <c r="C254" s="105" t="str">
        <f>IF(ISNUMBER(SEARCH("BRANCH",$B254)), TRUE, "")</f>
        <v/>
      </c>
      <c r="D254" s="104" t="b">
        <f>IF(ISNUMBER(SEARCH("CONSTANT_CODING",$B254)), TRUE, "")</f>
        <v>1</v>
      </c>
      <c r="E254" s="104" t="str">
        <f>IF(ISNUMBER(SEARCH("DEFAULT_FAIL",$B254)), TRUE, "")</f>
        <v/>
      </c>
      <c r="F254" s="104" t="str">
        <f>IF(ISNUMBER(SEARCH("DETECT",$B254)), TRUE, "")</f>
        <v/>
      </c>
      <c r="G254" s="104" t="str">
        <f>IF(ISNUMBER(SEARCH("DOUBLE_CHECK",$B254)), TRUE, "")</f>
        <v/>
      </c>
      <c r="H254" s="104" t="str">
        <f>IF(ISNUMBER(SEARCH("LOOP_CHECK",$B254)), TRUE, "")</f>
        <v/>
      </c>
      <c r="I254" s="104" t="str">
        <f t="shared" si="10"/>
        <v/>
      </c>
      <c r="J254" s="105" t="str">
        <f>IF($B253=$B254,"Duplicate","")</f>
        <v/>
      </c>
      <c r="U254" s="104" t="str">
        <f>IF(ISNUMBER(SEARCH("TRUE",#REF!)), "Need to verify Bypass", "")</f>
        <v/>
      </c>
    </row>
    <row r="255" spans="2:21">
      <c r="B255" s="105" t="s">
        <v>336</v>
      </c>
      <c r="C255" s="105" t="str">
        <f>IF(ISNUMBER(SEARCH("BRANCH",$B255)), TRUE, "")</f>
        <v/>
      </c>
      <c r="D255" s="104" t="b">
        <f>IF(ISNUMBER(SEARCH("CONSTANT_CODING",$B255)), TRUE, "")</f>
        <v>1</v>
      </c>
      <c r="E255" s="104" t="str">
        <f>IF(ISNUMBER(SEARCH("DEFAULT_FAIL",$B255)), TRUE, "")</f>
        <v/>
      </c>
      <c r="F255" s="104" t="str">
        <f>IF(ISNUMBER(SEARCH("DETECT",$B255)), TRUE, "")</f>
        <v/>
      </c>
      <c r="G255" s="104" t="str">
        <f>IF(ISNUMBER(SEARCH("DOUBLE_CHECK",$B255)), TRUE, "")</f>
        <v/>
      </c>
      <c r="H255" s="104" t="str">
        <f>IF(ISNUMBER(SEARCH("LOOP_CHECK",$B255)), TRUE, "")</f>
        <v/>
      </c>
      <c r="I255" s="104" t="str">
        <f t="shared" si="10"/>
        <v/>
      </c>
      <c r="J255" s="105" t="str">
        <f>IF($B254=$B255,"Duplicate","")</f>
        <v/>
      </c>
      <c r="U255" s="104" t="str">
        <f>IF(ISNUMBER(SEARCH("TRUE",#REF!)), "Need to verify Bypass", "")</f>
        <v/>
      </c>
    </row>
    <row r="256" spans="2:21">
      <c r="B256" s="105" t="s">
        <v>337</v>
      </c>
      <c r="C256" s="105" t="str">
        <f>IF(ISNUMBER(SEARCH("BRANCH",$B256)), TRUE, "")</f>
        <v/>
      </c>
      <c r="D256" s="104" t="str">
        <f>IF(ISNUMBER(SEARCH("CONSTANT_CODING",$B256)), TRUE, "")</f>
        <v/>
      </c>
      <c r="E256" s="104" t="str">
        <f>IF(ISNUMBER(SEARCH("DEFAULT_FAIL",$B256)), TRUE, "")</f>
        <v/>
      </c>
      <c r="F256" s="104" t="str">
        <f>IF(ISNUMBER(SEARCH("DETECT",$B256)), TRUE, "")</f>
        <v/>
      </c>
      <c r="G256" s="104" t="str">
        <f>IF(ISNUMBER(SEARCH("DOUBLE_CHECK",$B256)), TRUE, "")</f>
        <v/>
      </c>
      <c r="H256" s="104" t="str">
        <f>IF(ISNUMBER(SEARCH("LOOP_CHECK",$B256)), TRUE, "")</f>
        <v/>
      </c>
      <c r="I256" s="104" t="b">
        <f>IF(ISNUMBER(SEARCH("BYPASS",$B256)), TRUE, "")</f>
        <v>1</v>
      </c>
    </row>
    <row r="257" spans="2:21">
      <c r="B257" s="105" t="s">
        <v>338</v>
      </c>
      <c r="C257" s="105" t="str">
        <f>IF(ISNUMBER(SEARCH("BRANCH",$B257)), TRUE, "")</f>
        <v/>
      </c>
      <c r="D257" s="104" t="str">
        <f>IF(ISNUMBER(SEARCH("CONSTANT_CODING",$B257)), TRUE, "")</f>
        <v/>
      </c>
      <c r="E257" s="104" t="str">
        <f>IF(ISNUMBER(SEARCH("DEFAULT_FAIL",$B257)), TRUE, "")</f>
        <v/>
      </c>
      <c r="F257" s="104" t="str">
        <f>IF(ISNUMBER(SEARCH("DETECT",$B257)), TRUE, "")</f>
        <v/>
      </c>
      <c r="G257" s="104" t="b">
        <f>IF(ISNUMBER(SEARCH("DOUBLE_CHECK",$B257)), TRUE, "")</f>
        <v>1</v>
      </c>
      <c r="H257" s="104" t="str">
        <f>IF(ISNUMBER(SEARCH("LOOP_CHECK",$B257)), TRUE, "")</f>
        <v/>
      </c>
      <c r="I257" s="104" t="str">
        <f t="shared" si="10"/>
        <v/>
      </c>
      <c r="J257" s="105" t="str">
        <f>IF($B255=$B257,"Duplicate","")</f>
        <v/>
      </c>
      <c r="U257" s="104" t="str">
        <f>IF(ISNUMBER(SEARCH("TRUE",#REF!)), "Need to verify Bypass", "")</f>
        <v/>
      </c>
    </row>
    <row r="258" spans="2:21">
      <c r="B258" s="105" t="s">
        <v>339</v>
      </c>
      <c r="C258" s="105" t="str">
        <f>IF(ISNUMBER(SEARCH("BRANCH",$B258)), TRUE, "")</f>
        <v/>
      </c>
      <c r="D258" s="104" t="b">
        <f>IF(ISNUMBER(SEARCH("CONSTANT_CODING",$B258)), TRUE, "")</f>
        <v>1</v>
      </c>
      <c r="E258" s="104" t="str">
        <f>IF(ISNUMBER(SEARCH("DEFAULT_FAIL",$B258)), TRUE, "")</f>
        <v/>
      </c>
      <c r="F258" s="104" t="str">
        <f>IF(ISNUMBER(SEARCH("DETECT",$B258)), TRUE, "")</f>
        <v/>
      </c>
      <c r="G258" s="104" t="str">
        <f>IF(ISNUMBER(SEARCH("DOUBLE_CHECK",$B258)), TRUE, "")</f>
        <v/>
      </c>
      <c r="H258" s="104" t="str">
        <f>IF(ISNUMBER(SEARCH("LOOP_CHECK",$B258)), TRUE, "")</f>
        <v/>
      </c>
      <c r="I258" s="104" t="str">
        <f t="shared" si="10"/>
        <v/>
      </c>
      <c r="J258" s="105" t="str">
        <f>IF($B257=$B258,"Duplicate","")</f>
        <v/>
      </c>
      <c r="U258" s="104" t="str">
        <f>IF(ISNUMBER(SEARCH("TRUE",#REF!)), "Need to verify Bypass", "")</f>
        <v/>
      </c>
    </row>
    <row r="259" spans="2:21">
      <c r="B259" s="105" t="s">
        <v>340</v>
      </c>
      <c r="C259" s="105" t="b">
        <f>IF(ISNUMBER(SEARCH("BRANCH",$B259)), TRUE, "")</f>
        <v>1</v>
      </c>
      <c r="D259" s="104" t="str">
        <f>IF(ISNUMBER(SEARCH("CONSTANT_CODING",$B259)), TRUE, "")</f>
        <v/>
      </c>
      <c r="E259" s="104" t="str">
        <f>IF(ISNUMBER(SEARCH("DEFAULT_FAIL",$B259)), TRUE, "")</f>
        <v/>
      </c>
      <c r="F259" s="104" t="str">
        <f>IF(ISNUMBER(SEARCH("DETECT",$B259)), TRUE, "")</f>
        <v/>
      </c>
      <c r="G259" s="104" t="str">
        <f>IF(ISNUMBER(SEARCH("DOUBLE_CHECK",$B259)), TRUE, "")</f>
        <v/>
      </c>
      <c r="H259" s="104" t="str">
        <f>IF(ISNUMBER(SEARCH("LOOP_CHECK",$B259)), TRUE, "")</f>
        <v/>
      </c>
      <c r="I259" s="104" t="str">
        <f t="shared" si="10"/>
        <v/>
      </c>
      <c r="J259" s="105" t="str">
        <f>IF($B258=$B259,"Duplicate","")</f>
        <v/>
      </c>
      <c r="U259" s="104" t="str">
        <f>IF(ISNUMBER(SEARCH("TRUE",#REF!)), "Need to verify Bypass", "")</f>
        <v/>
      </c>
    </row>
    <row r="260" spans="2:21">
      <c r="B260" s="105" t="s">
        <v>341</v>
      </c>
      <c r="C260" s="105" t="str">
        <f>IF(ISNUMBER(SEARCH("BRANCH",$B260)), TRUE, "")</f>
        <v/>
      </c>
      <c r="D260" s="104" t="str">
        <f>IF(ISNUMBER(SEARCH("CONSTANT_CODING",$B260)), TRUE, "")</f>
        <v/>
      </c>
      <c r="E260" s="104" t="str">
        <f>IF(ISNUMBER(SEARCH("DEFAULT_FAIL",$B260)), TRUE, "")</f>
        <v/>
      </c>
      <c r="F260" s="104" t="str">
        <f>IF(ISNUMBER(SEARCH("DETECT",$B260)), TRUE, "")</f>
        <v/>
      </c>
      <c r="G260" s="104" t="b">
        <f>IF(ISNUMBER(SEARCH("DOUBLE_CHECK",$B260)), TRUE, "")</f>
        <v>1</v>
      </c>
      <c r="H260" s="104" t="str">
        <f>IF(ISNUMBER(SEARCH("LOOP_CHECK",$B260)), TRUE, "")</f>
        <v/>
      </c>
      <c r="I260" s="104" t="str">
        <f t="shared" si="10"/>
        <v/>
      </c>
      <c r="J260" s="105" t="str">
        <f>IF($B259=$B260,"Duplicate","")</f>
        <v/>
      </c>
      <c r="U260" s="104" t="str">
        <f>IF(ISNUMBER(SEARCH("TRUE",#REF!)), "Need to verify Bypass", "")</f>
        <v/>
      </c>
    </row>
    <row r="261" spans="2:21">
      <c r="B261" s="105" t="s">
        <v>342</v>
      </c>
      <c r="C261" s="105" t="b">
        <f>IF(ISNUMBER(SEARCH("BRANCH",$B261)), TRUE, "")</f>
        <v>1</v>
      </c>
      <c r="D261" s="104" t="str">
        <f>IF(ISNUMBER(SEARCH("CONSTANT_CODING",$B261)), TRUE, "")</f>
        <v/>
      </c>
      <c r="E261" s="104" t="str">
        <f>IF(ISNUMBER(SEARCH("DEFAULT_FAIL",$B261)), TRUE, "")</f>
        <v/>
      </c>
      <c r="F261" s="104" t="str">
        <f>IF(ISNUMBER(SEARCH("DETECT",$B261)), TRUE, "")</f>
        <v/>
      </c>
      <c r="G261" s="104" t="str">
        <f>IF(ISNUMBER(SEARCH("DOUBLE_CHECK",$B261)), TRUE, "")</f>
        <v/>
      </c>
      <c r="H261" s="104" t="str">
        <f>IF(ISNUMBER(SEARCH("LOOP_CHECK",$B261)), TRUE, "")</f>
        <v/>
      </c>
      <c r="I261" s="104" t="str">
        <f t="shared" si="10"/>
        <v/>
      </c>
      <c r="J261" s="105" t="str">
        <f>IF($B260=$B261,"Duplicate","")</f>
        <v/>
      </c>
      <c r="U261" s="104" t="str">
        <f>IF(ISNUMBER(SEARCH("TRUE",#REF!)), "Need to verify Bypass", "")</f>
        <v/>
      </c>
    </row>
    <row r="262" spans="2:21">
      <c r="B262" s="105" t="s">
        <v>343</v>
      </c>
      <c r="C262" s="105" t="str">
        <f>IF(ISNUMBER(SEARCH("BRANCH",$B262)), TRUE, "")</f>
        <v/>
      </c>
      <c r="D262" s="104" t="str">
        <f>IF(ISNUMBER(SEARCH("CONSTANT_CODING",$B262)), TRUE, "")</f>
        <v/>
      </c>
      <c r="E262" s="104" t="str">
        <f>IF(ISNUMBER(SEARCH("DEFAULT_FAIL",$B262)), TRUE, "")</f>
        <v/>
      </c>
      <c r="F262" s="104" t="str">
        <f>IF(ISNUMBER(SEARCH("DETECT",$B262)), TRUE, "")</f>
        <v/>
      </c>
      <c r="G262" s="104" t="str">
        <f>IF(ISNUMBER(SEARCH("DOUBLE_CHECK",$B262)), TRUE, "")</f>
        <v/>
      </c>
      <c r="H262" s="104" t="str">
        <f>IF(ISNUMBER(SEARCH("LOOP_CHECK",$B262)), TRUE, "")</f>
        <v/>
      </c>
      <c r="I262" s="104" t="b">
        <f>IF(ISNUMBER(SEARCH("BYPASS",$B262)), TRUE, "")</f>
        <v>1</v>
      </c>
    </row>
    <row r="263" spans="2:21">
      <c r="B263" s="105" t="s">
        <v>344</v>
      </c>
      <c r="C263" s="105" t="str">
        <f>IF(ISNUMBER(SEARCH("BRANCH",$B263)), TRUE, "")</f>
        <v/>
      </c>
      <c r="D263" s="104" t="str">
        <f>IF(ISNUMBER(SEARCH("CONSTANT_CODING",$B263)), TRUE, "")</f>
        <v/>
      </c>
      <c r="E263" s="104" t="str">
        <f>IF(ISNUMBER(SEARCH("DEFAULT_FAIL",$B263)), TRUE, "")</f>
        <v/>
      </c>
      <c r="F263" s="104" t="str">
        <f>IF(ISNUMBER(SEARCH("DETECT",$B263)), TRUE, "")</f>
        <v/>
      </c>
      <c r="G263" s="104" t="b">
        <f>IF(ISNUMBER(SEARCH("DOUBLE_CHECK",$B263)), TRUE, "")</f>
        <v>1</v>
      </c>
      <c r="H263" s="104" t="str">
        <f>IF(ISNUMBER(SEARCH("LOOP_CHECK",$B263)), TRUE, "")</f>
        <v/>
      </c>
      <c r="I263" s="104" t="str">
        <f t="shared" si="10"/>
        <v/>
      </c>
      <c r="J263" s="105" t="str">
        <f>IF($B261=$B263,"Duplicate","")</f>
        <v/>
      </c>
      <c r="U263" s="104" t="str">
        <f>IF(ISNUMBER(SEARCH("TRUE",#REF!)), "Need to verify Bypass", "")</f>
        <v/>
      </c>
    </row>
    <row r="264" spans="2:21">
      <c r="B264" s="105" t="s">
        <v>345</v>
      </c>
      <c r="C264" s="105" t="b">
        <f>IF(ISNUMBER(SEARCH("BRANCH",$B264)), TRUE, "")</f>
        <v>1</v>
      </c>
      <c r="D264" s="104" t="str">
        <f>IF(ISNUMBER(SEARCH("CONSTANT_CODING",$B264)), TRUE, "")</f>
        <v/>
      </c>
      <c r="E264" s="104" t="str">
        <f>IF(ISNUMBER(SEARCH("DEFAULT_FAIL",$B264)), TRUE, "")</f>
        <v/>
      </c>
      <c r="F264" s="104" t="str">
        <f>IF(ISNUMBER(SEARCH("DETECT",$B264)), TRUE, "")</f>
        <v/>
      </c>
      <c r="G264" s="104" t="str">
        <f>IF(ISNUMBER(SEARCH("DOUBLE_CHECK",$B264)), TRUE, "")</f>
        <v/>
      </c>
      <c r="H264" s="104" t="str">
        <f>IF(ISNUMBER(SEARCH("LOOP_CHECK",$B264)), TRUE, "")</f>
        <v/>
      </c>
      <c r="I264" s="104" t="str">
        <f t="shared" si="10"/>
        <v/>
      </c>
      <c r="J264" s="105" t="str">
        <f>IF($B263=$B264,"Duplicate","")</f>
        <v/>
      </c>
      <c r="U264" s="104" t="str">
        <f>IF(ISNUMBER(SEARCH("TRUE",#REF!)), "Need to verify Bypass", "")</f>
        <v/>
      </c>
    </row>
    <row r="265" spans="2:21">
      <c r="B265" s="105" t="s">
        <v>346</v>
      </c>
      <c r="C265" s="105" t="b">
        <f>IF(ISNUMBER(SEARCH("BRANCH",$B265)), TRUE, "")</f>
        <v>1</v>
      </c>
      <c r="D265" s="104" t="str">
        <f>IF(ISNUMBER(SEARCH("CONSTANT_CODING",$B265)), TRUE, "")</f>
        <v/>
      </c>
      <c r="E265" s="104" t="str">
        <f>IF(ISNUMBER(SEARCH("DEFAULT_FAIL",$B265)), TRUE, "")</f>
        <v/>
      </c>
      <c r="F265" s="104" t="str">
        <f>IF(ISNUMBER(SEARCH("DETECT",$B265)), TRUE, "")</f>
        <v/>
      </c>
      <c r="G265" s="104" t="str">
        <f>IF(ISNUMBER(SEARCH("DOUBLE_CHECK",$B265)), TRUE, "")</f>
        <v/>
      </c>
      <c r="H265" s="104" t="str">
        <f>IF(ISNUMBER(SEARCH("LOOP_CHECK",$B265)), TRUE, "")</f>
        <v/>
      </c>
      <c r="I265" s="104" t="str">
        <f t="shared" si="10"/>
        <v/>
      </c>
      <c r="J265" s="105" t="str">
        <f>IF($B264=$B265,"Duplicate","")</f>
        <v/>
      </c>
      <c r="U265" s="104" t="str">
        <f>IF(ISNUMBER(SEARCH("TRUE",#REF!)), "Need to verify Bypass", "")</f>
        <v/>
      </c>
    </row>
    <row r="266" spans="2:21">
      <c r="B266" s="105" t="s">
        <v>347</v>
      </c>
      <c r="C266" s="105" t="str">
        <f>IF(ISNUMBER(SEARCH("BRANCH",$B266)), TRUE, "")</f>
        <v/>
      </c>
      <c r="D266" s="104" t="str">
        <f>IF(ISNUMBER(SEARCH("CONSTANT_CODING",$B266)), TRUE, "")</f>
        <v/>
      </c>
      <c r="E266" s="104" t="str">
        <f>IF(ISNUMBER(SEARCH("DEFAULT_FAIL",$B266)), TRUE, "")</f>
        <v/>
      </c>
      <c r="F266" s="104" t="str">
        <f>IF(ISNUMBER(SEARCH("DETECT",$B266)), TRUE, "")</f>
        <v/>
      </c>
      <c r="G266" s="104" t="b">
        <f>IF(ISNUMBER(SEARCH("DOUBLE_CHECK",$B266)), TRUE, "")</f>
        <v>1</v>
      </c>
      <c r="H266" s="104" t="str">
        <f>IF(ISNUMBER(SEARCH("LOOP_CHECK",$B266)), TRUE, "")</f>
        <v/>
      </c>
      <c r="I266" s="104" t="str">
        <f t="shared" si="10"/>
        <v/>
      </c>
      <c r="J266" s="105" t="str">
        <f>IF($B265=$B266,"Duplicate","")</f>
        <v/>
      </c>
      <c r="U266" s="104" t="str">
        <f>IF(ISNUMBER(SEARCH("TRUE",#REF!)), "Need to verify Bypass", "")</f>
        <v/>
      </c>
    </row>
    <row r="267" spans="2:21">
      <c r="B267" s="105" t="s">
        <v>348</v>
      </c>
      <c r="C267" s="105" t="str">
        <f>IF(ISNUMBER(SEARCH("BRANCH",$B267)), TRUE, "")</f>
        <v/>
      </c>
      <c r="D267" s="104" t="str">
        <f>IF(ISNUMBER(SEARCH("CONSTANT_CODING",$B267)), TRUE, "")</f>
        <v/>
      </c>
      <c r="E267" s="104" t="str">
        <f>IF(ISNUMBER(SEARCH("DEFAULT_FAIL",$B267)), TRUE, "")</f>
        <v/>
      </c>
      <c r="F267" s="104" t="str">
        <f>IF(ISNUMBER(SEARCH("DETECT",$B267)), TRUE, "")</f>
        <v/>
      </c>
      <c r="G267" s="104" t="b">
        <f>IF(ISNUMBER(SEARCH("DOUBLE_CHECK",$B267)), TRUE, "")</f>
        <v>1</v>
      </c>
      <c r="H267" s="104" t="str">
        <f>IF(ISNUMBER(SEARCH("LOOP_CHECK",$B267)), TRUE, "")</f>
        <v/>
      </c>
      <c r="I267" s="104" t="str">
        <f t="shared" si="10"/>
        <v/>
      </c>
      <c r="J267" s="105" t="str">
        <f>IF($B266=$B267,"Duplicate","")</f>
        <v/>
      </c>
      <c r="U267" s="104" t="str">
        <f>IF(ISNUMBER(SEARCH("TRUE",#REF!)), "Need to verify Bypass", "")</f>
        <v/>
      </c>
    </row>
    <row r="268" spans="2:21">
      <c r="B268" s="105" t="s">
        <v>349</v>
      </c>
      <c r="C268" s="105" t="str">
        <f>IF(ISNUMBER(SEARCH("BRANCH",$B268)), TRUE, "")</f>
        <v/>
      </c>
      <c r="D268" s="104" t="str">
        <f>IF(ISNUMBER(SEARCH("CONSTANT_CODING",$B268)), TRUE, "")</f>
        <v/>
      </c>
      <c r="E268" s="104" t="str">
        <f>IF(ISNUMBER(SEARCH("DEFAULT_FAIL",$B268)), TRUE, "")</f>
        <v/>
      </c>
      <c r="F268" s="104" t="str">
        <f>IF(ISNUMBER(SEARCH("DETECT",$B268)), TRUE, "")</f>
        <v/>
      </c>
      <c r="G268" s="104" t="b">
        <f>IF(ISNUMBER(SEARCH("DOUBLE_CHECK",$B268)), TRUE, "")</f>
        <v>1</v>
      </c>
      <c r="H268" s="104" t="str">
        <f>IF(ISNUMBER(SEARCH("LOOP_CHECK",$B268)), TRUE, "")</f>
        <v/>
      </c>
      <c r="I268" s="104" t="str">
        <f t="shared" si="10"/>
        <v/>
      </c>
      <c r="J268" s="105" t="str">
        <f>IF($B267=$B268,"Duplicate","")</f>
        <v/>
      </c>
      <c r="U268" s="104" t="str">
        <f>IF(ISNUMBER(SEARCH("TRUE",#REF!)), "Need to verify Bypass", "")</f>
        <v/>
      </c>
    </row>
    <row r="269" spans="2:21">
      <c r="B269" s="105" t="s">
        <v>350</v>
      </c>
      <c r="C269" s="105" t="str">
        <f>IF(ISNUMBER(SEARCH("BRANCH",$B269)), TRUE, "")</f>
        <v/>
      </c>
      <c r="D269" s="104" t="str">
        <f>IF(ISNUMBER(SEARCH("CONSTANT_CODING",$B269)), TRUE, "")</f>
        <v/>
      </c>
      <c r="E269" s="104" t="str">
        <f>IF(ISNUMBER(SEARCH("DEFAULT_FAIL",$B269)), TRUE, "")</f>
        <v/>
      </c>
      <c r="F269" s="104" t="str">
        <f>IF(ISNUMBER(SEARCH("DETECT",$B269)), TRUE, "")</f>
        <v/>
      </c>
      <c r="G269" s="104" t="str">
        <f>IF(ISNUMBER(SEARCH("DOUBLE_CHECK",$B269)), TRUE, "")</f>
        <v/>
      </c>
      <c r="H269" s="104" t="str">
        <f>IF(ISNUMBER(SEARCH("LOOP_CHECK",$B269)), TRUE, "")</f>
        <v/>
      </c>
      <c r="I269" s="104" t="b">
        <f>IF(ISNUMBER(SEARCH("BYPASS",$B269)), TRUE, "")</f>
        <v>1</v>
      </c>
    </row>
    <row r="270" spans="2:21">
      <c r="B270" s="105" t="s">
        <v>351</v>
      </c>
      <c r="C270" s="105" t="str">
        <f>IF(ISNUMBER(SEARCH("BRANCH",$B270)), TRUE, "")</f>
        <v/>
      </c>
      <c r="D270" s="104" t="b">
        <f>IF(ISNUMBER(SEARCH("CONSTANT_CODING",$B270)), TRUE, "")</f>
        <v>1</v>
      </c>
      <c r="E270" s="104" t="str">
        <f>IF(ISNUMBER(SEARCH("DEFAULT_FAIL",$B270)), TRUE, "")</f>
        <v/>
      </c>
      <c r="F270" s="104" t="str">
        <f>IF(ISNUMBER(SEARCH("DETECT",$B270)), TRUE, "")</f>
        <v/>
      </c>
      <c r="G270" s="104" t="str">
        <f>IF(ISNUMBER(SEARCH("DOUBLE_CHECK",$B270)), TRUE, "")</f>
        <v/>
      </c>
      <c r="H270" s="104" t="str">
        <f>IF(ISNUMBER(SEARCH("LOOP_CHECK",$B270)), TRUE, "")</f>
        <v/>
      </c>
      <c r="I270" s="104" t="str">
        <f t="shared" si="10"/>
        <v/>
      </c>
      <c r="J270" s="105" t="str">
        <f>IF($B268=$B270,"Duplicate","")</f>
        <v/>
      </c>
      <c r="U270" s="104" t="str">
        <f>IF(ISNUMBER(SEARCH("TRUE",#REF!)), "Need to verify Bypass", "")</f>
        <v/>
      </c>
    </row>
    <row r="271" spans="2:21">
      <c r="B271" s="105" t="s">
        <v>352</v>
      </c>
      <c r="C271" s="105" t="str">
        <f>IF(ISNUMBER(SEARCH("BRANCH",$B271)), TRUE, "")</f>
        <v/>
      </c>
      <c r="D271" s="104" t="str">
        <f>IF(ISNUMBER(SEARCH("CONSTANT_CODING",$B271)), TRUE, "")</f>
        <v/>
      </c>
      <c r="E271" s="104" t="str">
        <f>IF(ISNUMBER(SEARCH("DEFAULT_FAIL",$B271)), TRUE, "")</f>
        <v/>
      </c>
      <c r="F271" s="104" t="str">
        <f>IF(ISNUMBER(SEARCH("DETECT",$B271)), TRUE, "")</f>
        <v/>
      </c>
      <c r="G271" s="104" t="b">
        <f>IF(ISNUMBER(SEARCH("DOUBLE_CHECK",$B271)), TRUE, "")</f>
        <v>1</v>
      </c>
      <c r="H271" s="104" t="str">
        <f>IF(ISNUMBER(SEARCH("LOOP_CHECK",$B271)), TRUE, "")</f>
        <v/>
      </c>
      <c r="I271" s="104" t="str">
        <f t="shared" si="10"/>
        <v/>
      </c>
      <c r="J271" s="105" t="str">
        <f>IF($B270=$B271,"Duplicate","")</f>
        <v/>
      </c>
      <c r="U271" s="104" t="str">
        <f>IF(ISNUMBER(SEARCH("TRUE",#REF!)), "Need to verify Bypass", "")</f>
        <v/>
      </c>
    </row>
    <row r="272" spans="2:21">
      <c r="B272" s="105" t="s">
        <v>353</v>
      </c>
      <c r="C272" s="105" t="str">
        <f>IF(ISNUMBER(SEARCH("BRANCH",$B272)), TRUE, "")</f>
        <v/>
      </c>
      <c r="D272" s="104" t="str">
        <f>IF(ISNUMBER(SEARCH("CONSTANT_CODING",$B272)), TRUE, "")</f>
        <v/>
      </c>
      <c r="E272" s="104" t="str">
        <f>IF(ISNUMBER(SEARCH("DEFAULT_FAIL",$B272)), TRUE, "")</f>
        <v/>
      </c>
      <c r="F272" s="104" t="str">
        <f>IF(ISNUMBER(SEARCH("DETECT",$B272)), TRUE, "")</f>
        <v/>
      </c>
      <c r="G272" s="104" t="b">
        <f>IF(ISNUMBER(SEARCH("DOUBLE_CHECK",$B272)), TRUE, "")</f>
        <v>1</v>
      </c>
      <c r="H272" s="104" t="str">
        <f>IF(ISNUMBER(SEARCH("LOOP_CHECK",$B272)), TRUE, "")</f>
        <v/>
      </c>
      <c r="I272" s="104" t="str">
        <f t="shared" si="10"/>
        <v/>
      </c>
      <c r="J272" s="105" t="str">
        <f>IF($B271=$B272,"Duplicate","")</f>
        <v/>
      </c>
      <c r="U272" s="104" t="str">
        <f>IF(ISNUMBER(SEARCH("TRUE",#REF!)), "Need to verify Bypass", "")</f>
        <v/>
      </c>
    </row>
    <row r="273" spans="2:21">
      <c r="B273" s="105" t="s">
        <v>354</v>
      </c>
      <c r="C273" s="105" t="str">
        <f>IF(ISNUMBER(SEARCH("BRANCH",$B273)), TRUE, "")</f>
        <v/>
      </c>
      <c r="D273" s="104" t="str">
        <f>IF(ISNUMBER(SEARCH("CONSTANT_CODING",$B273)), TRUE, "")</f>
        <v/>
      </c>
      <c r="E273" s="104" t="str">
        <f>IF(ISNUMBER(SEARCH("DEFAULT_FAIL",$B273)), TRUE, "")</f>
        <v/>
      </c>
      <c r="F273" s="104" t="str">
        <f>IF(ISNUMBER(SEARCH("DETECT",$B273)), TRUE, "")</f>
        <v/>
      </c>
      <c r="G273" s="104" t="b">
        <f>IF(ISNUMBER(SEARCH("DOUBLE_CHECK",$B273)), TRUE, "")</f>
        <v>1</v>
      </c>
      <c r="H273" s="104" t="str">
        <f>IF(ISNUMBER(SEARCH("LOOP_CHECK",$B273)), TRUE, "")</f>
        <v/>
      </c>
      <c r="I273" s="104" t="str">
        <f t="shared" ref="I273:I343" si="13">IF(ISNUMBER(SEARCH("BYPASS",$B273)), TRUE, "")</f>
        <v/>
      </c>
      <c r="J273" s="105" t="str">
        <f>IF($B272=$B273,"Duplicate","")</f>
        <v/>
      </c>
      <c r="U273" s="104" t="str">
        <f>IF(ISNUMBER(SEARCH("TRUE",#REF!)), "Need to verify Bypass", "")</f>
        <v/>
      </c>
    </row>
    <row r="274" spans="2:21">
      <c r="B274" s="105" t="s">
        <v>355</v>
      </c>
      <c r="C274" s="105" t="str">
        <f>IF(ISNUMBER(SEARCH("BRANCH",$B274)), TRUE, "")</f>
        <v/>
      </c>
      <c r="D274" s="104" t="b">
        <f>IF(ISNUMBER(SEARCH("CONSTANT_CODING",$B274)), TRUE, "")</f>
        <v>1</v>
      </c>
      <c r="E274" s="104" t="str">
        <f>IF(ISNUMBER(SEARCH("DEFAULT_FAIL",$B274)), TRUE, "")</f>
        <v/>
      </c>
      <c r="F274" s="104" t="str">
        <f>IF(ISNUMBER(SEARCH("DETECT",$B274)), TRUE, "")</f>
        <v/>
      </c>
      <c r="G274" s="104" t="str">
        <f>IF(ISNUMBER(SEARCH("DOUBLE_CHECK",$B274)), TRUE, "")</f>
        <v/>
      </c>
      <c r="H274" s="104" t="str">
        <f>IF(ISNUMBER(SEARCH("LOOP_CHECK",$B274)), TRUE, "")</f>
        <v/>
      </c>
      <c r="I274" s="104" t="str">
        <f t="shared" si="13"/>
        <v/>
      </c>
      <c r="J274" s="105" t="str">
        <f>IF($B273=$B274,"Duplicate","")</f>
        <v/>
      </c>
      <c r="U274" s="104" t="str">
        <f>IF(ISNUMBER(SEARCH("TRUE",#REF!)), "Need to verify Bypass", "")</f>
        <v/>
      </c>
    </row>
    <row r="275" spans="2:21">
      <c r="B275" s="105" t="s">
        <v>356</v>
      </c>
      <c r="C275" s="105" t="str">
        <f>IF(ISNUMBER(SEARCH("BRANCH",$B275)), TRUE, "")</f>
        <v/>
      </c>
      <c r="D275" s="104" t="b">
        <f>IF(ISNUMBER(SEARCH("CONSTANT_CODING",$B275)), TRUE, "")</f>
        <v>1</v>
      </c>
      <c r="E275" s="104" t="str">
        <f>IF(ISNUMBER(SEARCH("DEFAULT_FAIL",$B275)), TRUE, "")</f>
        <v/>
      </c>
      <c r="F275" s="104" t="str">
        <f>IF(ISNUMBER(SEARCH("DETECT",$B275)), TRUE, "")</f>
        <v/>
      </c>
      <c r="G275" s="104" t="str">
        <f>IF(ISNUMBER(SEARCH("DOUBLE_CHECK",$B275)), TRUE, "")</f>
        <v/>
      </c>
      <c r="H275" s="104" t="str">
        <f>IF(ISNUMBER(SEARCH("LOOP_CHECK",$B275)), TRUE, "")</f>
        <v/>
      </c>
      <c r="I275" s="104" t="str">
        <f t="shared" si="13"/>
        <v/>
      </c>
      <c r="J275" s="105" t="str">
        <f>IF($B274=$B275,"Duplicate","")</f>
        <v/>
      </c>
      <c r="U275" s="104" t="str">
        <f>IF(ISNUMBER(SEARCH("TRUE",#REF!)), "Need to verify Bypass", "")</f>
        <v/>
      </c>
    </row>
    <row r="276" spans="2:21">
      <c r="B276" s="105" t="s">
        <v>357</v>
      </c>
      <c r="C276" s="105" t="str">
        <f>IF(ISNUMBER(SEARCH("BRANCH",$B276)), TRUE, "")</f>
        <v/>
      </c>
      <c r="D276" s="104" t="b">
        <f>IF(ISNUMBER(SEARCH("CONSTANT_CODING",$B276)), TRUE, "")</f>
        <v>1</v>
      </c>
      <c r="E276" s="104" t="str">
        <f>IF(ISNUMBER(SEARCH("DEFAULT_FAIL",$B276)), TRUE, "")</f>
        <v/>
      </c>
      <c r="F276" s="104" t="str">
        <f>IF(ISNUMBER(SEARCH("DETECT",$B276)), TRUE, "")</f>
        <v/>
      </c>
      <c r="G276" s="104" t="str">
        <f>IF(ISNUMBER(SEARCH("DOUBLE_CHECK",$B276)), TRUE, "")</f>
        <v/>
      </c>
      <c r="H276" s="104" t="str">
        <f>IF(ISNUMBER(SEARCH("LOOP_CHECK",$B276)), TRUE, "")</f>
        <v/>
      </c>
      <c r="I276" s="104" t="str">
        <f t="shared" si="13"/>
        <v/>
      </c>
      <c r="J276" s="105" t="str">
        <f>IF($B275=$B276,"Duplicate","")</f>
        <v/>
      </c>
      <c r="U276" s="104" t="str">
        <f>IF(ISNUMBER(SEARCH("TRUE",#REF!)), "Need to verify Bypass", "")</f>
        <v/>
      </c>
    </row>
    <row r="277" spans="2:21">
      <c r="B277" s="105" t="s">
        <v>358</v>
      </c>
      <c r="C277" s="105" t="str">
        <f>IF(ISNUMBER(SEARCH("BRANCH",$B277)), TRUE, "")</f>
        <v/>
      </c>
      <c r="D277" s="104" t="b">
        <f>IF(ISNUMBER(SEARCH("CONSTANT_CODING",$B277)), TRUE, "")</f>
        <v>1</v>
      </c>
      <c r="E277" s="104" t="str">
        <f>IF(ISNUMBER(SEARCH("DEFAULT_FAIL",$B277)), TRUE, "")</f>
        <v/>
      </c>
      <c r="F277" s="104" t="str">
        <f>IF(ISNUMBER(SEARCH("DETECT",$B277)), TRUE, "")</f>
        <v/>
      </c>
      <c r="G277" s="104" t="str">
        <f>IF(ISNUMBER(SEARCH("DOUBLE_CHECK",$B277)), TRUE, "")</f>
        <v/>
      </c>
      <c r="H277" s="104" t="str">
        <f>IF(ISNUMBER(SEARCH("LOOP_CHECK",$B277)), TRUE, "")</f>
        <v/>
      </c>
      <c r="I277" s="104" t="str">
        <f t="shared" si="13"/>
        <v/>
      </c>
      <c r="J277" s="105" t="str">
        <f>IF($B276=$B277,"Duplicate","")</f>
        <v/>
      </c>
      <c r="U277" s="104" t="str">
        <f>IF(ISNUMBER(SEARCH("TRUE",#REF!)), "Need to verify Bypass", "")</f>
        <v/>
      </c>
    </row>
    <row r="278" spans="2:21">
      <c r="B278" s="105" t="s">
        <v>359</v>
      </c>
      <c r="C278" s="105" t="str">
        <f>IF(ISNUMBER(SEARCH("BRANCH",$B278)), TRUE, "")</f>
        <v/>
      </c>
      <c r="D278" s="104" t="str">
        <f>IF(ISNUMBER(SEARCH("CONSTANT_CODING",$B278)), TRUE, "")</f>
        <v/>
      </c>
      <c r="E278" s="104" t="str">
        <f>IF(ISNUMBER(SEARCH("DEFAULT_FAIL",$B278)), TRUE, "")</f>
        <v/>
      </c>
      <c r="F278" s="104" t="str">
        <f>IF(ISNUMBER(SEARCH("DETECT",$B278)), TRUE, "")</f>
        <v/>
      </c>
      <c r="G278" s="104" t="str">
        <f>IF(ISNUMBER(SEARCH("DOUBLE_CHECK",$B278)), TRUE, "")</f>
        <v/>
      </c>
      <c r="H278" s="104" t="str">
        <f>IF(ISNUMBER(SEARCH("LOOP_CHECK",$B278)), TRUE, "")</f>
        <v/>
      </c>
      <c r="I278" s="104" t="b">
        <f>IF(ISNUMBER(SEARCH("BYPASS",$B278)), TRUE, "")</f>
        <v>1</v>
      </c>
    </row>
    <row r="279" spans="2:21">
      <c r="B279" s="105" t="s">
        <v>360</v>
      </c>
      <c r="C279" s="105" t="str">
        <f>IF(ISNUMBER(SEARCH("BRANCH",$B279)), TRUE, "")</f>
        <v/>
      </c>
      <c r="D279" s="104" t="str">
        <f>IF(ISNUMBER(SEARCH("CONSTANT_CODING",$B279)), TRUE, "")</f>
        <v/>
      </c>
      <c r="E279" s="104" t="str">
        <f>IF(ISNUMBER(SEARCH("DEFAULT_FAIL",$B279)), TRUE, "")</f>
        <v/>
      </c>
      <c r="F279" s="104" t="str">
        <f>IF(ISNUMBER(SEARCH("DETECT",$B279)), TRUE, "")</f>
        <v/>
      </c>
      <c r="G279" s="104" t="b">
        <f>IF(ISNUMBER(SEARCH("DOUBLE_CHECK",$B279)), TRUE, "")</f>
        <v>1</v>
      </c>
      <c r="H279" s="104" t="str">
        <f>IF(ISNUMBER(SEARCH("LOOP_CHECK",$B279)), TRUE, "")</f>
        <v/>
      </c>
      <c r="I279" s="104" t="str">
        <f t="shared" si="13"/>
        <v/>
      </c>
      <c r="J279" s="105" t="str">
        <f>IF($B277=$B279,"Duplicate","")</f>
        <v/>
      </c>
      <c r="U279" s="104" t="str">
        <f>IF(ISNUMBER(SEARCH("TRUE",#REF!)), "Need to verify Bypass", "")</f>
        <v/>
      </c>
    </row>
    <row r="280" spans="2:21">
      <c r="B280" s="105" t="s">
        <v>361</v>
      </c>
      <c r="C280" s="105" t="str">
        <f>IF(ISNUMBER(SEARCH("BRANCH",$B280)), TRUE, "")</f>
        <v/>
      </c>
      <c r="D280" s="104" t="str">
        <f>IF(ISNUMBER(SEARCH("CONSTANT_CODING",$B280)), TRUE, "")</f>
        <v/>
      </c>
      <c r="E280" s="104" t="str">
        <f>IF(ISNUMBER(SEARCH("DEFAULT_FAIL",$B280)), TRUE, "")</f>
        <v/>
      </c>
      <c r="F280" s="104" t="str">
        <f>IF(ISNUMBER(SEARCH("DETECT",$B280)), TRUE, "")</f>
        <v/>
      </c>
      <c r="G280" s="104" t="b">
        <f>IF(ISNUMBER(SEARCH("DOUBLE_CHECK",$B280)), TRUE, "")</f>
        <v>1</v>
      </c>
      <c r="H280" s="104" t="str">
        <f>IF(ISNUMBER(SEARCH("LOOP_CHECK",$B280)), TRUE, "")</f>
        <v/>
      </c>
      <c r="I280" s="104" t="str">
        <f t="shared" si="13"/>
        <v/>
      </c>
      <c r="J280" s="105" t="str">
        <f>IF($B279=$B280,"Duplicate","")</f>
        <v/>
      </c>
      <c r="U280" s="104" t="str">
        <f>IF(ISNUMBER(SEARCH("TRUE",#REF!)), "Need to verify Bypass", "")</f>
        <v/>
      </c>
    </row>
    <row r="281" spans="2:21">
      <c r="B281" s="105" t="s">
        <v>362</v>
      </c>
      <c r="C281" s="105" t="str">
        <f>IF(ISNUMBER(SEARCH("BRANCH",$B281)), TRUE, "")</f>
        <v/>
      </c>
      <c r="D281" s="104" t="str">
        <f>IF(ISNUMBER(SEARCH("CONSTANT_CODING",$B281)), TRUE, "")</f>
        <v/>
      </c>
      <c r="E281" s="104" t="str">
        <f>IF(ISNUMBER(SEARCH("DEFAULT_FAIL",$B281)), TRUE, "")</f>
        <v/>
      </c>
      <c r="F281" s="104" t="str">
        <f>IF(ISNUMBER(SEARCH("DETECT",$B281)), TRUE, "")</f>
        <v/>
      </c>
      <c r="G281" s="104" t="b">
        <f>IF(ISNUMBER(SEARCH("DOUBLE_CHECK",$B281)), TRUE, "")</f>
        <v>1</v>
      </c>
      <c r="H281" s="104" t="str">
        <f>IF(ISNUMBER(SEARCH("LOOP_CHECK",$B281)), TRUE, "")</f>
        <v/>
      </c>
      <c r="I281" s="104" t="str">
        <f t="shared" si="13"/>
        <v/>
      </c>
      <c r="J281" s="105" t="str">
        <f>IF($B280=$B281,"Duplicate","")</f>
        <v/>
      </c>
      <c r="U281" s="104" t="str">
        <f>IF(ISNUMBER(SEARCH("TRUE",#REF!)), "Need to verify Bypass", "")</f>
        <v/>
      </c>
    </row>
    <row r="282" spans="2:21">
      <c r="B282" s="105" t="s">
        <v>363</v>
      </c>
      <c r="C282" s="105" t="b">
        <f>IF(ISNUMBER(SEARCH("BRANCH",$B282)), TRUE, "")</f>
        <v>1</v>
      </c>
      <c r="D282" s="104" t="str">
        <f>IF(ISNUMBER(SEARCH("CONSTANT_CODING",$B282)), TRUE, "")</f>
        <v/>
      </c>
      <c r="E282" s="104" t="str">
        <f>IF(ISNUMBER(SEARCH("DEFAULT_FAIL",$B282)), TRUE, "")</f>
        <v/>
      </c>
      <c r="F282" s="104" t="str">
        <f>IF(ISNUMBER(SEARCH("DETECT",$B282)), TRUE, "")</f>
        <v/>
      </c>
      <c r="G282" s="104" t="str">
        <f>IF(ISNUMBER(SEARCH("DOUBLE_CHECK",$B282)), TRUE, "")</f>
        <v/>
      </c>
      <c r="H282" s="104" t="str">
        <f>IF(ISNUMBER(SEARCH("LOOP_CHECK",$B282)), TRUE, "")</f>
        <v/>
      </c>
      <c r="I282" s="104" t="str">
        <f t="shared" si="13"/>
        <v/>
      </c>
      <c r="J282" s="105" t="str">
        <f>IF($B281=$B282,"Duplicate","")</f>
        <v/>
      </c>
      <c r="U282" s="104" t="str">
        <f>IF(ISNUMBER(SEARCH("TRUE",#REF!)), "Need to verify Bypass", "")</f>
        <v/>
      </c>
    </row>
    <row r="283" spans="2:21">
      <c r="B283" s="105" t="s">
        <v>364</v>
      </c>
      <c r="C283" s="105" t="str">
        <f>IF(ISNUMBER(SEARCH("BRANCH",$B283)), TRUE, "")</f>
        <v/>
      </c>
      <c r="D283" s="104" t="str">
        <f>IF(ISNUMBER(SEARCH("CONSTANT_CODING",$B283)), TRUE, "")</f>
        <v/>
      </c>
      <c r="E283" s="104" t="str">
        <f>IF(ISNUMBER(SEARCH("DEFAULT_FAIL",$B283)), TRUE, "")</f>
        <v/>
      </c>
      <c r="F283" s="104" t="str">
        <f>IF(ISNUMBER(SEARCH("DETECT",$B283)), TRUE, "")</f>
        <v/>
      </c>
      <c r="G283" s="104" t="b">
        <f>IF(ISNUMBER(SEARCH("DOUBLE_CHECK",$B283)), TRUE, "")</f>
        <v>1</v>
      </c>
      <c r="H283" s="104" t="str">
        <f>IF(ISNUMBER(SEARCH("LOOP_CHECK",$B283)), TRUE, "")</f>
        <v/>
      </c>
      <c r="I283" s="104" t="str">
        <f t="shared" si="13"/>
        <v/>
      </c>
      <c r="J283" s="105" t="str">
        <f>IF($B282=$B283,"Duplicate","")</f>
        <v/>
      </c>
      <c r="U283" s="104" t="str">
        <f>IF(ISNUMBER(SEARCH("TRUE",#REF!)), "Need to verify Bypass", "")</f>
        <v/>
      </c>
    </row>
    <row r="284" spans="2:21">
      <c r="B284" s="105" t="s">
        <v>365</v>
      </c>
      <c r="C284" s="105" t="str">
        <f>IF(ISNUMBER(SEARCH("BRANCH",$B284)), TRUE, "")</f>
        <v/>
      </c>
      <c r="D284" s="104" t="str">
        <f>IF(ISNUMBER(SEARCH("CONSTANT_CODING",$B284)), TRUE, "")</f>
        <v/>
      </c>
      <c r="E284" s="104" t="str">
        <f>IF(ISNUMBER(SEARCH("DEFAULT_FAIL",$B284)), TRUE, "")</f>
        <v/>
      </c>
      <c r="F284" s="104" t="str">
        <f>IF(ISNUMBER(SEARCH("DETECT",$B284)), TRUE, "")</f>
        <v/>
      </c>
      <c r="G284" s="104" t="b">
        <f>IF(ISNUMBER(SEARCH("DOUBLE_CHECK",$B284)), TRUE, "")</f>
        <v>1</v>
      </c>
      <c r="H284" s="104" t="str">
        <f>IF(ISNUMBER(SEARCH("LOOP_CHECK",$B284)), TRUE, "")</f>
        <v/>
      </c>
      <c r="I284" s="104" t="str">
        <f t="shared" si="13"/>
        <v/>
      </c>
      <c r="J284" s="105" t="str">
        <f>IF($B283=$B284,"Duplicate","")</f>
        <v/>
      </c>
      <c r="U284" s="104" t="str">
        <f>IF(ISNUMBER(SEARCH("TRUE",#REF!)), "Need to verify Bypass", "")</f>
        <v/>
      </c>
    </row>
    <row r="285" spans="2:21">
      <c r="B285" s="105" t="s">
        <v>366</v>
      </c>
      <c r="C285" s="105" t="str">
        <f>IF(ISNUMBER(SEARCH("BRANCH",$B285)), TRUE, "")</f>
        <v/>
      </c>
      <c r="D285" s="104" t="str">
        <f>IF(ISNUMBER(SEARCH("CONSTANT_CODING",$B285)), TRUE, "")</f>
        <v/>
      </c>
      <c r="E285" s="104" t="str">
        <f>IF(ISNUMBER(SEARCH("DEFAULT_FAIL",$B285)), TRUE, "")</f>
        <v/>
      </c>
      <c r="F285" s="104" t="str">
        <f>IF(ISNUMBER(SEARCH("DETECT",$B285)), TRUE, "")</f>
        <v/>
      </c>
      <c r="G285" s="104" t="b">
        <f>IF(ISNUMBER(SEARCH("DOUBLE_CHECK",$B285)), TRUE, "")</f>
        <v>1</v>
      </c>
      <c r="H285" s="104" t="str">
        <f>IF(ISNUMBER(SEARCH("LOOP_CHECK",$B285)), TRUE, "")</f>
        <v/>
      </c>
      <c r="I285" s="104" t="str">
        <f t="shared" si="13"/>
        <v/>
      </c>
      <c r="J285" s="105" t="str">
        <f>IF($B284=$B285,"Duplicate","")</f>
        <v/>
      </c>
      <c r="U285" s="104" t="str">
        <f>IF(ISNUMBER(SEARCH("TRUE",#REF!)), "Need to verify Bypass", "")</f>
        <v/>
      </c>
    </row>
    <row r="286" spans="2:21">
      <c r="B286" s="105" t="s">
        <v>367</v>
      </c>
      <c r="C286" s="105" t="str">
        <f>IF(ISNUMBER(SEARCH("BRANCH",$B286)), TRUE, "")</f>
        <v/>
      </c>
      <c r="D286" s="104" t="str">
        <f>IF(ISNUMBER(SEARCH("CONSTANT_CODING",$B286)), TRUE, "")</f>
        <v/>
      </c>
      <c r="E286" s="104" t="str">
        <f>IF(ISNUMBER(SEARCH("DEFAULT_FAIL",$B286)), TRUE, "")</f>
        <v/>
      </c>
      <c r="F286" s="104" t="str">
        <f>IF(ISNUMBER(SEARCH("DETECT",$B286)), TRUE, "")</f>
        <v/>
      </c>
      <c r="G286" s="104" t="b">
        <f>IF(ISNUMBER(SEARCH("DOUBLE_CHECK",$B286)), TRUE, "")</f>
        <v>1</v>
      </c>
      <c r="H286" s="104" t="str">
        <f>IF(ISNUMBER(SEARCH("LOOP_CHECK",$B286)), TRUE, "")</f>
        <v/>
      </c>
      <c r="I286" s="104" t="str">
        <f t="shared" si="13"/>
        <v/>
      </c>
      <c r="J286" s="105" t="str">
        <f>IF($B285=$B286,"Duplicate","")</f>
        <v/>
      </c>
      <c r="U286" s="104" t="str">
        <f>IF(ISNUMBER(SEARCH("TRUE",#REF!)), "Need to verify Bypass", "")</f>
        <v/>
      </c>
    </row>
    <row r="287" spans="2:21">
      <c r="B287" s="105" t="s">
        <v>368</v>
      </c>
      <c r="C287" s="105" t="str">
        <f>IF(ISNUMBER(SEARCH("BRANCH",$B287)), TRUE, "")</f>
        <v/>
      </c>
      <c r="D287" s="104" t="str">
        <f>IF(ISNUMBER(SEARCH("CONSTANT_CODING",$B287)), TRUE, "")</f>
        <v/>
      </c>
      <c r="E287" s="104" t="str">
        <f>IF(ISNUMBER(SEARCH("DEFAULT_FAIL",$B287)), TRUE, "")</f>
        <v/>
      </c>
      <c r="F287" s="104" t="str">
        <f>IF(ISNUMBER(SEARCH("DETECT",$B287)), TRUE, "")</f>
        <v/>
      </c>
      <c r="G287" s="104" t="b">
        <f>IF(ISNUMBER(SEARCH("DOUBLE_CHECK",$B287)), TRUE, "")</f>
        <v>1</v>
      </c>
      <c r="H287" s="104" t="str">
        <f>IF(ISNUMBER(SEARCH("LOOP_CHECK",$B287)), TRUE, "")</f>
        <v/>
      </c>
      <c r="I287" s="104" t="str">
        <f t="shared" si="13"/>
        <v/>
      </c>
      <c r="J287" s="105" t="str">
        <f>IF($B286=$B287,"Duplicate","")</f>
        <v/>
      </c>
      <c r="U287" s="104" t="str">
        <f>IF(ISNUMBER(SEARCH("TRUE",#REF!)), "Need to verify Bypass", "")</f>
        <v/>
      </c>
    </row>
    <row r="288" spans="2:21">
      <c r="B288" s="105" t="s">
        <v>369</v>
      </c>
      <c r="C288" s="105" t="str">
        <f>IF(ISNUMBER(SEARCH("BRANCH",$B288)), TRUE, "")</f>
        <v/>
      </c>
      <c r="D288" s="104" t="str">
        <f>IF(ISNUMBER(SEARCH("CONSTANT_CODING",$B288)), TRUE, "")</f>
        <v/>
      </c>
      <c r="E288" s="104" t="str">
        <f>IF(ISNUMBER(SEARCH("DEFAULT_FAIL",$B288)), TRUE, "")</f>
        <v/>
      </c>
      <c r="F288" s="104" t="str">
        <f>IF(ISNUMBER(SEARCH("DETECT",$B288)), TRUE, "")</f>
        <v/>
      </c>
      <c r="G288" s="104" t="str">
        <f>IF(ISNUMBER(SEARCH("DOUBLE_CHECK",$B288)), TRUE, "")</f>
        <v/>
      </c>
      <c r="H288" s="104" t="str">
        <f>IF(ISNUMBER(SEARCH("LOOP_CHECK",$B288)), TRUE, "")</f>
        <v/>
      </c>
      <c r="I288" s="104" t="b">
        <f>IF(ISNUMBER(SEARCH("BYPASS",$B288)), TRUE, "")</f>
        <v>1</v>
      </c>
    </row>
    <row r="289" spans="1:29">
      <c r="B289" s="105" t="s">
        <v>370</v>
      </c>
      <c r="C289" s="105" t="b">
        <f>IF(ISNUMBER(SEARCH("BRANCH",$B289)), TRUE, "")</f>
        <v>1</v>
      </c>
      <c r="D289" s="104" t="str">
        <f>IF(ISNUMBER(SEARCH("CONSTANT_CODING",$B289)), TRUE, "")</f>
        <v/>
      </c>
      <c r="E289" s="104" t="str">
        <f>IF(ISNUMBER(SEARCH("DEFAULT_FAIL",$B289)), TRUE, "")</f>
        <v/>
      </c>
      <c r="F289" s="104" t="str">
        <f>IF(ISNUMBER(SEARCH("DETECT",$B289)), TRUE, "")</f>
        <v/>
      </c>
      <c r="G289" s="104" t="str">
        <f>IF(ISNUMBER(SEARCH("DOUBLE_CHECK",$B289)), TRUE, "")</f>
        <v/>
      </c>
      <c r="H289" s="104" t="str">
        <f>IF(ISNUMBER(SEARCH("LOOP_CHECK",$B289)), TRUE, "")</f>
        <v/>
      </c>
      <c r="I289" s="104" t="str">
        <f t="shared" si="13"/>
        <v/>
      </c>
      <c r="J289" s="105" t="str">
        <f>IF($B287=$B289,"Duplicate","")</f>
        <v/>
      </c>
      <c r="U289" s="104" t="str">
        <f>IF(ISNUMBER(SEARCH("TRUE",#REF!)), "Need to verify Bypass", "")</f>
        <v/>
      </c>
    </row>
    <row r="290" spans="1:29">
      <c r="B290" s="105" t="s">
        <v>371</v>
      </c>
      <c r="C290" s="105" t="b">
        <f>IF(ISNUMBER(SEARCH("BRANCH",$B290)), TRUE, "")</f>
        <v>1</v>
      </c>
      <c r="D290" s="104" t="str">
        <f>IF(ISNUMBER(SEARCH("CONSTANT_CODING",$B290)), TRUE, "")</f>
        <v/>
      </c>
      <c r="E290" s="104" t="str">
        <f>IF(ISNUMBER(SEARCH("DEFAULT_FAIL",$B290)), TRUE, "")</f>
        <v/>
      </c>
      <c r="F290" s="104" t="str">
        <f>IF(ISNUMBER(SEARCH("DETECT",$B290)), TRUE, "")</f>
        <v/>
      </c>
      <c r="G290" s="104" t="str">
        <f>IF(ISNUMBER(SEARCH("DOUBLE_CHECK",$B290)), TRUE, "")</f>
        <v/>
      </c>
      <c r="H290" s="104" t="str">
        <f>IF(ISNUMBER(SEARCH("LOOP_CHECK",$B290)), TRUE, "")</f>
        <v/>
      </c>
      <c r="I290" s="104" t="str">
        <f t="shared" si="13"/>
        <v/>
      </c>
      <c r="J290" s="105" t="str">
        <f>IF($B289=$B290,"Duplicate","")</f>
        <v/>
      </c>
      <c r="U290" s="104" t="str">
        <f>IF(ISNUMBER(SEARCH("TRUE",#REF!)), "Need to verify Bypass", "")</f>
        <v/>
      </c>
    </row>
    <row r="291" spans="1:29">
      <c r="B291" s="105" t="s">
        <v>372</v>
      </c>
      <c r="C291" s="105" t="str">
        <f>IF(ISNUMBER(SEARCH("BRANCH",$B291)), TRUE, "")</f>
        <v/>
      </c>
      <c r="D291" s="104" t="str">
        <f>IF(ISNUMBER(SEARCH("CONSTANT_CODING",$B291)), TRUE, "")</f>
        <v/>
      </c>
      <c r="E291" s="104" t="str">
        <f>IF(ISNUMBER(SEARCH("DEFAULT_FAIL",$B291)), TRUE, "")</f>
        <v/>
      </c>
      <c r="F291" s="104" t="str">
        <f>IF(ISNUMBER(SEARCH("DETECT",$B291)), TRUE, "")</f>
        <v/>
      </c>
      <c r="G291" s="104" t="b">
        <f>IF(ISNUMBER(SEARCH("DOUBLE_CHECK",$B291)), TRUE, "")</f>
        <v>1</v>
      </c>
      <c r="H291" s="104" t="str">
        <f>IF(ISNUMBER(SEARCH("LOOP_CHECK",$B291)), TRUE, "")</f>
        <v/>
      </c>
      <c r="I291" s="104" t="str">
        <f t="shared" si="13"/>
        <v/>
      </c>
      <c r="J291" s="105" t="str">
        <f>IF($B290=$B291,"Duplicate","")</f>
        <v/>
      </c>
      <c r="U291" s="104" t="str">
        <f>IF(ISNUMBER(SEARCH("TRUE",#REF!)), "Need to verify Bypass", "")</f>
        <v/>
      </c>
    </row>
    <row r="292" spans="1:29">
      <c r="B292" s="105" t="s">
        <v>373</v>
      </c>
      <c r="C292" s="105" t="str">
        <f>IF(ISNUMBER(SEARCH("BRANCH",$B292)), TRUE, "")</f>
        <v/>
      </c>
      <c r="D292" s="104" t="str">
        <f>IF(ISNUMBER(SEARCH("CONSTANT_CODING",$B292)), TRUE, "")</f>
        <v/>
      </c>
      <c r="E292" s="104" t="str">
        <f>IF(ISNUMBER(SEARCH("DEFAULT_FAIL",$B292)), TRUE, "")</f>
        <v/>
      </c>
      <c r="F292" s="104" t="str">
        <f>IF(ISNUMBER(SEARCH("DETECT",$B292)), TRUE, "")</f>
        <v/>
      </c>
      <c r="G292" s="104" t="b">
        <f>IF(ISNUMBER(SEARCH("DOUBLE_CHECK",$B292)), TRUE, "")</f>
        <v>1</v>
      </c>
      <c r="H292" s="104" t="str">
        <f>IF(ISNUMBER(SEARCH("LOOP_CHECK",$B292)), TRUE, "")</f>
        <v/>
      </c>
      <c r="I292" s="104" t="str">
        <f t="shared" si="13"/>
        <v/>
      </c>
      <c r="J292" s="105" t="str">
        <f>IF($B291=$B292,"Duplicate","")</f>
        <v/>
      </c>
      <c r="U292" s="104" t="str">
        <f>IF(ISNUMBER(SEARCH("TRUE",#REF!)), "Need to verify Bypass", "")</f>
        <v/>
      </c>
    </row>
    <row r="293" spans="1:29">
      <c r="B293" s="105" t="s">
        <v>374</v>
      </c>
      <c r="C293" s="105" t="str">
        <f>IF(ISNUMBER(SEARCH("BRANCH",$B293)), TRUE, "")</f>
        <v/>
      </c>
      <c r="D293" s="104" t="str">
        <f>IF(ISNUMBER(SEARCH("CONSTANT_CODING",$B293)), TRUE, "")</f>
        <v/>
      </c>
      <c r="E293" s="104" t="b">
        <f>IF(ISNUMBER(SEARCH("DEFAULT_FAIL",$B293)), TRUE, "")</f>
        <v>1</v>
      </c>
      <c r="F293" s="104" t="str">
        <f>IF(ISNUMBER(SEARCH("DETECT",$B293)), TRUE, "")</f>
        <v/>
      </c>
      <c r="G293" s="104" t="str">
        <f>IF(ISNUMBER(SEARCH("DOUBLE_CHECK",$B293)), TRUE, "")</f>
        <v/>
      </c>
      <c r="H293" s="104" t="str">
        <f>IF(ISNUMBER(SEARCH("LOOP_CHECK",$B293)), TRUE, "")</f>
        <v/>
      </c>
      <c r="I293" s="104" t="str">
        <f t="shared" si="13"/>
        <v/>
      </c>
      <c r="J293" s="105" t="str">
        <f>IF($B292=$B293,"Duplicate","")</f>
        <v/>
      </c>
      <c r="U293" s="104" t="str">
        <f>IF(ISNUMBER(SEARCH("TRUE",#REF!)), "Need to verify Bypass", "")</f>
        <v/>
      </c>
    </row>
    <row r="294" spans="1:29">
      <c r="B294" s="105" t="s">
        <v>375</v>
      </c>
      <c r="C294" s="105" t="str">
        <f>IF(ISNUMBER(SEARCH("BRANCH",$B294)), TRUE, "")</f>
        <v/>
      </c>
      <c r="D294" s="104" t="str">
        <f>IF(ISNUMBER(SEARCH("CONSTANT_CODING",$B294)), TRUE, "")</f>
        <v/>
      </c>
      <c r="E294" s="104" t="str">
        <f>IF(ISNUMBER(SEARCH("DEFAULT_FAIL",$B294)), TRUE, "")</f>
        <v/>
      </c>
      <c r="F294" s="104" t="str">
        <f>IF(ISNUMBER(SEARCH("DETECT",$B294)), TRUE, "")</f>
        <v/>
      </c>
      <c r="G294" s="104" t="b">
        <f>IF(ISNUMBER(SEARCH("DOUBLE_CHECK",$B294)), TRUE, "")</f>
        <v>1</v>
      </c>
      <c r="H294" s="104" t="str">
        <f>IF(ISNUMBER(SEARCH("LOOP_CHECK",$B294)), TRUE, "")</f>
        <v/>
      </c>
      <c r="I294" s="104" t="str">
        <f t="shared" si="13"/>
        <v/>
      </c>
      <c r="J294" s="105" t="str">
        <f>IF($B293=$B294,"Duplicate","")</f>
        <v/>
      </c>
      <c r="U294" s="104" t="str">
        <f>IF(ISNUMBER(SEARCH("TRUE",#REF!)), "Need to verify Bypass", "")</f>
        <v/>
      </c>
    </row>
    <row r="295" spans="1:29">
      <c r="B295" s="105" t="s">
        <v>376</v>
      </c>
      <c r="C295" s="105" t="str">
        <f>IF(ISNUMBER(SEARCH("BRANCH",$B295)), TRUE, "")</f>
        <v/>
      </c>
      <c r="D295" s="104" t="str">
        <f>IF(ISNUMBER(SEARCH("CONSTANT_CODING",$B295)), TRUE, "")</f>
        <v/>
      </c>
      <c r="E295" s="104" t="b">
        <f>IF(ISNUMBER(SEARCH("DEFAULT_FAIL",$B295)), TRUE, "")</f>
        <v>1</v>
      </c>
      <c r="F295" s="104" t="str">
        <f>IF(ISNUMBER(SEARCH("DETECT",$B295)), TRUE, "")</f>
        <v/>
      </c>
      <c r="G295" s="104" t="str">
        <f>IF(ISNUMBER(SEARCH("DOUBLE_CHECK",$B295)), TRUE, "")</f>
        <v/>
      </c>
      <c r="H295" s="104" t="str">
        <f>IF(ISNUMBER(SEARCH("LOOP_CHECK",$B295)), TRUE, "")</f>
        <v/>
      </c>
      <c r="I295" s="104" t="str">
        <f t="shared" si="13"/>
        <v/>
      </c>
      <c r="J295" s="105" t="str">
        <f>IF($B294=$B295,"Duplicate","")</f>
        <v/>
      </c>
      <c r="U295" s="104" t="str">
        <f>IF(ISNUMBER(SEARCH("TRUE",#REF!)), "Need to verify Bypass", "")</f>
        <v/>
      </c>
    </row>
    <row r="296" spans="1:29">
      <c r="B296" s="105" t="s">
        <v>377</v>
      </c>
      <c r="C296" s="105" t="str">
        <f>IF(ISNUMBER(SEARCH("BRANCH",$B296)), TRUE, "")</f>
        <v/>
      </c>
      <c r="D296" s="104" t="str">
        <f>IF(ISNUMBER(SEARCH("CONSTANT_CODING",$B296)), TRUE, "")</f>
        <v/>
      </c>
      <c r="E296" s="104" t="str">
        <f>IF(ISNUMBER(SEARCH("DEFAULT_FAIL",$B296)), TRUE, "")</f>
        <v/>
      </c>
      <c r="F296" s="104" t="str">
        <f>IF(ISNUMBER(SEARCH("DETECT",$B296)), TRUE, "")</f>
        <v/>
      </c>
      <c r="G296" s="104" t="b">
        <f>IF(ISNUMBER(SEARCH("DOUBLE_CHECK",$B296)), TRUE, "")</f>
        <v>1</v>
      </c>
      <c r="H296" s="104" t="str">
        <f>IF(ISNUMBER(SEARCH("LOOP_CHECK",$B296)), TRUE, "")</f>
        <v/>
      </c>
      <c r="I296" s="104" t="str">
        <f t="shared" si="13"/>
        <v/>
      </c>
      <c r="J296" s="105" t="str">
        <f>IF($B295=$B296,"Duplicate","")</f>
        <v/>
      </c>
      <c r="U296" s="104" t="str">
        <f>IF(ISNUMBER(SEARCH("TRUE",#REF!)), "Need to verify Bypass", "")</f>
        <v/>
      </c>
    </row>
    <row r="297" spans="1:29">
      <c r="B297" s="105" t="s">
        <v>378</v>
      </c>
      <c r="C297" s="105" t="str">
        <f>IF(ISNUMBER(SEARCH("BRANCH",$B297)), TRUE, "")</f>
        <v/>
      </c>
      <c r="D297" s="104" t="b">
        <f>IF(ISNUMBER(SEARCH("CONSTANT_CODING",$B297)), TRUE, "")</f>
        <v>1</v>
      </c>
      <c r="E297" s="104" t="str">
        <f>IF(ISNUMBER(SEARCH("DEFAULT_FAIL",$B297)), TRUE, "")</f>
        <v/>
      </c>
      <c r="F297" s="104" t="str">
        <f>IF(ISNUMBER(SEARCH("DETECT",$B297)), TRUE, "")</f>
        <v/>
      </c>
      <c r="G297" s="104" t="str">
        <f>IF(ISNUMBER(SEARCH("DOUBLE_CHECK",$B297)), TRUE, "")</f>
        <v/>
      </c>
      <c r="H297" s="104" t="str">
        <f>IF(ISNUMBER(SEARCH("LOOP_CHECK",$B297)), TRUE, "")</f>
        <v/>
      </c>
      <c r="I297" s="104" t="str">
        <f t="shared" si="13"/>
        <v/>
      </c>
      <c r="J297" s="105" t="str">
        <f>IF($B296=$B297,"Duplicate","")</f>
        <v/>
      </c>
      <c r="U297" s="104" t="str">
        <f>IF(ISNUMBER(SEARCH("TRUE",#REF!)), "Need to verify Bypass", "")</f>
        <v/>
      </c>
    </row>
    <row r="298" spans="1:29">
      <c r="B298" s="105" t="s">
        <v>379</v>
      </c>
      <c r="C298" s="105" t="str">
        <f>IF(ISNUMBER(SEARCH("BRANCH",$B298)), TRUE, "")</f>
        <v/>
      </c>
      <c r="D298" s="104" t="str">
        <f>IF(ISNUMBER(SEARCH("CONSTANT_CODING",$B298)), TRUE, "")</f>
        <v/>
      </c>
      <c r="E298" s="104" t="str">
        <f>IF(ISNUMBER(SEARCH("DEFAULT_FAIL",$B298)), TRUE, "")</f>
        <v/>
      </c>
      <c r="F298" s="104" t="str">
        <f>IF(ISNUMBER(SEARCH("DETECT",$B298)), TRUE, "")</f>
        <v/>
      </c>
      <c r="G298" s="104" t="b">
        <f>IF(ISNUMBER(SEARCH("DOUBLE_CHECK",$B298)), TRUE, "")</f>
        <v>1</v>
      </c>
      <c r="H298" s="104" t="str">
        <f>IF(ISNUMBER(SEARCH("LOOP_CHECK",$B298)), TRUE, "")</f>
        <v/>
      </c>
      <c r="I298" s="104" t="str">
        <f t="shared" si="13"/>
        <v/>
      </c>
      <c r="J298" s="105" t="str">
        <f>IF($B297=$B298,"Duplicate","")</f>
        <v/>
      </c>
      <c r="U298" s="104" t="str">
        <f>IF(ISNUMBER(SEARCH("TRUE",#REF!)), "Need to verify Bypass", "")</f>
        <v/>
      </c>
    </row>
    <row r="299" spans="1:29">
      <c r="B299" s="105" t="s">
        <v>380</v>
      </c>
      <c r="C299" s="105" t="str">
        <f>IF(ISNUMBER(SEARCH("BRANCH",$B299)), TRUE, "")</f>
        <v/>
      </c>
      <c r="D299" s="104" t="str">
        <f>IF(ISNUMBER(SEARCH("CONSTANT_CODING",$B299)), TRUE, "")</f>
        <v/>
      </c>
      <c r="E299" s="104" t="str">
        <f>IF(ISNUMBER(SEARCH("DEFAULT_FAIL",$B299)), TRUE, "")</f>
        <v/>
      </c>
      <c r="F299" s="104" t="str">
        <f>IF(ISNUMBER(SEARCH("DETECT",$B299)), TRUE, "")</f>
        <v/>
      </c>
      <c r="G299" s="104" t="str">
        <f>IF(ISNUMBER(SEARCH("DOUBLE_CHECK",$B299)), TRUE, "")</f>
        <v/>
      </c>
      <c r="H299" s="104" t="str">
        <f>IF(ISNUMBER(SEARCH("LOOP_CHECK",$B299)), TRUE, "")</f>
        <v/>
      </c>
      <c r="I299" s="104" t="b">
        <f>IF(ISNUMBER(SEARCH("BYPASS",$B299)), TRUE, "")</f>
        <v>1</v>
      </c>
    </row>
    <row r="300" spans="1:29">
      <c r="B300" s="105" t="s">
        <v>381</v>
      </c>
      <c r="C300" s="105" t="str">
        <f>IF(ISNUMBER(SEARCH("BRANCH",$B300)), TRUE, "")</f>
        <v/>
      </c>
      <c r="D300" s="104" t="str">
        <f>IF(ISNUMBER(SEARCH("CONSTANT_CODING",$B300)), TRUE, "")</f>
        <v/>
      </c>
      <c r="E300" s="104" t="str">
        <f>IF(ISNUMBER(SEARCH("DEFAULT_FAIL",$B300)), TRUE, "")</f>
        <v/>
      </c>
      <c r="F300" s="104" t="str">
        <f>IF(ISNUMBER(SEARCH("DETECT",$B300)), TRUE, "")</f>
        <v/>
      </c>
      <c r="G300" s="104" t="b">
        <f>IF(ISNUMBER(SEARCH("DOUBLE_CHECK",$B300)), TRUE, "")</f>
        <v>1</v>
      </c>
      <c r="H300" s="104" t="str">
        <f>IF(ISNUMBER(SEARCH("LOOP_CHECK",$B300)), TRUE, "")</f>
        <v/>
      </c>
      <c r="I300" s="104" t="str">
        <f t="shared" si="13"/>
        <v/>
      </c>
      <c r="J300" s="105" t="str">
        <f>IF($B298=$B300,"Duplicate","")</f>
        <v/>
      </c>
      <c r="U300" s="104" t="str">
        <f>IF(ISNUMBER(SEARCH("TRUE",#REF!)), "Need to verify Bypass", "")</f>
        <v/>
      </c>
    </row>
    <row r="301" spans="1:29" s="101" customFormat="1">
      <c r="A301" s="106"/>
      <c r="B301" s="43"/>
      <c r="C301" s="43"/>
      <c r="D301" s="39"/>
      <c r="F301" s="43"/>
      <c r="G301" s="43"/>
      <c r="H301" s="43"/>
      <c r="I301" s="39" t="str">
        <f t="shared" si="13"/>
        <v/>
      </c>
      <c r="J301" s="43"/>
      <c r="K301" s="39"/>
      <c r="M301" s="141"/>
      <c r="N301" s="45"/>
      <c r="P301" s="43"/>
      <c r="Q301" s="39"/>
      <c r="S301" s="43"/>
      <c r="T301" s="43"/>
      <c r="U301" s="39" t="str">
        <f>IF(ISNUMBER(SEARCH("TRUE",#REF!)), "Need to verify Bypass", "")</f>
        <v/>
      </c>
      <c r="AB301" s="117"/>
    </row>
    <row r="302" spans="1:29">
      <c r="A302" s="109" t="s">
        <v>382</v>
      </c>
      <c r="B302" s="105" t="s">
        <v>383</v>
      </c>
      <c r="C302" s="105" t="str">
        <f>IF(ISNUMBER(SEARCH("BRANCH",$B302)), TRUE, "")</f>
        <v/>
      </c>
      <c r="D302" s="104" t="b">
        <f>IF(ISNUMBER(SEARCH("CONSTANT_CODING",$B302)), TRUE, "")</f>
        <v>1</v>
      </c>
      <c r="E302" s="104" t="str">
        <f>IF(ISNUMBER(SEARCH("DEFAULT_FAIL",$B302)), TRUE, "")</f>
        <v/>
      </c>
      <c r="F302" s="104" t="str">
        <f>IF(ISNUMBER(SEARCH("DETECT",$B302)), TRUE, "")</f>
        <v/>
      </c>
      <c r="G302" s="104" t="str">
        <f>IF(ISNUMBER(SEARCH("DOUBLE_CHECK",$B302)), TRUE, "")</f>
        <v/>
      </c>
      <c r="H302" s="104" t="str">
        <f>IF(ISNUMBER(SEARCH("LOOP_CHECK",$B302)), TRUE, "")</f>
        <v/>
      </c>
      <c r="I302" s="104" t="str">
        <f t="shared" si="13"/>
        <v/>
      </c>
      <c r="J302" s="105" t="s">
        <v>145</v>
      </c>
      <c r="K302" s="104" t="b">
        <v>1</v>
      </c>
      <c r="U302" s="104" t="str">
        <f>IF(ISNUMBER(SEARCH("TRUE",#REF!)), "Need to verify Bypass", "")</f>
        <v/>
      </c>
      <c r="W302" s="105" t="s">
        <v>2</v>
      </c>
      <c r="X302" s="105">
        <f>COUNTIF(C302:C318, "=TRUE")</f>
        <v>2</v>
      </c>
      <c r="Y302" s="105">
        <f>COUNTIFS(C302:C318, "=TRUE", K302:K318, "")</f>
        <v>2</v>
      </c>
      <c r="Z302" s="105">
        <f>X302-Y302</f>
        <v>0</v>
      </c>
      <c r="AA302" s="105">
        <f>COUNTIF(N302:N318, "=TRUE")</f>
        <v>0</v>
      </c>
      <c r="AB302" s="120">
        <f>IF(X302=0, 1, Y302/X302)</f>
        <v>1</v>
      </c>
      <c r="AC302" s="114">
        <f>IF(Y302+AA302=0, 1, Y302/(Y302+AA302))</f>
        <v>1</v>
      </c>
    </row>
    <row r="303" spans="1:29">
      <c r="B303" s="105" t="s">
        <v>384</v>
      </c>
      <c r="C303" s="105" t="str">
        <f>IF(ISNUMBER(SEARCH("BRANCH",$B303)), TRUE, "")</f>
        <v/>
      </c>
      <c r="D303" s="104" t="b">
        <f>IF(ISNUMBER(SEARCH("CONSTANT_CODING",$B303)), TRUE, "")</f>
        <v>1</v>
      </c>
      <c r="E303" s="104" t="str">
        <f>IF(ISNUMBER(SEARCH("DEFAULT_FAIL",$B303)), TRUE, "")</f>
        <v/>
      </c>
      <c r="F303" s="104" t="str">
        <f>IF(ISNUMBER(SEARCH("DETECT",$B303)), TRUE, "")</f>
        <v/>
      </c>
      <c r="G303" s="104" t="str">
        <f>IF(ISNUMBER(SEARCH("DOUBLE_CHECK",$B303)), TRUE, "")</f>
        <v/>
      </c>
      <c r="H303" s="104" t="str">
        <f>IF(ISNUMBER(SEARCH("LOOP_CHECK",$B303)), TRUE, "")</f>
        <v/>
      </c>
      <c r="I303" s="104" t="str">
        <f t="shared" si="13"/>
        <v/>
      </c>
      <c r="J303" s="105" t="str">
        <f>IF($B302=$B303,"Duplicate","")</f>
        <v/>
      </c>
      <c r="U303" s="104" t="str">
        <f>IF(ISNUMBER(SEARCH("TRUE",#REF!)), "Need to verify Bypass", "")</f>
        <v/>
      </c>
      <c r="W303" s="105" t="s">
        <v>3</v>
      </c>
      <c r="X303" s="105">
        <f>COUNTIF(D302:D318, "=TRUE")</f>
        <v>4</v>
      </c>
      <c r="Y303" s="105">
        <f>COUNTIFS(D302:D318, "=TRUE", K302:K318, "")</f>
        <v>3</v>
      </c>
      <c r="Z303" s="105">
        <f t="shared" ref="Z303:Z305" si="14">X303-Y303</f>
        <v>1</v>
      </c>
      <c r="AA303" s="105">
        <f>COUNTIF(O302:O318, "=TRUE")</f>
        <v>0</v>
      </c>
      <c r="AB303" s="121">
        <f>IF(X303=0, 1, Y303/X303)</f>
        <v>0.75</v>
      </c>
      <c r="AC303" s="114">
        <f>IF(Y303+AA303=0, 1, Y303/(Y303+AA303))</f>
        <v>1</v>
      </c>
    </row>
    <row r="304" spans="1:29">
      <c r="B304" s="105" t="s">
        <v>385</v>
      </c>
      <c r="C304" s="105" t="str">
        <f>IF(ISNUMBER(SEARCH("BRANCH",$B304)), TRUE, "")</f>
        <v/>
      </c>
      <c r="D304" s="104" t="b">
        <f>IF(ISNUMBER(SEARCH("CONSTANT_CODING",$B304)), TRUE, "")</f>
        <v>1</v>
      </c>
      <c r="E304" s="104" t="str">
        <f>IF(ISNUMBER(SEARCH("DEFAULT_FAIL",$B304)), TRUE, "")</f>
        <v/>
      </c>
      <c r="F304" s="104" t="str">
        <f>IF(ISNUMBER(SEARCH("DETECT",$B304)), TRUE, "")</f>
        <v/>
      </c>
      <c r="G304" s="104" t="str">
        <f>IF(ISNUMBER(SEARCH("DOUBLE_CHECK",$B304)), TRUE, "")</f>
        <v/>
      </c>
      <c r="H304" s="104" t="str">
        <f>IF(ISNUMBER(SEARCH("LOOP_CHECK",$B304)), TRUE, "")</f>
        <v/>
      </c>
      <c r="I304" s="104" t="str">
        <f t="shared" si="13"/>
        <v/>
      </c>
      <c r="J304" s="105" t="str">
        <f>IF($B303=$B304,"Duplicate","")</f>
        <v/>
      </c>
      <c r="U304" s="104" t="str">
        <f>IF(ISNUMBER(SEARCH("TRUE",#REF!)), "Need to verify Bypass", "")</f>
        <v/>
      </c>
      <c r="W304" s="105" t="s">
        <v>4</v>
      </c>
      <c r="X304" s="105">
        <f>COUNTIF(E302:E318, "=TRUE")</f>
        <v>1</v>
      </c>
      <c r="Y304" s="105">
        <f>COUNTIFS(E302:E318, "=TRUE", K302:K318, "")</f>
        <v>0</v>
      </c>
      <c r="Z304" s="105">
        <f t="shared" si="14"/>
        <v>1</v>
      </c>
      <c r="AA304" s="105">
        <f>COUNTIF(P302:P318, "=TRUE")</f>
        <v>0</v>
      </c>
      <c r="AB304" s="121">
        <f>IF(X304=0, 1, Y304/X304)</f>
        <v>0</v>
      </c>
      <c r="AC304" s="114">
        <f>IF(Y304+AA304=0, 1, Y304/(Y304+AA304))</f>
        <v>1</v>
      </c>
    </row>
    <row r="305" spans="1:29">
      <c r="B305" s="105" t="s">
        <v>386</v>
      </c>
      <c r="C305" s="105" t="str">
        <f>IF(ISNUMBER(SEARCH("BRANCH",$B305)), TRUE, "")</f>
        <v/>
      </c>
      <c r="D305" s="104" t="str">
        <f>IF(ISNUMBER(SEARCH("CONSTANT_CODING",$B305)), TRUE, "")</f>
        <v/>
      </c>
      <c r="E305" s="104" t="str">
        <f>IF(ISNUMBER(SEARCH("DEFAULT_FAIL",$B305)), TRUE, "")</f>
        <v/>
      </c>
      <c r="F305" s="104" t="b">
        <f>IF(ISNUMBER(SEARCH("DETECT",$B305)), TRUE, "")</f>
        <v>1</v>
      </c>
      <c r="G305" s="104" t="str">
        <f>IF(ISNUMBER(SEARCH("DOUBLE_CHECK",$B305)), TRUE, "")</f>
        <v/>
      </c>
      <c r="H305" s="104" t="str">
        <f>IF(ISNUMBER(SEARCH("LOOP_CHECK",$B305)), TRUE, "")</f>
        <v/>
      </c>
      <c r="I305" s="104" t="str">
        <f t="shared" si="13"/>
        <v/>
      </c>
      <c r="J305" s="105" t="str">
        <f>IF($B304=$B305,"Duplicate","")</f>
        <v/>
      </c>
      <c r="U305" s="104" t="str">
        <f>IF(ISNUMBER(SEARCH("TRUE",#REF!)), "Need to verify Bypass", "")</f>
        <v/>
      </c>
      <c r="W305" s="105" t="s">
        <v>5</v>
      </c>
      <c r="X305" s="105">
        <f>COUNTIF(F302:F318, "=TRUE")</f>
        <v>4</v>
      </c>
      <c r="Y305" s="105">
        <f>COUNTIFS(F302:F318, "=TRUE", K302:K318, "")</f>
        <v>3</v>
      </c>
      <c r="Z305" s="105">
        <f t="shared" si="14"/>
        <v>1</v>
      </c>
      <c r="AA305" s="105">
        <f>COUNTIF(Q302:Q318, "=TRUE")</f>
        <v>0</v>
      </c>
      <c r="AB305" s="121">
        <f>IF(X305=0, 1, Y305/X305)</f>
        <v>0.75</v>
      </c>
      <c r="AC305" s="114">
        <f>IF(Y305+AA305=0, 1, Y305/(Y305+AA305))</f>
        <v>1</v>
      </c>
    </row>
    <row r="306" spans="1:29">
      <c r="B306" s="105" t="s">
        <v>387</v>
      </c>
      <c r="C306" s="105" t="str">
        <f>IF(ISNUMBER(SEARCH("BRANCH",$B306)), TRUE, "")</f>
        <v/>
      </c>
      <c r="D306" s="104" t="str">
        <f>IF(ISNUMBER(SEARCH("CONSTANT_CODING",$B306)), TRUE, "")</f>
        <v/>
      </c>
      <c r="E306" s="104" t="str">
        <f>IF(ISNUMBER(SEARCH("DEFAULT_FAIL",$B306)), TRUE, "")</f>
        <v/>
      </c>
      <c r="F306" s="104" t="b">
        <f>IF(ISNUMBER(SEARCH("DETECT",$B306)), TRUE, "")</f>
        <v>1</v>
      </c>
      <c r="G306" s="104" t="str">
        <f>IF(ISNUMBER(SEARCH("DOUBLE_CHECK",$B306)), TRUE, "")</f>
        <v/>
      </c>
      <c r="H306" s="104" t="str">
        <f>IF(ISNUMBER(SEARCH("LOOP_CHECK",$B306)), TRUE, "")</f>
        <v/>
      </c>
      <c r="I306" s="104" t="str">
        <f t="shared" si="13"/>
        <v/>
      </c>
      <c r="J306" s="105" t="str">
        <f>IF($B305=$B306,"Duplicate","")</f>
        <v/>
      </c>
      <c r="U306" s="104" t="str">
        <f>IF(ISNUMBER(SEARCH("TRUE",#REF!)), "Need to verify Bypass", "")</f>
        <v/>
      </c>
      <c r="W306" s="105" t="s">
        <v>6</v>
      </c>
      <c r="X306" s="105">
        <f>COUNTIF(G302:G318, "=TRUE")</f>
        <v>5</v>
      </c>
      <c r="Y306" s="105">
        <f>COUNTIFS(G302:G318, "=TRUE", K302:K318, "")</f>
        <v>2</v>
      </c>
      <c r="Z306" s="105">
        <f>X306-Y306</f>
        <v>3</v>
      </c>
      <c r="AA306" s="105">
        <f>COUNTIF(R302:R318, "=TRUE")</f>
        <v>0</v>
      </c>
      <c r="AB306" s="121">
        <f>IF(X306=0, 1, Y306/X306)</f>
        <v>0.4</v>
      </c>
      <c r="AC306" s="114">
        <f>IF(Y306+AA306=0, 1, Y306/(Y306+AA306))</f>
        <v>1</v>
      </c>
    </row>
    <row r="307" spans="1:29">
      <c r="B307" s="105" t="s">
        <v>388</v>
      </c>
      <c r="C307" s="105" t="str">
        <f>IF(ISNUMBER(SEARCH("BRANCH",$B307)), TRUE, "")</f>
        <v/>
      </c>
      <c r="D307" s="104" t="str">
        <f>IF(ISNUMBER(SEARCH("CONSTANT_CODING",$B307)), TRUE, "")</f>
        <v/>
      </c>
      <c r="E307" s="104" t="str">
        <f>IF(ISNUMBER(SEARCH("DEFAULT_FAIL",$B307)), TRUE, "")</f>
        <v/>
      </c>
      <c r="F307" s="104" t="b">
        <f>IF(ISNUMBER(SEARCH("DETECT",$B307)), TRUE, "")</f>
        <v>1</v>
      </c>
      <c r="G307" s="104" t="str">
        <f>IF(ISNUMBER(SEARCH("DOUBLE_CHECK",$B307)), TRUE, "")</f>
        <v/>
      </c>
      <c r="H307" s="104" t="str">
        <f>IF(ISNUMBER(SEARCH("LOOP_CHECK",$B307)), TRUE, "")</f>
        <v/>
      </c>
      <c r="I307" s="104" t="str">
        <f t="shared" si="13"/>
        <v/>
      </c>
      <c r="J307" s="105" t="str">
        <f>IF($B306=$B307,"Duplicate","")</f>
        <v/>
      </c>
      <c r="U307" s="104" t="str">
        <f>IF(ISNUMBER(SEARCH("TRUE",#REF!)), "Need to verify Bypass", "")</f>
        <v/>
      </c>
      <c r="W307" s="105" t="s">
        <v>7</v>
      </c>
      <c r="X307" s="105">
        <f>COUNTIF(H302:H318, "=TRUE")</f>
        <v>0</v>
      </c>
      <c r="Y307" s="105">
        <f>COUNTIFS(H302:H318, "=TRUE", K302:K318, "")</f>
        <v>0</v>
      </c>
      <c r="Z307" s="105">
        <f t="shared" ref="Z307:Z308" si="15">X307-Y307</f>
        <v>0</v>
      </c>
      <c r="AA307" s="105">
        <f>COUNTIF(S302:S318, "=TRUE")</f>
        <v>0</v>
      </c>
      <c r="AB307" s="121">
        <f>IF(X307=0, 1, Y307/X307)</f>
        <v>1</v>
      </c>
      <c r="AC307" s="114">
        <f>IF(Y307+AA307=0, 1, Y307/(Y307+AA307))</f>
        <v>1</v>
      </c>
    </row>
    <row r="308" spans="1:29">
      <c r="B308" s="105" t="s">
        <v>389</v>
      </c>
      <c r="C308" s="105" t="str">
        <f>IF(ISNUMBER(SEARCH("BRANCH",$B308)), TRUE, "")</f>
        <v/>
      </c>
      <c r="D308" s="104" t="b">
        <f>IF(ISNUMBER(SEARCH("CONSTANT_CODING",$B308)), TRUE, "")</f>
        <v>1</v>
      </c>
      <c r="E308" s="104" t="str">
        <f>IF(ISNUMBER(SEARCH("DEFAULT_FAIL",$B308)), TRUE, "")</f>
        <v/>
      </c>
      <c r="F308" s="104" t="str">
        <f>IF(ISNUMBER(SEARCH("DETECT",$B308)), TRUE, "")</f>
        <v/>
      </c>
      <c r="G308" s="104" t="str">
        <f>IF(ISNUMBER(SEARCH("DOUBLE_CHECK",$B308)), TRUE, "")</f>
        <v/>
      </c>
      <c r="H308" s="104" t="str">
        <f>IF(ISNUMBER(SEARCH("LOOP_CHECK",$B308)), TRUE, "")</f>
        <v/>
      </c>
      <c r="I308" s="104" t="str">
        <f t="shared" si="13"/>
        <v/>
      </c>
      <c r="J308" s="105" t="str">
        <f>IF($B307=$B308,"Duplicate","")</f>
        <v/>
      </c>
      <c r="U308" s="104" t="str">
        <f>IF(ISNUMBER(SEARCH("TRUE",#REF!)), "Need to verify Bypass", "")</f>
        <v/>
      </c>
      <c r="W308" s="105" t="s">
        <v>12</v>
      </c>
      <c r="X308" s="105">
        <f>COUNTIF(I302:I318, "=TRUE")</f>
        <v>1</v>
      </c>
      <c r="Y308" s="105">
        <f>COUNTIFS(I302:I318, "=TRUE", K302:K318, "")</f>
        <v>1</v>
      </c>
      <c r="Z308" s="105">
        <f t="shared" si="15"/>
        <v>0</v>
      </c>
      <c r="AA308" s="105">
        <f>COUNTIF(T302:T318,"=TRUE")</f>
        <v>0</v>
      </c>
      <c r="AB308" s="121">
        <f>IF(X308=0, 1, Y308/X308)</f>
        <v>1</v>
      </c>
      <c r="AC308" s="114">
        <f>IF(Y308+AA308=0, 1, Y308/(Y308+AA308))</f>
        <v>1</v>
      </c>
    </row>
    <row r="309" spans="1:29">
      <c r="B309" s="105" t="s">
        <v>390</v>
      </c>
      <c r="C309" s="105" t="str">
        <f>IF(ISNUMBER(SEARCH("BRANCH",$B309)), TRUE, "")</f>
        <v/>
      </c>
      <c r="D309" s="104" t="str">
        <f>IF(ISNUMBER(SEARCH("CONSTANT_CODING",$B309)), TRUE, "")</f>
        <v/>
      </c>
      <c r="E309" s="104" t="str">
        <f>IF(ISNUMBER(SEARCH("DEFAULT_FAIL",$B309)), TRUE, "")</f>
        <v/>
      </c>
      <c r="F309" s="104" t="b">
        <f>IF(ISNUMBER(SEARCH("DETECT",$B309)), TRUE, "")</f>
        <v>1</v>
      </c>
      <c r="G309" s="104" t="str">
        <f>IF(ISNUMBER(SEARCH("DOUBLE_CHECK",$B309)), TRUE, "")</f>
        <v/>
      </c>
      <c r="H309" s="104" t="str">
        <f>IF(ISNUMBER(SEARCH("LOOP_CHECK",$B309)), TRUE, "")</f>
        <v/>
      </c>
      <c r="I309" s="104" t="str">
        <f t="shared" si="13"/>
        <v/>
      </c>
      <c r="J309" s="105" t="s">
        <v>145</v>
      </c>
      <c r="K309" s="104" t="b">
        <v>1</v>
      </c>
      <c r="U309" s="104" t="str">
        <f>IF(ISNUMBER(SEARCH("TRUE",#REF!)), "Need to verify Bypass", "")</f>
        <v/>
      </c>
      <c r="W309" s="43" t="s">
        <v>35</v>
      </c>
      <c r="X309" s="43">
        <f>SUM(X302:X308)</f>
        <v>17</v>
      </c>
      <c r="Y309" s="43">
        <f>SUM(Y302:Y308)</f>
        <v>11</v>
      </c>
      <c r="Z309" s="43">
        <f>X309-Y309</f>
        <v>6</v>
      </c>
      <c r="AA309" s="43">
        <f>SUM(AA302:AA308)</f>
        <v>0</v>
      </c>
      <c r="AB309" s="137">
        <f>IF(X309=0, 1, Y309/X309)</f>
        <v>0.6470588235294118</v>
      </c>
      <c r="AC309" s="116">
        <f>IF(Y309+AA309=0, 1, Y309/(Y309+AA309))</f>
        <v>1</v>
      </c>
    </row>
    <row r="310" spans="1:29">
      <c r="B310" s="105" t="s">
        <v>391</v>
      </c>
      <c r="C310" s="105" t="b">
        <f>IF(ISNUMBER(SEARCH("BRANCH",$B310)), TRUE, "")</f>
        <v>1</v>
      </c>
      <c r="D310" s="104" t="str">
        <f>IF(ISNUMBER(SEARCH("CONSTANT_CODING",$B310)), TRUE, "")</f>
        <v/>
      </c>
      <c r="E310" s="104" t="str">
        <f>IF(ISNUMBER(SEARCH("DEFAULT_FAIL",$B310)), TRUE, "")</f>
        <v/>
      </c>
      <c r="F310" s="104" t="str">
        <f>IF(ISNUMBER(SEARCH("DETECT",$B310)), TRUE, "")</f>
        <v/>
      </c>
      <c r="G310" s="104" t="str">
        <f>IF(ISNUMBER(SEARCH("DOUBLE_CHECK",$B310)), TRUE, "")</f>
        <v/>
      </c>
      <c r="H310" s="104" t="str">
        <f>IF(ISNUMBER(SEARCH("LOOP_CHECK",$B310)), TRUE, "")</f>
        <v/>
      </c>
      <c r="I310" s="104" t="str">
        <f t="shared" si="13"/>
        <v/>
      </c>
      <c r="J310" s="105" t="str">
        <f>IF($B309=$B310,"Duplicate","")</f>
        <v/>
      </c>
      <c r="U310" s="104" t="str">
        <f>IF(ISNUMBER(SEARCH("TRUE",#REF!)), "Need to verify Bypass", "")</f>
        <v/>
      </c>
    </row>
    <row r="311" spans="1:29">
      <c r="B311" s="105" t="s">
        <v>392</v>
      </c>
      <c r="C311" s="105" t="str">
        <f>IF(ISNUMBER(SEARCH("BRANCH",$B311)), TRUE, "")</f>
        <v/>
      </c>
      <c r="D311" s="104" t="str">
        <f>IF(ISNUMBER(SEARCH("CONSTANT_CODING",$B311)), TRUE, "")</f>
        <v/>
      </c>
      <c r="E311" s="104" t="str">
        <f>IF(ISNUMBER(SEARCH("DEFAULT_FAIL",$B311)), TRUE, "")</f>
        <v/>
      </c>
      <c r="F311" s="104" t="str">
        <f>IF(ISNUMBER(SEARCH("DETECT",$B311)), TRUE, "")</f>
        <v/>
      </c>
      <c r="G311" s="104" t="b">
        <f>IF(ISNUMBER(SEARCH("DOUBLE_CHECK",$B311)), TRUE, "")</f>
        <v>1</v>
      </c>
      <c r="H311" s="104" t="str">
        <f>IF(ISNUMBER(SEARCH("LOOP_CHECK",$B311)), TRUE, "")</f>
        <v/>
      </c>
      <c r="I311" s="104" t="str">
        <f t="shared" si="13"/>
        <v/>
      </c>
      <c r="J311" s="105" t="str">
        <f>IF($B310=$B311,"Duplicate","")</f>
        <v/>
      </c>
      <c r="U311" s="104" t="str">
        <f>IF(ISNUMBER(SEARCH("TRUE",#REF!)), "Need to verify Bypass", "")</f>
        <v/>
      </c>
    </row>
    <row r="312" spans="1:29">
      <c r="B312" s="105" t="s">
        <v>393</v>
      </c>
      <c r="C312" s="105" t="b">
        <f>IF(ISNUMBER(SEARCH("BRANCH",$B312)), TRUE, "")</f>
        <v>1</v>
      </c>
      <c r="D312" s="104" t="str">
        <f>IF(ISNUMBER(SEARCH("CONSTANT_CODING",$B312)), TRUE, "")</f>
        <v/>
      </c>
      <c r="E312" s="104" t="str">
        <f>IF(ISNUMBER(SEARCH("DEFAULT_FAIL",$B312)), TRUE, "")</f>
        <v/>
      </c>
      <c r="F312" s="104" t="str">
        <f>IF(ISNUMBER(SEARCH("DETECT",$B312)), TRUE, "")</f>
        <v/>
      </c>
      <c r="G312" s="104" t="str">
        <f>IF(ISNUMBER(SEARCH("DOUBLE_CHECK",$B312)), TRUE, "")</f>
        <v/>
      </c>
      <c r="H312" s="104" t="str">
        <f>IF(ISNUMBER(SEARCH("LOOP_CHECK",$B312)), TRUE, "")</f>
        <v/>
      </c>
      <c r="I312" s="104" t="str">
        <f t="shared" si="13"/>
        <v/>
      </c>
      <c r="J312" s="105" t="str">
        <f>IF($B311=$B312,"Duplicate","")</f>
        <v/>
      </c>
      <c r="U312" s="104" t="str">
        <f>IF(ISNUMBER(SEARCH("TRUE",#REF!)), "Need to verify Bypass", "")</f>
        <v/>
      </c>
    </row>
    <row r="313" spans="1:29">
      <c r="B313" s="105" t="s">
        <v>394</v>
      </c>
      <c r="C313" s="105" t="str">
        <f>IF(ISNUMBER(SEARCH("BRANCH",$B313)), TRUE, "")</f>
        <v/>
      </c>
      <c r="D313" s="104" t="str">
        <f>IF(ISNUMBER(SEARCH("CONSTANT_CODING",$B313)), TRUE, "")</f>
        <v/>
      </c>
      <c r="E313" s="104" t="str">
        <f>IF(ISNUMBER(SEARCH("DEFAULT_FAIL",$B313)), TRUE, "")</f>
        <v/>
      </c>
      <c r="F313" s="104" t="str">
        <f>IF(ISNUMBER(SEARCH("DETECT",$B313)), TRUE, "")</f>
        <v/>
      </c>
      <c r="G313" s="104" t="b">
        <f>IF(ISNUMBER(SEARCH("DOUBLE_CHECK",$B313)), TRUE, "")</f>
        <v>1</v>
      </c>
      <c r="H313" s="104" t="str">
        <f>IF(ISNUMBER(SEARCH("LOOP_CHECK",$B313)), TRUE, "")</f>
        <v/>
      </c>
      <c r="I313" s="104" t="str">
        <f t="shared" si="13"/>
        <v/>
      </c>
      <c r="J313" s="105" t="str">
        <f>IF($B312=$B313,"Duplicate","")</f>
        <v/>
      </c>
      <c r="U313" s="104" t="str">
        <f>IF(ISNUMBER(SEARCH("TRUE",#REF!)), "Need to verify Bypass", "")</f>
        <v/>
      </c>
    </row>
    <row r="314" spans="1:29">
      <c r="B314" s="105" t="s">
        <v>395</v>
      </c>
      <c r="C314" s="105" t="str">
        <f>IF(ISNUMBER(SEARCH("BRANCH",$B314)), TRUE, "")</f>
        <v/>
      </c>
      <c r="D314" s="104" t="str">
        <f>IF(ISNUMBER(SEARCH("CONSTANT_CODING",$B314)), TRUE, "")</f>
        <v/>
      </c>
      <c r="E314" s="104" t="str">
        <f>IF(ISNUMBER(SEARCH("DEFAULT_FAIL",$B314)), TRUE, "")</f>
        <v/>
      </c>
      <c r="F314" s="104" t="str">
        <f>IF(ISNUMBER(SEARCH("DETECT",$B314)), TRUE, "")</f>
        <v/>
      </c>
      <c r="G314" s="104" t="str">
        <f>IF(ISNUMBER(SEARCH("DOUBLE_CHECK",$B314)), TRUE, "")</f>
        <v/>
      </c>
      <c r="H314" s="104" t="str">
        <f>IF(ISNUMBER(SEARCH("LOOP_CHECK",$B314)), TRUE, "")</f>
        <v/>
      </c>
      <c r="I314" s="104" t="b">
        <f t="shared" si="13"/>
        <v>1</v>
      </c>
    </row>
    <row r="315" spans="1:29">
      <c r="B315" s="105" t="s">
        <v>396</v>
      </c>
      <c r="C315" s="105" t="str">
        <f>IF(ISNUMBER(SEARCH("BRANCH",$B315)), TRUE, "")</f>
        <v/>
      </c>
      <c r="D315" s="104" t="str">
        <f>IF(ISNUMBER(SEARCH("CONSTANT_CODING",$B315)), TRUE, "")</f>
        <v/>
      </c>
      <c r="E315" s="104" t="b">
        <f>IF(ISNUMBER(SEARCH("DEFAULT_FAIL",$B315)), TRUE, "")</f>
        <v>1</v>
      </c>
      <c r="F315" s="104" t="str">
        <f>IF(ISNUMBER(SEARCH("DETECT",$B315)), TRUE, "")</f>
        <v/>
      </c>
      <c r="G315" s="104" t="str">
        <f>IF(ISNUMBER(SEARCH("DOUBLE_CHECK",$B315)), TRUE, "")</f>
        <v/>
      </c>
      <c r="H315" s="104" t="str">
        <f>IF(ISNUMBER(SEARCH("LOOP_CHECK",$B315)), TRUE, "")</f>
        <v/>
      </c>
      <c r="I315" s="104" t="str">
        <f t="shared" si="13"/>
        <v/>
      </c>
      <c r="J315" s="105" t="s">
        <v>145</v>
      </c>
      <c r="K315" s="104" t="b">
        <v>1</v>
      </c>
      <c r="U315" s="104" t="str">
        <f>IF(ISNUMBER(SEARCH("TRUE",#REF!)), "Need to verify Bypass", "")</f>
        <v/>
      </c>
    </row>
    <row r="316" spans="1:29">
      <c r="B316" s="105" t="s">
        <v>397</v>
      </c>
      <c r="C316" s="105" t="str">
        <f>IF(ISNUMBER(SEARCH("BRANCH",$B316)), TRUE, "")</f>
        <v/>
      </c>
      <c r="D316" s="104" t="str">
        <f>IF(ISNUMBER(SEARCH("CONSTANT_CODING",$B316)), TRUE, "")</f>
        <v/>
      </c>
      <c r="E316" s="104" t="str">
        <f>IF(ISNUMBER(SEARCH("DEFAULT_FAIL",$B316)), TRUE, "")</f>
        <v/>
      </c>
      <c r="F316" s="104" t="str">
        <f>IF(ISNUMBER(SEARCH("DETECT",$B316)), TRUE, "")</f>
        <v/>
      </c>
      <c r="G316" s="104" t="b">
        <f>IF(ISNUMBER(SEARCH("DOUBLE_CHECK",$B316)), TRUE, "")</f>
        <v>1</v>
      </c>
      <c r="H316" s="104" t="str">
        <f>IF(ISNUMBER(SEARCH("LOOP_CHECK",$B316)), TRUE, "")</f>
        <v/>
      </c>
      <c r="I316" s="104" t="str">
        <f t="shared" si="13"/>
        <v/>
      </c>
      <c r="J316" s="105" t="s">
        <v>398</v>
      </c>
      <c r="K316" s="104" t="b">
        <v>1</v>
      </c>
      <c r="U316" s="104" t="str">
        <f>IF(ISNUMBER(SEARCH("TRUE",#REF!)), "Need to verify Bypass", "")</f>
        <v/>
      </c>
    </row>
    <row r="317" spans="1:29">
      <c r="B317" s="105" t="s">
        <v>399</v>
      </c>
      <c r="C317" s="105" t="str">
        <f>IF(ISNUMBER(SEARCH("BRANCH",$B317)), TRUE, "")</f>
        <v/>
      </c>
      <c r="D317" s="104" t="str">
        <f>IF(ISNUMBER(SEARCH("CONSTANT_CODING",$B317)), TRUE, "")</f>
        <v/>
      </c>
      <c r="E317" s="104" t="str">
        <f>IF(ISNUMBER(SEARCH("DEFAULT_FAIL",$B317)), TRUE, "")</f>
        <v/>
      </c>
      <c r="F317" s="104" t="str">
        <f>IF(ISNUMBER(SEARCH("DETECT",$B317)), TRUE, "")</f>
        <v/>
      </c>
      <c r="G317" s="104" t="b">
        <f>IF(ISNUMBER(SEARCH("DOUBLE_CHECK",$B317)), TRUE, "")</f>
        <v>1</v>
      </c>
      <c r="H317" s="104" t="str">
        <f>IF(ISNUMBER(SEARCH("LOOP_CHECK",$B317)), TRUE, "")</f>
        <v/>
      </c>
      <c r="I317" s="104" t="str">
        <f t="shared" si="13"/>
        <v/>
      </c>
      <c r="J317" s="105" t="s">
        <v>398</v>
      </c>
      <c r="K317" s="104" t="b">
        <v>1</v>
      </c>
      <c r="U317" s="104" t="str">
        <f>IF(ISNUMBER(SEARCH("TRUE",#REF!)), "Need to verify Bypass", "")</f>
        <v/>
      </c>
    </row>
    <row r="318" spans="1:29">
      <c r="B318" s="105" t="s">
        <v>400</v>
      </c>
      <c r="C318" s="105" t="str">
        <f>IF(ISNUMBER(SEARCH("BRANCH",$B318)), TRUE, "")</f>
        <v/>
      </c>
      <c r="D318" s="104" t="str">
        <f>IF(ISNUMBER(SEARCH("CONSTANT_CODING",$B318)), TRUE, "")</f>
        <v/>
      </c>
      <c r="E318" s="104" t="str">
        <f>IF(ISNUMBER(SEARCH("DEFAULT_FAIL",$B318)), TRUE, "")</f>
        <v/>
      </c>
      <c r="F318" s="104" t="str">
        <f>IF(ISNUMBER(SEARCH("DETECT",$B318)), TRUE, "")</f>
        <v/>
      </c>
      <c r="G318" s="104" t="b">
        <f>IF(ISNUMBER(SEARCH("DOUBLE_CHECK",$B318)), TRUE, "")</f>
        <v>1</v>
      </c>
      <c r="H318" s="104" t="str">
        <f>IF(ISNUMBER(SEARCH("LOOP_CHECK",$B318)), TRUE, "")</f>
        <v/>
      </c>
      <c r="I318" s="104" t="str">
        <f t="shared" si="13"/>
        <v/>
      </c>
      <c r="J318" s="105" t="s">
        <v>398</v>
      </c>
      <c r="K318" s="104" t="b">
        <v>1</v>
      </c>
      <c r="U318" s="104" t="str">
        <f>IF(ISNUMBER(SEARCH("TRUE",#REF!)), "Need to verify Bypass", "")</f>
        <v/>
      </c>
    </row>
    <row r="319" spans="1:29" s="101" customFormat="1">
      <c r="A319" s="106"/>
      <c r="B319" s="43"/>
      <c r="C319" s="43"/>
      <c r="D319" s="39"/>
      <c r="F319" s="43"/>
      <c r="G319" s="43"/>
      <c r="H319" s="43"/>
      <c r="I319" s="39" t="str">
        <f t="shared" si="13"/>
        <v/>
      </c>
      <c r="J319" s="43"/>
      <c r="K319" s="39"/>
      <c r="M319" s="141"/>
      <c r="N319" s="45"/>
      <c r="P319" s="43"/>
      <c r="Q319" s="39"/>
      <c r="S319" s="43"/>
      <c r="T319" s="43"/>
      <c r="U319" s="39" t="str">
        <f>IF(ISNUMBER(SEARCH("TRUE",#REF!)), "Need to verify Bypass", "")</f>
        <v/>
      </c>
      <c r="AB319" s="117"/>
    </row>
    <row r="320" spans="1:29">
      <c r="A320" s="109" t="s">
        <v>401</v>
      </c>
      <c r="B320" s="105" t="s">
        <v>402</v>
      </c>
      <c r="C320" s="105" t="str">
        <f>IF(ISNUMBER(SEARCH("BRANCH",$B320)), TRUE, "")</f>
        <v/>
      </c>
      <c r="D320" s="104" t="str">
        <f>IF(ISNUMBER(SEARCH("CONSTANT_CODING",$B320)), TRUE, "")</f>
        <v/>
      </c>
      <c r="E320" s="104" t="str">
        <f>IF(ISNUMBER(SEARCH("DEFAULT_FAIL",$B320)), TRUE, "")</f>
        <v/>
      </c>
      <c r="F320" s="104" t="b">
        <f>IF(ISNUMBER(SEARCH("DETECT",$B320)), TRUE, "")</f>
        <v>1</v>
      </c>
      <c r="G320" s="104" t="str">
        <f>IF(ISNUMBER(SEARCH("DOUBLE_CHECK",$B320)), TRUE, "")</f>
        <v/>
      </c>
      <c r="H320" s="104" t="str">
        <f>IF(ISNUMBER(SEARCH("LOOP_CHECK",$B320)), TRUE, "")</f>
        <v/>
      </c>
      <c r="I320" s="104" t="str">
        <f t="shared" si="13"/>
        <v/>
      </c>
      <c r="J320" s="105" t="str">
        <f>IF($B319=$B320,"Duplicate","")</f>
        <v/>
      </c>
      <c r="M320" s="118" t="s">
        <v>403</v>
      </c>
      <c r="R320" t="b">
        <v>1</v>
      </c>
      <c r="U320" s="104" t="str">
        <f>IF(ISNUMBER(SEARCH("TRUE",#REF!)), "Need to verify Bypass", "")</f>
        <v/>
      </c>
      <c r="W320" s="105" t="s">
        <v>2</v>
      </c>
      <c r="X320" s="105">
        <f>COUNTIF(C320:C390, "=TRUE")</f>
        <v>10</v>
      </c>
      <c r="Y320" s="105">
        <f>COUNTIFS(C320:C390, "=TRUE", K320:K390, "")</f>
        <v>10</v>
      </c>
      <c r="Z320" s="105">
        <f>X320-Y320</f>
        <v>0</v>
      </c>
      <c r="AA320" s="105">
        <f>COUNTIF(N320:N390, "=TRUE")</f>
        <v>0</v>
      </c>
      <c r="AB320" s="120">
        <f>IF(X320=0, 1, Y320/X320)</f>
        <v>1</v>
      </c>
      <c r="AC320" s="114">
        <f>IF(Y320+AA320=0, 1, Y320/(Y320+AA320))</f>
        <v>1</v>
      </c>
    </row>
    <row r="321" spans="2:29">
      <c r="B321" s="105" t="s">
        <v>404</v>
      </c>
      <c r="C321" s="105" t="str">
        <f>IF(ISNUMBER(SEARCH("BRANCH",$B321)), TRUE, "")</f>
        <v/>
      </c>
      <c r="D321" s="104" t="str">
        <f>IF(ISNUMBER(SEARCH("CONSTANT_CODING",$B321)), TRUE, "")</f>
        <v/>
      </c>
      <c r="E321" s="104" t="str">
        <f>IF(ISNUMBER(SEARCH("DEFAULT_FAIL",$B321)), TRUE, "")</f>
        <v/>
      </c>
      <c r="F321" s="104" t="b">
        <f>IF(ISNUMBER(SEARCH("DETECT",$B321)), TRUE, "")</f>
        <v>1</v>
      </c>
      <c r="G321" s="104" t="str">
        <f>IF(ISNUMBER(SEARCH("DOUBLE_CHECK",$B321)), TRUE, "")</f>
        <v/>
      </c>
      <c r="H321" s="104" t="str">
        <f>IF(ISNUMBER(SEARCH("LOOP_CHECK",$B321)), TRUE, "")</f>
        <v/>
      </c>
      <c r="I321" s="104" t="str">
        <f t="shared" si="13"/>
        <v/>
      </c>
      <c r="J321" s="105" t="str">
        <f>IF($B320=$B321,"Duplicate","")</f>
        <v/>
      </c>
      <c r="M321" s="118" t="s">
        <v>405</v>
      </c>
      <c r="R321" t="b">
        <v>1</v>
      </c>
      <c r="U321" s="104" t="str">
        <f>IF(ISNUMBER(SEARCH("TRUE",#REF!)), "Need to verify Bypass", "")</f>
        <v/>
      </c>
      <c r="W321" s="105" t="s">
        <v>3</v>
      </c>
      <c r="X321" s="105">
        <f>COUNTIF(D320:D390, "=TRUE")</f>
        <v>25</v>
      </c>
      <c r="Y321" s="105">
        <f>COUNTIFS(D320:D390, "=TRUE", K320:K390, "")</f>
        <v>14</v>
      </c>
      <c r="Z321" s="105">
        <f t="shared" ref="Z321:Z323" si="16">X321-Y321</f>
        <v>11</v>
      </c>
      <c r="AA321" s="105">
        <f>COUNTIF(O320:O390, "=TRUE")</f>
        <v>0</v>
      </c>
      <c r="AB321" s="121">
        <f>IF(X321=0, 1, Y321/X321)</f>
        <v>0.56000000000000005</v>
      </c>
      <c r="AC321" s="114">
        <f>IF(Y321+AA321=0, 1, Y321/(Y321+AA321))</f>
        <v>1</v>
      </c>
    </row>
    <row r="322" spans="2:29">
      <c r="B322" s="105" t="s">
        <v>406</v>
      </c>
      <c r="C322" s="105" t="str">
        <f>IF(ISNUMBER(SEARCH("BRANCH",$B322)), TRUE, "")</f>
        <v/>
      </c>
      <c r="D322" s="104" t="b">
        <f>IF(ISNUMBER(SEARCH("CONSTANT_CODING",$B322)), TRUE, "")</f>
        <v>1</v>
      </c>
      <c r="E322" s="104" t="str">
        <f>IF(ISNUMBER(SEARCH("DEFAULT_FAIL",$B322)), TRUE, "")</f>
        <v/>
      </c>
      <c r="F322" s="104" t="str">
        <f>IF(ISNUMBER(SEARCH("DETECT",$B322)), TRUE, "")</f>
        <v/>
      </c>
      <c r="G322" s="104" t="str">
        <f>IF(ISNUMBER(SEARCH("DOUBLE_CHECK",$B322)), TRUE, "")</f>
        <v/>
      </c>
      <c r="H322" s="104" t="str">
        <f>IF(ISNUMBER(SEARCH("LOOP_CHECK",$B322)), TRUE, "")</f>
        <v/>
      </c>
      <c r="I322" s="104" t="str">
        <f t="shared" si="13"/>
        <v/>
      </c>
      <c r="J322" s="105" t="str">
        <f>IF($B321=$B322,"Duplicate","")</f>
        <v/>
      </c>
      <c r="M322" s="118" t="s">
        <v>407</v>
      </c>
      <c r="R322" t="b">
        <v>1</v>
      </c>
      <c r="U322" s="104" t="str">
        <f>IF(ISNUMBER(SEARCH("TRUE",#REF!)), "Need to verify Bypass", "")</f>
        <v/>
      </c>
      <c r="W322" s="105" t="s">
        <v>4</v>
      </c>
      <c r="X322" s="105">
        <f>COUNTIF(E320:E390, "=TRUE")</f>
        <v>0</v>
      </c>
      <c r="Y322" s="105">
        <f>COUNTIFS(E320:E390, "=TRUE", K320:K390, "")</f>
        <v>0</v>
      </c>
      <c r="Z322" s="105">
        <f t="shared" si="16"/>
        <v>0</v>
      </c>
      <c r="AA322" s="105">
        <f>COUNTIF(P320:P390, "=TRUE")</f>
        <v>0</v>
      </c>
      <c r="AB322" s="121">
        <f>IF(X322=0, 1, Y322/X322)</f>
        <v>1</v>
      </c>
      <c r="AC322" s="114">
        <f>IF(Y322+AA322=0, 1, Y322/(Y322+AA322))</f>
        <v>1</v>
      </c>
    </row>
    <row r="323" spans="2:29">
      <c r="B323" s="105" t="s">
        <v>408</v>
      </c>
      <c r="C323" s="105" t="str">
        <f>IF(ISNUMBER(SEARCH("BRANCH",$B323)), TRUE, "")</f>
        <v/>
      </c>
      <c r="D323" s="104" t="str">
        <f>IF(ISNUMBER(SEARCH("CONSTANT_CODING",$B323)), TRUE, "")</f>
        <v/>
      </c>
      <c r="E323" s="104" t="str">
        <f>IF(ISNUMBER(SEARCH("DEFAULT_FAIL",$B323)), TRUE, "")</f>
        <v/>
      </c>
      <c r="F323" s="104" t="b">
        <f>IF(ISNUMBER(SEARCH("DETECT",$B323)), TRUE, "")</f>
        <v>1</v>
      </c>
      <c r="G323" s="104" t="str">
        <f>IF(ISNUMBER(SEARCH("DOUBLE_CHECK",$B323)), TRUE, "")</f>
        <v/>
      </c>
      <c r="H323" s="104" t="str">
        <f>IF(ISNUMBER(SEARCH("LOOP_CHECK",$B323)), TRUE, "")</f>
        <v/>
      </c>
      <c r="I323" s="104" t="str">
        <f t="shared" si="13"/>
        <v/>
      </c>
      <c r="J323" s="105" t="str">
        <f>IF($B322=$B323,"Duplicate","")</f>
        <v/>
      </c>
      <c r="M323" s="118" t="s">
        <v>409</v>
      </c>
      <c r="R323" t="b">
        <v>1</v>
      </c>
      <c r="U323" s="104" t="str">
        <f>IF(ISNUMBER(SEARCH("TRUE",#REF!)), "Need to verify Bypass", "")</f>
        <v/>
      </c>
      <c r="W323" s="105" t="s">
        <v>5</v>
      </c>
      <c r="X323" s="105">
        <f>COUNTIF(F320:F390, "=TRUE")</f>
        <v>9</v>
      </c>
      <c r="Y323" s="105">
        <f>COUNTIFS(F320:F390, "=TRUE", K320:K390, "")</f>
        <v>9</v>
      </c>
      <c r="Z323" s="105">
        <f t="shared" si="16"/>
        <v>0</v>
      </c>
      <c r="AA323" s="105">
        <f>COUNTIF(Q320:Q390, "=TRUE")</f>
        <v>0</v>
      </c>
      <c r="AB323" s="121">
        <f>IF(X323=0, 1, Y323/X323)</f>
        <v>1</v>
      </c>
      <c r="AC323" s="114">
        <f>IF(Y323+AA323=0, 1, Y323/(Y323+AA323))</f>
        <v>1</v>
      </c>
    </row>
    <row r="324" spans="2:29">
      <c r="B324" s="105" t="s">
        <v>410</v>
      </c>
      <c r="C324" s="105" t="str">
        <f>IF(ISNUMBER(SEARCH("BRANCH",$B324)), TRUE, "")</f>
        <v/>
      </c>
      <c r="D324" s="104" t="b">
        <f>IF(ISNUMBER(SEARCH("CONSTANT_CODING",$B324)), TRUE, "")</f>
        <v>1</v>
      </c>
      <c r="E324" s="104" t="str">
        <f>IF(ISNUMBER(SEARCH("DEFAULT_FAIL",$B324)), TRUE, "")</f>
        <v/>
      </c>
      <c r="F324" s="104" t="str">
        <f>IF(ISNUMBER(SEARCH("DETECT",$B324)), TRUE, "")</f>
        <v/>
      </c>
      <c r="G324" s="104" t="str">
        <f>IF(ISNUMBER(SEARCH("DOUBLE_CHECK",$B324)), TRUE, "")</f>
        <v/>
      </c>
      <c r="H324" s="104" t="str">
        <f>IF(ISNUMBER(SEARCH("LOOP_CHECK",$B324)), TRUE, "")</f>
        <v/>
      </c>
      <c r="I324" s="104" t="str">
        <f t="shared" si="13"/>
        <v/>
      </c>
      <c r="J324" s="105" t="str">
        <f>IF($B323=$B324,"Duplicate","")</f>
        <v/>
      </c>
      <c r="M324" s="118" t="s">
        <v>411</v>
      </c>
      <c r="R324" t="b">
        <v>1</v>
      </c>
      <c r="U324" s="104" t="str">
        <f>IF(ISNUMBER(SEARCH("TRUE",#REF!)), "Need to verify Bypass", "")</f>
        <v/>
      </c>
      <c r="W324" s="105" t="s">
        <v>6</v>
      </c>
      <c r="X324" s="105">
        <f>COUNTIF(G320:G390, "=TRUE")</f>
        <v>8</v>
      </c>
      <c r="Y324" s="105">
        <f>COUNTIFS(G320:G390, "=TRUE", K320:K390, "")</f>
        <v>8</v>
      </c>
      <c r="Z324" s="105">
        <f>X324-Y324</f>
        <v>0</v>
      </c>
      <c r="AA324" s="105">
        <f>COUNTIF(R320:R390, "=TRUE")</f>
        <v>9</v>
      </c>
      <c r="AB324" s="121">
        <f>IF(X324=0, 1, Y324/X324)</f>
        <v>1</v>
      </c>
      <c r="AC324" s="114">
        <f>IF(Y324+AA324=0, 1, Y324/(Y324+AA324))</f>
        <v>0.47058823529411764</v>
      </c>
    </row>
    <row r="325" spans="2:29">
      <c r="B325" s="105" t="s">
        <v>412</v>
      </c>
      <c r="C325" s="105" t="str">
        <f>IF(ISNUMBER(SEARCH("BRANCH",$B325)), TRUE, "")</f>
        <v/>
      </c>
      <c r="D325" s="104" t="str">
        <f>IF(ISNUMBER(SEARCH("CONSTANT_CODING",$B325)), TRUE, "")</f>
        <v/>
      </c>
      <c r="E325" s="104" t="str">
        <f>IF(ISNUMBER(SEARCH("DEFAULT_FAIL",$B325)), TRUE, "")</f>
        <v/>
      </c>
      <c r="F325" s="104" t="b">
        <f>IF(ISNUMBER(SEARCH("DETECT",$B325)), TRUE, "")</f>
        <v>1</v>
      </c>
      <c r="G325" s="104" t="str">
        <f>IF(ISNUMBER(SEARCH("DOUBLE_CHECK",$B325)), TRUE, "")</f>
        <v/>
      </c>
      <c r="H325" s="104" t="str">
        <f>IF(ISNUMBER(SEARCH("LOOP_CHECK",$B325)), TRUE, "")</f>
        <v/>
      </c>
      <c r="I325" s="104" t="str">
        <f t="shared" si="13"/>
        <v/>
      </c>
      <c r="J325" s="105" t="str">
        <f>IF($B324=$B325,"Duplicate","")</f>
        <v/>
      </c>
      <c r="M325" s="118" t="s">
        <v>413</v>
      </c>
      <c r="R325" t="b">
        <v>1</v>
      </c>
      <c r="U325" s="104" t="str">
        <f>IF(ISNUMBER(SEARCH("TRUE",#REF!)), "Need to verify Bypass", "")</f>
        <v/>
      </c>
      <c r="W325" s="105" t="s">
        <v>7</v>
      </c>
      <c r="X325" s="105">
        <f>COUNTIF(H320:H390, "=TRUE")</f>
        <v>11</v>
      </c>
      <c r="Y325" s="105">
        <f>COUNTIFS(H320:H390, "=TRUE", K320:K390, "")</f>
        <v>11</v>
      </c>
      <c r="Z325" s="105">
        <f t="shared" ref="Z325:Z326" si="17">X325-Y325</f>
        <v>0</v>
      </c>
      <c r="AA325" s="105">
        <f>COUNTIF(S320:S390, "=TRUE")</f>
        <v>0</v>
      </c>
      <c r="AB325" s="121">
        <f>IF(X325=0, 1, Y325/X325)</f>
        <v>1</v>
      </c>
      <c r="AC325" s="114">
        <f>IF(Y325+AA325=0, 1, Y325/(Y325+AA325))</f>
        <v>1</v>
      </c>
    </row>
    <row r="326" spans="2:29">
      <c r="B326" s="105" t="s">
        <v>414</v>
      </c>
      <c r="C326" s="105" t="str">
        <f>IF(ISNUMBER(SEARCH("BRANCH",$B326)), TRUE, "")</f>
        <v/>
      </c>
      <c r="D326" s="104" t="b">
        <f>IF(ISNUMBER(SEARCH("CONSTANT_CODING",$B326)), TRUE, "")</f>
        <v>1</v>
      </c>
      <c r="E326" s="104" t="str">
        <f>IF(ISNUMBER(SEARCH("DEFAULT_FAIL",$B326)), TRUE, "")</f>
        <v/>
      </c>
      <c r="F326" s="104" t="str">
        <f>IF(ISNUMBER(SEARCH("DETECT",$B326)), TRUE, "")</f>
        <v/>
      </c>
      <c r="G326" s="104" t="str">
        <f>IF(ISNUMBER(SEARCH("DOUBLE_CHECK",$B326)), TRUE, "")</f>
        <v/>
      </c>
      <c r="H326" s="104" t="str">
        <f>IF(ISNUMBER(SEARCH("LOOP_CHECK",$B326)), TRUE, "")</f>
        <v/>
      </c>
      <c r="I326" s="104" t="str">
        <f t="shared" si="13"/>
        <v/>
      </c>
      <c r="J326" s="105" t="str">
        <f>IF($B325=$B326,"Duplicate","")</f>
        <v/>
      </c>
      <c r="M326" s="118" t="s">
        <v>415</v>
      </c>
      <c r="R326" t="b">
        <v>1</v>
      </c>
      <c r="U326" s="104" t="str">
        <f>IF(ISNUMBER(SEARCH("TRUE",#REF!)), "Need to verify Bypass", "")</f>
        <v/>
      </c>
      <c r="W326" s="105" t="s">
        <v>12</v>
      </c>
      <c r="X326" s="105">
        <f>COUNTIF(I320:I390, "=TRUE")</f>
        <v>8</v>
      </c>
      <c r="Y326" s="105">
        <f>COUNTIFS(I320:I390, "=TRUE", K320:K390, "")</f>
        <v>8</v>
      </c>
      <c r="Z326" s="105">
        <f t="shared" si="17"/>
        <v>0</v>
      </c>
      <c r="AA326" s="105">
        <f>COUNTIF(T320:T390,"=TRUE")</f>
        <v>0</v>
      </c>
      <c r="AB326" s="122">
        <f>IF(X326=0, 1, Y326/X326)</f>
        <v>1</v>
      </c>
      <c r="AC326" s="114">
        <f>IF(Y326+AA326=0, 1, Y326/(Y326+AA326))</f>
        <v>1</v>
      </c>
    </row>
    <row r="327" spans="2:29">
      <c r="B327" s="105" t="s">
        <v>416</v>
      </c>
      <c r="C327" s="105" t="str">
        <f>IF(ISNUMBER(SEARCH("BRANCH",$B327)), TRUE, "")</f>
        <v/>
      </c>
      <c r="D327" s="104" t="str">
        <f>IF(ISNUMBER(SEARCH("CONSTANT_CODING",$B327)), TRUE, "")</f>
        <v/>
      </c>
      <c r="E327" s="104" t="str">
        <f>IF(ISNUMBER(SEARCH("DEFAULT_FAIL",$B327)), TRUE, "")</f>
        <v/>
      </c>
      <c r="F327" s="104" t="b">
        <f>IF(ISNUMBER(SEARCH("DETECT",$B327)), TRUE, "")</f>
        <v>1</v>
      </c>
      <c r="G327" s="104" t="str">
        <f>IF(ISNUMBER(SEARCH("DOUBLE_CHECK",$B327)), TRUE, "")</f>
        <v/>
      </c>
      <c r="H327" s="104" t="str">
        <f>IF(ISNUMBER(SEARCH("LOOP_CHECK",$B327)), TRUE, "")</f>
        <v/>
      </c>
      <c r="I327" s="104" t="str">
        <f t="shared" si="13"/>
        <v/>
      </c>
      <c r="J327" s="105" t="str">
        <f>IF($B326=$B327,"Duplicate","")</f>
        <v/>
      </c>
      <c r="M327" s="118" t="s">
        <v>417</v>
      </c>
      <c r="R327" t="b">
        <v>1</v>
      </c>
      <c r="U327" s="104" t="str">
        <f>IF(ISNUMBER(SEARCH("TRUE",#REF!)), "Need to verify Bypass", "")</f>
        <v/>
      </c>
      <c r="W327" s="43" t="s">
        <v>35</v>
      </c>
      <c r="X327" s="43">
        <f>SUM(X320:X326)</f>
        <v>71</v>
      </c>
      <c r="Y327" s="43">
        <f>SUM(Y320:Y326)</f>
        <v>60</v>
      </c>
      <c r="Z327" s="43">
        <f>X327-Y327</f>
        <v>11</v>
      </c>
      <c r="AA327" s="43">
        <f>SUM(AA320:AA326)</f>
        <v>9</v>
      </c>
      <c r="AB327" s="122">
        <f>IF(X327=0, 1, Y327/X327)</f>
        <v>0.84507042253521125</v>
      </c>
      <c r="AC327" s="116">
        <f>IF(Y327+AA327=0, 1, Y327/(Y327+AA327))</f>
        <v>0.86956521739130432</v>
      </c>
    </row>
    <row r="328" spans="2:29">
      <c r="B328" s="105" t="s">
        <v>418</v>
      </c>
      <c r="C328" s="105" t="str">
        <f>IF(ISNUMBER(SEARCH("BRANCH",$B328)), TRUE, "")</f>
        <v/>
      </c>
      <c r="D328" s="104" t="b">
        <f>IF(ISNUMBER(SEARCH("CONSTANT_CODING",$B328)), TRUE, "")</f>
        <v>1</v>
      </c>
      <c r="E328" s="104" t="str">
        <f>IF(ISNUMBER(SEARCH("DEFAULT_FAIL",$B328)), TRUE, "")</f>
        <v/>
      </c>
      <c r="F328" s="104" t="str">
        <f>IF(ISNUMBER(SEARCH("DETECT",$B328)), TRUE, "")</f>
        <v/>
      </c>
      <c r="G328" s="104" t="str">
        <f>IF(ISNUMBER(SEARCH("DOUBLE_CHECK",$B328)), TRUE, "")</f>
        <v/>
      </c>
      <c r="H328" s="104" t="str">
        <f>IF(ISNUMBER(SEARCH("LOOP_CHECK",$B328)), TRUE, "")</f>
        <v/>
      </c>
      <c r="I328" s="104" t="str">
        <f t="shared" si="13"/>
        <v/>
      </c>
      <c r="J328" s="105" t="str">
        <f>IF($B327=$B328,"Duplicate","")</f>
        <v/>
      </c>
      <c r="M328" s="118" t="s">
        <v>419</v>
      </c>
      <c r="R328" t="b">
        <v>1</v>
      </c>
      <c r="U328" s="104" t="str">
        <f>IF(ISNUMBER(SEARCH("TRUE",#REF!)), "Need to verify Bypass", "")</f>
        <v/>
      </c>
    </row>
    <row r="329" spans="2:29">
      <c r="B329" s="105" t="s">
        <v>420</v>
      </c>
      <c r="C329" s="105" t="str">
        <f>IF(ISNUMBER(SEARCH("BRANCH",$B329)), TRUE, "")</f>
        <v/>
      </c>
      <c r="D329" s="104" t="str">
        <f>IF(ISNUMBER(SEARCH("CONSTANT_CODING",$B329)), TRUE, "")</f>
        <v/>
      </c>
      <c r="E329" s="104" t="str">
        <f>IF(ISNUMBER(SEARCH("DEFAULT_FAIL",$B329)), TRUE, "")</f>
        <v/>
      </c>
      <c r="F329" s="104" t="b">
        <f>IF(ISNUMBER(SEARCH("DETECT",$B329)), TRUE, "")</f>
        <v>1</v>
      </c>
      <c r="G329" s="104" t="str">
        <f>IF(ISNUMBER(SEARCH("DOUBLE_CHECK",$B329)), TRUE, "")</f>
        <v/>
      </c>
      <c r="H329" s="104" t="str">
        <f>IF(ISNUMBER(SEARCH("LOOP_CHECK",$B329)), TRUE, "")</f>
        <v/>
      </c>
      <c r="I329" s="104" t="str">
        <f t="shared" si="13"/>
        <v/>
      </c>
      <c r="J329" s="105" t="str">
        <f>IF($B328=$B329,"Duplicate","")</f>
        <v/>
      </c>
      <c r="U329" s="104" t="str">
        <f>IF(ISNUMBER(SEARCH("TRUE",#REF!)), "Need to verify Bypass", "")</f>
        <v/>
      </c>
    </row>
    <row r="330" spans="2:29">
      <c r="B330" s="105" t="s">
        <v>421</v>
      </c>
      <c r="C330" s="105" t="str">
        <f>IF(ISNUMBER(SEARCH("BRANCH",$B330)), TRUE, "")</f>
        <v/>
      </c>
      <c r="D330" s="104" t="str">
        <f>IF(ISNUMBER(SEARCH("CONSTANT_CODING",$B330)), TRUE, "")</f>
        <v/>
      </c>
      <c r="E330" s="104" t="str">
        <f>IF(ISNUMBER(SEARCH("DEFAULT_FAIL",$B330)), TRUE, "")</f>
        <v/>
      </c>
      <c r="F330" s="104" t="b">
        <f>IF(ISNUMBER(SEARCH("DETECT",$B330)), TRUE, "")</f>
        <v>1</v>
      </c>
      <c r="G330" s="104" t="str">
        <f>IF(ISNUMBER(SEARCH("DOUBLE_CHECK",$B330)), TRUE, "")</f>
        <v/>
      </c>
      <c r="H330" s="104" t="str">
        <f>IF(ISNUMBER(SEARCH("LOOP_CHECK",$B330)), TRUE, "")</f>
        <v/>
      </c>
      <c r="I330" s="104" t="str">
        <f t="shared" si="13"/>
        <v/>
      </c>
      <c r="J330" s="105" t="str">
        <f>IF($B329=$B330,"Duplicate","")</f>
        <v/>
      </c>
      <c r="U330" s="104" t="str">
        <f>IF(ISNUMBER(SEARCH("TRUE",#REF!)), "Need to verify Bypass", "")</f>
        <v/>
      </c>
    </row>
    <row r="331" spans="2:29">
      <c r="B331" s="105" t="s">
        <v>422</v>
      </c>
      <c r="C331" s="105" t="str">
        <f>IF(ISNUMBER(SEARCH("BRANCH",$B331)), TRUE, "")</f>
        <v/>
      </c>
      <c r="D331" s="104" t="str">
        <f>IF(ISNUMBER(SEARCH("CONSTANT_CODING",$B331)), TRUE, "")</f>
        <v/>
      </c>
      <c r="E331" s="104" t="str">
        <f>IF(ISNUMBER(SEARCH("DEFAULT_FAIL",$B331)), TRUE, "")</f>
        <v/>
      </c>
      <c r="F331" s="104" t="b">
        <f>IF(ISNUMBER(SEARCH("DETECT",$B331)), TRUE, "")</f>
        <v>1</v>
      </c>
      <c r="G331" s="104" t="str">
        <f>IF(ISNUMBER(SEARCH("DOUBLE_CHECK",$B331)), TRUE, "")</f>
        <v/>
      </c>
      <c r="H331" s="104" t="str">
        <f>IF(ISNUMBER(SEARCH("LOOP_CHECK",$B331)), TRUE, "")</f>
        <v/>
      </c>
      <c r="I331" s="104" t="str">
        <f t="shared" si="13"/>
        <v/>
      </c>
      <c r="J331" s="105" t="str">
        <f>IF($B330=$B331,"Duplicate","")</f>
        <v/>
      </c>
      <c r="U331" s="104" t="str">
        <f>IF(ISNUMBER(SEARCH("TRUE",#REF!)), "Need to verify Bypass", "")</f>
        <v/>
      </c>
    </row>
    <row r="332" spans="2:29">
      <c r="B332" s="105" t="s">
        <v>423</v>
      </c>
      <c r="C332" s="105" t="str">
        <f>IF(ISNUMBER(SEARCH("BRANCH",$B332)), TRUE, "")</f>
        <v/>
      </c>
      <c r="D332" s="104" t="str">
        <f>IF(ISNUMBER(SEARCH("CONSTANT_CODING",$B332)), TRUE, "")</f>
        <v/>
      </c>
      <c r="E332" s="104" t="str">
        <f>IF(ISNUMBER(SEARCH("DEFAULT_FAIL",$B332)), TRUE, "")</f>
        <v/>
      </c>
      <c r="F332" s="104" t="b">
        <f>IF(ISNUMBER(SEARCH("DETECT",$B332)), TRUE, "")</f>
        <v>1</v>
      </c>
      <c r="G332" s="104" t="str">
        <f>IF(ISNUMBER(SEARCH("DOUBLE_CHECK",$B332)), TRUE, "")</f>
        <v/>
      </c>
      <c r="H332" s="104" t="str">
        <f>IF(ISNUMBER(SEARCH("LOOP_CHECK",$B332)), TRUE, "")</f>
        <v/>
      </c>
      <c r="I332" s="104" t="str">
        <f t="shared" si="13"/>
        <v/>
      </c>
      <c r="J332" s="105" t="str">
        <f>IF($B331=$B332,"Duplicate","")</f>
        <v/>
      </c>
      <c r="U332" s="104" t="str">
        <f>IF(ISNUMBER(SEARCH("TRUE",#REF!)), "Need to verify Bypass", "")</f>
        <v/>
      </c>
    </row>
    <row r="333" spans="2:29">
      <c r="B333" s="105" t="s">
        <v>424</v>
      </c>
      <c r="C333" s="105" t="str">
        <f>IF(ISNUMBER(SEARCH("BRANCH",$B333)), TRUE, "")</f>
        <v/>
      </c>
      <c r="D333" s="104" t="b">
        <f>IF(ISNUMBER(SEARCH("CONSTANT_CODING",$B333)), TRUE, "")</f>
        <v>1</v>
      </c>
      <c r="E333" s="104" t="str">
        <f>IF(ISNUMBER(SEARCH("DEFAULT_FAIL",$B333)), TRUE, "")</f>
        <v/>
      </c>
      <c r="F333" s="104" t="str">
        <f>IF(ISNUMBER(SEARCH("DETECT",$B333)), TRUE, "")</f>
        <v/>
      </c>
      <c r="G333" s="104" t="str">
        <f>IF(ISNUMBER(SEARCH("DOUBLE_CHECK",$B333)), TRUE, "")</f>
        <v/>
      </c>
      <c r="H333" s="104" t="str">
        <f>IF(ISNUMBER(SEARCH("LOOP_CHECK",$B333)), TRUE, "")</f>
        <v/>
      </c>
      <c r="I333" s="104" t="str">
        <f t="shared" si="13"/>
        <v/>
      </c>
      <c r="J333" s="105" t="str">
        <f>IF($B332=$B333,"Duplicate","")</f>
        <v/>
      </c>
      <c r="U333" s="104" t="str">
        <f>IF(ISNUMBER(SEARCH("TRUE",#REF!)), "Need to verify Bypass", "")</f>
        <v/>
      </c>
    </row>
    <row r="334" spans="2:29">
      <c r="B334" s="105" t="s">
        <v>425</v>
      </c>
      <c r="C334" s="105" t="b">
        <f>IF(ISNUMBER(SEARCH("BRANCH",$B334)), TRUE, "")</f>
        <v>1</v>
      </c>
      <c r="D334" s="104" t="str">
        <f>IF(ISNUMBER(SEARCH("CONSTANT_CODING",$B334)), TRUE, "")</f>
        <v/>
      </c>
      <c r="E334" s="104" t="str">
        <f>IF(ISNUMBER(SEARCH("DEFAULT_FAIL",$B334)), TRUE, "")</f>
        <v/>
      </c>
      <c r="F334" s="104" t="str">
        <f>IF(ISNUMBER(SEARCH("DETECT",$B334)), TRUE, "")</f>
        <v/>
      </c>
      <c r="G334" s="104" t="str">
        <f>IF(ISNUMBER(SEARCH("DOUBLE_CHECK",$B334)), TRUE, "")</f>
        <v/>
      </c>
      <c r="H334" s="104" t="str">
        <f>IF(ISNUMBER(SEARCH("LOOP_CHECK",$B334)), TRUE, "")</f>
        <v/>
      </c>
      <c r="I334" s="104" t="str">
        <f t="shared" si="13"/>
        <v/>
      </c>
      <c r="J334" s="105" t="str">
        <f>IF($B333=$B334,"Duplicate","")</f>
        <v/>
      </c>
      <c r="U334" s="104" t="str">
        <f>IF(ISNUMBER(SEARCH("TRUE",#REF!)), "Need to verify Bypass", "")</f>
        <v/>
      </c>
    </row>
    <row r="335" spans="2:29">
      <c r="B335" s="105" t="s">
        <v>426</v>
      </c>
      <c r="C335" s="105" t="str">
        <f>IF(ISNUMBER(SEARCH("BRANCH",$B335)), TRUE, "")</f>
        <v/>
      </c>
      <c r="D335" s="104" t="str">
        <f>IF(ISNUMBER(SEARCH("CONSTANT_CODING",$B335)), TRUE, "")</f>
        <v/>
      </c>
      <c r="E335" s="104" t="str">
        <f>IF(ISNUMBER(SEARCH("DEFAULT_FAIL",$B335)), TRUE, "")</f>
        <v/>
      </c>
      <c r="F335" s="104" t="str">
        <f>IF(ISNUMBER(SEARCH("DETECT",$B335)), TRUE, "")</f>
        <v/>
      </c>
      <c r="G335" s="104" t="str">
        <f>IF(ISNUMBER(SEARCH("DOUBLE_CHECK",$B335)), TRUE, "")</f>
        <v/>
      </c>
      <c r="H335" s="104" t="str">
        <f>IF(ISNUMBER(SEARCH("LOOP_CHECK",$B335)), TRUE, "")</f>
        <v/>
      </c>
      <c r="I335" s="104" t="b">
        <f>IF(ISNUMBER(SEARCH("BYPASS",$B335)), TRUE, "")</f>
        <v>1</v>
      </c>
    </row>
    <row r="336" spans="2:29">
      <c r="B336" s="105" t="s">
        <v>427</v>
      </c>
      <c r="C336" s="105" t="str">
        <f>IF(ISNUMBER(SEARCH("BRANCH",$B336)), TRUE, "")</f>
        <v/>
      </c>
      <c r="D336" s="104" t="str">
        <f>IF(ISNUMBER(SEARCH("CONSTANT_CODING",$B336)), TRUE, "")</f>
        <v/>
      </c>
      <c r="E336" s="104" t="str">
        <f>IF(ISNUMBER(SEARCH("DEFAULT_FAIL",$B336)), TRUE, "")</f>
        <v/>
      </c>
      <c r="F336" s="104" t="str">
        <f>IF(ISNUMBER(SEARCH("DETECT",$B336)), TRUE, "")</f>
        <v/>
      </c>
      <c r="G336" s="104" t="str">
        <f>IF(ISNUMBER(SEARCH("DOUBLE_CHECK",$B336)), TRUE, "")</f>
        <v/>
      </c>
      <c r="H336" s="104" t="b">
        <f>IF(ISNUMBER(SEARCH("LOOP_CHECK",$B336)), TRUE, "")</f>
        <v>1</v>
      </c>
      <c r="I336" s="104" t="str">
        <f t="shared" si="13"/>
        <v/>
      </c>
      <c r="J336" s="105" t="str">
        <f>IF($B334=$B336,"Duplicate","")</f>
        <v/>
      </c>
      <c r="U336" s="104" t="str">
        <f>IF(ISNUMBER(SEARCH("TRUE",#REF!)), "Need to verify Bypass", "")</f>
        <v/>
      </c>
    </row>
    <row r="337" spans="2:21">
      <c r="B337" s="105" t="s">
        <v>428</v>
      </c>
      <c r="C337" s="105" t="str">
        <f>IF(ISNUMBER(SEARCH("BRANCH",$B337)), TRUE, "")</f>
        <v/>
      </c>
      <c r="D337" s="104" t="str">
        <f>IF(ISNUMBER(SEARCH("CONSTANT_CODING",$B337)), TRUE, "")</f>
        <v/>
      </c>
      <c r="E337" s="104" t="str">
        <f>IF(ISNUMBER(SEARCH("DEFAULT_FAIL",$B337)), TRUE, "")</f>
        <v/>
      </c>
      <c r="F337" s="104" t="str">
        <f>IF(ISNUMBER(SEARCH("DETECT",$B337)), TRUE, "")</f>
        <v/>
      </c>
      <c r="G337" s="104" t="b">
        <f>IF(ISNUMBER(SEARCH("DOUBLE_CHECK",$B337)), TRUE, "")</f>
        <v>1</v>
      </c>
      <c r="H337" s="104" t="str">
        <f>IF(ISNUMBER(SEARCH("LOOP_CHECK",$B337)), TRUE, "")</f>
        <v/>
      </c>
      <c r="I337" s="104" t="str">
        <f t="shared" si="13"/>
        <v/>
      </c>
      <c r="J337" s="105" t="str">
        <f>IF($B336=$B337,"Duplicate","")</f>
        <v/>
      </c>
      <c r="U337" s="104" t="str">
        <f>IF(ISNUMBER(SEARCH("TRUE",#REF!)), "Need to verify Bypass", "")</f>
        <v/>
      </c>
    </row>
    <row r="338" spans="2:21">
      <c r="B338" s="105" t="s">
        <v>429</v>
      </c>
      <c r="C338" s="105" t="b">
        <f>IF(ISNUMBER(SEARCH("BRANCH",$B338)), TRUE, "")</f>
        <v>1</v>
      </c>
      <c r="D338" s="104" t="str">
        <f>IF(ISNUMBER(SEARCH("CONSTANT_CODING",$B338)), TRUE, "")</f>
        <v/>
      </c>
      <c r="E338" s="104" t="str">
        <f>IF(ISNUMBER(SEARCH("DEFAULT_FAIL",$B338)), TRUE, "")</f>
        <v/>
      </c>
      <c r="F338" s="104" t="str">
        <f>IF(ISNUMBER(SEARCH("DETECT",$B338)), TRUE, "")</f>
        <v/>
      </c>
      <c r="G338" s="104" t="str">
        <f>IF(ISNUMBER(SEARCH("DOUBLE_CHECK",$B338)), TRUE, "")</f>
        <v/>
      </c>
      <c r="H338" s="104" t="str">
        <f>IF(ISNUMBER(SEARCH("LOOP_CHECK",$B338)), TRUE, "")</f>
        <v/>
      </c>
      <c r="I338" s="104" t="str">
        <f t="shared" si="13"/>
        <v/>
      </c>
      <c r="J338" s="105" t="str">
        <f>IF($B337=$B338,"Duplicate","")</f>
        <v/>
      </c>
      <c r="U338" s="104" t="str">
        <f>IF(ISNUMBER(SEARCH("TRUE",#REF!)), "Need to verify Bypass", "")</f>
        <v/>
      </c>
    </row>
    <row r="339" spans="2:21">
      <c r="B339" s="105" t="s">
        <v>430</v>
      </c>
      <c r="C339" s="105" t="str">
        <f>IF(ISNUMBER(SEARCH("BRANCH",$B339)), TRUE, "")</f>
        <v/>
      </c>
      <c r="D339" s="104" t="str">
        <f>IF(ISNUMBER(SEARCH("CONSTANT_CODING",$B339)), TRUE, "")</f>
        <v/>
      </c>
      <c r="E339" s="104" t="str">
        <f>IF(ISNUMBER(SEARCH("DEFAULT_FAIL",$B339)), TRUE, "")</f>
        <v/>
      </c>
      <c r="F339" s="104" t="str">
        <f>IF(ISNUMBER(SEARCH("DETECT",$B339)), TRUE, "")</f>
        <v/>
      </c>
      <c r="G339" s="104" t="str">
        <f>IF(ISNUMBER(SEARCH("DOUBLE_CHECK",$B339)), TRUE, "")</f>
        <v/>
      </c>
      <c r="H339" s="104" t="str">
        <f>IF(ISNUMBER(SEARCH("LOOP_CHECK",$B339)), TRUE, "")</f>
        <v/>
      </c>
      <c r="I339" s="104" t="b">
        <f>IF(ISNUMBER(SEARCH("BYPASS",$B339)), TRUE, "")</f>
        <v>1</v>
      </c>
    </row>
    <row r="340" spans="2:21">
      <c r="B340" s="105" t="s">
        <v>431</v>
      </c>
      <c r="C340" s="105" t="b">
        <f>IF(ISNUMBER(SEARCH("BRANCH",$B340)), TRUE, "")</f>
        <v>1</v>
      </c>
      <c r="D340" s="104" t="str">
        <f>IF(ISNUMBER(SEARCH("CONSTANT_CODING",$B340)), TRUE, "")</f>
        <v/>
      </c>
      <c r="E340" s="104" t="str">
        <f>IF(ISNUMBER(SEARCH("DEFAULT_FAIL",$B340)), TRUE, "")</f>
        <v/>
      </c>
      <c r="F340" s="104" t="str">
        <f>IF(ISNUMBER(SEARCH("DETECT",$B340)), TRUE, "")</f>
        <v/>
      </c>
      <c r="G340" s="104" t="str">
        <f>IF(ISNUMBER(SEARCH("DOUBLE_CHECK",$B340)), TRUE, "")</f>
        <v/>
      </c>
      <c r="H340" s="104" t="str">
        <f>IF(ISNUMBER(SEARCH("LOOP_CHECK",$B340)), TRUE, "")</f>
        <v/>
      </c>
      <c r="I340" s="104" t="str">
        <f t="shared" si="13"/>
        <v/>
      </c>
      <c r="J340" s="105" t="str">
        <f>IF($B338=$B340,"Duplicate","")</f>
        <v/>
      </c>
      <c r="U340" s="104" t="str">
        <f>IF(ISNUMBER(SEARCH("TRUE",#REF!)), "Need to verify Bypass", "")</f>
        <v/>
      </c>
    </row>
    <row r="341" spans="2:21">
      <c r="B341" s="105" t="s">
        <v>432</v>
      </c>
      <c r="C341" s="105" t="str">
        <f>IF(ISNUMBER(SEARCH("BRANCH",$B341)), TRUE, "")</f>
        <v/>
      </c>
      <c r="D341" s="104" t="str">
        <f>IF(ISNUMBER(SEARCH("CONSTANT_CODING",$B341)), TRUE, "")</f>
        <v/>
      </c>
      <c r="E341" s="104" t="str">
        <f>IF(ISNUMBER(SEARCH("DEFAULT_FAIL",$B341)), TRUE, "")</f>
        <v/>
      </c>
      <c r="F341" s="104" t="str">
        <f>IF(ISNUMBER(SEARCH("DETECT",$B341)), TRUE, "")</f>
        <v/>
      </c>
      <c r="G341" s="104" t="str">
        <f>IF(ISNUMBER(SEARCH("DOUBLE_CHECK",$B341)), TRUE, "")</f>
        <v/>
      </c>
      <c r="H341" s="104" t="str">
        <f>IF(ISNUMBER(SEARCH("LOOP_CHECK",$B341)), TRUE, "")</f>
        <v/>
      </c>
      <c r="I341" s="104" t="b">
        <f>IF(ISNUMBER(SEARCH("BYPASS",$B341)), TRUE, "")</f>
        <v>1</v>
      </c>
    </row>
    <row r="342" spans="2:21">
      <c r="B342" s="105" t="s">
        <v>433</v>
      </c>
      <c r="C342" s="105" t="str">
        <f>IF(ISNUMBER(SEARCH("BRANCH",$B342)), TRUE, "")</f>
        <v/>
      </c>
      <c r="D342" s="104" t="str">
        <f>IF(ISNUMBER(SEARCH("CONSTANT_CODING",$B342)), TRUE, "")</f>
        <v/>
      </c>
      <c r="E342" s="104" t="str">
        <f>IF(ISNUMBER(SEARCH("DEFAULT_FAIL",$B342)), TRUE, "")</f>
        <v/>
      </c>
      <c r="F342" s="104" t="str">
        <f>IF(ISNUMBER(SEARCH("DETECT",$B342)), TRUE, "")</f>
        <v/>
      </c>
      <c r="G342" s="104" t="str">
        <f>IF(ISNUMBER(SEARCH("DOUBLE_CHECK",$B342)), TRUE, "")</f>
        <v/>
      </c>
      <c r="H342" s="104" t="b">
        <f>IF(ISNUMBER(SEARCH("LOOP_CHECK",$B342)), TRUE, "")</f>
        <v>1</v>
      </c>
      <c r="I342" s="104" t="str">
        <f t="shared" si="13"/>
        <v/>
      </c>
      <c r="J342" s="105" t="str">
        <f>IF($B340=$B342,"Duplicate","")</f>
        <v/>
      </c>
      <c r="U342" s="104" t="str">
        <f>IF(ISNUMBER(SEARCH("TRUE",#REF!)), "Need to verify Bypass", "")</f>
        <v/>
      </c>
    </row>
    <row r="343" spans="2:21">
      <c r="B343" s="105" t="s">
        <v>434</v>
      </c>
      <c r="C343" s="105" t="str">
        <f>IF(ISNUMBER(SEARCH("BRANCH",$B343)), TRUE, "")</f>
        <v/>
      </c>
      <c r="D343" s="104" t="str">
        <f>IF(ISNUMBER(SEARCH("CONSTANT_CODING",$B343)), TRUE, "")</f>
        <v/>
      </c>
      <c r="E343" s="104" t="str">
        <f>IF(ISNUMBER(SEARCH("DEFAULT_FAIL",$B343)), TRUE, "")</f>
        <v/>
      </c>
      <c r="F343" s="104" t="str">
        <f>IF(ISNUMBER(SEARCH("DETECT",$B343)), TRUE, "")</f>
        <v/>
      </c>
      <c r="G343" s="104" t="b">
        <f>IF(ISNUMBER(SEARCH("DOUBLE_CHECK",$B343)), TRUE, "")</f>
        <v>1</v>
      </c>
      <c r="H343" s="104" t="str">
        <f>IF(ISNUMBER(SEARCH("LOOP_CHECK",$B343)), TRUE, "")</f>
        <v/>
      </c>
      <c r="I343" s="104" t="str">
        <f t="shared" si="13"/>
        <v/>
      </c>
      <c r="J343" s="105" t="str">
        <f>IF($B342=$B343,"Duplicate","")</f>
        <v/>
      </c>
      <c r="U343" s="104" t="str">
        <f>IF(ISNUMBER(SEARCH("TRUE",#REF!)), "Need to verify Bypass", "")</f>
        <v/>
      </c>
    </row>
    <row r="344" spans="2:21">
      <c r="B344" s="105" t="s">
        <v>435</v>
      </c>
      <c r="C344" s="105" t="str">
        <f>IF(ISNUMBER(SEARCH("BRANCH",$B344)), TRUE, "")</f>
        <v/>
      </c>
      <c r="D344" s="104" t="b">
        <f>IF(ISNUMBER(SEARCH("CONSTANT_CODING",$B344)), TRUE, "")</f>
        <v>1</v>
      </c>
      <c r="E344" s="104" t="str">
        <f>IF(ISNUMBER(SEARCH("DEFAULT_FAIL",$B344)), TRUE, "")</f>
        <v/>
      </c>
      <c r="F344" s="104" t="str">
        <f>IF(ISNUMBER(SEARCH("DETECT",$B344)), TRUE, "")</f>
        <v/>
      </c>
      <c r="G344" s="104" t="str">
        <f>IF(ISNUMBER(SEARCH("DOUBLE_CHECK",$B344)), TRUE, "")</f>
        <v/>
      </c>
      <c r="H344" s="104" t="str">
        <f>IF(ISNUMBER(SEARCH("LOOP_CHECK",$B344)), TRUE, "")</f>
        <v/>
      </c>
      <c r="I344" s="104" t="str">
        <f t="shared" ref="I344:I414" si="18">IF(ISNUMBER(SEARCH("BYPASS",$B344)), TRUE, "")</f>
        <v/>
      </c>
      <c r="J344" s="105" t="s">
        <v>145</v>
      </c>
      <c r="K344" s="104" t="b">
        <v>1</v>
      </c>
      <c r="U344" s="104" t="str">
        <f>IF(ISNUMBER(SEARCH("TRUE",#REF!)), "Need to verify Bypass", "")</f>
        <v/>
      </c>
    </row>
    <row r="345" spans="2:21">
      <c r="B345" s="105" t="s">
        <v>436</v>
      </c>
      <c r="C345" s="105" t="str">
        <f>IF(ISNUMBER(SEARCH("BRANCH",$B345)), TRUE, "")</f>
        <v/>
      </c>
      <c r="D345" s="104" t="b">
        <f>IF(ISNUMBER(SEARCH("CONSTANT_CODING",$B345)), TRUE, "")</f>
        <v>1</v>
      </c>
      <c r="E345" s="104" t="str">
        <f>IF(ISNUMBER(SEARCH("DEFAULT_FAIL",$B345)), TRUE, "")</f>
        <v/>
      </c>
      <c r="F345" s="104" t="str">
        <f>IF(ISNUMBER(SEARCH("DETECT",$B345)), TRUE, "")</f>
        <v/>
      </c>
      <c r="G345" s="104" t="str">
        <f>IF(ISNUMBER(SEARCH("DOUBLE_CHECK",$B345)), TRUE, "")</f>
        <v/>
      </c>
      <c r="H345" s="104" t="str">
        <f>IF(ISNUMBER(SEARCH("LOOP_CHECK",$B345)), TRUE, "")</f>
        <v/>
      </c>
      <c r="I345" s="104" t="str">
        <f t="shared" si="18"/>
        <v/>
      </c>
      <c r="J345" s="105" t="s">
        <v>145</v>
      </c>
      <c r="K345" s="104" t="b">
        <v>1</v>
      </c>
      <c r="U345" s="104" t="str">
        <f>IF(ISNUMBER(SEARCH("TRUE",#REF!)), "Need to verify Bypass", "")</f>
        <v/>
      </c>
    </row>
    <row r="346" spans="2:21">
      <c r="B346" s="105" t="s">
        <v>437</v>
      </c>
      <c r="C346" s="105" t="str">
        <f>IF(ISNUMBER(SEARCH("BRANCH",$B346)), TRUE, "")</f>
        <v/>
      </c>
      <c r="D346" s="104" t="b">
        <f>IF(ISNUMBER(SEARCH("CONSTANT_CODING",$B346)), TRUE, "")</f>
        <v>1</v>
      </c>
      <c r="E346" s="104" t="str">
        <f>IF(ISNUMBER(SEARCH("DEFAULT_FAIL",$B346)), TRUE, "")</f>
        <v/>
      </c>
      <c r="F346" s="104" t="str">
        <f>IF(ISNUMBER(SEARCH("DETECT",$B346)), TRUE, "")</f>
        <v/>
      </c>
      <c r="G346" s="104" t="str">
        <f>IF(ISNUMBER(SEARCH("DOUBLE_CHECK",$B346)), TRUE, "")</f>
        <v/>
      </c>
      <c r="H346" s="104" t="str">
        <f>IF(ISNUMBER(SEARCH("LOOP_CHECK",$B346)), TRUE, "")</f>
        <v/>
      </c>
      <c r="I346" s="104" t="str">
        <f t="shared" si="18"/>
        <v/>
      </c>
      <c r="J346" s="105" t="s">
        <v>145</v>
      </c>
      <c r="K346" s="104" t="b">
        <v>1</v>
      </c>
      <c r="U346" s="104" t="str">
        <f>IF(ISNUMBER(SEARCH("TRUE",#REF!)), "Need to verify Bypass", "")</f>
        <v/>
      </c>
    </row>
    <row r="347" spans="2:21">
      <c r="B347" s="105" t="s">
        <v>438</v>
      </c>
      <c r="C347" s="105" t="str">
        <f>IF(ISNUMBER(SEARCH("BRANCH",$B347)), TRUE, "")</f>
        <v/>
      </c>
      <c r="D347" s="104" t="b">
        <f>IF(ISNUMBER(SEARCH("CONSTANT_CODING",$B347)), TRUE, "")</f>
        <v>1</v>
      </c>
      <c r="E347" s="104" t="str">
        <f>IF(ISNUMBER(SEARCH("DEFAULT_FAIL",$B347)), TRUE, "")</f>
        <v/>
      </c>
      <c r="F347" s="104" t="str">
        <f>IF(ISNUMBER(SEARCH("DETECT",$B347)), TRUE, "")</f>
        <v/>
      </c>
      <c r="G347" s="104" t="str">
        <f>IF(ISNUMBER(SEARCH("DOUBLE_CHECK",$B347)), TRUE, "")</f>
        <v/>
      </c>
      <c r="H347" s="104" t="str">
        <f>IF(ISNUMBER(SEARCH("LOOP_CHECK",$B347)), TRUE, "")</f>
        <v/>
      </c>
      <c r="I347" s="104" t="str">
        <f t="shared" si="18"/>
        <v/>
      </c>
      <c r="J347" s="105" t="s">
        <v>145</v>
      </c>
      <c r="K347" s="104" t="b">
        <v>1</v>
      </c>
      <c r="U347" s="104" t="str">
        <f>IF(ISNUMBER(SEARCH("TRUE",#REF!)), "Need to verify Bypass", "")</f>
        <v/>
      </c>
    </row>
    <row r="348" spans="2:21">
      <c r="B348" s="105" t="s">
        <v>439</v>
      </c>
      <c r="C348" s="105" t="str">
        <f>IF(ISNUMBER(SEARCH("BRANCH",$B348)), TRUE, "")</f>
        <v/>
      </c>
      <c r="D348" s="104" t="b">
        <f>IF(ISNUMBER(SEARCH("CONSTANT_CODING",$B348)), TRUE, "")</f>
        <v>1</v>
      </c>
      <c r="E348" s="104" t="str">
        <f>IF(ISNUMBER(SEARCH("DEFAULT_FAIL",$B348)), TRUE, "")</f>
        <v/>
      </c>
      <c r="F348" s="104" t="str">
        <f>IF(ISNUMBER(SEARCH("DETECT",$B348)), TRUE, "")</f>
        <v/>
      </c>
      <c r="G348" s="104" t="str">
        <f>IF(ISNUMBER(SEARCH("DOUBLE_CHECK",$B348)), TRUE, "")</f>
        <v/>
      </c>
      <c r="H348" s="104" t="str">
        <f>IF(ISNUMBER(SEARCH("LOOP_CHECK",$B348)), TRUE, "")</f>
        <v/>
      </c>
      <c r="I348" s="104" t="str">
        <f t="shared" si="18"/>
        <v/>
      </c>
      <c r="J348" s="105" t="s">
        <v>145</v>
      </c>
      <c r="K348" s="104" t="b">
        <v>1</v>
      </c>
      <c r="U348" s="104" t="str">
        <f>IF(ISNUMBER(SEARCH("TRUE",#REF!)), "Need to verify Bypass", "")</f>
        <v/>
      </c>
    </row>
    <row r="349" spans="2:21">
      <c r="B349" s="105" t="s">
        <v>440</v>
      </c>
      <c r="C349" s="105" t="str">
        <f>IF(ISNUMBER(SEARCH("BRANCH",$B349)), TRUE, "")</f>
        <v/>
      </c>
      <c r="D349" s="104" t="b">
        <f>IF(ISNUMBER(SEARCH("CONSTANT_CODING",$B349)), TRUE, "")</f>
        <v>1</v>
      </c>
      <c r="E349" s="104" t="str">
        <f>IF(ISNUMBER(SEARCH("DEFAULT_FAIL",$B349)), TRUE, "")</f>
        <v/>
      </c>
      <c r="F349" s="104" t="str">
        <f>IF(ISNUMBER(SEARCH("DETECT",$B349)), TRUE, "")</f>
        <v/>
      </c>
      <c r="G349" s="104" t="str">
        <f>IF(ISNUMBER(SEARCH("DOUBLE_CHECK",$B349)), TRUE, "")</f>
        <v/>
      </c>
      <c r="H349" s="104" t="str">
        <f>IF(ISNUMBER(SEARCH("LOOP_CHECK",$B349)), TRUE, "")</f>
        <v/>
      </c>
      <c r="I349" s="104" t="str">
        <f t="shared" si="18"/>
        <v/>
      </c>
      <c r="J349" s="105" t="s">
        <v>145</v>
      </c>
      <c r="K349" s="104" t="b">
        <v>1</v>
      </c>
      <c r="U349" s="104" t="str">
        <f>IF(ISNUMBER(SEARCH("TRUE",#REF!)), "Need to verify Bypass", "")</f>
        <v/>
      </c>
    </row>
    <row r="350" spans="2:21">
      <c r="B350" s="105" t="s">
        <v>441</v>
      </c>
      <c r="C350" s="105" t="str">
        <f>IF(ISNUMBER(SEARCH("BRANCH",$B350)), TRUE, "")</f>
        <v/>
      </c>
      <c r="D350" s="104" t="b">
        <f>IF(ISNUMBER(SEARCH("CONSTANT_CODING",$B350)), TRUE, "")</f>
        <v>1</v>
      </c>
      <c r="E350" s="104" t="str">
        <f>IF(ISNUMBER(SEARCH("DEFAULT_FAIL",$B350)), TRUE, "")</f>
        <v/>
      </c>
      <c r="F350" s="104" t="str">
        <f>IF(ISNUMBER(SEARCH("DETECT",$B350)), TRUE, "")</f>
        <v/>
      </c>
      <c r="G350" s="104" t="str">
        <f>IF(ISNUMBER(SEARCH("DOUBLE_CHECK",$B350)), TRUE, "")</f>
        <v/>
      </c>
      <c r="H350" s="104" t="str">
        <f>IF(ISNUMBER(SEARCH("LOOP_CHECK",$B350)), TRUE, "")</f>
        <v/>
      </c>
      <c r="I350" s="104" t="str">
        <f t="shared" si="18"/>
        <v/>
      </c>
      <c r="J350" s="105" t="s">
        <v>145</v>
      </c>
      <c r="K350" s="104" t="b">
        <v>1</v>
      </c>
      <c r="U350" s="104" t="str">
        <f>IF(ISNUMBER(SEARCH("TRUE",#REF!)), "Need to verify Bypass", "")</f>
        <v/>
      </c>
    </row>
    <row r="351" spans="2:21">
      <c r="B351" s="105" t="s">
        <v>442</v>
      </c>
      <c r="C351" s="105" t="str">
        <f>IF(ISNUMBER(SEARCH("BRANCH",$B351)), TRUE, "")</f>
        <v/>
      </c>
      <c r="D351" s="104" t="b">
        <f>IF(ISNUMBER(SEARCH("CONSTANT_CODING",$B351)), TRUE, "")</f>
        <v>1</v>
      </c>
      <c r="E351" s="104" t="str">
        <f>IF(ISNUMBER(SEARCH("DEFAULT_FAIL",$B351)), TRUE, "")</f>
        <v/>
      </c>
      <c r="F351" s="104" t="str">
        <f>IF(ISNUMBER(SEARCH("DETECT",$B351)), TRUE, "")</f>
        <v/>
      </c>
      <c r="G351" s="104" t="str">
        <f>IF(ISNUMBER(SEARCH("DOUBLE_CHECK",$B351)), TRUE, "")</f>
        <v/>
      </c>
      <c r="H351" s="104" t="str">
        <f>IF(ISNUMBER(SEARCH("LOOP_CHECK",$B351)), TRUE, "")</f>
        <v/>
      </c>
      <c r="I351" s="104" t="str">
        <f t="shared" si="18"/>
        <v/>
      </c>
      <c r="J351" s="105" t="s">
        <v>145</v>
      </c>
      <c r="K351" s="104" t="b">
        <v>1</v>
      </c>
      <c r="U351" s="104" t="str">
        <f>IF(ISNUMBER(SEARCH("TRUE",#REF!)), "Need to verify Bypass", "")</f>
        <v/>
      </c>
    </row>
    <row r="352" spans="2:21">
      <c r="B352" s="105" t="s">
        <v>443</v>
      </c>
      <c r="C352" s="105" t="str">
        <f>IF(ISNUMBER(SEARCH("BRANCH",$B352)), TRUE, "")</f>
        <v/>
      </c>
      <c r="D352" s="104" t="b">
        <f>IF(ISNUMBER(SEARCH("CONSTANT_CODING",$B352)), TRUE, "")</f>
        <v>1</v>
      </c>
      <c r="E352" s="104" t="str">
        <f>IF(ISNUMBER(SEARCH("DEFAULT_FAIL",$B352)), TRUE, "")</f>
        <v/>
      </c>
      <c r="F352" s="104" t="str">
        <f>IF(ISNUMBER(SEARCH("DETECT",$B352)), TRUE, "")</f>
        <v/>
      </c>
      <c r="G352" s="104" t="str">
        <f>IF(ISNUMBER(SEARCH("DOUBLE_CHECK",$B352)), TRUE, "")</f>
        <v/>
      </c>
      <c r="H352" s="104" t="str">
        <f>IF(ISNUMBER(SEARCH("LOOP_CHECK",$B352)), TRUE, "")</f>
        <v/>
      </c>
      <c r="I352" s="104" t="str">
        <f t="shared" si="18"/>
        <v/>
      </c>
      <c r="J352" s="105" t="s">
        <v>145</v>
      </c>
      <c r="K352" s="104" t="b">
        <v>1</v>
      </c>
      <c r="U352" s="104" t="str">
        <f>IF(ISNUMBER(SEARCH("TRUE",#REF!)), "Need to verify Bypass", "")</f>
        <v/>
      </c>
    </row>
    <row r="353" spans="2:21">
      <c r="B353" s="105" t="s">
        <v>444</v>
      </c>
      <c r="C353" s="105" t="str">
        <f>IF(ISNUMBER(SEARCH("BRANCH",$B353)), TRUE, "")</f>
        <v/>
      </c>
      <c r="D353" s="104" t="b">
        <f>IF(ISNUMBER(SEARCH("CONSTANT_CODING",$B353)), TRUE, "")</f>
        <v>1</v>
      </c>
      <c r="E353" s="104" t="str">
        <f>IF(ISNUMBER(SEARCH("DEFAULT_FAIL",$B353)), TRUE, "")</f>
        <v/>
      </c>
      <c r="F353" s="104" t="str">
        <f>IF(ISNUMBER(SEARCH("DETECT",$B353)), TRUE, "")</f>
        <v/>
      </c>
      <c r="G353" s="104" t="str">
        <f>IF(ISNUMBER(SEARCH("DOUBLE_CHECK",$B353)), TRUE, "")</f>
        <v/>
      </c>
      <c r="H353" s="104" t="str">
        <f>IF(ISNUMBER(SEARCH("LOOP_CHECK",$B353)), TRUE, "")</f>
        <v/>
      </c>
      <c r="I353" s="104" t="str">
        <f t="shared" si="18"/>
        <v/>
      </c>
      <c r="J353" s="105" t="s">
        <v>145</v>
      </c>
      <c r="K353" s="104" t="b">
        <v>1</v>
      </c>
      <c r="U353" s="104" t="str">
        <f>IF(ISNUMBER(SEARCH("TRUE",#REF!)), "Need to verify Bypass", "")</f>
        <v/>
      </c>
    </row>
    <row r="354" spans="2:21">
      <c r="B354" s="105" t="s">
        <v>445</v>
      </c>
      <c r="C354" s="105" t="b">
        <f>IF(ISNUMBER(SEARCH("BRANCH",$B354)), TRUE, "")</f>
        <v>1</v>
      </c>
      <c r="D354" s="104" t="str">
        <f>IF(ISNUMBER(SEARCH("CONSTANT_CODING",$B354)), TRUE, "")</f>
        <v/>
      </c>
      <c r="E354" s="104" t="str">
        <f>IF(ISNUMBER(SEARCH("DEFAULT_FAIL",$B354)), TRUE, "")</f>
        <v/>
      </c>
      <c r="F354" s="104" t="str">
        <f>IF(ISNUMBER(SEARCH("DETECT",$B354)), TRUE, "")</f>
        <v/>
      </c>
      <c r="G354" s="104" t="str">
        <f>IF(ISNUMBER(SEARCH("DOUBLE_CHECK",$B354)), TRUE, "")</f>
        <v/>
      </c>
      <c r="H354" s="104" t="str">
        <f>IF(ISNUMBER(SEARCH("LOOP_CHECK",$B354)), TRUE, "")</f>
        <v/>
      </c>
      <c r="I354" s="104" t="str">
        <f t="shared" si="18"/>
        <v/>
      </c>
      <c r="J354" s="105" t="str">
        <f>IF($B353=$B354,"Duplicate","")</f>
        <v/>
      </c>
      <c r="U354" s="104" t="str">
        <f>IF(ISNUMBER(SEARCH("TRUE",#REF!)), "Need to verify Bypass", "")</f>
        <v/>
      </c>
    </row>
    <row r="355" spans="2:21">
      <c r="B355" s="105" t="s">
        <v>446</v>
      </c>
      <c r="C355" s="105" t="str">
        <f>IF(ISNUMBER(SEARCH("BRANCH",$B355)), TRUE, "")</f>
        <v/>
      </c>
      <c r="D355" s="104" t="b">
        <f>IF(ISNUMBER(SEARCH("CONSTANT_CODING",$B355)), TRUE, "")</f>
        <v>1</v>
      </c>
      <c r="E355" s="104" t="str">
        <f>IF(ISNUMBER(SEARCH("DEFAULT_FAIL",$B355)), TRUE, "")</f>
        <v/>
      </c>
      <c r="F355" s="104" t="str">
        <f>IF(ISNUMBER(SEARCH("DETECT",$B355)), TRUE, "")</f>
        <v/>
      </c>
      <c r="G355" s="104" t="str">
        <f>IF(ISNUMBER(SEARCH("DOUBLE_CHECK",$B355)), TRUE, "")</f>
        <v/>
      </c>
      <c r="H355" s="104" t="str">
        <f>IF(ISNUMBER(SEARCH("LOOP_CHECK",$B355)), TRUE, "")</f>
        <v/>
      </c>
      <c r="I355" s="104" t="str">
        <f t="shared" si="18"/>
        <v/>
      </c>
      <c r="J355" s="105" t="s">
        <v>145</v>
      </c>
      <c r="K355" s="104" t="b">
        <v>1</v>
      </c>
      <c r="U355" s="104" t="str">
        <f>IF(ISNUMBER(SEARCH("TRUE",#REF!)), "Need to verify Bypass", "")</f>
        <v/>
      </c>
    </row>
    <row r="356" spans="2:21">
      <c r="B356" s="105" t="s">
        <v>447</v>
      </c>
      <c r="C356" s="105" t="str">
        <f>IF(ISNUMBER(SEARCH("BRANCH",$B356)), TRUE, "")</f>
        <v/>
      </c>
      <c r="D356" s="104" t="b">
        <f>IF(ISNUMBER(SEARCH("CONSTANT_CODING",$B356)), TRUE, "")</f>
        <v>1</v>
      </c>
      <c r="E356" s="104" t="str">
        <f>IF(ISNUMBER(SEARCH("DEFAULT_FAIL",$B356)), TRUE, "")</f>
        <v/>
      </c>
      <c r="F356" s="104" t="str">
        <f>IF(ISNUMBER(SEARCH("DETECT",$B356)), TRUE, "")</f>
        <v/>
      </c>
      <c r="G356" s="104" t="str">
        <f>IF(ISNUMBER(SEARCH("DOUBLE_CHECK",$B356)), TRUE, "")</f>
        <v/>
      </c>
      <c r="H356" s="104" t="str">
        <f>IF(ISNUMBER(SEARCH("LOOP_CHECK",$B356)), TRUE, "")</f>
        <v/>
      </c>
      <c r="I356" s="104" t="str">
        <f t="shared" si="18"/>
        <v/>
      </c>
      <c r="J356" s="105" t="str">
        <f>IF($B355=$B356,"Duplicate","")</f>
        <v/>
      </c>
      <c r="U356" s="104" t="str">
        <f>IF(ISNUMBER(SEARCH("TRUE",#REF!)), "Need to verify Bypass", "")</f>
        <v/>
      </c>
    </row>
    <row r="357" spans="2:21">
      <c r="B357" s="105" t="s">
        <v>448</v>
      </c>
      <c r="C357" s="105" t="str">
        <f>IF(ISNUMBER(SEARCH("BRANCH",$B357)), TRUE, "")</f>
        <v/>
      </c>
      <c r="D357" s="104" t="b">
        <f>IF(ISNUMBER(SEARCH("CONSTANT_CODING",$B357)), TRUE, "")</f>
        <v>1</v>
      </c>
      <c r="E357" s="104" t="str">
        <f>IF(ISNUMBER(SEARCH("DEFAULT_FAIL",$B357)), TRUE, "")</f>
        <v/>
      </c>
      <c r="F357" s="104" t="str">
        <f>IF(ISNUMBER(SEARCH("DETECT",$B357)), TRUE, "")</f>
        <v/>
      </c>
      <c r="G357" s="104" t="str">
        <f>IF(ISNUMBER(SEARCH("DOUBLE_CHECK",$B357)), TRUE, "")</f>
        <v/>
      </c>
      <c r="H357" s="104" t="str">
        <f>IF(ISNUMBER(SEARCH("LOOP_CHECK",$B357)), TRUE, "")</f>
        <v/>
      </c>
      <c r="I357" s="104" t="str">
        <f t="shared" si="18"/>
        <v/>
      </c>
      <c r="J357" s="105" t="str">
        <f>IF($B356=$B357,"Duplicate","")</f>
        <v/>
      </c>
      <c r="U357" s="104" t="str">
        <f>IF(ISNUMBER(SEARCH("TRUE",#REF!)), "Need to verify Bypass", "")</f>
        <v/>
      </c>
    </row>
    <row r="358" spans="2:21">
      <c r="B358" s="105" t="s">
        <v>449</v>
      </c>
      <c r="C358" s="105" t="b">
        <f>IF(ISNUMBER(SEARCH("BRANCH",$B358)), TRUE, "")</f>
        <v>1</v>
      </c>
      <c r="D358" s="104" t="str">
        <f>IF(ISNUMBER(SEARCH("CONSTANT_CODING",$B358)), TRUE, "")</f>
        <v/>
      </c>
      <c r="E358" s="104" t="str">
        <f>IF(ISNUMBER(SEARCH("DEFAULT_FAIL",$B358)), TRUE, "")</f>
        <v/>
      </c>
      <c r="F358" s="104" t="str">
        <f>IF(ISNUMBER(SEARCH("DETECT",$B358)), TRUE, "")</f>
        <v/>
      </c>
      <c r="G358" s="104" t="str">
        <f>IF(ISNUMBER(SEARCH("DOUBLE_CHECK",$B358)), TRUE, "")</f>
        <v/>
      </c>
      <c r="H358" s="104" t="str">
        <f>IF(ISNUMBER(SEARCH("LOOP_CHECK",$B358)), TRUE, "")</f>
        <v/>
      </c>
      <c r="I358" s="104" t="str">
        <f t="shared" si="18"/>
        <v/>
      </c>
      <c r="J358" s="105" t="str">
        <f>IF($B357=$B358,"Duplicate","")</f>
        <v/>
      </c>
      <c r="U358" s="104" t="str">
        <f>IF(ISNUMBER(SEARCH("TRUE",#REF!)), "Need to verify Bypass", "")</f>
        <v/>
      </c>
    </row>
    <row r="359" spans="2:21">
      <c r="B359" s="105" t="s">
        <v>450</v>
      </c>
      <c r="C359" s="105" t="str">
        <f>IF(ISNUMBER(SEARCH("BRANCH",$B359)), TRUE, "")</f>
        <v/>
      </c>
      <c r="D359" s="104" t="b">
        <f>IF(ISNUMBER(SEARCH("CONSTANT_CODING",$B359)), TRUE, "")</f>
        <v>1</v>
      </c>
      <c r="E359" s="104" t="str">
        <f>IF(ISNUMBER(SEARCH("DEFAULT_FAIL",$B359)), TRUE, "")</f>
        <v/>
      </c>
      <c r="F359" s="104" t="str">
        <f>IF(ISNUMBER(SEARCH("DETECT",$B359)), TRUE, "")</f>
        <v/>
      </c>
      <c r="G359" s="104" t="str">
        <f>IF(ISNUMBER(SEARCH("DOUBLE_CHECK",$B359)), TRUE, "")</f>
        <v/>
      </c>
      <c r="H359" s="104" t="str">
        <f>IF(ISNUMBER(SEARCH("LOOP_CHECK",$B359)), TRUE, "")</f>
        <v/>
      </c>
      <c r="I359" s="104" t="str">
        <f t="shared" si="18"/>
        <v/>
      </c>
      <c r="J359" s="105" t="str">
        <f>IF($B358=$B359,"Duplicate","")</f>
        <v/>
      </c>
      <c r="U359" s="104" t="str">
        <f>IF(ISNUMBER(SEARCH("TRUE",#REF!)), "Need to verify Bypass", "")</f>
        <v/>
      </c>
    </row>
    <row r="360" spans="2:21">
      <c r="B360" s="105" t="s">
        <v>451</v>
      </c>
      <c r="C360" s="105" t="str">
        <f>IF(ISNUMBER(SEARCH("BRANCH",$B360)), TRUE, "")</f>
        <v/>
      </c>
      <c r="D360" s="104" t="str">
        <f>IF(ISNUMBER(SEARCH("CONSTANT_CODING",$B360)), TRUE, "")</f>
        <v/>
      </c>
      <c r="E360" s="104" t="str">
        <f>IF(ISNUMBER(SEARCH("DEFAULT_FAIL",$B360)), TRUE, "")</f>
        <v/>
      </c>
      <c r="F360" s="104" t="str">
        <f>IF(ISNUMBER(SEARCH("DETECT",$B360)), TRUE, "")</f>
        <v/>
      </c>
      <c r="G360" s="104" t="b">
        <f>IF(ISNUMBER(SEARCH("DOUBLE_CHECK",$B360)), TRUE, "")</f>
        <v>1</v>
      </c>
      <c r="H360" s="104" t="str">
        <f>IF(ISNUMBER(SEARCH("LOOP_CHECK",$B360)), TRUE, "")</f>
        <v/>
      </c>
      <c r="I360" s="104" t="str">
        <f t="shared" si="18"/>
        <v/>
      </c>
      <c r="J360" s="105" t="str">
        <f>IF($B359=$B360,"Duplicate","")</f>
        <v/>
      </c>
      <c r="U360" s="104" t="str">
        <f>IF(ISNUMBER(SEARCH("TRUE",#REF!)), "Need to verify Bypass", "")</f>
        <v/>
      </c>
    </row>
    <row r="361" spans="2:21">
      <c r="B361" s="105" t="s">
        <v>452</v>
      </c>
      <c r="C361" s="105" t="str">
        <f>IF(ISNUMBER(SEARCH("BRANCH",$B361)), TRUE, "")</f>
        <v/>
      </c>
      <c r="D361" s="104" t="b">
        <f>IF(ISNUMBER(SEARCH("CONSTANT_CODING",$B361)), TRUE, "")</f>
        <v>1</v>
      </c>
      <c r="E361" s="104" t="str">
        <f>IF(ISNUMBER(SEARCH("DEFAULT_FAIL",$B361)), TRUE, "")</f>
        <v/>
      </c>
      <c r="F361" s="104" t="str">
        <f>IF(ISNUMBER(SEARCH("DETECT",$B361)), TRUE, "")</f>
        <v/>
      </c>
      <c r="G361" s="104" t="str">
        <f>IF(ISNUMBER(SEARCH("DOUBLE_CHECK",$B361)), TRUE, "")</f>
        <v/>
      </c>
      <c r="H361" s="104" t="str">
        <f>IF(ISNUMBER(SEARCH("LOOP_CHECK",$B361)), TRUE, "")</f>
        <v/>
      </c>
      <c r="I361" s="104" t="str">
        <f t="shared" si="18"/>
        <v/>
      </c>
      <c r="J361" s="105" t="str">
        <f>IF($B360=$B361,"Duplicate","")</f>
        <v/>
      </c>
      <c r="U361" s="104" t="str">
        <f>IF(ISNUMBER(SEARCH("TRUE",#REF!)), "Need to verify Bypass", "")</f>
        <v/>
      </c>
    </row>
    <row r="362" spans="2:21">
      <c r="B362" s="105" t="s">
        <v>453</v>
      </c>
      <c r="C362" s="105" t="str">
        <f>IF(ISNUMBER(SEARCH("BRANCH",$B362)), TRUE, "")</f>
        <v/>
      </c>
      <c r="D362" s="104" t="b">
        <f>IF(ISNUMBER(SEARCH("CONSTANT_CODING",$B362)), TRUE, "")</f>
        <v>1</v>
      </c>
      <c r="E362" s="104" t="str">
        <f>IF(ISNUMBER(SEARCH("DEFAULT_FAIL",$B362)), TRUE, "")</f>
        <v/>
      </c>
      <c r="F362" s="104" t="str">
        <f>IF(ISNUMBER(SEARCH("DETECT",$B362)), TRUE, "")</f>
        <v/>
      </c>
      <c r="G362" s="104" t="str">
        <f>IF(ISNUMBER(SEARCH("DOUBLE_CHECK",$B362)), TRUE, "")</f>
        <v/>
      </c>
      <c r="H362" s="104" t="str">
        <f>IF(ISNUMBER(SEARCH("LOOP_CHECK",$B362)), TRUE, "")</f>
        <v/>
      </c>
      <c r="I362" s="104" t="str">
        <f t="shared" si="18"/>
        <v/>
      </c>
      <c r="J362" s="105" t="str">
        <f>IF($B361=$B362,"Duplicate","")</f>
        <v/>
      </c>
      <c r="U362" s="104" t="str">
        <f>IF(ISNUMBER(SEARCH("TRUE",#REF!)), "Need to verify Bypass", "")</f>
        <v/>
      </c>
    </row>
    <row r="363" spans="2:21">
      <c r="B363" s="105" t="s">
        <v>454</v>
      </c>
      <c r="C363" s="105" t="str">
        <f>IF(ISNUMBER(SEARCH("BRANCH",$B363)), TRUE, "")</f>
        <v/>
      </c>
      <c r="D363" s="104" t="str">
        <f>IF(ISNUMBER(SEARCH("CONSTANT_CODING",$B363)), TRUE, "")</f>
        <v/>
      </c>
      <c r="E363" s="104" t="str">
        <f>IF(ISNUMBER(SEARCH("DEFAULT_FAIL",$B363)), TRUE, "")</f>
        <v/>
      </c>
      <c r="F363" s="104" t="str">
        <f>IF(ISNUMBER(SEARCH("DETECT",$B363)), TRUE, "")</f>
        <v/>
      </c>
      <c r="G363" s="104" t="str">
        <f>IF(ISNUMBER(SEARCH("DOUBLE_CHECK",$B363)), TRUE, "")</f>
        <v/>
      </c>
      <c r="H363" s="104" t="b">
        <f>IF(ISNUMBER(SEARCH("LOOP_CHECK",$B363)), TRUE, "")</f>
        <v>1</v>
      </c>
      <c r="I363" s="104" t="str">
        <f t="shared" si="18"/>
        <v/>
      </c>
      <c r="J363" s="105" t="str">
        <f>IF($B362=$B363,"Duplicate","")</f>
        <v/>
      </c>
      <c r="U363" s="104" t="str">
        <f>IF(ISNUMBER(SEARCH("TRUE",#REF!)), "Need to verify Bypass", "")</f>
        <v/>
      </c>
    </row>
    <row r="364" spans="2:21">
      <c r="B364" s="105" t="s">
        <v>455</v>
      </c>
      <c r="C364" s="105" t="str">
        <f>IF(ISNUMBER(SEARCH("BRANCH",$B364)), TRUE, "")</f>
        <v/>
      </c>
      <c r="D364" s="104" t="b">
        <f>IF(ISNUMBER(SEARCH("CONSTANT_CODING",$B364)), TRUE, "")</f>
        <v>1</v>
      </c>
      <c r="E364" s="104" t="str">
        <f>IF(ISNUMBER(SEARCH("DEFAULT_FAIL",$B364)), TRUE, "")</f>
        <v/>
      </c>
      <c r="F364" s="104" t="str">
        <f>IF(ISNUMBER(SEARCH("DETECT",$B364)), TRUE, "")</f>
        <v/>
      </c>
      <c r="G364" s="104" t="str">
        <f>IF(ISNUMBER(SEARCH("DOUBLE_CHECK",$B364)), TRUE, "")</f>
        <v/>
      </c>
      <c r="H364" s="104" t="str">
        <f>IF(ISNUMBER(SEARCH("LOOP_CHECK",$B364)), TRUE, "")</f>
        <v/>
      </c>
      <c r="I364" s="104" t="str">
        <f t="shared" si="18"/>
        <v/>
      </c>
      <c r="J364" s="105" t="str">
        <f>IF($B363=$B364,"Duplicate","")</f>
        <v/>
      </c>
      <c r="U364" s="104" t="str">
        <f>IF(ISNUMBER(SEARCH("TRUE",#REF!)), "Need to verify Bypass", "")</f>
        <v/>
      </c>
    </row>
    <row r="365" spans="2:21">
      <c r="B365" s="105" t="s">
        <v>456</v>
      </c>
      <c r="C365" s="105" t="str">
        <f>IF(ISNUMBER(SEARCH("BRANCH",$B365)), TRUE, "")</f>
        <v/>
      </c>
      <c r="D365" s="104" t="str">
        <f>IF(ISNUMBER(SEARCH("CONSTANT_CODING",$B365)), TRUE, "")</f>
        <v/>
      </c>
      <c r="E365" s="104" t="str">
        <f>IF(ISNUMBER(SEARCH("DEFAULT_FAIL",$B365)), TRUE, "")</f>
        <v/>
      </c>
      <c r="F365" s="104" t="str">
        <f>IF(ISNUMBER(SEARCH("DETECT",$B365)), TRUE, "")</f>
        <v/>
      </c>
      <c r="G365" s="104" t="str">
        <f>IF(ISNUMBER(SEARCH("DOUBLE_CHECK",$B365)), TRUE, "")</f>
        <v/>
      </c>
      <c r="H365" s="104" t="b">
        <f>IF(ISNUMBER(SEARCH("LOOP_CHECK",$B365)), TRUE, "")</f>
        <v>1</v>
      </c>
      <c r="I365" s="104" t="str">
        <f t="shared" si="18"/>
        <v/>
      </c>
      <c r="J365" s="105" t="str">
        <f>IF($B364=$B365,"Duplicate","")</f>
        <v/>
      </c>
      <c r="U365" s="104" t="str">
        <f>IF(ISNUMBER(SEARCH("TRUE",#REF!)), "Need to verify Bypass", "")</f>
        <v/>
      </c>
    </row>
    <row r="366" spans="2:21">
      <c r="B366" s="105" t="s">
        <v>457</v>
      </c>
      <c r="C366" s="105" t="str">
        <f>IF(ISNUMBER(SEARCH("BRANCH",$B366)), TRUE, "")</f>
        <v/>
      </c>
      <c r="D366" s="104" t="b">
        <f>IF(ISNUMBER(SEARCH("CONSTANT_CODING",$B366)), TRUE, "")</f>
        <v>1</v>
      </c>
      <c r="E366" s="104" t="str">
        <f>IF(ISNUMBER(SEARCH("DEFAULT_FAIL",$B366)), TRUE, "")</f>
        <v/>
      </c>
      <c r="F366" s="104" t="str">
        <f>IF(ISNUMBER(SEARCH("DETECT",$B366)), TRUE, "")</f>
        <v/>
      </c>
      <c r="G366" s="104" t="str">
        <f>IF(ISNUMBER(SEARCH("DOUBLE_CHECK",$B366)), TRUE, "")</f>
        <v/>
      </c>
      <c r="H366" s="104" t="str">
        <f>IF(ISNUMBER(SEARCH("LOOP_CHECK",$B366)), TRUE, "")</f>
        <v/>
      </c>
      <c r="I366" s="104" t="str">
        <f t="shared" si="18"/>
        <v/>
      </c>
      <c r="J366" s="105" t="str">
        <f>IF($B365=$B366,"Duplicate","")</f>
        <v/>
      </c>
      <c r="U366" s="104" t="str">
        <f>IF(ISNUMBER(SEARCH("TRUE",#REF!)), "Need to verify Bypass", "")</f>
        <v/>
      </c>
    </row>
    <row r="367" spans="2:21">
      <c r="B367" s="105" t="s">
        <v>458</v>
      </c>
      <c r="C367" s="105" t="str">
        <f>IF(ISNUMBER(SEARCH("BRANCH",$B367)), TRUE, "")</f>
        <v/>
      </c>
      <c r="D367" s="104" t="b">
        <f>IF(ISNUMBER(SEARCH("CONSTANT_CODING",$B367)), TRUE, "")</f>
        <v>1</v>
      </c>
      <c r="E367" s="104" t="str">
        <f>IF(ISNUMBER(SEARCH("DEFAULT_FAIL",$B367)), TRUE, "")</f>
        <v/>
      </c>
      <c r="F367" s="104" t="str">
        <f>IF(ISNUMBER(SEARCH("DETECT",$B367)), TRUE, "")</f>
        <v/>
      </c>
      <c r="G367" s="104" t="str">
        <f>IF(ISNUMBER(SEARCH("DOUBLE_CHECK",$B367)), TRUE, "")</f>
        <v/>
      </c>
      <c r="H367" s="104" t="str">
        <f>IF(ISNUMBER(SEARCH("LOOP_CHECK",$B367)), TRUE, "")</f>
        <v/>
      </c>
      <c r="I367" s="104" t="str">
        <f t="shared" si="18"/>
        <v/>
      </c>
      <c r="J367" s="105" t="str">
        <f>IF($B366=$B367,"Duplicate","")</f>
        <v/>
      </c>
      <c r="U367" s="104" t="str">
        <f>IF(ISNUMBER(SEARCH("TRUE",#REF!)), "Need to verify Bypass", "")</f>
        <v/>
      </c>
    </row>
    <row r="368" spans="2:21">
      <c r="B368" s="105" t="s">
        <v>459</v>
      </c>
      <c r="C368" s="105" t="str">
        <f>IF(ISNUMBER(SEARCH("BRANCH",$B368)), TRUE, "")</f>
        <v/>
      </c>
      <c r="D368" s="104" t="str">
        <f>IF(ISNUMBER(SEARCH("CONSTANT_CODING",$B368)), TRUE, "")</f>
        <v/>
      </c>
      <c r="E368" s="104" t="str">
        <f>IF(ISNUMBER(SEARCH("DEFAULT_FAIL",$B368)), TRUE, "")</f>
        <v/>
      </c>
      <c r="F368" s="104" t="str">
        <f>IF(ISNUMBER(SEARCH("DETECT",$B368)), TRUE, "")</f>
        <v/>
      </c>
      <c r="G368" s="104" t="str">
        <f>IF(ISNUMBER(SEARCH("DOUBLE_CHECK",$B368)), TRUE, "")</f>
        <v/>
      </c>
      <c r="H368" s="104" t="b">
        <f>IF(ISNUMBER(SEARCH("LOOP_CHECK",$B368)), TRUE, "")</f>
        <v>1</v>
      </c>
      <c r="I368" s="104" t="str">
        <f t="shared" si="18"/>
        <v/>
      </c>
      <c r="J368" s="105" t="str">
        <f>IF($B367=$B368,"Duplicate","")</f>
        <v/>
      </c>
      <c r="U368" s="104" t="str">
        <f>IF(ISNUMBER(SEARCH("TRUE",#REF!)), "Need to verify Bypass", "")</f>
        <v/>
      </c>
    </row>
    <row r="369" spans="2:21">
      <c r="B369" s="105" t="s">
        <v>460</v>
      </c>
      <c r="C369" s="105" t="str">
        <f>IF(ISNUMBER(SEARCH("BRANCH",$B369)), TRUE, "")</f>
        <v/>
      </c>
      <c r="D369" s="104" t="str">
        <f>IF(ISNUMBER(SEARCH("CONSTANT_CODING",$B369)), TRUE, "")</f>
        <v/>
      </c>
      <c r="E369" s="104" t="str">
        <f>IF(ISNUMBER(SEARCH("DEFAULT_FAIL",$B369)), TRUE, "")</f>
        <v/>
      </c>
      <c r="F369" s="104" t="str">
        <f>IF(ISNUMBER(SEARCH("DETECT",$B369)), TRUE, "")</f>
        <v/>
      </c>
      <c r="G369" s="104" t="str">
        <f>IF(ISNUMBER(SEARCH("DOUBLE_CHECK",$B369)), TRUE, "")</f>
        <v/>
      </c>
      <c r="H369" s="104" t="b">
        <f>IF(ISNUMBER(SEARCH("LOOP_CHECK",$B369)), TRUE, "")</f>
        <v>1</v>
      </c>
      <c r="I369" s="104" t="str">
        <f t="shared" si="18"/>
        <v/>
      </c>
      <c r="J369" s="105" t="str">
        <f>IF($B368=$B369,"Duplicate","")</f>
        <v/>
      </c>
      <c r="U369" s="104" t="str">
        <f>IF(ISNUMBER(SEARCH("TRUE",#REF!)), "Need to verify Bypass", "")</f>
        <v/>
      </c>
    </row>
    <row r="370" spans="2:21">
      <c r="B370" s="105" t="s">
        <v>461</v>
      </c>
      <c r="C370" s="105" t="b">
        <f>IF(ISNUMBER(SEARCH("BRANCH",$B370)), TRUE, "")</f>
        <v>1</v>
      </c>
      <c r="D370" s="104" t="str">
        <f>IF(ISNUMBER(SEARCH("CONSTANT_CODING",$B370)), TRUE, "")</f>
        <v/>
      </c>
      <c r="E370" s="104" t="str">
        <f>IF(ISNUMBER(SEARCH("DEFAULT_FAIL",$B370)), TRUE, "")</f>
        <v/>
      </c>
      <c r="F370" s="104" t="str">
        <f>IF(ISNUMBER(SEARCH("DETECT",$B370)), TRUE, "")</f>
        <v/>
      </c>
      <c r="G370" s="104" t="str">
        <f>IF(ISNUMBER(SEARCH("DOUBLE_CHECK",$B370)), TRUE, "")</f>
        <v/>
      </c>
      <c r="H370" s="104" t="str">
        <f>IF(ISNUMBER(SEARCH("LOOP_CHECK",$B370)), TRUE, "")</f>
        <v/>
      </c>
      <c r="I370" s="104" t="str">
        <f t="shared" si="18"/>
        <v/>
      </c>
      <c r="J370" s="105" t="str">
        <f>IF($B369=$B370,"Duplicate","")</f>
        <v/>
      </c>
      <c r="U370" s="104" t="str">
        <f>IF(ISNUMBER(SEARCH("TRUE",#REF!)), "Need to verify Bypass", "")</f>
        <v/>
      </c>
    </row>
    <row r="371" spans="2:21">
      <c r="B371" s="105" t="s">
        <v>462</v>
      </c>
      <c r="C371" s="105" t="str">
        <f>IF(ISNUMBER(SEARCH("BRANCH",$B371)), TRUE, "")</f>
        <v/>
      </c>
      <c r="D371" s="104" t="str">
        <f>IF(ISNUMBER(SEARCH("CONSTANT_CODING",$B371)), TRUE, "")</f>
        <v/>
      </c>
      <c r="E371" s="104" t="str">
        <f>IF(ISNUMBER(SEARCH("DEFAULT_FAIL",$B371)), TRUE, "")</f>
        <v/>
      </c>
      <c r="F371" s="104" t="str">
        <f>IF(ISNUMBER(SEARCH("DETECT",$B371)), TRUE, "")</f>
        <v/>
      </c>
      <c r="G371" s="104" t="str">
        <f>IF(ISNUMBER(SEARCH("DOUBLE_CHECK",$B371)), TRUE, "")</f>
        <v/>
      </c>
      <c r="H371" s="104" t="str">
        <f>IF(ISNUMBER(SEARCH("LOOP_CHECK",$B371)), TRUE, "")</f>
        <v/>
      </c>
      <c r="I371" s="104" t="b">
        <f>IF(ISNUMBER(SEARCH("BYPASS",$B371)), TRUE, "")</f>
        <v>1</v>
      </c>
    </row>
    <row r="372" spans="2:21">
      <c r="B372" s="105" t="s">
        <v>463</v>
      </c>
      <c r="C372" s="105" t="str">
        <f>IF(ISNUMBER(SEARCH("BRANCH",$B372)), TRUE, "")</f>
        <v/>
      </c>
      <c r="D372" s="104" t="str">
        <f>IF(ISNUMBER(SEARCH("CONSTANT_CODING",$B372)), TRUE, "")</f>
        <v/>
      </c>
      <c r="E372" s="104" t="str">
        <f>IF(ISNUMBER(SEARCH("DEFAULT_FAIL",$B372)), TRUE, "")</f>
        <v/>
      </c>
      <c r="F372" s="104" t="str">
        <f>IF(ISNUMBER(SEARCH("DETECT",$B372)), TRUE, "")</f>
        <v/>
      </c>
      <c r="G372" s="104" t="str">
        <f>IF(ISNUMBER(SEARCH("DOUBLE_CHECK",$B372)), TRUE, "")</f>
        <v/>
      </c>
      <c r="H372" s="104" t="b">
        <f>IF(ISNUMBER(SEARCH("LOOP_CHECK",$B372)), TRUE, "")</f>
        <v>1</v>
      </c>
      <c r="I372" s="104" t="str">
        <f t="shared" si="18"/>
        <v/>
      </c>
      <c r="J372" s="105" t="str">
        <f>IF($B370=$B372,"Duplicate","")</f>
        <v/>
      </c>
      <c r="U372" s="104" t="str">
        <f>IF(ISNUMBER(SEARCH("TRUE",#REF!)), "Need to verify Bypass", "")</f>
        <v/>
      </c>
    </row>
    <row r="373" spans="2:21">
      <c r="B373" s="105" t="s">
        <v>464</v>
      </c>
      <c r="C373" s="105" t="str">
        <f>IF(ISNUMBER(SEARCH("BRANCH",$B373)), TRUE, "")</f>
        <v/>
      </c>
      <c r="D373" s="104" t="str">
        <f>IF(ISNUMBER(SEARCH("CONSTANT_CODING",$B373)), TRUE, "")</f>
        <v/>
      </c>
      <c r="E373" s="104" t="str">
        <f>IF(ISNUMBER(SEARCH("DEFAULT_FAIL",$B373)), TRUE, "")</f>
        <v/>
      </c>
      <c r="F373" s="104" t="str">
        <f>IF(ISNUMBER(SEARCH("DETECT",$B373)), TRUE, "")</f>
        <v/>
      </c>
      <c r="G373" s="104" t="b">
        <f>IF(ISNUMBER(SEARCH("DOUBLE_CHECK",$B373)), TRUE, "")</f>
        <v>1</v>
      </c>
      <c r="H373" s="104" t="str">
        <f>IF(ISNUMBER(SEARCH("LOOP_CHECK",$B373)), TRUE, "")</f>
        <v/>
      </c>
      <c r="I373" s="104" t="str">
        <f t="shared" si="18"/>
        <v/>
      </c>
      <c r="J373" s="105" t="str">
        <f>IF($B372=$B373,"Duplicate","")</f>
        <v/>
      </c>
      <c r="U373" s="104" t="str">
        <f>IF(ISNUMBER(SEARCH("TRUE",#REF!)), "Need to verify Bypass", "")</f>
        <v/>
      </c>
    </row>
    <row r="374" spans="2:21">
      <c r="B374" s="105" t="s">
        <v>465</v>
      </c>
      <c r="C374" s="105" t="b">
        <f>IF(ISNUMBER(SEARCH("BRANCH",$B374)), TRUE, "")</f>
        <v>1</v>
      </c>
      <c r="D374" s="104" t="str">
        <f>IF(ISNUMBER(SEARCH("CONSTANT_CODING",$B374)), TRUE, "")</f>
        <v/>
      </c>
      <c r="E374" s="104" t="str">
        <f>IF(ISNUMBER(SEARCH("DEFAULT_FAIL",$B374)), TRUE, "")</f>
        <v/>
      </c>
      <c r="F374" s="104" t="str">
        <f>IF(ISNUMBER(SEARCH("DETECT",$B374)), TRUE, "")</f>
        <v/>
      </c>
      <c r="G374" s="104" t="str">
        <f>IF(ISNUMBER(SEARCH("DOUBLE_CHECK",$B374)), TRUE, "")</f>
        <v/>
      </c>
      <c r="H374" s="104" t="str">
        <f>IF(ISNUMBER(SEARCH("LOOP_CHECK",$B374)), TRUE, "")</f>
        <v/>
      </c>
      <c r="I374" s="104" t="str">
        <f t="shared" si="18"/>
        <v/>
      </c>
      <c r="J374" s="105" t="str">
        <f>IF($B373=$B374,"Duplicate","")</f>
        <v/>
      </c>
      <c r="U374" s="104" t="str">
        <f>IF(ISNUMBER(SEARCH("TRUE",#REF!)), "Need to verify Bypass", "")</f>
        <v/>
      </c>
    </row>
    <row r="375" spans="2:21">
      <c r="B375" s="105" t="s">
        <v>466</v>
      </c>
      <c r="C375" s="105" t="str">
        <f>IF(ISNUMBER(SEARCH("BRANCH",$B375)), TRUE, "")</f>
        <v/>
      </c>
      <c r="D375" s="104" t="str">
        <f>IF(ISNUMBER(SEARCH("CONSTANT_CODING",$B375)), TRUE, "")</f>
        <v/>
      </c>
      <c r="E375" s="104" t="str">
        <f>IF(ISNUMBER(SEARCH("DEFAULT_FAIL",$B375)), TRUE, "")</f>
        <v/>
      </c>
      <c r="F375" s="104" t="str">
        <f>IF(ISNUMBER(SEARCH("DETECT",$B375)), TRUE, "")</f>
        <v/>
      </c>
      <c r="G375" s="104" t="str">
        <f>IF(ISNUMBER(SEARCH("DOUBLE_CHECK",$B375)), TRUE, "")</f>
        <v/>
      </c>
      <c r="H375" s="104" t="str">
        <f>IF(ISNUMBER(SEARCH("LOOP_CHECK",$B375)), TRUE, "")</f>
        <v/>
      </c>
      <c r="I375" s="104" t="b">
        <f>IF(ISNUMBER(SEARCH("BYPASS",$B375)), TRUE, "")</f>
        <v>1</v>
      </c>
    </row>
    <row r="376" spans="2:21">
      <c r="B376" s="105" t="s">
        <v>467</v>
      </c>
      <c r="C376" s="105" t="str">
        <f>IF(ISNUMBER(SEARCH("BRANCH",$B376)), TRUE, "")</f>
        <v/>
      </c>
      <c r="D376" s="104" t="str">
        <f>IF(ISNUMBER(SEARCH("CONSTANT_CODING",$B376)), TRUE, "")</f>
        <v/>
      </c>
      <c r="E376" s="104" t="str">
        <f>IF(ISNUMBER(SEARCH("DEFAULT_FAIL",$B376)), TRUE, "")</f>
        <v/>
      </c>
      <c r="F376" s="104" t="str">
        <f>IF(ISNUMBER(SEARCH("DETECT",$B376)), TRUE, "")</f>
        <v/>
      </c>
      <c r="G376" s="104" t="str">
        <f>IF(ISNUMBER(SEARCH("DOUBLE_CHECK",$B376)), TRUE, "")</f>
        <v/>
      </c>
      <c r="H376" s="104" t="b">
        <f>IF(ISNUMBER(SEARCH("LOOP_CHECK",$B376)), TRUE, "")</f>
        <v>1</v>
      </c>
      <c r="I376" s="104" t="str">
        <f t="shared" si="18"/>
        <v/>
      </c>
      <c r="J376" s="105" t="str">
        <f>IF($B374=$B376,"Duplicate","")</f>
        <v/>
      </c>
      <c r="U376" s="104" t="str">
        <f>IF(ISNUMBER(SEARCH("TRUE",#REF!)), "Need to verify Bypass", "")</f>
        <v/>
      </c>
    </row>
    <row r="377" spans="2:21">
      <c r="B377" s="105" t="s">
        <v>468</v>
      </c>
      <c r="C377" s="105" t="b">
        <f>IF(ISNUMBER(SEARCH("BRANCH",$B377)), TRUE, "")</f>
        <v>1</v>
      </c>
      <c r="D377" s="104" t="str">
        <f>IF(ISNUMBER(SEARCH("CONSTANT_CODING",$B377)), TRUE, "")</f>
        <v/>
      </c>
      <c r="E377" s="104" t="str">
        <f>IF(ISNUMBER(SEARCH("DEFAULT_FAIL",$B377)), TRUE, "")</f>
        <v/>
      </c>
      <c r="F377" s="104" t="str">
        <f>IF(ISNUMBER(SEARCH("DETECT",$B377)), TRUE, "")</f>
        <v/>
      </c>
      <c r="G377" s="104" t="str">
        <f>IF(ISNUMBER(SEARCH("DOUBLE_CHECK",$B377)), TRUE, "")</f>
        <v/>
      </c>
      <c r="H377" s="104" t="str">
        <f>IF(ISNUMBER(SEARCH("LOOP_CHECK",$B377)), TRUE, "")</f>
        <v/>
      </c>
      <c r="I377" s="104" t="str">
        <f t="shared" si="18"/>
        <v/>
      </c>
      <c r="J377" s="105" t="str">
        <f>IF($B376=$B377,"Duplicate","")</f>
        <v/>
      </c>
      <c r="U377" s="104" t="str">
        <f>IF(ISNUMBER(SEARCH("TRUE",#REF!)), "Need to verify Bypass", "")</f>
        <v/>
      </c>
    </row>
    <row r="378" spans="2:21">
      <c r="B378" s="105" t="s">
        <v>469</v>
      </c>
      <c r="C378" s="105" t="str">
        <f>IF(ISNUMBER(SEARCH("BRANCH",$B378)), TRUE, "")</f>
        <v/>
      </c>
      <c r="D378" s="104" t="str">
        <f>IF(ISNUMBER(SEARCH("CONSTANT_CODING",$B378)), TRUE, "")</f>
        <v/>
      </c>
      <c r="E378" s="104" t="str">
        <f>IF(ISNUMBER(SEARCH("DEFAULT_FAIL",$B378)), TRUE, "")</f>
        <v/>
      </c>
      <c r="F378" s="104" t="str">
        <f>IF(ISNUMBER(SEARCH("DETECT",$B378)), TRUE, "")</f>
        <v/>
      </c>
      <c r="G378" s="104" t="str">
        <f>IF(ISNUMBER(SEARCH("DOUBLE_CHECK",$B378)), TRUE, "")</f>
        <v/>
      </c>
      <c r="H378" s="104" t="str">
        <f>IF(ISNUMBER(SEARCH("LOOP_CHECK",$B378)), TRUE, "")</f>
        <v/>
      </c>
      <c r="I378" s="104" t="b">
        <f>IF(ISNUMBER(SEARCH("BYPASS",$B378)), TRUE, "")</f>
        <v>1</v>
      </c>
    </row>
    <row r="379" spans="2:21">
      <c r="B379" s="105" t="s">
        <v>470</v>
      </c>
      <c r="C379" s="105" t="str">
        <f>IF(ISNUMBER(SEARCH("BRANCH",$B379)), TRUE, "")</f>
        <v/>
      </c>
      <c r="D379" s="104" t="str">
        <f>IF(ISNUMBER(SEARCH("CONSTANT_CODING",$B379)), TRUE, "")</f>
        <v/>
      </c>
      <c r="E379" s="104" t="str">
        <f>IF(ISNUMBER(SEARCH("DEFAULT_FAIL",$B379)), TRUE, "")</f>
        <v/>
      </c>
      <c r="F379" s="104" t="str">
        <f>IF(ISNUMBER(SEARCH("DETECT",$B379)), TRUE, "")</f>
        <v/>
      </c>
      <c r="G379" s="104" t="b">
        <f>IF(ISNUMBER(SEARCH("DOUBLE_CHECK",$B379)), TRUE, "")</f>
        <v>1</v>
      </c>
      <c r="H379" s="104" t="str">
        <f>IF(ISNUMBER(SEARCH("LOOP_CHECK",$B379)), TRUE, "")</f>
        <v/>
      </c>
      <c r="I379" s="104" t="str">
        <f t="shared" si="18"/>
        <v/>
      </c>
      <c r="J379" s="105" t="str">
        <f>IF($B377=$B379,"Duplicate","")</f>
        <v/>
      </c>
      <c r="U379" s="104" t="str">
        <f>IF(ISNUMBER(SEARCH("TRUE",#REF!)), "Need to verify Bypass", "")</f>
        <v/>
      </c>
    </row>
    <row r="380" spans="2:21">
      <c r="B380" s="105" t="s">
        <v>471</v>
      </c>
      <c r="C380" s="105" t="b">
        <f>IF(ISNUMBER(SEARCH("BRANCH",$B380)), TRUE, "")</f>
        <v>1</v>
      </c>
      <c r="D380" s="104" t="str">
        <f>IF(ISNUMBER(SEARCH("CONSTANT_CODING",$B380)), TRUE, "")</f>
        <v/>
      </c>
      <c r="E380" s="104" t="str">
        <f>IF(ISNUMBER(SEARCH("DEFAULT_FAIL",$B380)), TRUE, "")</f>
        <v/>
      </c>
      <c r="F380" s="104" t="str">
        <f>IF(ISNUMBER(SEARCH("DETECT",$B380)), TRUE, "")</f>
        <v/>
      </c>
      <c r="G380" s="104" t="str">
        <f>IF(ISNUMBER(SEARCH("DOUBLE_CHECK",$B380)), TRUE, "")</f>
        <v/>
      </c>
      <c r="H380" s="104" t="str">
        <f>IF(ISNUMBER(SEARCH("LOOP_CHECK",$B380)), TRUE, "")</f>
        <v/>
      </c>
      <c r="I380" s="104" t="str">
        <f t="shared" si="18"/>
        <v/>
      </c>
      <c r="J380" s="105" t="str">
        <f>IF($B379=$B380,"Duplicate","")</f>
        <v/>
      </c>
      <c r="U380" s="104" t="str">
        <f>IF(ISNUMBER(SEARCH("TRUE",#REF!)), "Need to verify Bypass", "")</f>
        <v/>
      </c>
    </row>
    <row r="381" spans="2:21">
      <c r="B381" s="105" t="s">
        <v>472</v>
      </c>
      <c r="C381" s="105" t="str">
        <f>IF(ISNUMBER(SEARCH("BRANCH",$B381)), TRUE, "")</f>
        <v/>
      </c>
      <c r="D381" s="104" t="str">
        <f>IF(ISNUMBER(SEARCH("CONSTANT_CODING",$B381)), TRUE, "")</f>
        <v/>
      </c>
      <c r="E381" s="104" t="str">
        <f>IF(ISNUMBER(SEARCH("DEFAULT_FAIL",$B381)), TRUE, "")</f>
        <v/>
      </c>
      <c r="F381" s="104" t="str">
        <f>IF(ISNUMBER(SEARCH("DETECT",$B381)), TRUE, "")</f>
        <v/>
      </c>
      <c r="G381" s="104" t="str">
        <f>IF(ISNUMBER(SEARCH("DOUBLE_CHECK",$B381)), TRUE, "")</f>
        <v/>
      </c>
      <c r="H381" s="104" t="str">
        <f>IF(ISNUMBER(SEARCH("LOOP_CHECK",$B381)), TRUE, "")</f>
        <v/>
      </c>
      <c r="I381" s="104" t="b">
        <f>IF(ISNUMBER(SEARCH("BYPASS",$B381)), TRUE, "")</f>
        <v>1</v>
      </c>
    </row>
    <row r="382" spans="2:21">
      <c r="B382" s="105" t="s">
        <v>473</v>
      </c>
      <c r="C382" s="105" t="str">
        <f>IF(ISNUMBER(SEARCH("BRANCH",$B382)), TRUE, "")</f>
        <v/>
      </c>
      <c r="D382" s="104" t="str">
        <f>IF(ISNUMBER(SEARCH("CONSTANT_CODING",$B382)), TRUE, "")</f>
        <v/>
      </c>
      <c r="E382" s="104" t="str">
        <f>IF(ISNUMBER(SEARCH("DEFAULT_FAIL",$B382)), TRUE, "")</f>
        <v/>
      </c>
      <c r="F382" s="104" t="str">
        <f>IF(ISNUMBER(SEARCH("DETECT",$B382)), TRUE, "")</f>
        <v/>
      </c>
      <c r="G382" s="104" t="str">
        <f>IF(ISNUMBER(SEARCH("DOUBLE_CHECK",$B382)), TRUE, "")</f>
        <v/>
      </c>
      <c r="H382" s="104" t="b">
        <f>IF(ISNUMBER(SEARCH("LOOP_CHECK",$B382)), TRUE, "")</f>
        <v>1</v>
      </c>
      <c r="I382" s="104" t="str">
        <f t="shared" si="18"/>
        <v/>
      </c>
      <c r="J382" s="105" t="str">
        <f>IF($B380=$B382,"Duplicate","")</f>
        <v/>
      </c>
      <c r="U382" s="104" t="str">
        <f>IF(ISNUMBER(SEARCH("TRUE",#REF!)), "Need to verify Bypass", "")</f>
        <v/>
      </c>
    </row>
    <row r="383" spans="2:21">
      <c r="B383" s="105" t="s">
        <v>474</v>
      </c>
      <c r="C383" s="105" t="str">
        <f>IF(ISNUMBER(SEARCH("BRANCH",$B383)), TRUE, "")</f>
        <v/>
      </c>
      <c r="D383" s="104" t="str">
        <f>IF(ISNUMBER(SEARCH("CONSTANT_CODING",$B383)), TRUE, "")</f>
        <v/>
      </c>
      <c r="E383" s="104" t="str">
        <f>IF(ISNUMBER(SEARCH("DEFAULT_FAIL",$B383)), TRUE, "")</f>
        <v/>
      </c>
      <c r="F383" s="104" t="str">
        <f>IF(ISNUMBER(SEARCH("DETECT",$B383)), TRUE, "")</f>
        <v/>
      </c>
      <c r="G383" s="104" t="b">
        <f>IF(ISNUMBER(SEARCH("DOUBLE_CHECK",$B383)), TRUE, "")</f>
        <v>1</v>
      </c>
      <c r="H383" s="104" t="str">
        <f>IF(ISNUMBER(SEARCH("LOOP_CHECK",$B383)), TRUE, "")</f>
        <v/>
      </c>
      <c r="I383" s="104" t="str">
        <f t="shared" si="18"/>
        <v/>
      </c>
      <c r="J383" s="105" t="str">
        <f>IF($B382=$B383,"Duplicate","")</f>
        <v/>
      </c>
      <c r="U383" s="104" t="str">
        <f>IF(ISNUMBER(SEARCH("TRUE",#REF!)), "Need to verify Bypass", "")</f>
        <v/>
      </c>
    </row>
    <row r="384" spans="2:21">
      <c r="B384" s="105" t="s">
        <v>475</v>
      </c>
      <c r="C384" s="105" t="str">
        <f>IF(ISNUMBER(SEARCH("BRANCH",$B384)), TRUE, "")</f>
        <v/>
      </c>
      <c r="D384" s="104" t="str">
        <f>IF(ISNUMBER(SEARCH("CONSTANT_CODING",$B384)), TRUE, "")</f>
        <v/>
      </c>
      <c r="E384" s="104" t="str">
        <f>IF(ISNUMBER(SEARCH("DEFAULT_FAIL",$B384)), TRUE, "")</f>
        <v/>
      </c>
      <c r="F384" s="104" t="str">
        <f>IF(ISNUMBER(SEARCH("DETECT",$B384)), TRUE, "")</f>
        <v/>
      </c>
      <c r="G384" s="104" t="b">
        <f>IF(ISNUMBER(SEARCH("DOUBLE_CHECK",$B384)), TRUE, "")</f>
        <v>1</v>
      </c>
      <c r="H384" s="104" t="str">
        <f>IF(ISNUMBER(SEARCH("LOOP_CHECK",$B384)), TRUE, "")</f>
        <v/>
      </c>
      <c r="I384" s="104" t="str">
        <f t="shared" si="18"/>
        <v/>
      </c>
      <c r="J384" s="105" t="str">
        <f>IF($B383=$B384,"Duplicate","")</f>
        <v/>
      </c>
      <c r="U384" s="104" t="str">
        <f>IF(ISNUMBER(SEARCH("TRUE",#REF!)), "Need to verify Bypass", "")</f>
        <v/>
      </c>
    </row>
    <row r="385" spans="1:29">
      <c r="B385" s="105" t="s">
        <v>476</v>
      </c>
      <c r="C385" s="105" t="b">
        <f>IF(ISNUMBER(SEARCH("BRANCH",$B385)), TRUE, "")</f>
        <v>1</v>
      </c>
      <c r="D385" s="104" t="str">
        <f>IF(ISNUMBER(SEARCH("CONSTANT_CODING",$B385)), TRUE, "")</f>
        <v/>
      </c>
      <c r="E385" s="104" t="str">
        <f>IF(ISNUMBER(SEARCH("DEFAULT_FAIL",$B385)), TRUE, "")</f>
        <v/>
      </c>
      <c r="F385" s="104" t="str">
        <f>IF(ISNUMBER(SEARCH("DETECT",$B385)), TRUE, "")</f>
        <v/>
      </c>
      <c r="G385" s="104" t="str">
        <f>IF(ISNUMBER(SEARCH("DOUBLE_CHECK",$B385)), TRUE, "")</f>
        <v/>
      </c>
      <c r="H385" s="104" t="str">
        <f>IF(ISNUMBER(SEARCH("LOOP_CHECK",$B385)), TRUE, "")</f>
        <v/>
      </c>
      <c r="I385" s="104" t="str">
        <f t="shared" si="18"/>
        <v/>
      </c>
      <c r="J385" s="105" t="str">
        <f>IF($B384=$B385,"Duplicate","")</f>
        <v/>
      </c>
      <c r="U385" s="104" t="str">
        <f>IF(ISNUMBER(SEARCH("TRUE",#REF!)), "Need to verify Bypass", "")</f>
        <v/>
      </c>
    </row>
    <row r="386" spans="1:29">
      <c r="B386" s="105" t="s">
        <v>477</v>
      </c>
      <c r="C386" s="105" t="str">
        <f>IF(ISNUMBER(SEARCH("BRANCH",$B386)), TRUE, "")</f>
        <v/>
      </c>
      <c r="D386" s="104" t="str">
        <f>IF(ISNUMBER(SEARCH("CONSTANT_CODING",$B386)), TRUE, "")</f>
        <v/>
      </c>
      <c r="E386" s="104" t="str">
        <f>IF(ISNUMBER(SEARCH("DEFAULT_FAIL",$B386)), TRUE, "")</f>
        <v/>
      </c>
      <c r="F386" s="104" t="str">
        <f>IF(ISNUMBER(SEARCH("DETECT",$B386)), TRUE, "")</f>
        <v/>
      </c>
      <c r="G386" s="104" t="str">
        <f>IF(ISNUMBER(SEARCH("DOUBLE_CHECK",$B386)), TRUE, "")</f>
        <v/>
      </c>
      <c r="H386" s="104" t="str">
        <f>IF(ISNUMBER(SEARCH("LOOP_CHECK",$B386)), TRUE, "")</f>
        <v/>
      </c>
      <c r="I386" s="104" t="b">
        <f>IF(ISNUMBER(SEARCH("BYPASS",$B386)), TRUE, "")</f>
        <v>1</v>
      </c>
    </row>
    <row r="387" spans="1:29">
      <c r="B387" s="105" t="s">
        <v>478</v>
      </c>
      <c r="C387" s="105" t="str">
        <f>IF(ISNUMBER(SEARCH("BRANCH",$B387)), TRUE, "")</f>
        <v/>
      </c>
      <c r="D387" s="104" t="str">
        <f>IF(ISNUMBER(SEARCH("CONSTANT_CODING",$B387)), TRUE, "")</f>
        <v/>
      </c>
      <c r="E387" s="104" t="str">
        <f>IF(ISNUMBER(SEARCH("DEFAULT_FAIL",$B387)), TRUE, "")</f>
        <v/>
      </c>
      <c r="F387" s="104" t="str">
        <f>IF(ISNUMBER(SEARCH("DETECT",$B387)), TRUE, "")</f>
        <v/>
      </c>
      <c r="G387" s="104" t="str">
        <f>IF(ISNUMBER(SEARCH("DOUBLE_CHECK",$B387)), TRUE, "")</f>
        <v/>
      </c>
      <c r="H387" s="104" t="b">
        <f>IF(ISNUMBER(SEARCH("LOOP_CHECK",$B387)), TRUE, "")</f>
        <v>1</v>
      </c>
      <c r="I387" s="104" t="str">
        <f t="shared" si="18"/>
        <v/>
      </c>
      <c r="J387" s="105" t="str">
        <f>IF($B385=$B387,"Duplicate","")</f>
        <v/>
      </c>
      <c r="U387" s="104" t="str">
        <f>IF(ISNUMBER(SEARCH("TRUE",#REF!)), "Need to verify Bypass", "")</f>
        <v/>
      </c>
    </row>
    <row r="388" spans="1:29">
      <c r="B388" s="105" t="s">
        <v>479</v>
      </c>
      <c r="C388" s="105" t="str">
        <f>IF(ISNUMBER(SEARCH("BRANCH",$B388)), TRUE, "")</f>
        <v/>
      </c>
      <c r="D388" s="104" t="str">
        <f>IF(ISNUMBER(SEARCH("CONSTANT_CODING",$B388)), TRUE, "")</f>
        <v/>
      </c>
      <c r="E388" s="104" t="str">
        <f>IF(ISNUMBER(SEARCH("DEFAULT_FAIL",$B388)), TRUE, "")</f>
        <v/>
      </c>
      <c r="F388" s="104" t="str">
        <f>IF(ISNUMBER(SEARCH("DETECT",$B388)), TRUE, "")</f>
        <v/>
      </c>
      <c r="G388" s="104" t="b">
        <f>IF(ISNUMBER(SEARCH("DOUBLE_CHECK",$B388)), TRUE, "")</f>
        <v>1</v>
      </c>
      <c r="H388" s="104" t="str">
        <f>IF(ISNUMBER(SEARCH("LOOP_CHECK",$B388)), TRUE, "")</f>
        <v/>
      </c>
      <c r="I388" s="104" t="str">
        <f t="shared" si="18"/>
        <v/>
      </c>
      <c r="J388" s="105" t="str">
        <f>IF($B387=$B388,"Duplicate","")</f>
        <v/>
      </c>
      <c r="U388" s="104" t="str">
        <f>IF(ISNUMBER(SEARCH("TRUE",#REF!)), "Need to verify Bypass", "")</f>
        <v/>
      </c>
    </row>
    <row r="389" spans="1:29">
      <c r="B389" s="105" t="s">
        <v>480</v>
      </c>
      <c r="C389" s="105" t="str">
        <f>IF(ISNUMBER(SEARCH("BRANCH",$B389)), TRUE, "")</f>
        <v/>
      </c>
      <c r="D389" s="104" t="b">
        <f>IF(ISNUMBER(SEARCH("CONSTANT_CODING",$B389)), TRUE, "")</f>
        <v>1</v>
      </c>
      <c r="E389" s="104" t="str">
        <f>IF(ISNUMBER(SEARCH("DEFAULT_FAIL",$B389)), TRUE, "")</f>
        <v/>
      </c>
      <c r="F389" s="104" t="str">
        <f>IF(ISNUMBER(SEARCH("DETECT",$B389)), TRUE, "")</f>
        <v/>
      </c>
      <c r="G389" s="104" t="str">
        <f>IF(ISNUMBER(SEARCH("DOUBLE_CHECK",$B389)), TRUE, "")</f>
        <v/>
      </c>
      <c r="H389" s="104" t="str">
        <f>IF(ISNUMBER(SEARCH("LOOP_CHECK",$B389)), TRUE, "")</f>
        <v/>
      </c>
      <c r="I389" s="104" t="str">
        <f t="shared" si="18"/>
        <v/>
      </c>
      <c r="J389" s="105" t="str">
        <f>IF($B388=$B389,"Duplicate","")</f>
        <v/>
      </c>
      <c r="U389" s="104" t="str">
        <f>IF(ISNUMBER(SEARCH("TRUE",#REF!)), "Need to verify Bypass", "")</f>
        <v/>
      </c>
    </row>
    <row r="390" spans="1:29">
      <c r="B390" s="105" t="s">
        <v>481</v>
      </c>
      <c r="C390" s="105" t="str">
        <f>IF(ISNUMBER(SEARCH("BRANCH",$B390)), TRUE, "")</f>
        <v/>
      </c>
      <c r="D390" s="104" t="str">
        <f>IF(ISNUMBER(SEARCH("CONSTANT_CODING",$B390)), TRUE, "")</f>
        <v/>
      </c>
      <c r="E390" s="104" t="str">
        <f>IF(ISNUMBER(SEARCH("DEFAULT_FAIL",$B390)), TRUE, "")</f>
        <v/>
      </c>
      <c r="F390" s="104" t="str">
        <f>IF(ISNUMBER(SEARCH("DETECT",$B390)), TRUE, "")</f>
        <v/>
      </c>
      <c r="G390" s="104" t="str">
        <f>IF(ISNUMBER(SEARCH("DOUBLE_CHECK",$B390)), TRUE, "")</f>
        <v/>
      </c>
      <c r="H390" s="104" t="b">
        <f>IF(ISNUMBER(SEARCH("LOOP_CHECK",$B390)), TRUE, "")</f>
        <v>1</v>
      </c>
      <c r="I390" s="104" t="str">
        <f t="shared" si="18"/>
        <v/>
      </c>
      <c r="J390" s="105" t="str">
        <f>IF($B389=$B390,"Duplicate","")</f>
        <v/>
      </c>
      <c r="U390" s="104" t="str">
        <f>IF(ISNUMBER(SEARCH("TRUE",#REF!)), "Need to verify Bypass", "")</f>
        <v/>
      </c>
    </row>
    <row r="391" spans="1:29" s="101" customFormat="1">
      <c r="A391" s="106"/>
      <c r="B391" s="43"/>
      <c r="C391" s="43"/>
      <c r="D391" s="39"/>
      <c r="F391" s="43"/>
      <c r="G391" s="43"/>
      <c r="H391" s="43"/>
      <c r="I391" s="39" t="str">
        <f t="shared" si="18"/>
        <v/>
      </c>
      <c r="J391" s="43"/>
      <c r="K391" s="39"/>
      <c r="M391" s="141"/>
      <c r="N391" s="45"/>
      <c r="P391" s="43"/>
      <c r="Q391" s="39"/>
      <c r="S391" s="43"/>
      <c r="T391" s="43"/>
      <c r="U391" s="39" t="str">
        <f>IF(ISNUMBER(SEARCH("TRUE",#REF!)), "Need to verify Bypass", "")</f>
        <v/>
      </c>
      <c r="AB391" s="117"/>
    </row>
    <row r="392" spans="1:29">
      <c r="A392" s="109" t="s">
        <v>482</v>
      </c>
      <c r="B392" s="105" t="s">
        <v>483</v>
      </c>
      <c r="C392" s="105" t="str">
        <f>IF(ISNUMBER(SEARCH("BRANCH",$B392)), TRUE, "")</f>
        <v/>
      </c>
      <c r="D392" s="104" t="str">
        <f>IF(ISNUMBER(SEARCH("CONSTANT_CODING",$B392)), TRUE, "")</f>
        <v/>
      </c>
      <c r="E392" s="104" t="str">
        <f>IF(ISNUMBER(SEARCH("DEFAULT_FAIL",$B392)), TRUE, "")</f>
        <v/>
      </c>
      <c r="F392" s="104" t="b">
        <f>IF(ISNUMBER(SEARCH("DETECT",$B392)), TRUE, "")</f>
        <v>1</v>
      </c>
      <c r="G392" s="104" t="str">
        <f>IF(ISNUMBER(SEARCH("DOUBLE_CHECK",$B392)), TRUE, "")</f>
        <v/>
      </c>
      <c r="H392" s="104" t="str">
        <f>IF(ISNUMBER(SEARCH("LOOP_CHECK",$B392)), TRUE, "")</f>
        <v/>
      </c>
      <c r="I392" s="104" t="str">
        <f t="shared" si="18"/>
        <v/>
      </c>
      <c r="J392" s="105" t="str">
        <f>IF($B391=$B392,"Duplicate","")</f>
        <v/>
      </c>
      <c r="U392" s="104" t="str">
        <f>IF(ISNUMBER(SEARCH("TRUE",#REF!)), "Need to verify Bypass", "")</f>
        <v/>
      </c>
      <c r="W392" s="105" t="s">
        <v>2</v>
      </c>
      <c r="X392" s="105">
        <f>COUNTIF(C392:C409, "=TRUE")</f>
        <v>3</v>
      </c>
      <c r="Y392" s="105">
        <f>COUNTIFS(C392:C409, "=TRUE", K392:K409, "")</f>
        <v>3</v>
      </c>
      <c r="Z392" s="105">
        <f>X392-Y392</f>
        <v>0</v>
      </c>
      <c r="AA392" s="105">
        <f>COUNTIF(N392:N409, "=TRUE")</f>
        <v>0</v>
      </c>
      <c r="AB392" s="120">
        <f>IF(X392=0, 1, Y392/X392)</f>
        <v>1</v>
      </c>
      <c r="AC392" s="114">
        <f>IF(Y392+AA392=0, 1, Y392/(Y392+AA392))</f>
        <v>1</v>
      </c>
    </row>
    <row r="393" spans="1:29">
      <c r="B393" s="105" t="s">
        <v>484</v>
      </c>
      <c r="C393" s="105" t="str">
        <f>IF(ISNUMBER(SEARCH("BRANCH",$B393)), TRUE, "")</f>
        <v/>
      </c>
      <c r="D393" s="104" t="s">
        <v>45</v>
      </c>
      <c r="E393" s="104" t="str">
        <f>IF(ISNUMBER(SEARCH("DEFAULT_FAIL",$B393)), TRUE, "")</f>
        <v/>
      </c>
      <c r="F393" s="104" t="str">
        <f>IF(ISNUMBER(SEARCH("DETECT",$B393)), TRUE, "")</f>
        <v/>
      </c>
      <c r="G393" s="104" t="str">
        <f>IF(ISNUMBER(SEARCH("DOUBLE_CHECK",$B393)), TRUE, "")</f>
        <v/>
      </c>
      <c r="H393" s="104" t="str">
        <f>IF(ISNUMBER(SEARCH("LOOP_CHECK",$B393)), TRUE, "")</f>
        <v/>
      </c>
      <c r="I393" s="104" t="str">
        <f t="shared" si="18"/>
        <v/>
      </c>
      <c r="J393" s="105" t="str">
        <f>IF($B392=$B393,"Duplicate","")</f>
        <v/>
      </c>
      <c r="U393" s="104" t="str">
        <f>IF(ISNUMBER(SEARCH("TRUE",#REF!)), "Need to verify Bypass", "")</f>
        <v/>
      </c>
      <c r="W393" s="105" t="s">
        <v>3</v>
      </c>
      <c r="X393" s="105">
        <f>COUNTIF(D392:D409, "=TRUE")</f>
        <v>5</v>
      </c>
      <c r="Y393" s="105">
        <f>COUNTIFS(D392:D409, "=TRUE", K392:K409, "")</f>
        <v>4</v>
      </c>
      <c r="Z393" s="105">
        <f t="shared" ref="Z393:Z395" si="19">X393-Y393</f>
        <v>1</v>
      </c>
      <c r="AA393" s="105">
        <f>COUNTIF(O392:O409, "=TRUE")</f>
        <v>0</v>
      </c>
      <c r="AB393" s="121">
        <f>IF(X393=0, 1, Y393/X393)</f>
        <v>0.8</v>
      </c>
      <c r="AC393" s="114">
        <f>IF(Y393+AA393=0, 1, Y393/(Y393+AA393))</f>
        <v>1</v>
      </c>
    </row>
    <row r="394" spans="1:29">
      <c r="B394" s="105" t="s">
        <v>485</v>
      </c>
      <c r="C394" s="105" t="str">
        <f>IF(ISNUMBER(SEARCH("BRANCH",$B394)), TRUE, "")</f>
        <v/>
      </c>
      <c r="D394" s="104" t="str">
        <f>IF(ISNUMBER(SEARCH("CONSTANT_CODING",$B394)), TRUE, "")</f>
        <v/>
      </c>
      <c r="E394" s="104" t="str">
        <f>IF(ISNUMBER(SEARCH("DEFAULT_FAIL",$B394)), TRUE, "")</f>
        <v/>
      </c>
      <c r="F394" s="104" t="b">
        <f>IF(ISNUMBER(SEARCH("DETECT",$B394)), TRUE, "")</f>
        <v>1</v>
      </c>
      <c r="G394" s="104" t="str">
        <f>IF(ISNUMBER(SEARCH("DOUBLE_CHECK",$B394)), TRUE, "")</f>
        <v/>
      </c>
      <c r="H394" s="104" t="str">
        <f>IF(ISNUMBER(SEARCH("LOOP_CHECK",$B394)), TRUE, "")</f>
        <v/>
      </c>
      <c r="I394" s="104" t="str">
        <f t="shared" si="18"/>
        <v/>
      </c>
      <c r="J394" s="105" t="str">
        <f>IF($B393=$B394,"Duplicate","")</f>
        <v/>
      </c>
      <c r="U394" s="104" t="str">
        <f>IF(ISNUMBER(SEARCH("TRUE",#REF!)), "Need to verify Bypass", "")</f>
        <v/>
      </c>
      <c r="W394" s="105" t="s">
        <v>4</v>
      </c>
      <c r="X394" s="105">
        <f>COUNTIF(E392:E409, "=TRUE")</f>
        <v>1</v>
      </c>
      <c r="Y394" s="105">
        <f>COUNTIFS(E392:E409, "=TRUE", K392:K409, "")</f>
        <v>1</v>
      </c>
      <c r="Z394" s="105">
        <f t="shared" si="19"/>
        <v>0</v>
      </c>
      <c r="AA394" s="105">
        <f>COUNTIF(P392:P409, "=TRUE")</f>
        <v>0</v>
      </c>
      <c r="AB394" s="121">
        <f>IF(X394=0, 1, Y394/X394)</f>
        <v>1</v>
      </c>
      <c r="AC394" s="114">
        <f>IF(Y394+AA394=0, 1, Y394/(Y394+AA394))</f>
        <v>1</v>
      </c>
    </row>
    <row r="395" spans="1:29">
      <c r="B395" s="105" t="s">
        <v>486</v>
      </c>
      <c r="C395" s="105" t="str">
        <f>IF(ISNUMBER(SEARCH("BRANCH",$B395)), TRUE, "")</f>
        <v/>
      </c>
      <c r="D395" s="104" t="b">
        <f>IF(ISNUMBER(SEARCH("CONSTANT_CODING",$B395)), TRUE, "")</f>
        <v>1</v>
      </c>
      <c r="E395" s="104" t="str">
        <f>IF(ISNUMBER(SEARCH("DEFAULT_FAIL",$B395)), TRUE, "")</f>
        <v/>
      </c>
      <c r="F395" s="104" t="str">
        <f>IF(ISNUMBER(SEARCH("DETECT",$B395)), TRUE, "")</f>
        <v/>
      </c>
      <c r="G395" s="104" t="str">
        <f>IF(ISNUMBER(SEARCH("DOUBLE_CHECK",$B395)), TRUE, "")</f>
        <v/>
      </c>
      <c r="H395" s="104" t="str">
        <f>IF(ISNUMBER(SEARCH("LOOP_CHECK",$B395)), TRUE, "")</f>
        <v/>
      </c>
      <c r="I395" s="104" t="str">
        <f t="shared" si="18"/>
        <v/>
      </c>
      <c r="J395" s="105" t="str">
        <f>IF($B394=$B395,"Duplicate","")</f>
        <v/>
      </c>
      <c r="U395" s="104" t="str">
        <f>IF(ISNUMBER(SEARCH("TRUE",#REF!)), "Need to verify Bypass", "")</f>
        <v/>
      </c>
      <c r="W395" s="105" t="s">
        <v>5</v>
      </c>
      <c r="X395" s="105">
        <f>COUNTIF(F392:F409, "=TRUE")</f>
        <v>3</v>
      </c>
      <c r="Y395" s="105">
        <f>COUNTIFS(F392:F409, "=TRUE", K392:K409, "")</f>
        <v>3</v>
      </c>
      <c r="Z395" s="105">
        <f t="shared" si="19"/>
        <v>0</v>
      </c>
      <c r="AA395" s="105">
        <f>COUNTIF(Q392:Q409, "=TRUE")</f>
        <v>0</v>
      </c>
      <c r="AB395" s="121">
        <f>IF(X395=0, 1, Y395/X395)</f>
        <v>1</v>
      </c>
      <c r="AC395" s="114">
        <f>IF(Y395+AA395=0, 1, Y395/(Y395+AA395))</f>
        <v>1</v>
      </c>
    </row>
    <row r="396" spans="1:29">
      <c r="B396" s="105" t="s">
        <v>487</v>
      </c>
      <c r="C396" s="105" t="str">
        <f>IF(ISNUMBER(SEARCH("BRANCH",$B396)), TRUE, "")</f>
        <v/>
      </c>
      <c r="D396" s="104" t="str">
        <f>IF(ISNUMBER(SEARCH("CONSTANT_CODING",$B396)), TRUE, "")</f>
        <v/>
      </c>
      <c r="E396" s="104" t="str">
        <f>IF(ISNUMBER(SEARCH("DEFAULT_FAIL",$B396)), TRUE, "")</f>
        <v/>
      </c>
      <c r="F396" s="104" t="b">
        <f>IF(ISNUMBER(SEARCH("DETECT",$B396)), TRUE, "")</f>
        <v>1</v>
      </c>
      <c r="G396" s="104" t="str">
        <f>IF(ISNUMBER(SEARCH("DOUBLE_CHECK",$B396)), TRUE, "")</f>
        <v/>
      </c>
      <c r="H396" s="104" t="str">
        <f>IF(ISNUMBER(SEARCH("LOOP_CHECK",$B396)), TRUE, "")</f>
        <v/>
      </c>
      <c r="I396" s="104" t="str">
        <f t="shared" si="18"/>
        <v/>
      </c>
      <c r="J396" s="105" t="str">
        <f>IF($B395=$B396,"Duplicate","")</f>
        <v/>
      </c>
      <c r="U396" s="104" t="str">
        <f>IF(ISNUMBER(SEARCH("TRUE",#REF!)), "Need to verify Bypass", "")</f>
        <v/>
      </c>
      <c r="W396" s="105" t="s">
        <v>6</v>
      </c>
      <c r="X396" s="105">
        <f>COUNTIF(G392:G409, "=TRUE")</f>
        <v>3</v>
      </c>
      <c r="Y396" s="105">
        <f>COUNTIFS(G392:G409, "=TRUE", K392:K409, "")</f>
        <v>3</v>
      </c>
      <c r="Z396" s="105">
        <f>X396-Y396</f>
        <v>0</v>
      </c>
      <c r="AA396" s="105">
        <f>COUNTIF(R392:R409, "=TRUE")</f>
        <v>0</v>
      </c>
      <c r="AB396" s="121">
        <f>IF(X396=0, 1, Y396/X396)</f>
        <v>1</v>
      </c>
      <c r="AC396" s="114">
        <f>IF(Y396+AA396=0, 1, Y396/(Y396+AA396))</f>
        <v>1</v>
      </c>
    </row>
    <row r="397" spans="1:29">
      <c r="B397" s="105" t="s">
        <v>488</v>
      </c>
      <c r="C397" s="105" t="b">
        <f>IF(ISNUMBER(SEARCH("BRANCH",$B397)), TRUE, "")</f>
        <v>1</v>
      </c>
      <c r="D397" s="104" t="str">
        <f>IF(ISNUMBER(SEARCH("CONSTANT_CODING",$B397)), TRUE, "")</f>
        <v/>
      </c>
      <c r="E397" s="104" t="str">
        <f>IF(ISNUMBER(SEARCH("DEFAULT_FAIL",$B397)), TRUE, "")</f>
        <v/>
      </c>
      <c r="F397" s="104" t="str">
        <f>IF(ISNUMBER(SEARCH("DETECT",$B397)), TRUE, "")</f>
        <v/>
      </c>
      <c r="G397" s="104" t="str">
        <f>IF(ISNUMBER(SEARCH("DOUBLE_CHECK",$B397)), TRUE, "")</f>
        <v/>
      </c>
      <c r="H397" s="104" t="str">
        <f>IF(ISNUMBER(SEARCH("LOOP_CHECK",$B397)), TRUE, "")</f>
        <v/>
      </c>
      <c r="I397" s="104" t="str">
        <f t="shared" si="18"/>
        <v/>
      </c>
      <c r="J397" s="105" t="str">
        <f>IF($B396=$B397,"Duplicate","")</f>
        <v/>
      </c>
      <c r="U397" s="104" t="str">
        <f>IF(ISNUMBER(SEARCH("TRUE",#REF!)), "Need to verify Bypass", "")</f>
        <v/>
      </c>
      <c r="W397" s="105" t="s">
        <v>7</v>
      </c>
      <c r="X397" s="105">
        <f>COUNTIF(H392:H409, "=TRUE")</f>
        <v>1</v>
      </c>
      <c r="Y397" s="105">
        <f>COUNTIFS(H392:H409, "=TRUE", K392:K409, "")</f>
        <v>1</v>
      </c>
      <c r="Z397" s="105">
        <f t="shared" ref="Z397:Z398" si="20">X397-Y397</f>
        <v>0</v>
      </c>
      <c r="AA397" s="105">
        <f>COUNTIF(S392:S409, "=TRUE")</f>
        <v>0</v>
      </c>
      <c r="AB397" s="121">
        <f>IF(X397=0, 1, Y397/X397)</f>
        <v>1</v>
      </c>
      <c r="AC397" s="114">
        <f>IF(Y397+AA397=0, 1, Y397/(Y397+AA397))</f>
        <v>1</v>
      </c>
    </row>
    <row r="398" spans="1:29">
      <c r="B398" s="105" t="s">
        <v>489</v>
      </c>
      <c r="C398" s="105" t="str">
        <f>IF(ISNUMBER(SEARCH("BRANCH",$B398)), TRUE, "")</f>
        <v/>
      </c>
      <c r="D398" s="104" t="str">
        <f>IF(ISNUMBER(SEARCH("CONSTANT_CODING",$B398)), TRUE, "")</f>
        <v/>
      </c>
      <c r="E398" s="104" t="str">
        <f>IF(ISNUMBER(SEARCH("DEFAULT_FAIL",$B398)), TRUE, "")</f>
        <v/>
      </c>
      <c r="F398" s="104" t="str">
        <f>IF(ISNUMBER(SEARCH("DETECT",$B398)), TRUE, "")</f>
        <v/>
      </c>
      <c r="G398" s="104" t="b">
        <f>IF(ISNUMBER(SEARCH("DOUBLE_CHECK",$B398)), TRUE, "")</f>
        <v>1</v>
      </c>
      <c r="H398" s="104" t="str">
        <f>IF(ISNUMBER(SEARCH("LOOP_CHECK",$B398)), TRUE, "")</f>
        <v/>
      </c>
      <c r="I398" s="104" t="str">
        <f t="shared" si="18"/>
        <v/>
      </c>
      <c r="J398" s="105" t="str">
        <f>IF($B397=$B398,"Duplicate","")</f>
        <v/>
      </c>
      <c r="U398" s="104" t="str">
        <f>IF(ISNUMBER(SEARCH("TRUE",#REF!)), "Need to verify Bypass", "")</f>
        <v/>
      </c>
      <c r="W398" s="105" t="s">
        <v>12</v>
      </c>
      <c r="X398" s="105">
        <f>COUNTIF(I392:I409, "=TRUE")</f>
        <v>1</v>
      </c>
      <c r="Y398" s="105">
        <f>COUNTIFS(I392:I409, "=TRUE", K392:K409, "")</f>
        <v>1</v>
      </c>
      <c r="Z398" s="105">
        <f t="shared" si="20"/>
        <v>0</v>
      </c>
      <c r="AA398" s="105">
        <f>COUNTIF(T392:T409,"=TRUE")</f>
        <v>0</v>
      </c>
      <c r="AB398" s="122">
        <f>IF(X398=0, 1, Y398/X398)</f>
        <v>1</v>
      </c>
      <c r="AC398" s="114">
        <f>IF(Y398+AA398=0, 1, Y398/(Y398+AA398))</f>
        <v>1</v>
      </c>
    </row>
    <row r="399" spans="1:29">
      <c r="B399" s="105" t="s">
        <v>490</v>
      </c>
      <c r="C399" s="105" t="str">
        <f>IF(ISNUMBER(SEARCH("BRANCH",$B399)), TRUE, "")</f>
        <v/>
      </c>
      <c r="D399" s="104" t="b">
        <f>IF(ISNUMBER(SEARCH("CONSTANT_CODING",$B399)), TRUE, "")</f>
        <v>1</v>
      </c>
      <c r="E399" s="104" t="str">
        <f>IF(ISNUMBER(SEARCH("DEFAULT_FAIL",$B399)), TRUE, "")</f>
        <v/>
      </c>
      <c r="F399" s="104" t="str">
        <f>IF(ISNUMBER(SEARCH("DETECT",$B399)), TRUE, "")</f>
        <v/>
      </c>
      <c r="G399" s="104" t="str">
        <f>IF(ISNUMBER(SEARCH("DOUBLE_CHECK",$B399)), TRUE, "")</f>
        <v/>
      </c>
      <c r="H399" s="104" t="str">
        <f>IF(ISNUMBER(SEARCH("LOOP_CHECK",$B399)), TRUE, "")</f>
        <v/>
      </c>
      <c r="I399" s="104" t="str">
        <f t="shared" si="18"/>
        <v/>
      </c>
      <c r="J399" s="105" t="s">
        <v>145</v>
      </c>
      <c r="K399" s="104" t="b">
        <v>1</v>
      </c>
      <c r="U399" s="104" t="str">
        <f>IF(ISNUMBER(SEARCH("TRUE",#REF!)), "Need to verify Bypass", "")</f>
        <v/>
      </c>
      <c r="W399" s="43" t="s">
        <v>35</v>
      </c>
      <c r="X399" s="43">
        <f>SUM(X392:X398)</f>
        <v>17</v>
      </c>
      <c r="Y399" s="43">
        <f>SUM(Y392:Y398)</f>
        <v>16</v>
      </c>
      <c r="Z399" s="43">
        <f>X399-Y399</f>
        <v>1</v>
      </c>
      <c r="AA399" s="43">
        <f>SUM(AA392:AA398)</f>
        <v>0</v>
      </c>
      <c r="AB399" s="122">
        <f>IF(X399=0, 1, Y399/X399)</f>
        <v>0.94117647058823528</v>
      </c>
      <c r="AC399" s="116">
        <f>IF(Y399+AA399=0, 1, Y399/(Y399+AA399))</f>
        <v>1</v>
      </c>
    </row>
    <row r="400" spans="1:29">
      <c r="B400" s="105" t="s">
        <v>491</v>
      </c>
      <c r="C400" s="105" t="str">
        <f>IF(ISNUMBER(SEARCH("BRANCH",$B400)), TRUE, "")</f>
        <v/>
      </c>
      <c r="D400" s="104" t="str">
        <f>IF(ISNUMBER(SEARCH("CONSTANT_CODING",$B400)), TRUE, "")</f>
        <v/>
      </c>
      <c r="E400" s="104" t="str">
        <f>IF(ISNUMBER(SEARCH("DEFAULT_FAIL",$B400)), TRUE, "")</f>
        <v/>
      </c>
      <c r="F400" s="104" t="str">
        <f>IF(ISNUMBER(SEARCH("DETECT",$B400)), TRUE, "")</f>
        <v/>
      </c>
      <c r="G400" s="104" t="str">
        <f>IF(ISNUMBER(SEARCH("DOUBLE_CHECK",$B400)), TRUE, "")</f>
        <v/>
      </c>
      <c r="H400" s="104" t="b">
        <f>IF(ISNUMBER(SEARCH("LOOP_CHECK",$B400)), TRUE, "")</f>
        <v>1</v>
      </c>
      <c r="I400" s="104" t="str">
        <f t="shared" si="18"/>
        <v/>
      </c>
      <c r="J400" s="105" t="str">
        <f>IF($B399=$B400,"Duplicate","")</f>
        <v/>
      </c>
      <c r="U400" s="104" t="str">
        <f>IF(ISNUMBER(SEARCH("TRUE",#REF!)), "Need to verify Bypass", "")</f>
        <v/>
      </c>
    </row>
    <row r="401" spans="1:29">
      <c r="B401" s="105" t="s">
        <v>492</v>
      </c>
      <c r="C401" s="105" t="b">
        <f>IF(ISNUMBER(SEARCH("BRANCH",$B401)), TRUE, "")</f>
        <v>1</v>
      </c>
      <c r="D401" s="104" t="str">
        <f>IF(ISNUMBER(SEARCH("CONSTANT_CODING",$B401)), TRUE, "")</f>
        <v/>
      </c>
      <c r="E401" s="104" t="str">
        <f>IF(ISNUMBER(SEARCH("DEFAULT_FAIL",$B401)), TRUE, "")</f>
        <v/>
      </c>
      <c r="F401" s="104" t="str">
        <f>IF(ISNUMBER(SEARCH("DETECT",$B401)), TRUE, "")</f>
        <v/>
      </c>
      <c r="G401" s="104" t="str">
        <f>IF(ISNUMBER(SEARCH("DOUBLE_CHECK",$B401)), TRUE, "")</f>
        <v/>
      </c>
      <c r="H401" s="104" t="str">
        <f>IF(ISNUMBER(SEARCH("LOOP_CHECK",$B401)), TRUE, "")</f>
        <v/>
      </c>
      <c r="I401" s="104" t="str">
        <f t="shared" si="18"/>
        <v/>
      </c>
      <c r="J401" s="105" t="str">
        <f>IF($B400=$B401,"Duplicate","")</f>
        <v/>
      </c>
      <c r="U401" s="104" t="str">
        <f>IF(ISNUMBER(SEARCH("TRUE",#REF!)), "Need to verify Bypass", "")</f>
        <v/>
      </c>
    </row>
    <row r="402" spans="1:29">
      <c r="B402" s="105" t="s">
        <v>493</v>
      </c>
      <c r="C402" s="105" t="str">
        <f>IF(ISNUMBER(SEARCH("BRANCH",$B402)), TRUE, "")</f>
        <v/>
      </c>
      <c r="D402" s="104" t="str">
        <f>IF(ISNUMBER(SEARCH("CONSTANT_CODING",$B402)), TRUE, "")</f>
        <v/>
      </c>
      <c r="E402" s="104" t="str">
        <f>IF(ISNUMBER(SEARCH("DEFAULT_FAIL",$B402)), TRUE, "")</f>
        <v/>
      </c>
      <c r="F402" s="104" t="str">
        <f>IF(ISNUMBER(SEARCH("DETECT",$B402)), TRUE, "")</f>
        <v/>
      </c>
      <c r="G402" s="104" t="str">
        <f>IF(ISNUMBER(SEARCH("DOUBLE_CHECK",$B402)), TRUE, "")</f>
        <v/>
      </c>
      <c r="H402" s="104" t="str">
        <f>IF(ISNUMBER(SEARCH("LOOP_CHECK",$B402)), TRUE, "")</f>
        <v/>
      </c>
      <c r="I402" s="104" t="b">
        <f t="shared" si="18"/>
        <v>1</v>
      </c>
    </row>
    <row r="403" spans="1:29">
      <c r="B403" s="105" t="s">
        <v>494</v>
      </c>
      <c r="C403" s="105" t="str">
        <f>IF(ISNUMBER(SEARCH("BRANCH",$B403)), TRUE, "")</f>
        <v/>
      </c>
      <c r="D403" s="104" t="str">
        <f>IF(ISNUMBER(SEARCH("CONSTANT_CODING",$B403)), TRUE, "")</f>
        <v/>
      </c>
      <c r="E403" s="104" t="str">
        <f>IF(ISNUMBER(SEARCH("DEFAULT_FAIL",$B403)), TRUE, "")</f>
        <v/>
      </c>
      <c r="F403" s="104" t="str">
        <f>IF(ISNUMBER(SEARCH("DETECT",$B403)), TRUE, "")</f>
        <v/>
      </c>
      <c r="G403" s="104" t="b">
        <f>IF(ISNUMBER(SEARCH("DOUBLE_CHECK",$B403)), TRUE, "")</f>
        <v>1</v>
      </c>
      <c r="H403" s="104" t="str">
        <f>IF(ISNUMBER(SEARCH("LOOP_CHECK",$B403)), TRUE, "")</f>
        <v/>
      </c>
      <c r="I403" s="104" t="str">
        <f t="shared" si="18"/>
        <v/>
      </c>
      <c r="J403" s="105" t="str">
        <f>IF($B401=$B403,"Duplicate","")</f>
        <v/>
      </c>
      <c r="U403" s="104" t="str">
        <f>IF(ISNUMBER(SEARCH("TRUE",#REF!)), "Need to verify Bypass", "")</f>
        <v/>
      </c>
    </row>
    <row r="404" spans="1:29">
      <c r="B404" s="105" t="s">
        <v>495</v>
      </c>
      <c r="C404" s="105" t="b">
        <f>IF(ISNUMBER(SEARCH("BRANCH",$B404)), TRUE, "")</f>
        <v>1</v>
      </c>
      <c r="D404" s="104" t="str">
        <f>IF(ISNUMBER(SEARCH("CONSTANT_CODING",$B404)), TRUE, "")</f>
        <v/>
      </c>
      <c r="E404" s="104" t="str">
        <f>IF(ISNUMBER(SEARCH("DEFAULT_FAIL",$B404)), TRUE, "")</f>
        <v/>
      </c>
      <c r="F404" s="104" t="str">
        <f>IF(ISNUMBER(SEARCH("DETECT",$B404)), TRUE, "")</f>
        <v/>
      </c>
      <c r="G404" s="104" t="str">
        <f>IF(ISNUMBER(SEARCH("DOUBLE_CHECK",$B404)), TRUE, "")</f>
        <v/>
      </c>
      <c r="H404" s="104" t="str">
        <f>IF(ISNUMBER(SEARCH("LOOP_CHECK",$B404)), TRUE, "")</f>
        <v/>
      </c>
      <c r="I404" s="104" t="str">
        <f t="shared" si="18"/>
        <v/>
      </c>
      <c r="J404" s="105" t="str">
        <f>IF($B403=$B404,"Duplicate","")</f>
        <v/>
      </c>
      <c r="U404" s="104" t="str">
        <f>IF(ISNUMBER(SEARCH("TRUE",#REF!)), "Need to verify Bypass", "")</f>
        <v/>
      </c>
    </row>
    <row r="405" spans="1:29">
      <c r="B405" s="105" t="s">
        <v>496</v>
      </c>
      <c r="C405" s="105" t="str">
        <f>IF(ISNUMBER(SEARCH("BRANCH",$B405)), TRUE, "")</f>
        <v/>
      </c>
      <c r="D405" s="104" t="str">
        <f>IF(ISNUMBER(SEARCH("CONSTANT_CODING",$B405)), TRUE, "")</f>
        <v/>
      </c>
      <c r="E405" s="104" t="str">
        <f>IF(ISNUMBER(SEARCH("DEFAULT_FAIL",$B405)), TRUE, "")</f>
        <v/>
      </c>
      <c r="F405" s="104" t="str">
        <f>IF(ISNUMBER(SEARCH("DETECT",$B405)), TRUE, "")</f>
        <v/>
      </c>
      <c r="G405" s="104" t="b">
        <f>IF(ISNUMBER(SEARCH("DOUBLE_CHECK",$B405)), TRUE, "")</f>
        <v>1</v>
      </c>
      <c r="H405" s="104" t="str">
        <f>IF(ISNUMBER(SEARCH("LOOP_CHECK",$B405)), TRUE, "")</f>
        <v/>
      </c>
      <c r="I405" s="104" t="str">
        <f t="shared" si="18"/>
        <v/>
      </c>
      <c r="J405" s="105" t="str">
        <f>IF($B404=$B405,"Duplicate","")</f>
        <v/>
      </c>
      <c r="U405" s="104" t="str">
        <f>IF(ISNUMBER(SEARCH("TRUE",#REF!)), "Need to verify Bypass", "")</f>
        <v/>
      </c>
    </row>
    <row r="406" spans="1:29">
      <c r="B406" s="105" t="s">
        <v>497</v>
      </c>
      <c r="C406" s="105" t="str">
        <f>IF(ISNUMBER(SEARCH("BRANCH",$B406)), TRUE, "")</f>
        <v/>
      </c>
      <c r="D406" s="104" t="b">
        <f>IF(ISNUMBER(SEARCH("CONSTANT_CODING",$B406)), TRUE, "")</f>
        <v>1</v>
      </c>
      <c r="E406" s="104" t="str">
        <f>IF(ISNUMBER(SEARCH("DEFAULT_FAIL",$B406)), TRUE, "")</f>
        <v/>
      </c>
      <c r="F406" s="104" t="str">
        <f>IF(ISNUMBER(SEARCH("DETECT",$B406)), TRUE, "")</f>
        <v/>
      </c>
      <c r="G406" s="104" t="str">
        <f>IF(ISNUMBER(SEARCH("DOUBLE_CHECK",$B406)), TRUE, "")</f>
        <v/>
      </c>
      <c r="H406" s="104" t="str">
        <f>IF(ISNUMBER(SEARCH("LOOP_CHECK",$B406)), TRUE, "")</f>
        <v/>
      </c>
      <c r="I406" s="104" t="str">
        <f t="shared" si="18"/>
        <v/>
      </c>
      <c r="J406" s="105" t="str">
        <f>IF($B405=$B406,"Duplicate","")</f>
        <v/>
      </c>
      <c r="U406" s="104" t="str">
        <f>IF(ISNUMBER(SEARCH("TRUE",#REF!)), "Need to verify Bypass", "")</f>
        <v/>
      </c>
    </row>
    <row r="407" spans="1:29">
      <c r="B407" s="105" t="s">
        <v>498</v>
      </c>
      <c r="C407" s="105" t="str">
        <f>IF(ISNUMBER(SEARCH("BRANCH",$B407)), TRUE, "")</f>
        <v/>
      </c>
      <c r="D407" s="104" t="str">
        <f>IF(ISNUMBER(SEARCH("CONSTANT_CODING",$B407)), TRUE, "")</f>
        <v/>
      </c>
      <c r="E407" s="104" t="b">
        <f>IF(ISNUMBER(SEARCH("DEFAULT_FAIL",$B407)), TRUE, "")</f>
        <v>1</v>
      </c>
      <c r="F407" s="104" t="str">
        <f>IF(ISNUMBER(SEARCH("DETECT",$B407)), TRUE, "")</f>
        <v/>
      </c>
      <c r="G407" s="104" t="str">
        <f>IF(ISNUMBER(SEARCH("DOUBLE_CHECK",$B407)), TRUE, "")</f>
        <v/>
      </c>
      <c r="H407" s="104" t="str">
        <f>IF(ISNUMBER(SEARCH("LOOP_CHECK",$B407)), TRUE, "")</f>
        <v/>
      </c>
      <c r="I407" s="104" t="str">
        <f t="shared" si="18"/>
        <v/>
      </c>
      <c r="J407" s="105" t="str">
        <f>IF($B406=$B407,"Duplicate","")</f>
        <v/>
      </c>
      <c r="U407" s="104" t="str">
        <f>IF(ISNUMBER(SEARCH("TRUE",#REF!)), "Need to verify Bypass", "")</f>
        <v/>
      </c>
    </row>
    <row r="408" spans="1:29">
      <c r="B408" s="105" t="s">
        <v>499</v>
      </c>
      <c r="C408" s="105" t="str">
        <f>IF(ISNUMBER(SEARCH("BRANCH",$B408)), TRUE, "")</f>
        <v/>
      </c>
      <c r="D408" s="104" t="b">
        <f>IF(ISNUMBER(SEARCH("CONSTANT_CODING",$B408)), TRUE, "")</f>
        <v>1</v>
      </c>
      <c r="E408" s="104" t="str">
        <f>IF(ISNUMBER(SEARCH("DEFAULT_FAIL",$B408)), TRUE, "")</f>
        <v/>
      </c>
      <c r="F408" s="104" t="str">
        <f>IF(ISNUMBER(SEARCH("DETECT",$B408)), TRUE, "")</f>
        <v/>
      </c>
      <c r="G408" s="104" t="str">
        <f>IF(ISNUMBER(SEARCH("DOUBLE_CHECK",$B408)), TRUE, "")</f>
        <v/>
      </c>
      <c r="H408" s="104" t="str">
        <f>IF(ISNUMBER(SEARCH("LOOP_CHECK",$B408)), TRUE, "")</f>
        <v/>
      </c>
      <c r="I408" s="104" t="str">
        <f t="shared" si="18"/>
        <v/>
      </c>
      <c r="J408" s="105" t="str">
        <f>IF($B407=$B408,"Duplicate","")</f>
        <v/>
      </c>
      <c r="U408" s="104" t="str">
        <f>IF(ISNUMBER(SEARCH("TRUE",#REF!)), "Need to verify Bypass", "")</f>
        <v/>
      </c>
    </row>
    <row r="409" spans="1:29">
      <c r="B409" s="105" t="s">
        <v>500</v>
      </c>
      <c r="C409" s="105" t="str">
        <f>IF(ISNUMBER(SEARCH("BRANCH",$B409)), TRUE, "")</f>
        <v/>
      </c>
      <c r="D409" s="104" t="b">
        <f>IF(ISNUMBER(SEARCH("CONSTANT_CODING",$B409)), TRUE, "")</f>
        <v>1</v>
      </c>
      <c r="E409" s="104" t="str">
        <f>IF(ISNUMBER(SEARCH("DEFAULT_FAIL",$B409)), TRUE, "")</f>
        <v/>
      </c>
      <c r="F409" s="104" t="str">
        <f>IF(ISNUMBER(SEARCH("DETECT",$B409)), TRUE, "")</f>
        <v/>
      </c>
      <c r="G409" s="104" t="str">
        <f>IF(ISNUMBER(SEARCH("DOUBLE_CHECK",$B409)), TRUE, "")</f>
        <v/>
      </c>
      <c r="H409" s="104" t="str">
        <f>IF(ISNUMBER(SEARCH("LOOP_CHECK",$B409)), TRUE, "")</f>
        <v/>
      </c>
      <c r="I409" s="104" t="str">
        <f t="shared" si="18"/>
        <v/>
      </c>
      <c r="J409" s="105" t="str">
        <f>IF($B408=$B409,"Duplicate","")</f>
        <v/>
      </c>
      <c r="U409" s="104" t="str">
        <f>IF(ISNUMBER(SEARCH("TRUE",#REF!)), "Need to verify Bypass", "")</f>
        <v/>
      </c>
    </row>
    <row r="410" spans="1:29" s="101" customFormat="1">
      <c r="A410" s="106"/>
      <c r="B410" s="43"/>
      <c r="C410" s="43"/>
      <c r="D410" s="39"/>
      <c r="F410" s="43"/>
      <c r="G410" s="43"/>
      <c r="H410" s="43"/>
      <c r="I410" s="39" t="str">
        <f t="shared" si="18"/>
        <v/>
      </c>
      <c r="J410" s="43"/>
      <c r="K410" s="39"/>
      <c r="M410" s="141"/>
      <c r="N410" s="45"/>
      <c r="P410" s="43"/>
      <c r="Q410" s="39"/>
      <c r="S410" s="43"/>
      <c r="T410" s="43"/>
      <c r="U410" s="39" t="str">
        <f>IF(ISNUMBER(SEARCH("TRUE",#REF!)), "Need to verify Bypass", "")</f>
        <v/>
      </c>
      <c r="AB410" s="117"/>
    </row>
    <row r="411" spans="1:29">
      <c r="A411" s="109" t="s">
        <v>501</v>
      </c>
      <c r="B411" s="105" t="s">
        <v>502</v>
      </c>
      <c r="C411" s="105" t="b">
        <f>IF(ISNUMBER(SEARCH("BRANCH",$B411)), TRUE, "")</f>
        <v>1</v>
      </c>
      <c r="D411" s="104" t="str">
        <f>IF(ISNUMBER(SEARCH("CONSTANT_CODING",$B411)), TRUE, "")</f>
        <v/>
      </c>
      <c r="E411" s="104" t="str">
        <f>IF(ISNUMBER(SEARCH("DEFAULT_FAIL",$B411)), TRUE, "")</f>
        <v/>
      </c>
      <c r="F411" s="104" t="str">
        <f>IF(ISNUMBER(SEARCH("DETECT",$B411)), TRUE, "")</f>
        <v/>
      </c>
      <c r="G411" s="104" t="str">
        <f>IF(ISNUMBER(SEARCH("DOUBLE_CHECK",$B411)), TRUE, "")</f>
        <v/>
      </c>
      <c r="H411" s="104" t="str">
        <f>IF(ISNUMBER(SEARCH("LOOP_CHECK",$B411)), TRUE, "")</f>
        <v/>
      </c>
      <c r="I411" s="104" t="str">
        <f t="shared" si="18"/>
        <v/>
      </c>
      <c r="J411" s="105" t="str">
        <f>IF($B410=$B411,"Duplicate","")</f>
        <v/>
      </c>
      <c r="U411" s="104" t="str">
        <f>IF(ISNUMBER(SEARCH("TRUE",#REF!)), "Need to verify Bypass", "")</f>
        <v/>
      </c>
      <c r="W411" s="105" t="s">
        <v>2</v>
      </c>
      <c r="X411" s="105">
        <f>COUNTIF(C411:C445, "=TRUE")</f>
        <v>9</v>
      </c>
      <c r="Y411" s="105">
        <f>COUNTIFS(C411:C445, "=TRUE", K411:K445, "")</f>
        <v>5</v>
      </c>
      <c r="Z411" s="105">
        <f>X411-Y411</f>
        <v>4</v>
      </c>
      <c r="AA411" s="105">
        <f>COUNTIF(N411:N445, "=TRUE")</f>
        <v>0</v>
      </c>
      <c r="AB411" s="120">
        <f>IF(X411=0, 1, Y411/X411)</f>
        <v>0.55555555555555558</v>
      </c>
      <c r="AC411" s="114">
        <f>IF(Y411+AA411=0, 1, Y411/(Y411+AA411))</f>
        <v>1</v>
      </c>
    </row>
    <row r="412" spans="1:29">
      <c r="B412" s="105" t="s">
        <v>503</v>
      </c>
      <c r="C412" s="105" t="str">
        <f>IF(ISNUMBER(SEARCH("BRANCH",$B412)), TRUE, "")</f>
        <v/>
      </c>
      <c r="D412" s="104" t="str">
        <f>IF(ISNUMBER(SEARCH("CONSTANT_CODING",$B412)), TRUE, "")</f>
        <v/>
      </c>
      <c r="E412" s="104" t="str">
        <f>IF(ISNUMBER(SEARCH("DEFAULT_FAIL",$B412)), TRUE, "")</f>
        <v/>
      </c>
      <c r="F412" s="104" t="str">
        <f>IF(ISNUMBER(SEARCH("DETECT",$B412)), TRUE, "")</f>
        <v/>
      </c>
      <c r="G412" s="104" t="str">
        <f>IF(ISNUMBER(SEARCH("DOUBLE_CHECK",$B412)), TRUE, "")</f>
        <v/>
      </c>
      <c r="H412" s="104" t="str">
        <f>IF(ISNUMBER(SEARCH("LOOP_CHECK",$B412)), TRUE, "")</f>
        <v/>
      </c>
      <c r="I412" s="104" t="b">
        <f>IF(ISNUMBER(SEARCH("BYPASS",$B412)), TRUE, "")</f>
        <v>1</v>
      </c>
      <c r="W412" s="105" t="s">
        <v>3</v>
      </c>
      <c r="X412" s="105">
        <f>COUNTIF(D411:D445, "=TRUE")</f>
        <v>2</v>
      </c>
      <c r="Y412" s="105">
        <f>COUNTIFS(D411:D445, "=TRUE", K411:K445, "")</f>
        <v>2</v>
      </c>
      <c r="Z412" s="105">
        <f t="shared" ref="Z412:Z414" si="21">X412-Y412</f>
        <v>0</v>
      </c>
      <c r="AA412" s="105">
        <f>COUNTIF(O411:O445, "=TRUE")</f>
        <v>0</v>
      </c>
      <c r="AB412" s="121">
        <f>IF(X412=0, 1, Y412/X412)</f>
        <v>1</v>
      </c>
      <c r="AC412" s="114">
        <f>IF(Y412+AA412=0, 1, Y412/(Y412+AA412))</f>
        <v>1</v>
      </c>
    </row>
    <row r="413" spans="1:29">
      <c r="B413" s="105" t="s">
        <v>504</v>
      </c>
      <c r="C413" s="105" t="str">
        <f>IF(ISNUMBER(SEARCH("BRANCH",$B413)), TRUE, "")</f>
        <v/>
      </c>
      <c r="D413" s="104" t="str">
        <f>IF(ISNUMBER(SEARCH("CONSTANT_CODING",$B413)), TRUE, "")</f>
        <v/>
      </c>
      <c r="E413" s="104" t="str">
        <f>IF(ISNUMBER(SEARCH("DEFAULT_FAIL",$B413)), TRUE, "")</f>
        <v/>
      </c>
      <c r="F413" s="104" t="str">
        <f>IF(ISNUMBER(SEARCH("DETECT",$B413)), TRUE, "")</f>
        <v/>
      </c>
      <c r="G413" s="104" t="b">
        <f>IF(ISNUMBER(SEARCH("DOUBLE_CHECK",$B413)), TRUE, "")</f>
        <v>1</v>
      </c>
      <c r="H413" s="104" t="str">
        <f>IF(ISNUMBER(SEARCH("LOOP_CHECK",$B413)), TRUE, "")</f>
        <v/>
      </c>
      <c r="I413" s="104" t="str">
        <f t="shared" si="18"/>
        <v/>
      </c>
      <c r="J413" s="105" t="str">
        <f>IF($B411=$B413,"Duplicate","")</f>
        <v/>
      </c>
      <c r="U413" s="104" t="str">
        <f>IF(ISNUMBER(SEARCH("TRUE",#REF!)), "Need to verify Bypass", "")</f>
        <v/>
      </c>
      <c r="W413" s="105" t="s">
        <v>4</v>
      </c>
      <c r="X413" s="105">
        <f>COUNTIF(E411:E445, "=TRUE")</f>
        <v>0</v>
      </c>
      <c r="Y413" s="105">
        <f>COUNTIFS(E411:E445, "=TRUE", K411:K445, "")</f>
        <v>0</v>
      </c>
      <c r="Z413" s="105">
        <f t="shared" si="21"/>
        <v>0</v>
      </c>
      <c r="AA413" s="105">
        <f>COUNTIF(P411:P445, "=TRUE")</f>
        <v>0</v>
      </c>
      <c r="AB413" s="121">
        <f>IF(X413=0, 1, Y413/X413)</f>
        <v>1</v>
      </c>
      <c r="AC413" s="114">
        <f>IF(Y413+AA413=0, 1, Y413/(Y413+AA413))</f>
        <v>1</v>
      </c>
    </row>
    <row r="414" spans="1:29">
      <c r="B414" s="105" t="s">
        <v>505</v>
      </c>
      <c r="C414" s="105" t="str">
        <f>IF(ISNUMBER(SEARCH("BRANCH",$B414)), TRUE, "")</f>
        <v/>
      </c>
      <c r="D414" s="104" t="str">
        <f>IF(ISNUMBER(SEARCH("CONSTANT_CODING",$B414)), TRUE, "")</f>
        <v/>
      </c>
      <c r="E414" s="104" t="str">
        <f>IF(ISNUMBER(SEARCH("DEFAULT_FAIL",$B414)), TRUE, "")</f>
        <v/>
      </c>
      <c r="F414" s="104" t="str">
        <f>IF(ISNUMBER(SEARCH("DETECT",$B414)), TRUE, "")</f>
        <v/>
      </c>
      <c r="G414" s="104" t="b">
        <f>IF(ISNUMBER(SEARCH("DOUBLE_CHECK",$B414)), TRUE, "")</f>
        <v>1</v>
      </c>
      <c r="H414" s="104" t="str">
        <f>IF(ISNUMBER(SEARCH("LOOP_CHECK",$B414)), TRUE, "")</f>
        <v/>
      </c>
      <c r="I414" s="104" t="str">
        <f t="shared" si="18"/>
        <v/>
      </c>
      <c r="J414" s="105" t="str">
        <f>IF($B413=$B414,"Duplicate","")</f>
        <v/>
      </c>
      <c r="U414" s="104" t="str">
        <f>IF(ISNUMBER(SEARCH("TRUE",#REF!)), "Need to verify Bypass", "")</f>
        <v/>
      </c>
      <c r="W414" s="105" t="s">
        <v>5</v>
      </c>
      <c r="X414" s="105">
        <f>COUNTIF(F411:F445, "=TRUE")</f>
        <v>0</v>
      </c>
      <c r="Y414" s="105">
        <f>COUNTIFS(F411:F445, "=TRUE", K411:K445, "")</f>
        <v>0</v>
      </c>
      <c r="Z414" s="105">
        <f t="shared" si="21"/>
        <v>0</v>
      </c>
      <c r="AA414" s="105">
        <f>COUNTIF(Q411:Q445, "=TRUE")</f>
        <v>0</v>
      </c>
      <c r="AB414" s="121">
        <f>IF(X414=0, 1, Y414/X414)</f>
        <v>1</v>
      </c>
      <c r="AC414" s="114">
        <f>IF(Y414+AA414=0, 1, Y414/(Y414+AA414))</f>
        <v>1</v>
      </c>
    </row>
    <row r="415" spans="1:29">
      <c r="B415" s="105" t="s">
        <v>506</v>
      </c>
      <c r="C415" s="105" t="str">
        <f>IF(ISNUMBER(SEARCH("BRANCH",$B415)), TRUE, "")</f>
        <v/>
      </c>
      <c r="D415" s="104" t="str">
        <f>IF(ISNUMBER(SEARCH("CONSTANT_CODING",$B415)), TRUE, "")</f>
        <v/>
      </c>
      <c r="E415" s="104" t="str">
        <f>IF(ISNUMBER(SEARCH("DEFAULT_FAIL",$B415)), TRUE, "")</f>
        <v/>
      </c>
      <c r="F415" s="104" t="str">
        <f>IF(ISNUMBER(SEARCH("DETECT",$B415)), TRUE, "")</f>
        <v/>
      </c>
      <c r="G415" s="104" t="b">
        <f>IF(ISNUMBER(SEARCH("DOUBLE_CHECK",$B415)), TRUE, "")</f>
        <v>1</v>
      </c>
      <c r="H415" s="104" t="str">
        <f>IF(ISNUMBER(SEARCH("LOOP_CHECK",$B415)), TRUE, "")</f>
        <v/>
      </c>
      <c r="I415" s="104" t="str">
        <f t="shared" ref="I415:I484" si="22">IF(ISNUMBER(SEARCH("BYPASS",$B415)), TRUE, "")</f>
        <v/>
      </c>
      <c r="J415" s="105" t="str">
        <f>IF($B414=$B415,"Duplicate","")</f>
        <v/>
      </c>
      <c r="U415" s="104" t="str">
        <f>IF(ISNUMBER(SEARCH("TRUE",#REF!)), "Need to verify Bypass", "")</f>
        <v/>
      </c>
      <c r="W415" s="105" t="s">
        <v>6</v>
      </c>
      <c r="X415" s="105">
        <f>COUNTIF(G411:G445, "=TRUE")</f>
        <v>18</v>
      </c>
      <c r="Y415" s="105">
        <f>COUNTIFS(G411:G445, "=TRUE", K411:K445, "")</f>
        <v>18</v>
      </c>
      <c r="Z415" s="105">
        <f>X415-Y415</f>
        <v>0</v>
      </c>
      <c r="AA415" s="105">
        <f>COUNTIF(R411:R445, "=TRUE")</f>
        <v>0</v>
      </c>
      <c r="AB415" s="121">
        <f>IF(X415=0, 1, Y415/X415)</f>
        <v>1</v>
      </c>
      <c r="AC415" s="114">
        <f>IF(Y415+AA415=0, 1, Y415/(Y415+AA415))</f>
        <v>1</v>
      </c>
    </row>
    <row r="416" spans="1:29">
      <c r="B416" s="105" t="s">
        <v>507</v>
      </c>
      <c r="C416" s="105" t="b">
        <f>IF(ISNUMBER(SEARCH("BRANCH",$B416)), TRUE, "")</f>
        <v>1</v>
      </c>
      <c r="D416" s="104" t="str">
        <f>IF(ISNUMBER(SEARCH("CONSTANT_CODING",$B416)), TRUE, "")</f>
        <v/>
      </c>
      <c r="E416" s="104" t="str">
        <f>IF(ISNUMBER(SEARCH("DEFAULT_FAIL",$B416)), TRUE, "")</f>
        <v/>
      </c>
      <c r="F416" s="104" t="str">
        <f>IF(ISNUMBER(SEARCH("DETECT",$B416)), TRUE, "")</f>
        <v/>
      </c>
      <c r="G416" s="104" t="str">
        <f>IF(ISNUMBER(SEARCH("DOUBLE_CHECK",$B416)), TRUE, "")</f>
        <v/>
      </c>
      <c r="H416" s="104" t="str">
        <f>IF(ISNUMBER(SEARCH("LOOP_CHECK",$B416)), TRUE, "")</f>
        <v/>
      </c>
      <c r="I416" s="104" t="str">
        <f t="shared" si="22"/>
        <v/>
      </c>
      <c r="J416" s="105" t="str">
        <f>IF($B415=$B416,"Duplicate","")</f>
        <v/>
      </c>
      <c r="U416" s="104" t="str">
        <f>IF(ISNUMBER(SEARCH("TRUE",#REF!)), "Need to verify Bypass", "")</f>
        <v/>
      </c>
      <c r="W416" s="105" t="s">
        <v>7</v>
      </c>
      <c r="X416" s="105">
        <f>COUNTIF(H411:H445, "=TRUE")</f>
        <v>1</v>
      </c>
      <c r="Y416" s="105">
        <f>COUNTIFS(H411:H445, "=TRUE", K411:K445, "")</f>
        <v>1</v>
      </c>
      <c r="Z416" s="105">
        <f t="shared" ref="Z416:Z417" si="23">X416-Y416</f>
        <v>0</v>
      </c>
      <c r="AA416" s="105">
        <f>COUNTIF(S411:S445, "=TRUE")</f>
        <v>0</v>
      </c>
      <c r="AB416" s="121">
        <f>IF(X416=0, 1, Y416/X416)</f>
        <v>1</v>
      </c>
      <c r="AC416" s="114">
        <f>IF(Y416+AA416=0, 1, Y416/(Y416+AA416))</f>
        <v>1</v>
      </c>
    </row>
    <row r="417" spans="2:29">
      <c r="B417" s="105" t="s">
        <v>508</v>
      </c>
      <c r="C417" s="105" t="str">
        <f>IF(ISNUMBER(SEARCH("BRANCH",$B417)), TRUE, "")</f>
        <v/>
      </c>
      <c r="D417" s="104" t="str">
        <f>IF(ISNUMBER(SEARCH("CONSTANT_CODING",$B417)), TRUE, "")</f>
        <v/>
      </c>
      <c r="E417" s="104" t="str">
        <f>IF(ISNUMBER(SEARCH("DEFAULT_FAIL",$B417)), TRUE, "")</f>
        <v/>
      </c>
      <c r="F417" s="104" t="str">
        <f>IF(ISNUMBER(SEARCH("DETECT",$B417)), TRUE, "")</f>
        <v/>
      </c>
      <c r="G417" s="104" t="str">
        <f>IF(ISNUMBER(SEARCH("DOUBLE_CHECK",$B417)), TRUE, "")</f>
        <v/>
      </c>
      <c r="H417" s="104" t="str">
        <f>IF(ISNUMBER(SEARCH("LOOP_CHECK",$B417)), TRUE, "")</f>
        <v/>
      </c>
      <c r="I417" s="104" t="b">
        <f>IF(ISNUMBER(SEARCH("BYPASS",$B417)), TRUE, "")</f>
        <v>1</v>
      </c>
      <c r="W417" s="105" t="s">
        <v>12</v>
      </c>
      <c r="X417" s="105">
        <f>COUNTIF(I411:I445, "=TRUE")</f>
        <v>5</v>
      </c>
      <c r="Y417" s="105">
        <f>COUNTIFS(I411:I445, "=TRUE", K411:K445, "")</f>
        <v>5</v>
      </c>
      <c r="Z417" s="105">
        <f t="shared" si="23"/>
        <v>0</v>
      </c>
      <c r="AA417" s="105">
        <f>COUNTIF(T411:T445,"=TRUE")</f>
        <v>0</v>
      </c>
      <c r="AB417" s="122">
        <f>IF(X417=0, 1, Y417/X417)</f>
        <v>1</v>
      </c>
      <c r="AC417" s="114">
        <f>IF(Y417+AA417=0, 1, Y417/(Y417+AA417))</f>
        <v>1</v>
      </c>
    </row>
    <row r="418" spans="2:29">
      <c r="B418" s="105" t="s">
        <v>509</v>
      </c>
      <c r="C418" s="105" t="str">
        <f>IF(ISNUMBER(SEARCH("BRANCH",$B418)), TRUE, "")</f>
        <v/>
      </c>
      <c r="D418" s="104" t="str">
        <f>IF(ISNUMBER(SEARCH("CONSTANT_CODING",$B418)), TRUE, "")</f>
        <v/>
      </c>
      <c r="E418" s="104" t="str">
        <f>IF(ISNUMBER(SEARCH("DEFAULT_FAIL",$B418)), TRUE, "")</f>
        <v/>
      </c>
      <c r="F418" s="104" t="str">
        <f>IF(ISNUMBER(SEARCH("DETECT",$B418)), TRUE, "")</f>
        <v/>
      </c>
      <c r="G418" s="104" t="b">
        <f>IF(ISNUMBER(SEARCH("DOUBLE_CHECK",$B418)), TRUE, "")</f>
        <v>1</v>
      </c>
      <c r="H418" s="104" t="str">
        <f>IF(ISNUMBER(SEARCH("LOOP_CHECK",$B418)), TRUE, "")</f>
        <v/>
      </c>
      <c r="I418" s="104" t="str">
        <f t="shared" si="22"/>
        <v/>
      </c>
      <c r="J418" s="105" t="str">
        <f>IF($B416=$B418,"Duplicate","")</f>
        <v/>
      </c>
      <c r="U418" s="104" t="str">
        <f>IF(ISNUMBER(SEARCH("TRUE",#REF!)), "Need to verify Bypass", "")</f>
        <v/>
      </c>
      <c r="W418" s="43" t="s">
        <v>35</v>
      </c>
      <c r="X418" s="43">
        <f>SUM(X411:X417)</f>
        <v>35</v>
      </c>
      <c r="Y418" s="43">
        <f>SUM(Y411:Y417)</f>
        <v>31</v>
      </c>
      <c r="Z418" s="43">
        <f>X418-Y418</f>
        <v>4</v>
      </c>
      <c r="AA418" s="43">
        <f>SUM(AA411:AA417)</f>
        <v>0</v>
      </c>
      <c r="AB418" s="122">
        <f>IF(X418=0, 1, Y418/X418)</f>
        <v>0.88571428571428568</v>
      </c>
      <c r="AC418" s="116">
        <f>IF(Y418+AA418=0, 1, Y418/(Y418+AA418))</f>
        <v>1</v>
      </c>
    </row>
    <row r="419" spans="2:29">
      <c r="B419" s="105" t="s">
        <v>510</v>
      </c>
      <c r="C419" s="105" t="str">
        <f>IF(ISNUMBER(SEARCH("BRANCH",$B419)), TRUE, "")</f>
        <v/>
      </c>
      <c r="D419" s="104" t="str">
        <f>IF(ISNUMBER(SEARCH("CONSTANT_CODING",$B419)), TRUE, "")</f>
        <v/>
      </c>
      <c r="E419" s="104" t="str">
        <f>IF(ISNUMBER(SEARCH("DEFAULT_FAIL",$B419)), TRUE, "")</f>
        <v/>
      </c>
      <c r="F419" s="104" t="str">
        <f>IF(ISNUMBER(SEARCH("DETECT",$B419)), TRUE, "")</f>
        <v/>
      </c>
      <c r="G419" s="104" t="b">
        <f>IF(ISNUMBER(SEARCH("DOUBLE_CHECK",$B419)), TRUE, "")</f>
        <v>1</v>
      </c>
      <c r="H419" s="104" t="str">
        <f>IF(ISNUMBER(SEARCH("LOOP_CHECK",$B419)), TRUE, "")</f>
        <v/>
      </c>
      <c r="I419" s="104" t="str">
        <f t="shared" si="22"/>
        <v/>
      </c>
      <c r="J419" s="105" t="str">
        <f>IF($B418=$B419,"Duplicate","")</f>
        <v/>
      </c>
      <c r="U419" s="104" t="str">
        <f>IF(ISNUMBER(SEARCH("TRUE",#REF!)), "Need to verify Bypass", "")</f>
        <v/>
      </c>
    </row>
    <row r="420" spans="2:29">
      <c r="B420" s="105" t="s">
        <v>511</v>
      </c>
      <c r="C420" s="105" t="b">
        <f>IF(ISNUMBER(SEARCH("BRANCH",$B420)), TRUE, "")</f>
        <v>1</v>
      </c>
      <c r="D420" s="104" t="str">
        <f>IF(ISNUMBER(SEARCH("CONSTANT_CODING",$B420)), TRUE, "")</f>
        <v/>
      </c>
      <c r="E420" s="104" t="str">
        <f>IF(ISNUMBER(SEARCH("DEFAULT_FAIL",$B420)), TRUE, "")</f>
        <v/>
      </c>
      <c r="F420" s="104" t="str">
        <f>IF(ISNUMBER(SEARCH("DETECT",$B420)), TRUE, "")</f>
        <v/>
      </c>
      <c r="G420" s="104" t="str">
        <f>IF(ISNUMBER(SEARCH("DOUBLE_CHECK",$B420)), TRUE, "")</f>
        <v/>
      </c>
      <c r="H420" s="104" t="str">
        <f>IF(ISNUMBER(SEARCH("LOOP_CHECK",$B420)), TRUE, "")</f>
        <v/>
      </c>
      <c r="I420" s="104" t="str">
        <f t="shared" si="22"/>
        <v/>
      </c>
      <c r="J420" s="105" t="str">
        <f>IF($B419=$B420,"Duplicate","")</f>
        <v/>
      </c>
      <c r="U420" s="104" t="str">
        <f>IF(ISNUMBER(SEARCH("TRUE",#REF!)), "Need to verify Bypass", "")</f>
        <v/>
      </c>
    </row>
    <row r="421" spans="2:29">
      <c r="B421" s="105" t="s">
        <v>512</v>
      </c>
      <c r="C421" s="105" t="str">
        <f>IF(ISNUMBER(SEARCH("BRANCH",$B421)), TRUE, "")</f>
        <v/>
      </c>
      <c r="D421" s="104" t="str">
        <f>IF(ISNUMBER(SEARCH("CONSTANT_CODING",$B421)), TRUE, "")</f>
        <v/>
      </c>
      <c r="E421" s="104" t="str">
        <f>IF(ISNUMBER(SEARCH("DEFAULT_FAIL",$B421)), TRUE, "")</f>
        <v/>
      </c>
      <c r="F421" s="104" t="str">
        <f>IF(ISNUMBER(SEARCH("DETECT",$B421)), TRUE, "")</f>
        <v/>
      </c>
      <c r="G421" s="104" t="str">
        <f>IF(ISNUMBER(SEARCH("DOUBLE_CHECK",$B421)), TRUE, "")</f>
        <v/>
      </c>
      <c r="H421" s="104" t="str">
        <f>IF(ISNUMBER(SEARCH("LOOP_CHECK",$B421)), TRUE, "")</f>
        <v/>
      </c>
      <c r="I421" s="104" t="b">
        <f>IF(ISNUMBER(SEARCH("BYPASS",$B421)), TRUE, "")</f>
        <v>1</v>
      </c>
    </row>
    <row r="422" spans="2:29">
      <c r="B422" s="105" t="s">
        <v>513</v>
      </c>
      <c r="C422" s="105" t="str">
        <f>IF(ISNUMBER(SEARCH("BRANCH",$B422)), TRUE, "")</f>
        <v/>
      </c>
      <c r="D422" s="104" t="str">
        <f>IF(ISNUMBER(SEARCH("CONSTANT_CODING",$B422)), TRUE, "")</f>
        <v/>
      </c>
      <c r="E422" s="104" t="str">
        <f>IF(ISNUMBER(SEARCH("DEFAULT_FAIL",$B422)), TRUE, "")</f>
        <v/>
      </c>
      <c r="F422" s="104" t="str">
        <f>IF(ISNUMBER(SEARCH("DETECT",$B422)), TRUE, "")</f>
        <v/>
      </c>
      <c r="G422" s="104" t="b">
        <f>IF(ISNUMBER(SEARCH("DOUBLE_CHECK",$B422)), TRUE, "")</f>
        <v>1</v>
      </c>
      <c r="H422" s="104" t="str">
        <f>IF(ISNUMBER(SEARCH("LOOP_CHECK",$B422)), TRUE, "")</f>
        <v/>
      </c>
      <c r="I422" s="104" t="str">
        <f t="shared" si="22"/>
        <v/>
      </c>
      <c r="J422" s="105" t="str">
        <f>IF($B420=$B422,"Duplicate","")</f>
        <v/>
      </c>
      <c r="U422" s="104" t="str">
        <f>IF(ISNUMBER(SEARCH("TRUE",#REF!)), "Need to verify Bypass", "")</f>
        <v/>
      </c>
    </row>
    <row r="423" spans="2:29">
      <c r="B423" s="105" t="s">
        <v>514</v>
      </c>
      <c r="C423" s="105" t="b">
        <f>IF(ISNUMBER(SEARCH("BRANCH",$B423)), TRUE, "")</f>
        <v>1</v>
      </c>
      <c r="D423" s="104" t="str">
        <f>IF(ISNUMBER(SEARCH("CONSTANT_CODING",$B423)), TRUE, "")</f>
        <v/>
      </c>
      <c r="E423" s="104" t="str">
        <f>IF(ISNUMBER(SEARCH("DEFAULT_FAIL",$B423)), TRUE, "")</f>
        <v/>
      </c>
      <c r="F423" s="104" t="str">
        <f>IF(ISNUMBER(SEARCH("DETECT",$B423)), TRUE, "")</f>
        <v/>
      </c>
      <c r="G423" s="104" t="str">
        <f>IF(ISNUMBER(SEARCH("DOUBLE_CHECK",$B423)), TRUE, "")</f>
        <v/>
      </c>
      <c r="H423" s="104" t="str">
        <f>IF(ISNUMBER(SEARCH("LOOP_CHECK",$B423)), TRUE, "")</f>
        <v/>
      </c>
      <c r="I423" s="104" t="str">
        <f t="shared" si="22"/>
        <v/>
      </c>
      <c r="J423" s="105" t="str">
        <f>IF($B422=$B423,"Duplicate","")</f>
        <v/>
      </c>
      <c r="U423" s="104" t="str">
        <f>IF(ISNUMBER(SEARCH("TRUE",#REF!)), "Need to verify Bypass", "")</f>
        <v/>
      </c>
    </row>
    <row r="424" spans="2:29">
      <c r="B424" s="105" t="s">
        <v>515</v>
      </c>
      <c r="C424" s="105" t="str">
        <f>IF(ISNUMBER(SEARCH("BRANCH",$B424)), TRUE, "")</f>
        <v/>
      </c>
      <c r="D424" s="104" t="str">
        <f>IF(ISNUMBER(SEARCH("CONSTANT_CODING",$B424)), TRUE, "")</f>
        <v/>
      </c>
      <c r="E424" s="104" t="str">
        <f>IF(ISNUMBER(SEARCH("DEFAULT_FAIL",$B424)), TRUE, "")</f>
        <v/>
      </c>
      <c r="F424" s="104" t="str">
        <f>IF(ISNUMBER(SEARCH("DETECT",$B424)), TRUE, "")</f>
        <v/>
      </c>
      <c r="G424" s="104" t="str">
        <f>IF(ISNUMBER(SEARCH("DOUBLE_CHECK",$B424)), TRUE, "")</f>
        <v/>
      </c>
      <c r="H424" s="104" t="str">
        <f>IF(ISNUMBER(SEARCH("LOOP_CHECK",$B424)), TRUE, "")</f>
        <v/>
      </c>
      <c r="I424" s="104" t="b">
        <f>IF(ISNUMBER(SEARCH("BYPASS",$B424)), TRUE, "")</f>
        <v>1</v>
      </c>
    </row>
    <row r="425" spans="2:29">
      <c r="B425" s="105" t="s">
        <v>516</v>
      </c>
      <c r="C425" s="105" t="str">
        <f>IF(ISNUMBER(SEARCH("BRANCH",$B425)), TRUE, "")</f>
        <v/>
      </c>
      <c r="D425" s="104" t="str">
        <f>IF(ISNUMBER(SEARCH("CONSTANT_CODING",$B425)), TRUE, "")</f>
        <v/>
      </c>
      <c r="E425" s="104" t="str">
        <f>IF(ISNUMBER(SEARCH("DEFAULT_FAIL",$B425)), TRUE, "")</f>
        <v/>
      </c>
      <c r="F425" s="104" t="str">
        <f>IF(ISNUMBER(SEARCH("DETECT",$B425)), TRUE, "")</f>
        <v/>
      </c>
      <c r="G425" s="104" t="b">
        <f>IF(ISNUMBER(SEARCH("DOUBLE_CHECK",$B425)), TRUE, "")</f>
        <v>1</v>
      </c>
      <c r="H425" s="104" t="str">
        <f>IF(ISNUMBER(SEARCH("LOOP_CHECK",$B425)), TRUE, "")</f>
        <v/>
      </c>
      <c r="I425" s="104" t="str">
        <f t="shared" si="22"/>
        <v/>
      </c>
      <c r="J425" s="105" t="str">
        <f>IF($B423=$B425,"Duplicate","")</f>
        <v/>
      </c>
      <c r="U425" s="104" t="str">
        <f>IF(ISNUMBER(SEARCH("TRUE",#REF!)), "Need to verify Bypass", "")</f>
        <v/>
      </c>
    </row>
    <row r="426" spans="2:29">
      <c r="B426" s="105" t="s">
        <v>517</v>
      </c>
      <c r="C426" s="105" t="str">
        <f>IF(ISNUMBER(SEARCH("BRANCH",$B426)), TRUE, "")</f>
        <v/>
      </c>
      <c r="D426" s="104" t="str">
        <f>IF(ISNUMBER(SEARCH("CONSTANT_CODING",$B426)), TRUE, "")</f>
        <v/>
      </c>
      <c r="E426" s="104" t="str">
        <f>IF(ISNUMBER(SEARCH("DEFAULT_FAIL",$B426)), TRUE, "")</f>
        <v/>
      </c>
      <c r="F426" s="104" t="str">
        <f>IF(ISNUMBER(SEARCH("DETECT",$B426)), TRUE, "")</f>
        <v/>
      </c>
      <c r="G426" s="104" t="b">
        <f>IF(ISNUMBER(SEARCH("DOUBLE_CHECK",$B426)), TRUE, "")</f>
        <v>1</v>
      </c>
      <c r="H426" s="104" t="str">
        <f>IF(ISNUMBER(SEARCH("LOOP_CHECK",$B426)), TRUE, "")</f>
        <v/>
      </c>
      <c r="I426" s="104" t="str">
        <f t="shared" si="22"/>
        <v/>
      </c>
      <c r="J426" s="105" t="str">
        <f>IF($B425=$B426,"Duplicate","")</f>
        <v/>
      </c>
      <c r="U426" s="104" t="str">
        <f>IF(ISNUMBER(SEARCH("TRUE",#REF!)), "Need to verify Bypass", "")</f>
        <v/>
      </c>
    </row>
    <row r="427" spans="2:29">
      <c r="B427" s="105" t="s">
        <v>518</v>
      </c>
      <c r="C427" s="105" t="str">
        <f>IF(ISNUMBER(SEARCH("BRANCH",$B427)), TRUE, "")</f>
        <v/>
      </c>
      <c r="D427" s="104" t="b">
        <f>IF(ISNUMBER(SEARCH("CONSTANT_CODING",$B427)), TRUE, "")</f>
        <v>1</v>
      </c>
      <c r="E427" s="104" t="str">
        <f>IF(ISNUMBER(SEARCH("DEFAULT_FAIL",$B427)), TRUE, "")</f>
        <v/>
      </c>
      <c r="F427" s="104" t="str">
        <f>IF(ISNUMBER(SEARCH("DETECT",$B427)), TRUE, "")</f>
        <v/>
      </c>
      <c r="G427" s="104" t="str">
        <f>IF(ISNUMBER(SEARCH("DOUBLE_CHECK",$B427)), TRUE, "")</f>
        <v/>
      </c>
      <c r="H427" s="104" t="str">
        <f>IF(ISNUMBER(SEARCH("LOOP_CHECK",$B427)), TRUE, "")</f>
        <v/>
      </c>
      <c r="I427" s="104" t="str">
        <f t="shared" si="22"/>
        <v/>
      </c>
      <c r="J427" s="105" t="str">
        <f>IF($B426=$B427,"Duplicate","")</f>
        <v/>
      </c>
      <c r="U427" s="104" t="str">
        <f>IF(ISNUMBER(SEARCH("TRUE",#REF!)), "Need to verify Bypass", "")</f>
        <v/>
      </c>
    </row>
    <row r="428" spans="2:29">
      <c r="B428" s="105" t="s">
        <v>519</v>
      </c>
      <c r="C428" s="105" t="str">
        <f>IF(ISNUMBER(SEARCH("BRANCH",$B428)), TRUE, "")</f>
        <v/>
      </c>
      <c r="D428" s="104" t="str">
        <f>IF(ISNUMBER(SEARCH("CONSTANT_CODING",$B428)), TRUE, "")</f>
        <v/>
      </c>
      <c r="E428" s="104" t="str">
        <f>IF(ISNUMBER(SEARCH("DEFAULT_FAIL",$B428)), TRUE, "")</f>
        <v/>
      </c>
      <c r="F428" s="104" t="str">
        <f>IF(ISNUMBER(SEARCH("DETECT",$B428)), TRUE, "")</f>
        <v/>
      </c>
      <c r="G428" s="104" t="b">
        <f>IF(ISNUMBER(SEARCH("DOUBLE_CHECK",$B428)), TRUE, "")</f>
        <v>1</v>
      </c>
      <c r="H428" s="104" t="str">
        <f>IF(ISNUMBER(SEARCH("LOOP_CHECK",$B428)), TRUE, "")</f>
        <v/>
      </c>
      <c r="I428" s="104" t="str">
        <f t="shared" si="22"/>
        <v/>
      </c>
      <c r="J428" s="105" t="str">
        <f>IF($B427=$B428,"Duplicate","")</f>
        <v/>
      </c>
      <c r="U428" s="104" t="str">
        <f>IF(ISNUMBER(SEARCH("TRUE",#REF!)), "Need to verify Bypass", "")</f>
        <v/>
      </c>
    </row>
    <row r="429" spans="2:29">
      <c r="B429" s="105" t="s">
        <v>520</v>
      </c>
      <c r="C429" s="105" t="b">
        <f>IF(ISNUMBER(SEARCH("BRANCH",$B429)), TRUE, "")</f>
        <v>1</v>
      </c>
      <c r="D429" s="104" t="str">
        <f>IF(ISNUMBER(SEARCH("CONSTANT_CODING",$B429)), TRUE, "")</f>
        <v/>
      </c>
      <c r="E429" s="104" t="str">
        <f>IF(ISNUMBER(SEARCH("DEFAULT_FAIL",$B429)), TRUE, "")</f>
        <v/>
      </c>
      <c r="F429" s="104" t="str">
        <f>IF(ISNUMBER(SEARCH("DETECT",$B429)), TRUE, "")</f>
        <v/>
      </c>
      <c r="G429" s="104" t="str">
        <f>IF(ISNUMBER(SEARCH("DOUBLE_CHECK",$B429)), TRUE, "")</f>
        <v/>
      </c>
      <c r="H429" s="104" t="str">
        <f>IF(ISNUMBER(SEARCH("LOOP_CHECK",$B429)), TRUE, "")</f>
        <v/>
      </c>
      <c r="I429" s="104" t="str">
        <f t="shared" si="22"/>
        <v/>
      </c>
      <c r="J429" s="105" t="str">
        <f>IF($B428=$B429,"Duplicate","")</f>
        <v/>
      </c>
      <c r="K429" s="104" t="b">
        <v>1</v>
      </c>
      <c r="U429" s="104" t="str">
        <f>IF(ISNUMBER(SEARCH("TRUE",#REF!)), "Need to verify Bypass", "")</f>
        <v/>
      </c>
    </row>
    <row r="430" spans="2:29">
      <c r="B430" s="105" t="s">
        <v>521</v>
      </c>
      <c r="C430" s="105" t="b">
        <f>IF(ISNUMBER(SEARCH("BRANCH",$B430)), TRUE, "")</f>
        <v>1</v>
      </c>
      <c r="D430" s="104" t="str">
        <f>IF(ISNUMBER(SEARCH("CONSTANT_CODING",$B430)), TRUE, "")</f>
        <v/>
      </c>
      <c r="E430" s="104" t="str">
        <f>IF(ISNUMBER(SEARCH("DEFAULT_FAIL",$B430)), TRUE, "")</f>
        <v/>
      </c>
      <c r="F430" s="104" t="str">
        <f>IF(ISNUMBER(SEARCH("DETECT",$B430)), TRUE, "")</f>
        <v/>
      </c>
      <c r="G430" s="104" t="str">
        <f>IF(ISNUMBER(SEARCH("DOUBLE_CHECK",$B430)), TRUE, "")</f>
        <v/>
      </c>
      <c r="H430" s="104" t="str">
        <f>IF(ISNUMBER(SEARCH("LOOP_CHECK",$B430)), TRUE, "")</f>
        <v/>
      </c>
      <c r="I430" s="104" t="str">
        <f t="shared" si="22"/>
        <v/>
      </c>
      <c r="J430" s="105" t="s">
        <v>182</v>
      </c>
      <c r="K430" s="104" t="b">
        <v>1</v>
      </c>
      <c r="U430" s="104" t="str">
        <f>IF(ISNUMBER(SEARCH("TRUE",#REF!)), "Need to verify Bypass", "")</f>
        <v/>
      </c>
    </row>
    <row r="431" spans="2:29">
      <c r="B431" s="105" t="s">
        <v>522</v>
      </c>
      <c r="C431" s="105" t="b">
        <f>IF(ISNUMBER(SEARCH("BRANCH",$B431)), TRUE, "")</f>
        <v>1</v>
      </c>
      <c r="D431" s="104" t="str">
        <f>IF(ISNUMBER(SEARCH("CONSTANT_CODING",$B431)), TRUE, "")</f>
        <v/>
      </c>
      <c r="E431" s="104" t="str">
        <f>IF(ISNUMBER(SEARCH("DEFAULT_FAIL",$B431)), TRUE, "")</f>
        <v/>
      </c>
      <c r="F431" s="104" t="str">
        <f>IF(ISNUMBER(SEARCH("DETECT",$B431)), TRUE, "")</f>
        <v/>
      </c>
      <c r="G431" s="104" t="str">
        <f>IF(ISNUMBER(SEARCH("DOUBLE_CHECK",$B431)), TRUE, "")</f>
        <v/>
      </c>
      <c r="H431" s="104" t="str">
        <f>IF(ISNUMBER(SEARCH("LOOP_CHECK",$B431)), TRUE, "")</f>
        <v/>
      </c>
      <c r="I431" s="104" t="str">
        <f t="shared" si="22"/>
        <v/>
      </c>
      <c r="J431" s="105" t="s">
        <v>182</v>
      </c>
      <c r="K431" s="104" t="b">
        <v>1</v>
      </c>
      <c r="U431" s="104" t="str">
        <f>IF(ISNUMBER(SEARCH("TRUE",#REF!)), "Need to verify Bypass", "")</f>
        <v/>
      </c>
    </row>
    <row r="432" spans="2:29">
      <c r="B432" s="105" t="s">
        <v>523</v>
      </c>
      <c r="C432" s="105" t="b">
        <f>IF(ISNUMBER(SEARCH("BRANCH",$B432)), TRUE, "")</f>
        <v>1</v>
      </c>
      <c r="D432" s="104" t="str">
        <f>IF(ISNUMBER(SEARCH("CONSTANT_CODING",$B432)), TRUE, "")</f>
        <v/>
      </c>
      <c r="E432" s="104" t="str">
        <f>IF(ISNUMBER(SEARCH("DEFAULT_FAIL",$B432)), TRUE, "")</f>
        <v/>
      </c>
      <c r="F432" s="104" t="str">
        <f>IF(ISNUMBER(SEARCH("DETECT",$B432)), TRUE, "")</f>
        <v/>
      </c>
      <c r="G432" s="104" t="str">
        <f>IF(ISNUMBER(SEARCH("DOUBLE_CHECK",$B432)), TRUE, "")</f>
        <v/>
      </c>
      <c r="H432" s="104" t="str">
        <f>IF(ISNUMBER(SEARCH("LOOP_CHECK",$B432)), TRUE, "")</f>
        <v/>
      </c>
      <c r="I432" s="104" t="str">
        <f t="shared" si="22"/>
        <v/>
      </c>
      <c r="J432" s="105" t="s">
        <v>182</v>
      </c>
      <c r="K432" s="104" t="b">
        <v>1</v>
      </c>
      <c r="U432" s="104" t="str">
        <f>IF(ISNUMBER(SEARCH("TRUE",#REF!)), "Need to verify Bypass", "")</f>
        <v/>
      </c>
    </row>
    <row r="433" spans="1:29">
      <c r="B433" s="105" t="s">
        <v>524</v>
      </c>
      <c r="C433" s="105" t="str">
        <f>IF(ISNUMBER(SEARCH("BRANCH",$B433)), TRUE, "")</f>
        <v/>
      </c>
      <c r="D433" s="104" t="str">
        <f>IF(ISNUMBER(SEARCH("CONSTANT_CODING",$B433)), TRUE, "")</f>
        <v/>
      </c>
      <c r="E433" s="104" t="str">
        <f>IF(ISNUMBER(SEARCH("DEFAULT_FAIL",$B433)), TRUE, "")</f>
        <v/>
      </c>
      <c r="F433" s="104" t="str">
        <f>IF(ISNUMBER(SEARCH("DETECT",$B433)), TRUE, "")</f>
        <v/>
      </c>
      <c r="G433" s="104" t="b">
        <f>IF(ISNUMBER(SEARCH("DOUBLE_CHECK",$B433)), TRUE, "")</f>
        <v>1</v>
      </c>
      <c r="H433" s="104" t="str">
        <f>IF(ISNUMBER(SEARCH("LOOP_CHECK",$B433)), TRUE, "")</f>
        <v/>
      </c>
      <c r="I433" s="104" t="str">
        <f t="shared" si="22"/>
        <v/>
      </c>
      <c r="J433" s="105" t="str">
        <f>IF($B432=$B433,"Duplicate","")</f>
        <v/>
      </c>
      <c r="U433" s="104" t="str">
        <f>IF(ISNUMBER(SEARCH("TRUE",#REF!)), "Need to verify Bypass", "")</f>
        <v/>
      </c>
    </row>
    <row r="434" spans="1:29">
      <c r="B434" s="105" t="s">
        <v>524</v>
      </c>
      <c r="C434" s="105" t="str">
        <f>IF(ISNUMBER(SEARCH("BRANCH",$B434)), TRUE, "")</f>
        <v/>
      </c>
      <c r="D434" s="104" t="str">
        <f>IF(ISNUMBER(SEARCH("CONSTANT_CODING",$B434)), TRUE, "")</f>
        <v/>
      </c>
      <c r="E434" s="104" t="str">
        <f>IF(ISNUMBER(SEARCH("DEFAULT_FAIL",$B434)), TRUE, "")</f>
        <v/>
      </c>
      <c r="F434" s="104" t="str">
        <f>IF(ISNUMBER(SEARCH("DETECT",$B434)), TRUE, "")</f>
        <v/>
      </c>
      <c r="G434" s="104" t="b">
        <f>IF(ISNUMBER(SEARCH("DOUBLE_CHECK",$B434)), TRUE, "")</f>
        <v>1</v>
      </c>
      <c r="H434" s="104" t="str">
        <f>IF(ISNUMBER(SEARCH("LOOP_CHECK",$B434)), TRUE, "")</f>
        <v/>
      </c>
      <c r="I434" s="104" t="str">
        <f t="shared" si="22"/>
        <v/>
      </c>
      <c r="J434" s="105" t="str">
        <f>IF($B433=$B434,"Duplicate","")</f>
        <v>Duplicate</v>
      </c>
      <c r="U434" s="104" t="str">
        <f>IF(ISNUMBER(SEARCH("TRUE",#REF!)), "Need to verify Bypass", "")</f>
        <v/>
      </c>
    </row>
    <row r="435" spans="1:29">
      <c r="B435" s="105" t="s">
        <v>524</v>
      </c>
      <c r="C435" s="105" t="str">
        <f>IF(ISNUMBER(SEARCH("BRANCH",$B435)), TRUE, "")</f>
        <v/>
      </c>
      <c r="D435" s="104" t="str">
        <f>IF(ISNUMBER(SEARCH("CONSTANT_CODING",$B435)), TRUE, "")</f>
        <v/>
      </c>
      <c r="E435" s="104" t="str">
        <f>IF(ISNUMBER(SEARCH("DEFAULT_FAIL",$B435)), TRUE, "")</f>
        <v/>
      </c>
      <c r="F435" s="104" t="str">
        <f>IF(ISNUMBER(SEARCH("DETECT",$B435)), TRUE, "")</f>
        <v/>
      </c>
      <c r="G435" s="104" t="b">
        <f>IF(ISNUMBER(SEARCH("DOUBLE_CHECK",$B435)), TRUE, "")</f>
        <v>1</v>
      </c>
      <c r="H435" s="104" t="str">
        <f>IF(ISNUMBER(SEARCH("LOOP_CHECK",$B435)), TRUE, "")</f>
        <v/>
      </c>
      <c r="I435" s="104" t="str">
        <f t="shared" si="22"/>
        <v/>
      </c>
      <c r="J435" s="105" t="str">
        <f>IF($B434=$B435,"Duplicate","")</f>
        <v>Duplicate</v>
      </c>
      <c r="U435" s="104" t="str">
        <f>IF(ISNUMBER(SEARCH("TRUE",#REF!)), "Need to verify Bypass", "")</f>
        <v/>
      </c>
    </row>
    <row r="436" spans="1:29">
      <c r="B436" s="105" t="s">
        <v>524</v>
      </c>
      <c r="C436" s="105" t="str">
        <f>IF(ISNUMBER(SEARCH("BRANCH",$B436)), TRUE, "")</f>
        <v/>
      </c>
      <c r="D436" s="104" t="str">
        <f>IF(ISNUMBER(SEARCH("CONSTANT_CODING",$B436)), TRUE, "")</f>
        <v/>
      </c>
      <c r="E436" s="104" t="str">
        <f>IF(ISNUMBER(SEARCH("DEFAULT_FAIL",$B436)), TRUE, "")</f>
        <v/>
      </c>
      <c r="F436" s="104" t="str">
        <f>IF(ISNUMBER(SEARCH("DETECT",$B436)), TRUE, "")</f>
        <v/>
      </c>
      <c r="G436" s="104" t="b">
        <f>IF(ISNUMBER(SEARCH("DOUBLE_CHECK",$B436)), TRUE, "")</f>
        <v>1</v>
      </c>
      <c r="H436" s="104" t="str">
        <f>IF(ISNUMBER(SEARCH("LOOP_CHECK",$B436)), TRUE, "")</f>
        <v/>
      </c>
      <c r="I436" s="104" t="str">
        <f t="shared" si="22"/>
        <v/>
      </c>
      <c r="J436" s="105" t="str">
        <f>IF($B435=$B436,"Duplicate","")</f>
        <v>Duplicate</v>
      </c>
      <c r="U436" s="104" t="str">
        <f>IF(ISNUMBER(SEARCH("TRUE",#REF!)), "Need to verify Bypass", "")</f>
        <v/>
      </c>
    </row>
    <row r="437" spans="1:29">
      <c r="B437" s="105" t="s">
        <v>525</v>
      </c>
      <c r="C437" s="105" t="str">
        <f>IF(ISNUMBER(SEARCH("BRANCH",$B437)), TRUE, "")</f>
        <v/>
      </c>
      <c r="D437" s="104" t="str">
        <f>IF(ISNUMBER(SEARCH("CONSTANT_CODING",$B437)), TRUE, "")</f>
        <v/>
      </c>
      <c r="E437" s="104" t="str">
        <f>IF(ISNUMBER(SEARCH("DEFAULT_FAIL",$B437)), TRUE, "")</f>
        <v/>
      </c>
      <c r="F437" s="104" t="str">
        <f>IF(ISNUMBER(SEARCH("DETECT",$B437)), TRUE, "")</f>
        <v/>
      </c>
      <c r="G437" s="104" t="b">
        <f>IF(ISNUMBER(SEARCH("DOUBLE_CHECK",$B437)), TRUE, "")</f>
        <v>1</v>
      </c>
      <c r="H437" s="104" t="str">
        <f>IF(ISNUMBER(SEARCH("LOOP_CHECK",$B437)), TRUE, "")</f>
        <v/>
      </c>
      <c r="I437" s="104" t="str">
        <f t="shared" si="22"/>
        <v/>
      </c>
      <c r="J437" s="105" t="str">
        <f>IF($B436=$B437,"Duplicate","")</f>
        <v/>
      </c>
      <c r="U437" s="104" t="str">
        <f>IF(ISNUMBER(SEARCH("TRUE",#REF!)), "Need to verify Bypass", "")</f>
        <v/>
      </c>
    </row>
    <row r="438" spans="1:29">
      <c r="B438" s="105" t="s">
        <v>526</v>
      </c>
      <c r="C438" s="105" t="b">
        <f>IF(ISNUMBER(SEARCH("BRANCH",$B438)), TRUE, "")</f>
        <v>1</v>
      </c>
      <c r="D438" s="104" t="str">
        <f>IF(ISNUMBER(SEARCH("CONSTANT_CODING",$B438)), TRUE, "")</f>
        <v/>
      </c>
      <c r="E438" s="104" t="str">
        <f>IF(ISNUMBER(SEARCH("DEFAULT_FAIL",$B438)), TRUE, "")</f>
        <v/>
      </c>
      <c r="F438" s="104" t="str">
        <f>IF(ISNUMBER(SEARCH("DETECT",$B438)), TRUE, "")</f>
        <v/>
      </c>
      <c r="G438" s="104" t="str">
        <f>IF(ISNUMBER(SEARCH("DOUBLE_CHECK",$B438)), TRUE, "")</f>
        <v/>
      </c>
      <c r="H438" s="104" t="str">
        <f>IF(ISNUMBER(SEARCH("LOOP_CHECK",$B438)), TRUE, "")</f>
        <v/>
      </c>
      <c r="I438" s="104" t="str">
        <f t="shared" si="22"/>
        <v/>
      </c>
      <c r="J438" s="105" t="str">
        <f>IF($B437=$B438,"Duplicate","")</f>
        <v/>
      </c>
      <c r="U438" s="104" t="str">
        <f>IF(ISNUMBER(SEARCH("TRUE",#REF!)), "Need to verify Bypass", "")</f>
        <v/>
      </c>
    </row>
    <row r="439" spans="1:29">
      <c r="B439" s="105" t="s">
        <v>527</v>
      </c>
      <c r="C439" s="105" t="str">
        <f>IF(ISNUMBER(SEARCH("BRANCH",$B439)), TRUE, "")</f>
        <v/>
      </c>
      <c r="D439" s="104" t="str">
        <f>IF(ISNUMBER(SEARCH("CONSTANT_CODING",$B439)), TRUE, "")</f>
        <v/>
      </c>
      <c r="E439" s="104" t="str">
        <f>IF(ISNUMBER(SEARCH("DEFAULT_FAIL",$B439)), TRUE, "")</f>
        <v/>
      </c>
      <c r="F439" s="104" t="str">
        <f>IF(ISNUMBER(SEARCH("DETECT",$B439)), TRUE, "")</f>
        <v/>
      </c>
      <c r="G439" s="104" t="str">
        <f>IF(ISNUMBER(SEARCH("DOUBLE_CHECK",$B439)), TRUE, "")</f>
        <v/>
      </c>
      <c r="H439" s="104" t="str">
        <f>IF(ISNUMBER(SEARCH("LOOP_CHECK",$B439)), TRUE, "")</f>
        <v/>
      </c>
      <c r="I439" s="104" t="b">
        <f>IF(ISNUMBER(SEARCH("BYPASS",$B439)), TRUE, "")</f>
        <v>1</v>
      </c>
    </row>
    <row r="440" spans="1:29">
      <c r="B440" s="105" t="s">
        <v>528</v>
      </c>
      <c r="C440" s="105" t="str">
        <f>IF(ISNUMBER(SEARCH("BRANCH",$B440)), TRUE, "")</f>
        <v/>
      </c>
      <c r="D440" s="104" t="str">
        <f>IF(ISNUMBER(SEARCH("CONSTANT_CODING",$B440)), TRUE, "")</f>
        <v/>
      </c>
      <c r="E440" s="104" t="str">
        <f>IF(ISNUMBER(SEARCH("DEFAULT_FAIL",$B440)), TRUE, "")</f>
        <v/>
      </c>
      <c r="F440" s="104" t="str">
        <f>IF(ISNUMBER(SEARCH("DETECT",$B440)), TRUE, "")</f>
        <v/>
      </c>
      <c r="G440" s="104" t="b">
        <f>IF(ISNUMBER(SEARCH("DOUBLE_CHECK",$B440)), TRUE, "")</f>
        <v>1</v>
      </c>
      <c r="H440" s="104" t="str">
        <f>IF(ISNUMBER(SEARCH("LOOP_CHECK",$B440)), TRUE, "")</f>
        <v/>
      </c>
      <c r="I440" s="104" t="str">
        <f t="shared" si="22"/>
        <v/>
      </c>
      <c r="J440" s="105" t="str">
        <f>IF($B438=$B440,"Duplicate","")</f>
        <v/>
      </c>
      <c r="U440" s="104" t="str">
        <f>IF(ISNUMBER(SEARCH("TRUE",#REF!)), "Need to verify Bypass", "")</f>
        <v/>
      </c>
    </row>
    <row r="441" spans="1:29">
      <c r="B441" s="105" t="s">
        <v>529</v>
      </c>
      <c r="C441" s="105" t="str">
        <f>IF(ISNUMBER(SEARCH("BRANCH",$B441)), TRUE, "")</f>
        <v/>
      </c>
      <c r="D441" s="104" t="str">
        <f>IF(ISNUMBER(SEARCH("CONSTANT_CODING",$B441)), TRUE, "")</f>
        <v/>
      </c>
      <c r="E441" s="104" t="str">
        <f>IF(ISNUMBER(SEARCH("DEFAULT_FAIL",$B441)), TRUE, "")</f>
        <v/>
      </c>
      <c r="F441" s="104" t="str">
        <f>IF(ISNUMBER(SEARCH("DETECT",$B441)), TRUE, "")</f>
        <v/>
      </c>
      <c r="G441" s="104" t="b">
        <f>IF(ISNUMBER(SEARCH("DOUBLE_CHECK",$B441)), TRUE, "")</f>
        <v>1</v>
      </c>
      <c r="H441" s="104" t="str">
        <f>IF(ISNUMBER(SEARCH("LOOP_CHECK",$B441)), TRUE, "")</f>
        <v/>
      </c>
      <c r="I441" s="104" t="str">
        <f t="shared" si="22"/>
        <v/>
      </c>
      <c r="J441" s="105" t="str">
        <f>IF($B440=$B441,"Duplicate","")</f>
        <v/>
      </c>
      <c r="U441" s="104" t="str">
        <f>IF(ISNUMBER(SEARCH("TRUE",#REF!)), "Need to verify Bypass", "")</f>
        <v/>
      </c>
    </row>
    <row r="442" spans="1:29">
      <c r="B442" s="105" t="s">
        <v>530</v>
      </c>
      <c r="C442" s="105" t="str">
        <f>IF(ISNUMBER(SEARCH("BRANCH",$B442)), TRUE, "")</f>
        <v/>
      </c>
      <c r="D442" s="104" t="str">
        <f>IF(ISNUMBER(SEARCH("CONSTANT_CODING",$B442)), TRUE, "")</f>
        <v/>
      </c>
      <c r="E442" s="104" t="str">
        <f>IF(ISNUMBER(SEARCH("DEFAULT_FAIL",$B442)), TRUE, "")</f>
        <v/>
      </c>
      <c r="F442" s="104" t="str">
        <f>IF(ISNUMBER(SEARCH("DETECT",$B442)), TRUE, "")</f>
        <v/>
      </c>
      <c r="G442" s="104" t="str">
        <f>IF(ISNUMBER(SEARCH("DOUBLE_CHECK",$B442)), TRUE, "")</f>
        <v/>
      </c>
      <c r="H442" s="104" t="b">
        <f>IF(ISNUMBER(SEARCH("LOOP_CHECK",$B442)), TRUE, "")</f>
        <v>1</v>
      </c>
      <c r="I442" s="104" t="str">
        <f t="shared" si="22"/>
        <v/>
      </c>
      <c r="J442" s="105" t="str">
        <f>IF($B441=$B442,"Duplicate","")</f>
        <v/>
      </c>
      <c r="U442" s="104" t="str">
        <f>IF(ISNUMBER(SEARCH("TRUE",#REF!)), "Need to verify Bypass", "")</f>
        <v/>
      </c>
    </row>
    <row r="443" spans="1:29">
      <c r="B443" s="105" t="s">
        <v>531</v>
      </c>
      <c r="C443" s="105" t="str">
        <f>IF(ISNUMBER(SEARCH("BRANCH",$B443)), TRUE, "")</f>
        <v/>
      </c>
      <c r="D443" s="104" t="str">
        <f>IF(ISNUMBER(SEARCH("CONSTANT_CODING",$B443)), TRUE, "")</f>
        <v/>
      </c>
      <c r="E443" s="104" t="str">
        <f>IF(ISNUMBER(SEARCH("DEFAULT_FAIL",$B443)), TRUE, "")</f>
        <v/>
      </c>
      <c r="F443" s="104" t="str">
        <f>IF(ISNUMBER(SEARCH("DETECT",$B443)), TRUE, "")</f>
        <v/>
      </c>
      <c r="G443" s="104" t="b">
        <f>IF(ISNUMBER(SEARCH("DOUBLE_CHECK",$B443)), TRUE, "")</f>
        <v>1</v>
      </c>
      <c r="H443" s="104" t="str">
        <f>IF(ISNUMBER(SEARCH("LOOP_CHECK",$B443)), TRUE, "")</f>
        <v/>
      </c>
      <c r="I443" s="104" t="str">
        <f t="shared" si="22"/>
        <v/>
      </c>
      <c r="J443" s="105" t="str">
        <f>IF($B442=$B443,"Duplicate","")</f>
        <v/>
      </c>
      <c r="U443" s="104" t="str">
        <f>IF(ISNUMBER(SEARCH("TRUE",#REF!)), "Need to verify Bypass", "")</f>
        <v/>
      </c>
    </row>
    <row r="444" spans="1:29">
      <c r="B444" s="105" t="s">
        <v>532</v>
      </c>
      <c r="C444" s="105" t="str">
        <f>IF(ISNUMBER(SEARCH("BRANCH",$B444)), TRUE, "")</f>
        <v/>
      </c>
      <c r="D444" s="104" t="b">
        <f>IF(ISNUMBER(SEARCH("CONSTANT_CODING",$B444)), TRUE, "")</f>
        <v>1</v>
      </c>
      <c r="E444" s="104" t="str">
        <f>IF(ISNUMBER(SEARCH("DEFAULT_FAIL",$B444)), TRUE, "")</f>
        <v/>
      </c>
      <c r="F444" s="104" t="str">
        <f>IF(ISNUMBER(SEARCH("DETECT",$B444)), TRUE, "")</f>
        <v/>
      </c>
      <c r="G444" s="104" t="str">
        <f>IF(ISNUMBER(SEARCH("DOUBLE_CHECK",$B444)), TRUE, "")</f>
        <v/>
      </c>
      <c r="H444" s="104" t="str">
        <f>IF(ISNUMBER(SEARCH("LOOP_CHECK",$B444)), TRUE, "")</f>
        <v/>
      </c>
      <c r="I444" s="104" t="str">
        <f t="shared" si="22"/>
        <v/>
      </c>
      <c r="J444" s="105" t="str">
        <f>IF($B443=$B444,"Duplicate","")</f>
        <v/>
      </c>
      <c r="U444" s="104" t="str">
        <f>IF(ISNUMBER(SEARCH("TRUE",#REF!)), "Need to verify Bypass", "")</f>
        <v/>
      </c>
    </row>
    <row r="445" spans="1:29">
      <c r="B445" s="105" t="s">
        <v>533</v>
      </c>
      <c r="C445" s="105" t="str">
        <f>IF(ISNUMBER(SEARCH("BRANCH",$B445)), TRUE, "")</f>
        <v/>
      </c>
      <c r="D445" s="104" t="str">
        <f>IF(ISNUMBER(SEARCH("CONSTANT_CODING",$B445)), TRUE, "")</f>
        <v/>
      </c>
      <c r="E445" s="104" t="str">
        <f>IF(ISNUMBER(SEARCH("DEFAULT_FAIL",$B445)), TRUE, "")</f>
        <v/>
      </c>
      <c r="F445" s="104" t="str">
        <f>IF(ISNUMBER(SEARCH("DETECT",$B445)), TRUE, "")</f>
        <v/>
      </c>
      <c r="G445" s="104" t="b">
        <f>IF(ISNUMBER(SEARCH("DOUBLE_CHECK",$B445)), TRUE, "")</f>
        <v>1</v>
      </c>
      <c r="H445" s="104" t="str">
        <f>IF(ISNUMBER(SEARCH("LOOP_CHECK",$B445)), TRUE, "")</f>
        <v/>
      </c>
      <c r="I445" s="104" t="str">
        <f t="shared" si="22"/>
        <v/>
      </c>
      <c r="J445" s="105" t="str">
        <f>IF($B444=$B445,"Duplicate","")</f>
        <v/>
      </c>
      <c r="U445" s="104" t="str">
        <f>IF(ISNUMBER(SEARCH("TRUE",#REF!)), "Need to verify Bypass", "")</f>
        <v/>
      </c>
    </row>
    <row r="446" spans="1:29" s="101" customFormat="1">
      <c r="A446" s="106"/>
      <c r="B446" s="43"/>
      <c r="C446" s="43"/>
      <c r="D446" s="39"/>
      <c r="F446" s="43"/>
      <c r="G446" s="43"/>
      <c r="H446" s="43"/>
      <c r="I446" s="39" t="str">
        <f t="shared" si="22"/>
        <v/>
      </c>
      <c r="J446" s="43"/>
      <c r="K446" s="39"/>
      <c r="M446" s="141"/>
      <c r="N446" s="45"/>
      <c r="P446" s="43"/>
      <c r="Q446" s="39"/>
      <c r="S446" s="43"/>
      <c r="T446" s="43"/>
      <c r="U446" s="39" t="str">
        <f>IF(ISNUMBER(SEARCH("TRUE",#REF!)), "Need to verify Bypass", "")</f>
        <v/>
      </c>
      <c r="AB446" s="117"/>
    </row>
    <row r="447" spans="1:29">
      <c r="A447" s="109" t="s">
        <v>534</v>
      </c>
      <c r="B447" s="105" t="s">
        <v>535</v>
      </c>
      <c r="C447" s="105" t="str">
        <f t="shared" ref="C447:C514" si="24">IF(ISNUMBER(SEARCH("BRANCH",$B447)), TRUE, "")</f>
        <v/>
      </c>
      <c r="D447" s="104" t="b">
        <f t="shared" ref="D447:D514" si="25">IF(ISNUMBER(SEARCH("CONSTANT_CODING",$B447)), TRUE, "")</f>
        <v>1</v>
      </c>
      <c r="E447" s="104" t="str">
        <f t="shared" ref="E447:E514" si="26">IF(ISNUMBER(SEARCH("DEFAULT_FAIL",$B447)), TRUE, "")</f>
        <v/>
      </c>
      <c r="F447" s="104" t="str">
        <f t="shared" ref="F447:F514" si="27">IF(ISNUMBER(SEARCH("DETECT",$B447)), TRUE, "")</f>
        <v/>
      </c>
      <c r="G447" s="104" t="str">
        <f t="shared" ref="G447:G514" si="28">IF(ISNUMBER(SEARCH("DOUBLE_CHECK",$B447)), TRUE, "")</f>
        <v/>
      </c>
      <c r="H447" s="104" t="str">
        <f t="shared" ref="H447:H514" si="29">IF(ISNUMBER(SEARCH("LOOP_CHECK",$B447)), TRUE, "")</f>
        <v/>
      </c>
      <c r="I447" s="104" t="str">
        <f t="shared" si="22"/>
        <v/>
      </c>
      <c r="J447" s="105" t="s">
        <v>145</v>
      </c>
      <c r="K447" s="104" t="b">
        <v>1</v>
      </c>
      <c r="M447" s="118" t="s">
        <v>536</v>
      </c>
      <c r="R447" t="b">
        <v>1</v>
      </c>
      <c r="U447" s="104" t="str">
        <f>IF(ISNUMBER(SEARCH("TRUE",#REF!)), "Need to verify Bypass", "")</f>
        <v/>
      </c>
      <c r="W447" s="105" t="s">
        <v>2</v>
      </c>
      <c r="X447" s="105">
        <f>COUNTIF(C447:C467, "=TRUE")</f>
        <v>1</v>
      </c>
      <c r="Y447" s="105">
        <f>COUNTIFS(C447:C467, "=TRUE", K447:K467, "")</f>
        <v>1</v>
      </c>
      <c r="Z447" s="105">
        <f>X447-Y447</f>
        <v>0</v>
      </c>
      <c r="AA447" s="105">
        <f>COUNTIF(N447:N467, "=TRUE")</f>
        <v>0</v>
      </c>
      <c r="AB447" s="120">
        <f>IF(X447=0, 1, Y447/X447)</f>
        <v>1</v>
      </c>
      <c r="AC447" s="114">
        <f>IF(Y447+AA447=0, 1, Y447/(Y447+AA447))</f>
        <v>1</v>
      </c>
    </row>
    <row r="448" spans="1:29">
      <c r="B448" s="105" t="s">
        <v>537</v>
      </c>
      <c r="C448" s="105" t="str">
        <f t="shared" si="24"/>
        <v/>
      </c>
      <c r="D448" s="104" t="b">
        <f t="shared" si="25"/>
        <v>1</v>
      </c>
      <c r="E448" s="104" t="str">
        <f t="shared" si="26"/>
        <v/>
      </c>
      <c r="F448" s="104" t="str">
        <f t="shared" si="27"/>
        <v/>
      </c>
      <c r="G448" s="104" t="str">
        <f t="shared" si="28"/>
        <v/>
      </c>
      <c r="H448" s="104" t="str">
        <f t="shared" si="29"/>
        <v/>
      </c>
      <c r="I448" s="104" t="str">
        <f t="shared" si="22"/>
        <v/>
      </c>
      <c r="J448" s="105" t="str">
        <f t="shared" ref="J448:J467" si="30">IF($B447=$B448,"Duplicate","")</f>
        <v/>
      </c>
      <c r="M448" s="118" t="s">
        <v>538</v>
      </c>
      <c r="R448" t="b">
        <v>1</v>
      </c>
      <c r="U448" s="104" t="str">
        <f>IF(ISNUMBER(SEARCH("TRUE",#REF!)), "Need to verify Bypass", "")</f>
        <v/>
      </c>
      <c r="W448" s="105" t="s">
        <v>3</v>
      </c>
      <c r="X448" s="105">
        <f>COUNTIF(D447:D467, "=TRUE")</f>
        <v>12</v>
      </c>
      <c r="Y448" s="105">
        <f>COUNTIFS(D447:D467, "=TRUE", K447:K467, "")</f>
        <v>11</v>
      </c>
      <c r="Z448" s="105">
        <f t="shared" ref="Z448:Z450" si="31">X448-Y448</f>
        <v>1</v>
      </c>
      <c r="AA448" s="105">
        <f>COUNTIF(O447:O467, "=TRUE")</f>
        <v>0</v>
      </c>
      <c r="AB448" s="121">
        <f>IF(X448=0, 1, Y448/X448)</f>
        <v>0.91666666666666663</v>
      </c>
      <c r="AC448" s="114">
        <f>IF(Y448+AA448=0, 1, Y448/(Y448+AA448))</f>
        <v>1</v>
      </c>
    </row>
    <row r="449" spans="2:29">
      <c r="B449" s="105" t="s">
        <v>539</v>
      </c>
      <c r="C449" s="105" t="str">
        <f t="shared" si="24"/>
        <v/>
      </c>
      <c r="D449" s="104" t="b">
        <f t="shared" si="25"/>
        <v>1</v>
      </c>
      <c r="E449" s="104" t="str">
        <f t="shared" si="26"/>
        <v/>
      </c>
      <c r="F449" s="104" t="str">
        <f t="shared" si="27"/>
        <v/>
      </c>
      <c r="G449" s="104" t="str">
        <f t="shared" si="28"/>
        <v/>
      </c>
      <c r="H449" s="104" t="str">
        <f t="shared" si="29"/>
        <v/>
      </c>
      <c r="I449" s="104" t="str">
        <f t="shared" si="22"/>
        <v/>
      </c>
      <c r="J449" s="105" t="str">
        <f t="shared" si="30"/>
        <v/>
      </c>
      <c r="M449" s="118" t="s">
        <v>540</v>
      </c>
      <c r="R449" t="b">
        <v>1</v>
      </c>
      <c r="U449" s="104" t="str">
        <f>IF(ISNUMBER(SEARCH("TRUE",#REF!)), "Need to verify Bypass", "")</f>
        <v/>
      </c>
      <c r="W449" s="105" t="s">
        <v>4</v>
      </c>
      <c r="X449" s="105">
        <f>COUNTIF(E447:E467, "=TRUE")</f>
        <v>0</v>
      </c>
      <c r="Y449" s="105">
        <f>COUNTIFS(E447:E467, "=TRUE", K447:K467, "")</f>
        <v>0</v>
      </c>
      <c r="Z449" s="105">
        <f t="shared" si="31"/>
        <v>0</v>
      </c>
      <c r="AA449" s="105">
        <f>COUNTIF(P447:P467, "=TRUE")</f>
        <v>0</v>
      </c>
      <c r="AB449" s="121">
        <f>IF(X449=0, 1, Y449/X449)</f>
        <v>1</v>
      </c>
      <c r="AC449" s="114">
        <f>IF(Y449+AA449=0, 1, Y449/(Y449+AA449))</f>
        <v>1</v>
      </c>
    </row>
    <row r="450" spans="2:29">
      <c r="B450" s="105" t="s">
        <v>541</v>
      </c>
      <c r="C450" s="105" t="str">
        <f t="shared" si="24"/>
        <v/>
      </c>
      <c r="D450" s="104" t="str">
        <f t="shared" si="25"/>
        <v/>
      </c>
      <c r="E450" s="104" t="str">
        <f t="shared" si="26"/>
        <v/>
      </c>
      <c r="F450" s="104" t="str">
        <f t="shared" si="27"/>
        <v/>
      </c>
      <c r="G450" s="104" t="b">
        <f t="shared" si="28"/>
        <v>1</v>
      </c>
      <c r="H450" s="104" t="str">
        <f t="shared" si="29"/>
        <v/>
      </c>
      <c r="I450" s="104" t="str">
        <f t="shared" si="22"/>
        <v/>
      </c>
      <c r="J450" s="105" t="str">
        <f t="shared" si="30"/>
        <v/>
      </c>
      <c r="K450" s="104" t="b">
        <v>1</v>
      </c>
      <c r="U450" s="104" t="str">
        <f>IF(ISNUMBER(SEARCH("TRUE",#REF!)), "Need to verify Bypass", "")</f>
        <v/>
      </c>
      <c r="W450" s="105" t="s">
        <v>5</v>
      </c>
      <c r="X450" s="105">
        <f>COUNTIF(F447:F467, "=TRUE")</f>
        <v>0</v>
      </c>
      <c r="Y450" s="105">
        <f>COUNTIFS(F447:F467, "=TRUE", K447:K467, "")</f>
        <v>0</v>
      </c>
      <c r="Z450" s="105">
        <f t="shared" si="31"/>
        <v>0</v>
      </c>
      <c r="AA450" s="105">
        <f>COUNTIF(Q447:Q467, "=TRUE")</f>
        <v>0</v>
      </c>
      <c r="AB450" s="121">
        <f>IF(X450=0, 1, Y450/X450)</f>
        <v>1</v>
      </c>
      <c r="AC450" s="114">
        <f>IF(Y450+AA450=0, 1, Y450/(Y450+AA450))</f>
        <v>1</v>
      </c>
    </row>
    <row r="451" spans="2:29">
      <c r="B451" s="105" t="s">
        <v>542</v>
      </c>
      <c r="C451" s="105" t="str">
        <f t="shared" si="24"/>
        <v/>
      </c>
      <c r="D451" s="104" t="str">
        <f t="shared" si="25"/>
        <v/>
      </c>
      <c r="E451" s="104" t="str">
        <f t="shared" si="26"/>
        <v/>
      </c>
      <c r="F451" s="104" t="str">
        <f t="shared" si="27"/>
        <v/>
      </c>
      <c r="G451" s="104" t="b">
        <f t="shared" si="28"/>
        <v>1</v>
      </c>
      <c r="H451" s="104" t="str">
        <f t="shared" si="29"/>
        <v/>
      </c>
      <c r="I451" s="104" t="str">
        <f t="shared" si="22"/>
        <v/>
      </c>
      <c r="J451" s="105" t="str">
        <f t="shared" si="30"/>
        <v/>
      </c>
      <c r="K451" s="104" t="b">
        <v>1</v>
      </c>
      <c r="U451" s="104" t="str">
        <f>IF(ISNUMBER(SEARCH("TRUE",#REF!)), "Need to verify Bypass", "")</f>
        <v/>
      </c>
      <c r="W451" s="105" t="s">
        <v>6</v>
      </c>
      <c r="X451" s="105">
        <f>COUNTIF(G447:G467, "=TRUE")</f>
        <v>6</v>
      </c>
      <c r="Y451" s="105">
        <f>COUNTIFS(G447:G467, "=TRUE", K447:K467, "")</f>
        <v>0</v>
      </c>
      <c r="Z451" s="105">
        <f>X451-Y451</f>
        <v>6</v>
      </c>
      <c r="AA451" s="105">
        <f>COUNTIF(R447:R467, "=TRUE")</f>
        <v>3</v>
      </c>
      <c r="AB451" s="121">
        <f>IF(X451=0, 1, Y451/X451)</f>
        <v>0</v>
      </c>
      <c r="AC451" s="114">
        <f>IF(Y451+AA451=0, 1, Y451/(Y451+AA451))</f>
        <v>0</v>
      </c>
    </row>
    <row r="452" spans="2:29">
      <c r="B452" s="105" t="s">
        <v>543</v>
      </c>
      <c r="C452" s="105" t="str">
        <f t="shared" si="24"/>
        <v/>
      </c>
      <c r="D452" s="104" t="str">
        <f t="shared" si="25"/>
        <v/>
      </c>
      <c r="E452" s="104" t="str">
        <f t="shared" si="26"/>
        <v/>
      </c>
      <c r="F452" s="104" t="str">
        <f t="shared" si="27"/>
        <v/>
      </c>
      <c r="G452" s="104" t="b">
        <f t="shared" si="28"/>
        <v>1</v>
      </c>
      <c r="H452" s="104" t="str">
        <f t="shared" si="29"/>
        <v/>
      </c>
      <c r="I452" s="104" t="str">
        <f t="shared" si="22"/>
        <v/>
      </c>
      <c r="J452" s="105" t="str">
        <f t="shared" si="30"/>
        <v/>
      </c>
      <c r="K452" s="104" t="b">
        <v>1</v>
      </c>
      <c r="U452" s="104" t="str">
        <f>IF(ISNUMBER(SEARCH("TRUE",#REF!)), "Need to verify Bypass", "")</f>
        <v/>
      </c>
      <c r="W452" s="105" t="s">
        <v>7</v>
      </c>
      <c r="X452" s="105">
        <f>COUNTIF(H447:H467, "=TRUE")</f>
        <v>0</v>
      </c>
      <c r="Y452" s="105">
        <f>COUNTIFS(H447:H467, "=TRUE", K447:K467, "")</f>
        <v>0</v>
      </c>
      <c r="Z452" s="105">
        <f t="shared" ref="Z452:Z453" si="32">X452-Y452</f>
        <v>0</v>
      </c>
      <c r="AA452" s="105">
        <f>COUNTIF(S447:S467, "=TRUE")</f>
        <v>0</v>
      </c>
      <c r="AB452" s="121">
        <f>IF(X452=0, 1, Y452/X452)</f>
        <v>1</v>
      </c>
      <c r="AC452" s="114">
        <f>IF(Y452+AA452=0, 1, Y452/(Y452+AA452))</f>
        <v>1</v>
      </c>
    </row>
    <row r="453" spans="2:29">
      <c r="B453" s="105" t="s">
        <v>544</v>
      </c>
      <c r="C453" s="105" t="str">
        <f t="shared" si="24"/>
        <v/>
      </c>
      <c r="D453" s="104" t="str">
        <f t="shared" si="25"/>
        <v/>
      </c>
      <c r="E453" s="104" t="str">
        <f t="shared" si="26"/>
        <v/>
      </c>
      <c r="F453" s="104" t="str">
        <f t="shared" si="27"/>
        <v/>
      </c>
      <c r="G453" s="104" t="b">
        <f t="shared" si="28"/>
        <v>1</v>
      </c>
      <c r="H453" s="104" t="str">
        <f t="shared" si="29"/>
        <v/>
      </c>
      <c r="I453" s="104" t="str">
        <f t="shared" si="22"/>
        <v/>
      </c>
      <c r="J453" s="105" t="str">
        <f t="shared" si="30"/>
        <v/>
      </c>
      <c r="K453" s="104" t="b">
        <v>1</v>
      </c>
      <c r="U453" s="104" t="str">
        <f>IF(ISNUMBER(SEARCH("TRUE",#REF!)), "Need to verify Bypass", "")</f>
        <v/>
      </c>
      <c r="W453" s="105" t="s">
        <v>12</v>
      </c>
      <c r="X453" s="105">
        <f>COUNTIF(I447:I467, "=TRUE")</f>
        <v>2</v>
      </c>
      <c r="Y453" s="105">
        <f>COUNTIFS(I447:I467, "=TRUE", K447:K467, "")</f>
        <v>2</v>
      </c>
      <c r="Z453" s="105">
        <f t="shared" si="32"/>
        <v>0</v>
      </c>
      <c r="AA453" s="105">
        <f>COUNTIF(T447:T467,"=TRUE")</f>
        <v>0</v>
      </c>
      <c r="AB453" s="122">
        <f>IF(X453=0, 1, Y453/X453)</f>
        <v>1</v>
      </c>
      <c r="AC453" s="114">
        <f>IF(Y453+AA453=0, 1, Y453/(Y453+AA453))</f>
        <v>1</v>
      </c>
    </row>
    <row r="454" spans="2:29">
      <c r="B454" s="105" t="s">
        <v>545</v>
      </c>
      <c r="C454" s="105" t="b">
        <f t="shared" si="24"/>
        <v>1</v>
      </c>
      <c r="D454" s="104" t="str">
        <f t="shared" si="25"/>
        <v/>
      </c>
      <c r="E454" s="104" t="str">
        <f t="shared" si="26"/>
        <v/>
      </c>
      <c r="F454" s="104" t="str">
        <f t="shared" si="27"/>
        <v/>
      </c>
      <c r="G454" s="104" t="str">
        <f t="shared" si="28"/>
        <v/>
      </c>
      <c r="H454" s="104" t="str">
        <f t="shared" si="29"/>
        <v/>
      </c>
      <c r="I454" s="104" t="str">
        <f t="shared" si="22"/>
        <v/>
      </c>
      <c r="J454" s="105" t="str">
        <f t="shared" si="30"/>
        <v/>
      </c>
      <c r="U454" s="104" t="str">
        <f>IF(ISNUMBER(SEARCH("TRUE",#REF!)), "Need to verify Bypass", "")</f>
        <v/>
      </c>
      <c r="W454" s="43" t="s">
        <v>35</v>
      </c>
      <c r="X454" s="43">
        <f>SUM(X447:X453)</f>
        <v>21</v>
      </c>
      <c r="Y454" s="43">
        <f>SUM(Y447:Y453)</f>
        <v>14</v>
      </c>
      <c r="Z454" s="43">
        <f>X454-Y454</f>
        <v>7</v>
      </c>
      <c r="AA454" s="43">
        <f>SUM(AA447:AA453)</f>
        <v>3</v>
      </c>
      <c r="AB454" s="122">
        <f>IF(X454=0, 1, Y454/X454)</f>
        <v>0.66666666666666663</v>
      </c>
      <c r="AC454" s="116">
        <f>IF(Y454+AA454=0, 1, Y454/(Y454+AA454))</f>
        <v>0.82352941176470584</v>
      </c>
    </row>
    <row r="455" spans="2:29">
      <c r="B455" s="105" t="s">
        <v>546</v>
      </c>
      <c r="C455" s="105" t="str">
        <f t="shared" si="24"/>
        <v/>
      </c>
      <c r="D455" s="104" t="b">
        <f t="shared" si="25"/>
        <v>1</v>
      </c>
      <c r="E455" s="104" t="str">
        <f t="shared" si="26"/>
        <v/>
      </c>
      <c r="F455" s="104" t="str">
        <f t="shared" si="27"/>
        <v/>
      </c>
      <c r="G455" s="104" t="str">
        <f t="shared" si="28"/>
        <v/>
      </c>
      <c r="H455" s="104" t="str">
        <f t="shared" si="29"/>
        <v/>
      </c>
      <c r="I455" s="104" t="str">
        <f t="shared" si="22"/>
        <v/>
      </c>
      <c r="J455" s="105" t="str">
        <f t="shared" si="30"/>
        <v/>
      </c>
      <c r="U455" s="104" t="str">
        <f>IF(ISNUMBER(SEARCH("TRUE",#REF!)), "Need to verify Bypass", "")</f>
        <v/>
      </c>
    </row>
    <row r="456" spans="2:29">
      <c r="B456" s="105" t="s">
        <v>547</v>
      </c>
      <c r="C456" s="105" t="str">
        <f t="shared" si="24"/>
        <v/>
      </c>
      <c r="D456" s="104" t="b">
        <f t="shared" si="25"/>
        <v>1</v>
      </c>
      <c r="E456" s="104" t="str">
        <f t="shared" si="26"/>
        <v/>
      </c>
      <c r="F456" s="104" t="str">
        <f t="shared" si="27"/>
        <v/>
      </c>
      <c r="G456" s="104" t="str">
        <f t="shared" si="28"/>
        <v/>
      </c>
      <c r="H456" s="104" t="str">
        <f t="shared" si="29"/>
        <v/>
      </c>
      <c r="I456" s="104" t="str">
        <f t="shared" si="22"/>
        <v/>
      </c>
      <c r="J456" s="105" t="str">
        <f t="shared" si="30"/>
        <v/>
      </c>
      <c r="U456" s="104" t="str">
        <f>IF(ISNUMBER(SEARCH("TRUE",#REF!)), "Need to verify Bypass", "")</f>
        <v/>
      </c>
    </row>
    <row r="457" spans="2:29">
      <c r="B457" s="105" t="s">
        <v>548</v>
      </c>
      <c r="C457" s="105" t="str">
        <f>IF(ISNUMBER(SEARCH("BRANCH",$B457)), TRUE, "")</f>
        <v/>
      </c>
      <c r="D457" s="104" t="str">
        <f>IF(ISNUMBER(SEARCH("CONSTANT_CODING",$B457)), TRUE, "")</f>
        <v/>
      </c>
      <c r="E457" s="104" t="str">
        <f>IF(ISNUMBER(SEARCH("DEFAULT_FAIL",$B457)), TRUE, "")</f>
        <v/>
      </c>
      <c r="F457" s="104" t="str">
        <f>IF(ISNUMBER(SEARCH("DETECT",$B457)), TRUE, "")</f>
        <v/>
      </c>
      <c r="G457" s="104" t="str">
        <f>IF(ISNUMBER(SEARCH("DOUBLE_CHECK",$B457)), TRUE, "")</f>
        <v/>
      </c>
      <c r="H457" s="104" t="str">
        <f>IF(ISNUMBER(SEARCH("LOOP_CHECK",$B457)), TRUE, "")</f>
        <v/>
      </c>
      <c r="I457" s="104" t="b">
        <f>IF(ISNUMBER(SEARCH("BYPASS",$B457)), TRUE, "")</f>
        <v>1</v>
      </c>
    </row>
    <row r="458" spans="2:29">
      <c r="B458" s="105" t="s">
        <v>549</v>
      </c>
      <c r="C458" s="105" t="str">
        <f t="shared" si="24"/>
        <v/>
      </c>
      <c r="D458" s="104" t="b">
        <f t="shared" si="25"/>
        <v>1</v>
      </c>
      <c r="E458" s="104" t="str">
        <f t="shared" si="26"/>
        <v/>
      </c>
      <c r="F458" s="104" t="str">
        <f t="shared" si="27"/>
        <v/>
      </c>
      <c r="G458" s="104" t="str">
        <f t="shared" si="28"/>
        <v/>
      </c>
      <c r="H458" s="104" t="str">
        <f t="shared" si="29"/>
        <v/>
      </c>
      <c r="I458" s="104" t="str">
        <f t="shared" si="22"/>
        <v/>
      </c>
      <c r="J458" s="105" t="str">
        <f>IF($B456=$B458,"Duplicate","")</f>
        <v/>
      </c>
      <c r="U458" s="104" t="str">
        <f>IF(ISNUMBER(SEARCH("TRUE",#REF!)), "Need to verify Bypass", "")</f>
        <v/>
      </c>
    </row>
    <row r="459" spans="2:29">
      <c r="B459" s="105" t="s">
        <v>550</v>
      </c>
      <c r="C459" s="105" t="str">
        <f>IF(ISNUMBER(SEARCH("BRANCH",$B459)), TRUE, "")</f>
        <v/>
      </c>
      <c r="D459" s="104" t="str">
        <f>IF(ISNUMBER(SEARCH("CONSTANT_CODING",$B459)), TRUE, "")</f>
        <v/>
      </c>
      <c r="E459" s="104" t="str">
        <f>IF(ISNUMBER(SEARCH("DEFAULT_FAIL",$B459)), TRUE, "")</f>
        <v/>
      </c>
      <c r="F459" s="104" t="str">
        <f>IF(ISNUMBER(SEARCH("DETECT",$B459)), TRUE, "")</f>
        <v/>
      </c>
      <c r="G459" s="104" t="str">
        <f>IF(ISNUMBER(SEARCH("DOUBLE_CHECK",$B459)), TRUE, "")</f>
        <v/>
      </c>
      <c r="H459" s="104" t="str">
        <f>IF(ISNUMBER(SEARCH("LOOP_CHECK",$B459)), TRUE, "")</f>
        <v/>
      </c>
      <c r="I459" s="104" t="b">
        <f>IF(ISNUMBER(SEARCH("BYPASS",$B459)), TRUE, "")</f>
        <v>1</v>
      </c>
    </row>
    <row r="460" spans="2:29">
      <c r="B460" s="105" t="s">
        <v>551</v>
      </c>
      <c r="C460" s="105" t="str">
        <f t="shared" si="24"/>
        <v/>
      </c>
      <c r="D460" s="104" t="b">
        <f t="shared" si="25"/>
        <v>1</v>
      </c>
      <c r="E460" s="104" t="str">
        <f t="shared" si="26"/>
        <v/>
      </c>
      <c r="F460" s="104" t="str">
        <f t="shared" si="27"/>
        <v/>
      </c>
      <c r="G460" s="104" t="str">
        <f t="shared" si="28"/>
        <v/>
      </c>
      <c r="H460" s="104" t="str">
        <f t="shared" si="29"/>
        <v/>
      </c>
      <c r="I460" s="104" t="str">
        <f t="shared" si="22"/>
        <v/>
      </c>
      <c r="J460" s="105" t="str">
        <f>IF($B458=$B460,"Duplicate","")</f>
        <v/>
      </c>
      <c r="U460" s="104" t="str">
        <f>IF(ISNUMBER(SEARCH("TRUE",#REF!)), "Need to verify Bypass", "")</f>
        <v/>
      </c>
    </row>
    <row r="461" spans="2:29">
      <c r="B461" s="105" t="s">
        <v>552</v>
      </c>
      <c r="C461" s="105" t="str">
        <f t="shared" si="24"/>
        <v/>
      </c>
      <c r="D461" s="104" t="b">
        <f t="shared" si="25"/>
        <v>1</v>
      </c>
      <c r="E461" s="104" t="str">
        <f t="shared" si="26"/>
        <v/>
      </c>
      <c r="F461" s="104" t="str">
        <f t="shared" si="27"/>
        <v/>
      </c>
      <c r="G461" s="104" t="str">
        <f t="shared" si="28"/>
        <v/>
      </c>
      <c r="H461" s="104" t="str">
        <f t="shared" si="29"/>
        <v/>
      </c>
      <c r="I461" s="104" t="str">
        <f t="shared" si="22"/>
        <v/>
      </c>
      <c r="J461" s="105" t="str">
        <f t="shared" si="30"/>
        <v/>
      </c>
      <c r="U461" s="104" t="str">
        <f>IF(ISNUMBER(SEARCH("TRUE",#REF!)), "Need to verify Bypass", "")</f>
        <v/>
      </c>
    </row>
    <row r="462" spans="2:29">
      <c r="B462" s="105" t="s">
        <v>553</v>
      </c>
      <c r="C462" s="105" t="str">
        <f t="shared" si="24"/>
        <v/>
      </c>
      <c r="D462" s="104" t="b">
        <f t="shared" si="25"/>
        <v>1</v>
      </c>
      <c r="E462" s="104" t="str">
        <f t="shared" si="26"/>
        <v/>
      </c>
      <c r="F462" s="104" t="str">
        <f t="shared" si="27"/>
        <v/>
      </c>
      <c r="G462" s="104" t="str">
        <f t="shared" si="28"/>
        <v/>
      </c>
      <c r="H462" s="104" t="str">
        <f t="shared" si="29"/>
        <v/>
      </c>
      <c r="I462" s="104" t="str">
        <f t="shared" si="22"/>
        <v/>
      </c>
      <c r="J462" s="105" t="str">
        <f t="shared" si="30"/>
        <v/>
      </c>
      <c r="U462" s="104" t="str">
        <f>IF(ISNUMBER(SEARCH("TRUE",#REF!)), "Need to verify Bypass", "")</f>
        <v/>
      </c>
    </row>
    <row r="463" spans="2:29">
      <c r="B463" s="105" t="s">
        <v>554</v>
      </c>
      <c r="C463" s="105" t="str">
        <f t="shared" si="24"/>
        <v/>
      </c>
      <c r="D463" s="104" t="str">
        <f t="shared" si="25"/>
        <v/>
      </c>
      <c r="E463" s="104" t="str">
        <f t="shared" si="26"/>
        <v/>
      </c>
      <c r="F463" s="104" t="str">
        <f t="shared" si="27"/>
        <v/>
      </c>
      <c r="G463" s="104" t="b">
        <f t="shared" si="28"/>
        <v>1</v>
      </c>
      <c r="H463" s="104" t="str">
        <f t="shared" si="29"/>
        <v/>
      </c>
      <c r="I463" s="104" t="str">
        <f t="shared" si="22"/>
        <v/>
      </c>
      <c r="K463" s="104" t="b">
        <v>1</v>
      </c>
      <c r="U463" s="104" t="str">
        <f>IF(ISNUMBER(SEARCH("TRUE",#REF!)), "Need to verify Bypass", "")</f>
        <v/>
      </c>
    </row>
    <row r="464" spans="2:29">
      <c r="B464" s="105" t="s">
        <v>554</v>
      </c>
      <c r="C464" s="105" t="str">
        <f t="shared" si="24"/>
        <v/>
      </c>
      <c r="D464" s="104" t="str">
        <f t="shared" si="25"/>
        <v/>
      </c>
      <c r="E464" s="104" t="str">
        <f t="shared" si="26"/>
        <v/>
      </c>
      <c r="F464" s="104" t="str">
        <f t="shared" si="27"/>
        <v/>
      </c>
      <c r="G464" s="104" t="b">
        <f t="shared" si="28"/>
        <v>1</v>
      </c>
      <c r="H464" s="104" t="str">
        <f t="shared" si="29"/>
        <v/>
      </c>
      <c r="I464" s="104" t="str">
        <f t="shared" si="22"/>
        <v/>
      </c>
      <c r="J464" s="105" t="str">
        <f t="shared" si="30"/>
        <v>Duplicate</v>
      </c>
      <c r="K464" s="104" t="b">
        <v>1</v>
      </c>
      <c r="U464" s="104" t="str">
        <f>IF(ISNUMBER(SEARCH("TRUE",#REF!)), "Need to verify Bypass", "")</f>
        <v/>
      </c>
    </row>
    <row r="465" spans="1:29">
      <c r="B465" s="105" t="s">
        <v>555</v>
      </c>
      <c r="C465" s="105" t="str">
        <f t="shared" si="24"/>
        <v/>
      </c>
      <c r="D465" s="104" t="b">
        <f t="shared" si="25"/>
        <v>1</v>
      </c>
      <c r="E465" s="104" t="str">
        <f t="shared" si="26"/>
        <v/>
      </c>
      <c r="F465" s="104" t="str">
        <f t="shared" si="27"/>
        <v/>
      </c>
      <c r="G465" s="104" t="str">
        <f t="shared" si="28"/>
        <v/>
      </c>
      <c r="H465" s="104" t="str">
        <f t="shared" si="29"/>
        <v/>
      </c>
      <c r="I465" s="104" t="str">
        <f t="shared" si="22"/>
        <v/>
      </c>
      <c r="J465" s="105" t="str">
        <f t="shared" si="30"/>
        <v/>
      </c>
      <c r="U465" s="104" t="str">
        <f>IF(ISNUMBER(SEARCH("TRUE",#REF!)), "Need to verify Bypass", "")</f>
        <v/>
      </c>
    </row>
    <row r="466" spans="1:29">
      <c r="B466" s="105" t="s">
        <v>556</v>
      </c>
      <c r="C466" s="105" t="str">
        <f t="shared" si="24"/>
        <v/>
      </c>
      <c r="D466" s="104" t="b">
        <f t="shared" si="25"/>
        <v>1</v>
      </c>
      <c r="E466" s="104" t="str">
        <f t="shared" si="26"/>
        <v/>
      </c>
      <c r="F466" s="104" t="str">
        <f t="shared" si="27"/>
        <v/>
      </c>
      <c r="G466" s="104" t="str">
        <f t="shared" si="28"/>
        <v/>
      </c>
      <c r="H466" s="104" t="str">
        <f t="shared" si="29"/>
        <v/>
      </c>
      <c r="I466" s="104" t="str">
        <f t="shared" si="22"/>
        <v/>
      </c>
      <c r="J466" s="105" t="str">
        <f t="shared" si="30"/>
        <v/>
      </c>
      <c r="U466" s="104" t="str">
        <f>IF(ISNUMBER(SEARCH("TRUE",#REF!)), "Need to verify Bypass", "")</f>
        <v/>
      </c>
    </row>
    <row r="467" spans="1:29">
      <c r="B467" s="105" t="s">
        <v>557</v>
      </c>
      <c r="C467" s="105" t="str">
        <f t="shared" si="24"/>
        <v/>
      </c>
      <c r="D467" s="104" t="b">
        <f t="shared" si="25"/>
        <v>1</v>
      </c>
      <c r="E467" s="104" t="str">
        <f t="shared" si="26"/>
        <v/>
      </c>
      <c r="F467" s="104" t="str">
        <f t="shared" si="27"/>
        <v/>
      </c>
      <c r="G467" s="104" t="str">
        <f t="shared" si="28"/>
        <v/>
      </c>
      <c r="H467" s="104" t="str">
        <f t="shared" si="29"/>
        <v/>
      </c>
      <c r="I467" s="104" t="str">
        <f t="shared" si="22"/>
        <v/>
      </c>
      <c r="J467" s="105" t="str">
        <f t="shared" si="30"/>
        <v/>
      </c>
      <c r="U467" s="104" t="str">
        <f>IF(ISNUMBER(SEARCH("TRUE",#REF!)), "Need to verify Bypass", "")</f>
        <v/>
      </c>
    </row>
    <row r="468" spans="1:29" s="101" customFormat="1">
      <c r="A468" s="106"/>
      <c r="B468" s="43"/>
      <c r="C468" s="43"/>
      <c r="D468" s="39"/>
      <c r="F468" s="43"/>
      <c r="G468" s="43"/>
      <c r="H468" s="43"/>
      <c r="I468" s="39" t="str">
        <f t="shared" si="22"/>
        <v/>
      </c>
      <c r="J468" s="43"/>
      <c r="K468" s="39"/>
      <c r="M468" s="141"/>
      <c r="N468" s="45"/>
      <c r="P468" s="43"/>
      <c r="Q468" s="39"/>
      <c r="S468" s="43"/>
      <c r="T468" s="43"/>
      <c r="U468" s="39" t="str">
        <f>IF(ISNUMBER(SEARCH("TRUE",#REF!)), "Need to verify Bypass", "")</f>
        <v/>
      </c>
      <c r="AB468" s="117"/>
    </row>
    <row r="469" spans="1:29">
      <c r="A469" s="109" t="s">
        <v>558</v>
      </c>
      <c r="B469" s="105" t="s">
        <v>559</v>
      </c>
      <c r="C469" s="105" t="str">
        <f t="shared" si="24"/>
        <v/>
      </c>
      <c r="D469" s="104" t="b">
        <f t="shared" si="25"/>
        <v>1</v>
      </c>
      <c r="E469" s="104" t="str">
        <f t="shared" si="26"/>
        <v/>
      </c>
      <c r="F469" s="104" t="str">
        <f t="shared" si="27"/>
        <v/>
      </c>
      <c r="G469" s="104" t="str">
        <f t="shared" si="28"/>
        <v/>
      </c>
      <c r="H469" s="104" t="str">
        <f t="shared" si="29"/>
        <v/>
      </c>
      <c r="I469" s="104" t="str">
        <f t="shared" si="22"/>
        <v/>
      </c>
      <c r="J469" s="105" t="str">
        <f t="shared" ref="J469:J539" si="33">IF($B468=$B469,"Duplicate","")</f>
        <v/>
      </c>
      <c r="M469" s="118" t="s">
        <v>560</v>
      </c>
      <c r="O469" t="b">
        <v>1</v>
      </c>
      <c r="Q469" s="104" t="b">
        <v>1</v>
      </c>
      <c r="U469" s="104" t="str">
        <f>IF(ISNUMBER(SEARCH("TRUE",#REF!)), "Need to verify Bypass", "")</f>
        <v/>
      </c>
      <c r="W469" s="105" t="s">
        <v>2</v>
      </c>
      <c r="X469" s="105">
        <f>COUNTIF(C469:C551, "=TRUE")</f>
        <v>16</v>
      </c>
      <c r="Y469" s="105">
        <f>COUNTIFS(C469:C551, "=TRUE", K469:K551, "")</f>
        <v>13</v>
      </c>
      <c r="Z469" s="105">
        <f>X469-Y469</f>
        <v>3</v>
      </c>
      <c r="AA469" s="105">
        <f>COUNTIF(N469:N551, "=TRUE")</f>
        <v>1</v>
      </c>
      <c r="AB469" s="120">
        <f>IF(X469=0, 1, Y469/X469)</f>
        <v>0.8125</v>
      </c>
      <c r="AC469" s="114">
        <f>IF(Y469+AA469=0, 1, Y469/(Y469+AA469))</f>
        <v>0.9285714285714286</v>
      </c>
    </row>
    <row r="470" spans="1:29">
      <c r="B470" s="105" t="s">
        <v>561</v>
      </c>
      <c r="C470" s="105" t="str">
        <f t="shared" si="24"/>
        <v/>
      </c>
      <c r="D470" s="104" t="b">
        <f t="shared" si="25"/>
        <v>1</v>
      </c>
      <c r="E470" s="104" t="str">
        <f t="shared" si="26"/>
        <v/>
      </c>
      <c r="F470" s="104" t="str">
        <f t="shared" si="27"/>
        <v/>
      </c>
      <c r="G470" s="104" t="str">
        <f t="shared" si="28"/>
        <v/>
      </c>
      <c r="H470" s="104" t="str">
        <f t="shared" si="29"/>
        <v/>
      </c>
      <c r="I470" s="104" t="str">
        <f t="shared" si="22"/>
        <v/>
      </c>
      <c r="J470" s="105" t="str">
        <f t="shared" si="33"/>
        <v/>
      </c>
      <c r="M470" s="118" t="s">
        <v>562</v>
      </c>
      <c r="N470" s="119" t="b">
        <v>1</v>
      </c>
      <c r="Q470" s="104" t="b">
        <v>1</v>
      </c>
      <c r="U470" s="104" t="str">
        <f>IF(ISNUMBER(SEARCH("TRUE",#REF!)), "Need to verify Bypass", "")</f>
        <v/>
      </c>
      <c r="W470" s="105" t="s">
        <v>3</v>
      </c>
      <c r="X470" s="105">
        <f>COUNTIF(D469:D551, "=TRUE")</f>
        <v>24</v>
      </c>
      <c r="Y470" s="105">
        <f>COUNTIFS(D469:D551, "=TRUE", K469:K551, "")</f>
        <v>24</v>
      </c>
      <c r="Z470" s="105">
        <f t="shared" ref="Z470:Z472" si="34">X470-Y470</f>
        <v>0</v>
      </c>
      <c r="AA470" s="105">
        <f>COUNTIF(O469:O551, "=TRUE")</f>
        <v>1</v>
      </c>
      <c r="AB470" s="121">
        <f>IF(X470=0, 1, Y470/X470)</f>
        <v>1</v>
      </c>
      <c r="AC470" s="114">
        <f>IF(Y470+AA470=0, 1, Y470/(Y470+AA470))</f>
        <v>0.96</v>
      </c>
    </row>
    <row r="471" spans="1:29">
      <c r="B471" s="105" t="s">
        <v>563</v>
      </c>
      <c r="C471" s="105" t="str">
        <f t="shared" si="24"/>
        <v/>
      </c>
      <c r="D471" s="104" t="b">
        <f t="shared" si="25"/>
        <v>1</v>
      </c>
      <c r="E471" s="104" t="str">
        <f t="shared" si="26"/>
        <v/>
      </c>
      <c r="F471" s="104" t="str">
        <f t="shared" si="27"/>
        <v/>
      </c>
      <c r="G471" s="104" t="str">
        <f t="shared" si="28"/>
        <v/>
      </c>
      <c r="H471" s="104" t="str">
        <f t="shared" si="29"/>
        <v/>
      </c>
      <c r="I471" s="104" t="str">
        <f t="shared" si="22"/>
        <v/>
      </c>
      <c r="J471" s="105" t="str">
        <f t="shared" si="33"/>
        <v/>
      </c>
      <c r="M471" s="118" t="s">
        <v>564</v>
      </c>
      <c r="U471" s="104" t="str">
        <f>IF(ISNUMBER(SEARCH("TRUE",#REF!)), "Need to verify Bypass", "")</f>
        <v/>
      </c>
      <c r="W471" s="105" t="s">
        <v>4</v>
      </c>
      <c r="X471" s="105">
        <f>COUNTIF(E469:E551, "=TRUE")</f>
        <v>2</v>
      </c>
      <c r="Y471" s="105">
        <f>COUNTIFS(E469:E551, "=TRUE", K469:K551, "")</f>
        <v>2</v>
      </c>
      <c r="Z471" s="105">
        <f t="shared" si="34"/>
        <v>0</v>
      </c>
      <c r="AA471" s="105">
        <f>COUNTIF(P469:P551, "=TRUE")</f>
        <v>0</v>
      </c>
      <c r="AB471" s="121">
        <f>IF(X471=0, 1, Y471/X471)</f>
        <v>1</v>
      </c>
      <c r="AC471" s="114">
        <f>IF(Y471+AA471=0, 1, Y471/(Y471+AA471))</f>
        <v>1</v>
      </c>
    </row>
    <row r="472" spans="1:29">
      <c r="B472" s="105" t="s">
        <v>565</v>
      </c>
      <c r="C472" s="105" t="str">
        <f t="shared" si="24"/>
        <v/>
      </c>
      <c r="D472" s="104" t="b">
        <f t="shared" si="25"/>
        <v>1</v>
      </c>
      <c r="E472" s="104" t="str">
        <f t="shared" si="26"/>
        <v/>
      </c>
      <c r="F472" s="104" t="str">
        <f t="shared" si="27"/>
        <v/>
      </c>
      <c r="G472" s="104" t="str">
        <f t="shared" si="28"/>
        <v/>
      </c>
      <c r="H472" s="104" t="str">
        <f t="shared" si="29"/>
        <v/>
      </c>
      <c r="I472" s="104" t="str">
        <f t="shared" si="22"/>
        <v/>
      </c>
      <c r="J472" s="105" t="str">
        <f t="shared" si="33"/>
        <v/>
      </c>
      <c r="M472" s="118" t="s">
        <v>566</v>
      </c>
      <c r="R472" t="b">
        <v>1</v>
      </c>
      <c r="U472" s="104" t="str">
        <f>IF(ISNUMBER(SEARCH("TRUE",#REF!)), "Need to verify Bypass", "")</f>
        <v/>
      </c>
      <c r="W472" s="105" t="s">
        <v>5</v>
      </c>
      <c r="X472" s="105">
        <f>COUNTIF(F469:F551, "=TRUE")</f>
        <v>9</v>
      </c>
      <c r="Y472" s="105">
        <f>COUNTIFS(F469:F551, "=TRUE", K469:K551, "")</f>
        <v>9</v>
      </c>
      <c r="Z472" s="105">
        <f t="shared" si="34"/>
        <v>0</v>
      </c>
      <c r="AA472" s="105">
        <f>COUNTIF(Q469:Q551, "=TRUE")</f>
        <v>2</v>
      </c>
      <c r="AB472" s="121">
        <f>IF(X472=0, 1, Y472/X472)</f>
        <v>1</v>
      </c>
      <c r="AC472" s="114">
        <f>IF(Y472+AA472=0, 1, Y472/(Y472+AA472))</f>
        <v>0.81818181818181823</v>
      </c>
    </row>
    <row r="473" spans="1:29">
      <c r="B473" s="105" t="s">
        <v>567</v>
      </c>
      <c r="C473" s="105" t="str">
        <f t="shared" si="24"/>
        <v/>
      </c>
      <c r="D473" s="104" t="b">
        <f t="shared" si="25"/>
        <v>1</v>
      </c>
      <c r="E473" s="104" t="str">
        <f t="shared" si="26"/>
        <v/>
      </c>
      <c r="F473" s="104" t="str">
        <f t="shared" si="27"/>
        <v/>
      </c>
      <c r="G473" s="104" t="str">
        <f t="shared" si="28"/>
        <v/>
      </c>
      <c r="H473" s="104" t="str">
        <f t="shared" si="29"/>
        <v/>
      </c>
      <c r="I473" s="104" t="str">
        <f t="shared" si="22"/>
        <v/>
      </c>
      <c r="J473" s="105" t="str">
        <f t="shared" si="33"/>
        <v/>
      </c>
      <c r="M473" s="118" t="s">
        <v>568</v>
      </c>
      <c r="R473" t="b">
        <v>1</v>
      </c>
      <c r="U473" s="104" t="str">
        <f>IF(ISNUMBER(SEARCH("TRUE",#REF!)), "Need to verify Bypass", "")</f>
        <v/>
      </c>
      <c r="W473" s="105" t="s">
        <v>6</v>
      </c>
      <c r="X473" s="105">
        <f>COUNTIF(G469:G551, "=TRUE")</f>
        <v>23</v>
      </c>
      <c r="Y473" s="105">
        <f>COUNTIFS(G469:G551, "=TRUE", K469:K551, "")</f>
        <v>21</v>
      </c>
      <c r="Z473" s="105">
        <f>X473-Y473</f>
        <v>2</v>
      </c>
      <c r="AA473" s="105">
        <f>COUNTIF(R469:R551, "=TRUE")</f>
        <v>4</v>
      </c>
      <c r="AB473" s="121">
        <f>IF(X473=0, 1, Y473/X473)</f>
        <v>0.91304347826086951</v>
      </c>
      <c r="AC473" s="114">
        <f>IF(Y473+AA473=0, 1, Y473/(Y473+AA473))</f>
        <v>0.84</v>
      </c>
    </row>
    <row r="474" spans="1:29">
      <c r="B474" s="105" t="s">
        <v>569</v>
      </c>
      <c r="C474" s="105" t="str">
        <f t="shared" si="24"/>
        <v/>
      </c>
      <c r="D474" s="104" t="b">
        <f t="shared" si="25"/>
        <v>1</v>
      </c>
      <c r="E474" s="104" t="str">
        <f t="shared" si="26"/>
        <v/>
      </c>
      <c r="F474" s="104" t="str">
        <f t="shared" si="27"/>
        <v/>
      </c>
      <c r="G474" s="104" t="str">
        <f t="shared" si="28"/>
        <v/>
      </c>
      <c r="H474" s="104" t="str">
        <f t="shared" si="29"/>
        <v/>
      </c>
      <c r="I474" s="104" t="str">
        <f t="shared" si="22"/>
        <v/>
      </c>
      <c r="J474" s="105" t="str">
        <f t="shared" si="33"/>
        <v/>
      </c>
      <c r="M474" s="118" t="s">
        <v>570</v>
      </c>
      <c r="R474" t="b">
        <v>1</v>
      </c>
      <c r="U474" s="104" t="str">
        <f>IF(ISNUMBER(SEARCH("TRUE",#REF!)), "Need to verify Bypass", "")</f>
        <v/>
      </c>
      <c r="W474" s="105" t="s">
        <v>7</v>
      </c>
      <c r="X474" s="105">
        <f>COUNTIF(H469:H551, "=TRUE")</f>
        <v>1</v>
      </c>
      <c r="Y474" s="105">
        <f>COUNTIFS(H469:H551, "=TRUE", K469:K551, "")</f>
        <v>1</v>
      </c>
      <c r="Z474" s="105">
        <f t="shared" ref="Z474:Z475" si="35">X474-Y474</f>
        <v>0</v>
      </c>
      <c r="AA474" s="105">
        <f>COUNTIF(S469:S551, "=TRUE")</f>
        <v>0</v>
      </c>
      <c r="AB474" s="121">
        <f>IF(X474=0, 1, Y474/X474)</f>
        <v>1</v>
      </c>
      <c r="AC474" s="114">
        <f>IF(Y474+AA474=0, 1, Y474/(Y474+AA474))</f>
        <v>1</v>
      </c>
    </row>
    <row r="475" spans="1:29">
      <c r="B475" s="105" t="s">
        <v>571</v>
      </c>
      <c r="C475" s="105" t="str">
        <f t="shared" si="24"/>
        <v/>
      </c>
      <c r="D475" s="104" t="b">
        <f t="shared" si="25"/>
        <v>1</v>
      </c>
      <c r="E475" s="104" t="str">
        <f t="shared" si="26"/>
        <v/>
      </c>
      <c r="F475" s="104" t="str">
        <f t="shared" si="27"/>
        <v/>
      </c>
      <c r="G475" s="104" t="str">
        <f t="shared" si="28"/>
        <v/>
      </c>
      <c r="H475" s="104" t="str">
        <f t="shared" si="29"/>
        <v/>
      </c>
      <c r="I475" s="104" t="str">
        <f t="shared" si="22"/>
        <v/>
      </c>
      <c r="J475" s="105" t="str">
        <f t="shared" si="33"/>
        <v/>
      </c>
      <c r="M475" s="118" t="s">
        <v>572</v>
      </c>
      <c r="R475" t="b">
        <v>1</v>
      </c>
      <c r="U475" s="104" t="str">
        <f>IF(ISNUMBER(SEARCH("TRUE",#REF!)), "Need to verify Bypass", "")</f>
        <v/>
      </c>
      <c r="W475" s="105" t="s">
        <v>12</v>
      </c>
      <c r="X475" s="105">
        <f>COUNTIF(I469:I551, "=TRUE")</f>
        <v>8</v>
      </c>
      <c r="Y475" s="105">
        <f>COUNTIFS(I469:I551, "=TRUE", K469:K551, "")</f>
        <v>8</v>
      </c>
      <c r="Z475" s="105">
        <f t="shared" si="35"/>
        <v>0</v>
      </c>
      <c r="AA475" s="105">
        <f>COUNTIF(T469:T551,"=TRUE")</f>
        <v>0</v>
      </c>
      <c r="AB475" s="122">
        <f>IF(X475=0, 1, Y475/X475)</f>
        <v>1</v>
      </c>
      <c r="AC475" s="114">
        <f>IF(Y475+AA475=0, 1, Y475/(Y475+AA475))</f>
        <v>1</v>
      </c>
    </row>
    <row r="476" spans="1:29">
      <c r="B476" s="105" t="s">
        <v>573</v>
      </c>
      <c r="C476" s="105" t="str">
        <f t="shared" si="24"/>
        <v/>
      </c>
      <c r="D476" s="104" t="b">
        <f t="shared" si="25"/>
        <v>1</v>
      </c>
      <c r="E476" s="104" t="str">
        <f t="shared" si="26"/>
        <v/>
      </c>
      <c r="F476" s="104" t="str">
        <f t="shared" si="27"/>
        <v/>
      </c>
      <c r="G476" s="104" t="str">
        <f t="shared" si="28"/>
        <v/>
      </c>
      <c r="H476" s="104" t="str">
        <f t="shared" si="29"/>
        <v/>
      </c>
      <c r="I476" s="104" t="str">
        <f t="shared" si="22"/>
        <v/>
      </c>
      <c r="J476" s="105" t="str">
        <f t="shared" si="33"/>
        <v/>
      </c>
      <c r="U476" s="104" t="str">
        <f>IF(ISNUMBER(SEARCH("TRUE",#REF!)), "Need to verify Bypass", "")</f>
        <v/>
      </c>
      <c r="W476" s="43" t="s">
        <v>35</v>
      </c>
      <c r="X476" s="43">
        <f>SUM(X469:X475)</f>
        <v>83</v>
      </c>
      <c r="Y476" s="43">
        <f>SUM(Y469:Y475)</f>
        <v>78</v>
      </c>
      <c r="Z476" s="43">
        <f>X476-Y476</f>
        <v>5</v>
      </c>
      <c r="AA476" s="43">
        <f>SUM(AA469:AA475)</f>
        <v>8</v>
      </c>
      <c r="AB476" s="122">
        <f>IF(X476=0, 1, Y476/X476)</f>
        <v>0.93975903614457834</v>
      </c>
      <c r="AC476" s="116">
        <f>IF(Y476+AA476=0, 1, Y476/(Y476+AA476))</f>
        <v>0.90697674418604646</v>
      </c>
    </row>
    <row r="477" spans="1:29">
      <c r="B477" s="105" t="s">
        <v>574</v>
      </c>
      <c r="C477" s="105" t="str">
        <f t="shared" si="24"/>
        <v/>
      </c>
      <c r="D477" s="104" t="b">
        <f t="shared" si="25"/>
        <v>1</v>
      </c>
      <c r="E477" s="104" t="str">
        <f t="shared" si="26"/>
        <v/>
      </c>
      <c r="F477" s="104" t="str">
        <f t="shared" si="27"/>
        <v/>
      </c>
      <c r="G477" s="104" t="str">
        <f t="shared" si="28"/>
        <v/>
      </c>
      <c r="H477" s="104" t="str">
        <f t="shared" si="29"/>
        <v/>
      </c>
      <c r="I477" s="104" t="str">
        <f t="shared" si="22"/>
        <v/>
      </c>
      <c r="J477" s="105" t="str">
        <f t="shared" si="33"/>
        <v/>
      </c>
      <c r="U477" s="104" t="str">
        <f>IF(ISNUMBER(SEARCH("TRUE",#REF!)), "Need to verify Bypass", "")</f>
        <v/>
      </c>
    </row>
    <row r="478" spans="1:29">
      <c r="B478" s="105" t="s">
        <v>575</v>
      </c>
      <c r="C478" s="105" t="str">
        <f t="shared" si="24"/>
        <v/>
      </c>
      <c r="D478" s="104" t="b">
        <f t="shared" si="25"/>
        <v>1</v>
      </c>
      <c r="E478" s="104" t="str">
        <f t="shared" si="26"/>
        <v/>
      </c>
      <c r="F478" s="104" t="str">
        <f t="shared" si="27"/>
        <v/>
      </c>
      <c r="G478" s="104" t="str">
        <f t="shared" si="28"/>
        <v/>
      </c>
      <c r="H478" s="104" t="str">
        <f t="shared" si="29"/>
        <v/>
      </c>
      <c r="I478" s="104" t="str">
        <f t="shared" si="22"/>
        <v/>
      </c>
      <c r="J478" s="105" t="str">
        <f t="shared" si="33"/>
        <v/>
      </c>
      <c r="U478" s="104" t="str">
        <f>IF(ISNUMBER(SEARCH("TRUE",#REF!)), "Need to verify Bypass", "")</f>
        <v/>
      </c>
    </row>
    <row r="479" spans="1:29">
      <c r="B479" s="105" t="s">
        <v>576</v>
      </c>
      <c r="C479" s="105" t="str">
        <f t="shared" si="24"/>
        <v/>
      </c>
      <c r="D479" s="104" t="str">
        <f t="shared" si="25"/>
        <v/>
      </c>
      <c r="E479" s="104" t="str">
        <f t="shared" si="26"/>
        <v/>
      </c>
      <c r="F479" s="104" t="b">
        <f t="shared" si="27"/>
        <v>1</v>
      </c>
      <c r="G479" s="104" t="str">
        <f t="shared" si="28"/>
        <v/>
      </c>
      <c r="H479" s="104" t="str">
        <f t="shared" si="29"/>
        <v/>
      </c>
      <c r="I479" s="104" t="str">
        <f t="shared" si="22"/>
        <v/>
      </c>
      <c r="J479" s="105" t="str">
        <f t="shared" si="33"/>
        <v/>
      </c>
      <c r="U479" s="104" t="str">
        <f>IF(ISNUMBER(SEARCH("TRUE",#REF!)), "Need to verify Bypass", "")</f>
        <v/>
      </c>
    </row>
    <row r="480" spans="1:29">
      <c r="B480" s="105" t="s">
        <v>577</v>
      </c>
      <c r="C480" s="105" t="str">
        <f t="shared" si="24"/>
        <v/>
      </c>
      <c r="D480" s="104" t="str">
        <f t="shared" si="25"/>
        <v/>
      </c>
      <c r="E480" s="104" t="str">
        <f t="shared" si="26"/>
        <v/>
      </c>
      <c r="F480" s="104" t="b">
        <f t="shared" si="27"/>
        <v>1</v>
      </c>
      <c r="G480" s="104" t="str">
        <f t="shared" si="28"/>
        <v/>
      </c>
      <c r="H480" s="104" t="str">
        <f t="shared" si="29"/>
        <v/>
      </c>
      <c r="I480" s="104" t="str">
        <f t="shared" si="22"/>
        <v/>
      </c>
      <c r="J480" s="105" t="str">
        <f t="shared" si="33"/>
        <v/>
      </c>
      <c r="U480" s="104" t="str">
        <f>IF(ISNUMBER(SEARCH("TRUE",#REF!)), "Need to verify Bypass", "")</f>
        <v/>
      </c>
    </row>
    <row r="481" spans="2:21">
      <c r="B481" s="105" t="s">
        <v>578</v>
      </c>
      <c r="C481" s="105" t="str">
        <f t="shared" si="24"/>
        <v/>
      </c>
      <c r="D481" s="104" t="b">
        <f t="shared" si="25"/>
        <v>1</v>
      </c>
      <c r="E481" s="104" t="str">
        <f t="shared" si="26"/>
        <v/>
      </c>
      <c r="F481" s="104" t="str">
        <f t="shared" si="27"/>
        <v/>
      </c>
      <c r="G481" s="104" t="str">
        <f t="shared" si="28"/>
        <v/>
      </c>
      <c r="H481" s="104" t="str">
        <f t="shared" si="29"/>
        <v/>
      </c>
      <c r="I481" s="104" t="str">
        <f t="shared" si="22"/>
        <v/>
      </c>
      <c r="J481" s="105" t="str">
        <f t="shared" si="33"/>
        <v/>
      </c>
      <c r="U481" s="104" t="str">
        <f>IF(ISNUMBER(SEARCH("TRUE",#REF!)), "Need to verify Bypass", "")</f>
        <v/>
      </c>
    </row>
    <row r="482" spans="2:21">
      <c r="B482" s="105" t="s">
        <v>579</v>
      </c>
      <c r="C482" s="105" t="str">
        <f t="shared" si="24"/>
        <v/>
      </c>
      <c r="D482" s="104" t="str">
        <f t="shared" si="25"/>
        <v/>
      </c>
      <c r="E482" s="104" t="str">
        <f t="shared" si="26"/>
        <v/>
      </c>
      <c r="F482" s="104" t="b">
        <f t="shared" si="27"/>
        <v>1</v>
      </c>
      <c r="G482" s="104" t="str">
        <f t="shared" si="28"/>
        <v/>
      </c>
      <c r="H482" s="104" t="str">
        <f t="shared" si="29"/>
        <v/>
      </c>
      <c r="I482" s="104" t="str">
        <f t="shared" si="22"/>
        <v/>
      </c>
      <c r="J482" s="105" t="str">
        <f t="shared" si="33"/>
        <v/>
      </c>
      <c r="U482" s="104" t="str">
        <f>IF(ISNUMBER(SEARCH("TRUE",#REF!)), "Need to verify Bypass", "")</f>
        <v/>
      </c>
    </row>
    <row r="483" spans="2:21">
      <c r="B483" s="105" t="s">
        <v>580</v>
      </c>
      <c r="C483" s="105" t="str">
        <f t="shared" si="24"/>
        <v/>
      </c>
      <c r="D483" s="104" t="b">
        <f t="shared" si="25"/>
        <v>1</v>
      </c>
      <c r="E483" s="104" t="str">
        <f t="shared" si="26"/>
        <v/>
      </c>
      <c r="F483" s="104" t="str">
        <f t="shared" si="27"/>
        <v/>
      </c>
      <c r="G483" s="104" t="str">
        <f t="shared" si="28"/>
        <v/>
      </c>
      <c r="H483" s="104" t="str">
        <f t="shared" si="29"/>
        <v/>
      </c>
      <c r="I483" s="104" t="str">
        <f t="shared" si="22"/>
        <v/>
      </c>
      <c r="J483" s="105" t="str">
        <f t="shared" si="33"/>
        <v/>
      </c>
      <c r="U483" s="104" t="str">
        <f>IF(ISNUMBER(SEARCH("TRUE",#REF!)), "Need to verify Bypass", "")</f>
        <v/>
      </c>
    </row>
    <row r="484" spans="2:21">
      <c r="B484" s="105" t="s">
        <v>581</v>
      </c>
      <c r="C484" s="105" t="str">
        <f t="shared" si="24"/>
        <v/>
      </c>
      <c r="D484" s="104" t="str">
        <f t="shared" si="25"/>
        <v/>
      </c>
      <c r="E484" s="104" t="str">
        <f t="shared" si="26"/>
        <v/>
      </c>
      <c r="F484" s="104" t="b">
        <f t="shared" si="27"/>
        <v>1</v>
      </c>
      <c r="G484" s="104" t="str">
        <f t="shared" si="28"/>
        <v/>
      </c>
      <c r="H484" s="104" t="str">
        <f t="shared" si="29"/>
        <v/>
      </c>
      <c r="I484" s="104" t="str">
        <f t="shared" si="22"/>
        <v/>
      </c>
      <c r="J484" s="105" t="str">
        <f t="shared" si="33"/>
        <v/>
      </c>
      <c r="U484" s="104" t="str">
        <f>IF(ISNUMBER(SEARCH("TRUE",#REF!)), "Need to verify Bypass", "")</f>
        <v/>
      </c>
    </row>
    <row r="485" spans="2:21">
      <c r="B485" s="105" t="s">
        <v>582</v>
      </c>
      <c r="C485" s="105" t="str">
        <f t="shared" si="24"/>
        <v/>
      </c>
      <c r="D485" s="104" t="b">
        <f t="shared" si="25"/>
        <v>1</v>
      </c>
      <c r="E485" s="104" t="str">
        <f t="shared" si="26"/>
        <v/>
      </c>
      <c r="F485" s="104" t="str">
        <f t="shared" si="27"/>
        <v/>
      </c>
      <c r="G485" s="104" t="str">
        <f t="shared" si="28"/>
        <v/>
      </c>
      <c r="H485" s="104" t="str">
        <f t="shared" si="29"/>
        <v/>
      </c>
      <c r="I485" s="104" t="str">
        <f t="shared" ref="I485:I557" si="36">IF(ISNUMBER(SEARCH("BYPASS",$B485)), TRUE, "")</f>
        <v/>
      </c>
      <c r="J485" s="105" t="str">
        <f t="shared" si="33"/>
        <v/>
      </c>
      <c r="U485" s="104" t="str">
        <f>IF(ISNUMBER(SEARCH("TRUE",#REF!)), "Need to verify Bypass", "")</f>
        <v/>
      </c>
    </row>
    <row r="486" spans="2:21">
      <c r="B486" s="105" t="s">
        <v>583</v>
      </c>
      <c r="C486" s="105" t="str">
        <f t="shared" si="24"/>
        <v/>
      </c>
      <c r="D486" s="104" t="str">
        <f t="shared" si="25"/>
        <v/>
      </c>
      <c r="E486" s="104" t="str">
        <f t="shared" si="26"/>
        <v/>
      </c>
      <c r="F486" s="104" t="b">
        <f t="shared" si="27"/>
        <v>1</v>
      </c>
      <c r="G486" s="104" t="str">
        <f t="shared" si="28"/>
        <v/>
      </c>
      <c r="H486" s="104" t="str">
        <f t="shared" si="29"/>
        <v/>
      </c>
      <c r="I486" s="104" t="str">
        <f t="shared" si="36"/>
        <v/>
      </c>
      <c r="J486" s="105" t="str">
        <f t="shared" si="33"/>
        <v/>
      </c>
      <c r="U486" s="104" t="str">
        <f>IF(ISNUMBER(SEARCH("TRUE",#REF!)), "Need to verify Bypass", "")</f>
        <v/>
      </c>
    </row>
    <row r="487" spans="2:21">
      <c r="B487" s="105" t="s">
        <v>584</v>
      </c>
      <c r="C487" s="105" t="str">
        <f t="shared" si="24"/>
        <v/>
      </c>
      <c r="D487" s="104" t="b">
        <f t="shared" si="25"/>
        <v>1</v>
      </c>
      <c r="E487" s="104" t="str">
        <f t="shared" si="26"/>
        <v/>
      </c>
      <c r="F487" s="104" t="str">
        <f t="shared" si="27"/>
        <v/>
      </c>
      <c r="G487" s="104" t="str">
        <f t="shared" si="28"/>
        <v/>
      </c>
      <c r="H487" s="104" t="str">
        <f t="shared" si="29"/>
        <v/>
      </c>
      <c r="I487" s="104" t="str">
        <f t="shared" si="36"/>
        <v/>
      </c>
      <c r="J487" s="105" t="str">
        <f t="shared" si="33"/>
        <v/>
      </c>
      <c r="U487" s="104" t="str">
        <f>IF(ISNUMBER(SEARCH("TRUE",#REF!)), "Need to verify Bypass", "")</f>
        <v/>
      </c>
    </row>
    <row r="488" spans="2:21">
      <c r="B488" s="105" t="s">
        <v>585</v>
      </c>
      <c r="C488" s="105" t="str">
        <f t="shared" si="24"/>
        <v/>
      </c>
      <c r="D488" s="104" t="str">
        <f t="shared" si="25"/>
        <v/>
      </c>
      <c r="E488" s="104" t="str">
        <f t="shared" si="26"/>
        <v/>
      </c>
      <c r="F488" s="104" t="b">
        <f t="shared" si="27"/>
        <v>1</v>
      </c>
      <c r="G488" s="104" t="str">
        <f t="shared" si="28"/>
        <v/>
      </c>
      <c r="H488" s="104" t="str">
        <f t="shared" si="29"/>
        <v/>
      </c>
      <c r="I488" s="104" t="str">
        <f t="shared" si="36"/>
        <v/>
      </c>
      <c r="J488" s="105" t="str">
        <f t="shared" si="33"/>
        <v/>
      </c>
      <c r="U488" s="104" t="str">
        <f>IF(ISNUMBER(SEARCH("TRUE",#REF!)), "Need to verify Bypass", "")</f>
        <v/>
      </c>
    </row>
    <row r="489" spans="2:21">
      <c r="B489" s="105" t="s">
        <v>586</v>
      </c>
      <c r="C489" s="105" t="str">
        <f t="shared" si="24"/>
        <v/>
      </c>
      <c r="D489" s="104" t="str">
        <f t="shared" si="25"/>
        <v/>
      </c>
      <c r="E489" s="104" t="str">
        <f t="shared" si="26"/>
        <v/>
      </c>
      <c r="F489" s="104" t="b">
        <f t="shared" si="27"/>
        <v>1</v>
      </c>
      <c r="G489" s="104" t="str">
        <f t="shared" si="28"/>
        <v/>
      </c>
      <c r="H489" s="104" t="str">
        <f t="shared" si="29"/>
        <v/>
      </c>
      <c r="I489" s="104" t="str">
        <f t="shared" si="36"/>
        <v/>
      </c>
      <c r="J489" s="105" t="str">
        <f t="shared" si="33"/>
        <v/>
      </c>
      <c r="U489" s="104" t="str">
        <f>IF(ISNUMBER(SEARCH("TRUE",#REF!)), "Need to verify Bypass", "")</f>
        <v/>
      </c>
    </row>
    <row r="490" spans="2:21">
      <c r="B490" s="105" t="s">
        <v>587</v>
      </c>
      <c r="C490" s="105" t="str">
        <f t="shared" si="24"/>
        <v/>
      </c>
      <c r="D490" s="104" t="str">
        <f t="shared" si="25"/>
        <v/>
      </c>
      <c r="E490" s="104" t="str">
        <f t="shared" si="26"/>
        <v/>
      </c>
      <c r="F490" s="104" t="b">
        <f t="shared" si="27"/>
        <v>1</v>
      </c>
      <c r="G490" s="104" t="str">
        <f t="shared" si="28"/>
        <v/>
      </c>
      <c r="H490" s="104" t="str">
        <f t="shared" si="29"/>
        <v/>
      </c>
      <c r="I490" s="104" t="str">
        <f t="shared" si="36"/>
        <v/>
      </c>
      <c r="J490" s="105" t="str">
        <f t="shared" si="33"/>
        <v/>
      </c>
      <c r="U490" s="104" t="str">
        <f>IF(ISNUMBER(SEARCH("TRUE",#REF!)), "Need to verify Bypass", "")</f>
        <v/>
      </c>
    </row>
    <row r="491" spans="2:21">
      <c r="B491" s="105" t="s">
        <v>588</v>
      </c>
      <c r="C491" s="105" t="str">
        <f t="shared" si="24"/>
        <v/>
      </c>
      <c r="D491" s="104" t="str">
        <f t="shared" si="25"/>
        <v/>
      </c>
      <c r="E491" s="104" t="str">
        <f t="shared" si="26"/>
        <v/>
      </c>
      <c r="F491" s="104" t="b">
        <f t="shared" si="27"/>
        <v>1</v>
      </c>
      <c r="G491" s="104" t="str">
        <f t="shared" si="28"/>
        <v/>
      </c>
      <c r="H491" s="104" t="str">
        <f t="shared" si="29"/>
        <v/>
      </c>
      <c r="I491" s="104" t="str">
        <f t="shared" si="36"/>
        <v/>
      </c>
      <c r="J491" s="105" t="str">
        <f t="shared" si="33"/>
        <v/>
      </c>
      <c r="U491" s="104" t="str">
        <f>IF(ISNUMBER(SEARCH("TRUE",#REF!)), "Need to verify Bypass", "")</f>
        <v/>
      </c>
    </row>
    <row r="492" spans="2:21">
      <c r="B492" s="105" t="s">
        <v>589</v>
      </c>
      <c r="C492" s="105" t="str">
        <f t="shared" si="24"/>
        <v/>
      </c>
      <c r="D492" s="104" t="b">
        <f t="shared" si="25"/>
        <v>1</v>
      </c>
      <c r="E492" s="104" t="str">
        <f t="shared" si="26"/>
        <v/>
      </c>
      <c r="F492" s="104" t="str">
        <f t="shared" si="27"/>
        <v/>
      </c>
      <c r="G492" s="104" t="str">
        <f t="shared" si="28"/>
        <v/>
      </c>
      <c r="H492" s="104" t="str">
        <f t="shared" si="29"/>
        <v/>
      </c>
      <c r="I492" s="104" t="str">
        <f t="shared" si="36"/>
        <v/>
      </c>
      <c r="J492" s="105" t="str">
        <f t="shared" si="33"/>
        <v/>
      </c>
      <c r="U492" s="104" t="str">
        <f>IF(ISNUMBER(SEARCH("TRUE",#REF!)), "Need to verify Bypass", "")</f>
        <v/>
      </c>
    </row>
    <row r="493" spans="2:21">
      <c r="B493" s="105" t="s">
        <v>590</v>
      </c>
      <c r="C493" s="105" t="str">
        <f t="shared" si="24"/>
        <v/>
      </c>
      <c r="D493" s="104" t="str">
        <f t="shared" si="25"/>
        <v/>
      </c>
      <c r="E493" s="104" t="str">
        <f t="shared" si="26"/>
        <v/>
      </c>
      <c r="F493" s="104" t="str">
        <f t="shared" si="27"/>
        <v/>
      </c>
      <c r="G493" s="104" t="b">
        <f t="shared" si="28"/>
        <v>1</v>
      </c>
      <c r="H493" s="104" t="str">
        <f t="shared" si="29"/>
        <v/>
      </c>
      <c r="I493" s="104" t="str">
        <f t="shared" si="36"/>
        <v/>
      </c>
      <c r="J493" s="105" t="str">
        <f t="shared" si="33"/>
        <v/>
      </c>
      <c r="U493" s="104" t="str">
        <f>IF(ISNUMBER(SEARCH("TRUE",#REF!)), "Need to verify Bypass", "")</f>
        <v/>
      </c>
    </row>
    <row r="494" spans="2:21">
      <c r="B494" s="105" t="s">
        <v>591</v>
      </c>
      <c r="C494" s="105" t="str">
        <f t="shared" si="24"/>
        <v/>
      </c>
      <c r="D494" s="104" t="str">
        <f t="shared" si="25"/>
        <v/>
      </c>
      <c r="E494" s="104" t="str">
        <f t="shared" si="26"/>
        <v/>
      </c>
      <c r="F494" s="104" t="str">
        <f t="shared" si="27"/>
        <v/>
      </c>
      <c r="G494" s="104" t="b">
        <f t="shared" si="28"/>
        <v>1</v>
      </c>
      <c r="H494" s="104" t="str">
        <f t="shared" si="29"/>
        <v/>
      </c>
      <c r="I494" s="104" t="str">
        <f t="shared" si="36"/>
        <v/>
      </c>
      <c r="J494" s="105" t="str">
        <f t="shared" si="33"/>
        <v/>
      </c>
      <c r="U494" s="104" t="str">
        <f>IF(ISNUMBER(SEARCH("TRUE",#REF!)), "Need to verify Bypass", "")</f>
        <v/>
      </c>
    </row>
    <row r="495" spans="2:21">
      <c r="B495" s="105" t="s">
        <v>592</v>
      </c>
      <c r="C495" s="105" t="str">
        <f t="shared" si="24"/>
        <v/>
      </c>
      <c r="D495" s="104" t="str">
        <f t="shared" si="25"/>
        <v/>
      </c>
      <c r="E495" s="104" t="str">
        <f t="shared" si="26"/>
        <v/>
      </c>
      <c r="F495" s="104" t="str">
        <f t="shared" si="27"/>
        <v/>
      </c>
      <c r="G495" s="104" t="b">
        <f t="shared" si="28"/>
        <v>1</v>
      </c>
      <c r="H495" s="104" t="str">
        <f t="shared" si="29"/>
        <v/>
      </c>
      <c r="I495" s="104" t="str">
        <f t="shared" si="36"/>
        <v/>
      </c>
      <c r="J495" s="105" t="str">
        <f t="shared" si="33"/>
        <v/>
      </c>
      <c r="U495" s="104" t="str">
        <f>IF(ISNUMBER(SEARCH("TRUE",#REF!)), "Need to verify Bypass", "")</f>
        <v/>
      </c>
    </row>
    <row r="496" spans="2:21">
      <c r="B496" s="105" t="s">
        <v>593</v>
      </c>
      <c r="C496" s="105" t="b">
        <f t="shared" si="24"/>
        <v>1</v>
      </c>
      <c r="D496" s="104" t="str">
        <f t="shared" si="25"/>
        <v/>
      </c>
      <c r="E496" s="104" t="str">
        <f t="shared" si="26"/>
        <v/>
      </c>
      <c r="F496" s="104" t="str">
        <f t="shared" si="27"/>
        <v/>
      </c>
      <c r="G496" s="104" t="str">
        <f t="shared" si="28"/>
        <v/>
      </c>
      <c r="H496" s="104" t="str">
        <f t="shared" si="29"/>
        <v/>
      </c>
      <c r="I496" s="104" t="str">
        <f t="shared" si="36"/>
        <v/>
      </c>
      <c r="J496" s="105" t="str">
        <f t="shared" si="33"/>
        <v/>
      </c>
      <c r="U496" s="104" t="str">
        <f>IF(ISNUMBER(SEARCH("TRUE",#REF!)), "Need to verify Bypass", "")</f>
        <v/>
      </c>
    </row>
    <row r="497" spans="2:21">
      <c r="B497" s="105" t="s">
        <v>594</v>
      </c>
      <c r="C497" s="105" t="str">
        <f t="shared" si="24"/>
        <v/>
      </c>
      <c r="D497" s="104" t="str">
        <f t="shared" si="25"/>
        <v/>
      </c>
      <c r="E497" s="104" t="str">
        <f t="shared" si="26"/>
        <v/>
      </c>
      <c r="F497" s="104" t="str">
        <f t="shared" si="27"/>
        <v/>
      </c>
      <c r="G497" s="104" t="b">
        <f t="shared" si="28"/>
        <v>1</v>
      </c>
      <c r="H497" s="104" t="str">
        <f t="shared" si="29"/>
        <v/>
      </c>
      <c r="I497" s="104" t="str">
        <f t="shared" si="36"/>
        <v/>
      </c>
      <c r="J497" s="105" t="str">
        <f t="shared" si="33"/>
        <v/>
      </c>
      <c r="U497" s="104" t="str">
        <f>IF(ISNUMBER(SEARCH("TRUE",#REF!)), "Need to verify Bypass", "")</f>
        <v/>
      </c>
    </row>
    <row r="498" spans="2:21">
      <c r="B498" s="105" t="s">
        <v>595</v>
      </c>
      <c r="C498" s="105" t="b">
        <f t="shared" si="24"/>
        <v>1</v>
      </c>
      <c r="D498" s="104" t="str">
        <f t="shared" si="25"/>
        <v/>
      </c>
      <c r="E498" s="104" t="str">
        <f t="shared" si="26"/>
        <v/>
      </c>
      <c r="F498" s="104" t="str">
        <f t="shared" si="27"/>
        <v/>
      </c>
      <c r="G498" s="104" t="str">
        <f t="shared" si="28"/>
        <v/>
      </c>
      <c r="H498" s="104" t="str">
        <f t="shared" si="29"/>
        <v/>
      </c>
      <c r="I498" s="104" t="str">
        <f t="shared" si="36"/>
        <v/>
      </c>
      <c r="J498" s="105" t="str">
        <f t="shared" si="33"/>
        <v/>
      </c>
      <c r="U498" s="104" t="str">
        <f>IF(ISNUMBER(SEARCH("TRUE",#REF!)), "Need to verify Bypass", "")</f>
        <v/>
      </c>
    </row>
    <row r="499" spans="2:21">
      <c r="B499" s="105" t="s">
        <v>596</v>
      </c>
      <c r="C499" s="105" t="b">
        <f t="shared" si="24"/>
        <v>1</v>
      </c>
      <c r="D499" s="104" t="str">
        <f t="shared" si="25"/>
        <v/>
      </c>
      <c r="E499" s="104" t="str">
        <f t="shared" si="26"/>
        <v/>
      </c>
      <c r="F499" s="104" t="str">
        <f t="shared" si="27"/>
        <v/>
      </c>
      <c r="G499" s="104" t="str">
        <f t="shared" si="28"/>
        <v/>
      </c>
      <c r="H499" s="104" t="str">
        <f t="shared" si="29"/>
        <v/>
      </c>
      <c r="I499" s="104" t="str">
        <f t="shared" si="36"/>
        <v/>
      </c>
      <c r="J499" s="105" t="str">
        <f t="shared" si="33"/>
        <v/>
      </c>
      <c r="U499" s="104" t="str">
        <f>IF(ISNUMBER(SEARCH("TRUE",#REF!)), "Need to verify Bypass", "")</f>
        <v/>
      </c>
    </row>
    <row r="500" spans="2:21">
      <c r="B500" s="105" t="s">
        <v>597</v>
      </c>
      <c r="C500" s="105" t="str">
        <f t="shared" si="24"/>
        <v/>
      </c>
      <c r="D500" s="104" t="str">
        <f t="shared" si="25"/>
        <v/>
      </c>
      <c r="E500" s="104" t="str">
        <f t="shared" si="26"/>
        <v/>
      </c>
      <c r="F500" s="104" t="str">
        <f t="shared" si="27"/>
        <v/>
      </c>
      <c r="G500" s="104" t="b">
        <f t="shared" si="28"/>
        <v>1</v>
      </c>
      <c r="H500" s="104" t="str">
        <f t="shared" si="29"/>
        <v/>
      </c>
      <c r="I500" s="104" t="str">
        <f t="shared" si="36"/>
        <v/>
      </c>
      <c r="J500" s="105" t="str">
        <f t="shared" si="33"/>
        <v/>
      </c>
      <c r="U500" s="104" t="str">
        <f>IF(ISNUMBER(SEARCH("TRUE",#REF!)), "Need to verify Bypass", "")</f>
        <v/>
      </c>
    </row>
    <row r="501" spans="2:21">
      <c r="B501" s="105" t="s">
        <v>598</v>
      </c>
      <c r="C501" s="105" t="str">
        <f>IF(ISNUMBER(SEARCH("BRANCH",$B501)), TRUE, "")</f>
        <v/>
      </c>
      <c r="D501" s="104" t="str">
        <f>IF(ISNUMBER(SEARCH("CONSTANT_CODING",$B501)), TRUE, "")</f>
        <v/>
      </c>
      <c r="E501" s="104" t="str">
        <f>IF(ISNUMBER(SEARCH("DEFAULT_FAIL",$B501)), TRUE, "")</f>
        <v/>
      </c>
      <c r="F501" s="104" t="str">
        <f>IF(ISNUMBER(SEARCH("DETECT",$B501)), TRUE, "")</f>
        <v/>
      </c>
      <c r="G501" s="104" t="str">
        <f>IF(ISNUMBER(SEARCH("DOUBLE_CHECK",$B501)), TRUE, "")</f>
        <v/>
      </c>
      <c r="H501" s="104" t="str">
        <f>IF(ISNUMBER(SEARCH("LOOP_CHECK",$B501)), TRUE, "")</f>
        <v/>
      </c>
      <c r="I501" s="104" t="b">
        <f>IF(ISNUMBER(SEARCH("BYPASS",$B501)), TRUE, "")</f>
        <v>1</v>
      </c>
    </row>
    <row r="502" spans="2:21">
      <c r="B502" s="105" t="s">
        <v>599</v>
      </c>
      <c r="C502" s="105" t="b">
        <f t="shared" si="24"/>
        <v>1</v>
      </c>
      <c r="D502" s="104" t="str">
        <f t="shared" si="25"/>
        <v/>
      </c>
      <c r="E502" s="104" t="str">
        <f t="shared" si="26"/>
        <v/>
      </c>
      <c r="F502" s="104" t="str">
        <f t="shared" si="27"/>
        <v/>
      </c>
      <c r="G502" s="104" t="str">
        <f t="shared" si="28"/>
        <v/>
      </c>
      <c r="H502" s="104" t="str">
        <f t="shared" si="29"/>
        <v/>
      </c>
      <c r="I502" s="104" t="str">
        <f t="shared" si="36"/>
        <v/>
      </c>
      <c r="J502" s="105" t="str">
        <f>IF($B500=$B502,"Duplicate","")</f>
        <v/>
      </c>
      <c r="U502" s="104" t="str">
        <f>IF(ISNUMBER(SEARCH("TRUE",#REF!)), "Need to verify Bypass", "")</f>
        <v/>
      </c>
    </row>
    <row r="503" spans="2:21">
      <c r="B503" s="105" t="s">
        <v>600</v>
      </c>
      <c r="C503" s="105" t="str">
        <f>IF(ISNUMBER(SEARCH("BRANCH",$B503)), TRUE, "")</f>
        <v/>
      </c>
      <c r="D503" s="104" t="str">
        <f>IF(ISNUMBER(SEARCH("CONSTANT_CODING",$B503)), TRUE, "")</f>
        <v/>
      </c>
      <c r="E503" s="104" t="str">
        <f>IF(ISNUMBER(SEARCH("DEFAULT_FAIL",$B503)), TRUE, "")</f>
        <v/>
      </c>
      <c r="F503" s="104" t="str">
        <f>IF(ISNUMBER(SEARCH("DETECT",$B503)), TRUE, "")</f>
        <v/>
      </c>
      <c r="G503" s="104" t="str">
        <f>IF(ISNUMBER(SEARCH("DOUBLE_CHECK",$B503)), TRUE, "")</f>
        <v/>
      </c>
      <c r="H503" s="104" t="str">
        <f>IF(ISNUMBER(SEARCH("LOOP_CHECK",$B503)), TRUE, "")</f>
        <v/>
      </c>
      <c r="I503" s="104" t="b">
        <f>IF(ISNUMBER(SEARCH("BYPASS",$B503)), TRUE, "")</f>
        <v>1</v>
      </c>
    </row>
    <row r="504" spans="2:21">
      <c r="B504" s="105" t="s">
        <v>601</v>
      </c>
      <c r="C504" s="105" t="str">
        <f t="shared" si="24"/>
        <v/>
      </c>
      <c r="D504" s="104" t="str">
        <f t="shared" si="25"/>
        <v/>
      </c>
      <c r="E504" s="104" t="str">
        <f t="shared" si="26"/>
        <v/>
      </c>
      <c r="F504" s="104" t="str">
        <f t="shared" si="27"/>
        <v/>
      </c>
      <c r="G504" s="104" t="b">
        <f t="shared" si="28"/>
        <v>1</v>
      </c>
      <c r="H504" s="104" t="str">
        <f t="shared" si="29"/>
        <v/>
      </c>
      <c r="I504" s="104" t="str">
        <f t="shared" si="36"/>
        <v/>
      </c>
      <c r="J504" s="105" t="str">
        <f>IF($B502=$B504,"Duplicate","")</f>
        <v/>
      </c>
      <c r="U504" s="104" t="str">
        <f>IF(ISNUMBER(SEARCH("TRUE",#REF!)), "Need to verify Bypass", "")</f>
        <v/>
      </c>
    </row>
    <row r="505" spans="2:21">
      <c r="B505" s="105" t="s">
        <v>602</v>
      </c>
      <c r="C505" s="105" t="str">
        <f t="shared" si="24"/>
        <v/>
      </c>
      <c r="D505" s="104" t="b">
        <f t="shared" si="25"/>
        <v>1</v>
      </c>
      <c r="E505" s="104" t="str">
        <f t="shared" si="26"/>
        <v/>
      </c>
      <c r="F505" s="104" t="str">
        <f t="shared" si="27"/>
        <v/>
      </c>
      <c r="G505" s="104" t="str">
        <f t="shared" si="28"/>
        <v/>
      </c>
      <c r="H505" s="104" t="str">
        <f t="shared" si="29"/>
        <v/>
      </c>
      <c r="I505" s="104" t="str">
        <f t="shared" si="36"/>
        <v/>
      </c>
      <c r="J505" s="105" t="str">
        <f t="shared" si="33"/>
        <v/>
      </c>
      <c r="U505" s="104" t="str">
        <f>IF(ISNUMBER(SEARCH("TRUE",#REF!)), "Need to verify Bypass", "")</f>
        <v/>
      </c>
    </row>
    <row r="506" spans="2:21">
      <c r="B506" s="105" t="s">
        <v>603</v>
      </c>
      <c r="C506" s="105" t="b">
        <f t="shared" si="24"/>
        <v>1</v>
      </c>
      <c r="D506" s="104" t="str">
        <f t="shared" si="25"/>
        <v/>
      </c>
      <c r="E506" s="104" t="str">
        <f t="shared" si="26"/>
        <v/>
      </c>
      <c r="F506" s="104" t="str">
        <f t="shared" si="27"/>
        <v/>
      </c>
      <c r="G506" s="104" t="str">
        <f t="shared" si="28"/>
        <v/>
      </c>
      <c r="H506" s="104" t="str">
        <f t="shared" si="29"/>
        <v/>
      </c>
      <c r="I506" s="104" t="str">
        <f t="shared" si="36"/>
        <v/>
      </c>
      <c r="J506" s="105" t="str">
        <f t="shared" si="33"/>
        <v/>
      </c>
      <c r="U506" s="104" t="str">
        <f>IF(ISNUMBER(SEARCH("TRUE",#REF!)), "Need to verify Bypass", "")</f>
        <v/>
      </c>
    </row>
    <row r="507" spans="2:21">
      <c r="B507" s="105" t="s">
        <v>604</v>
      </c>
      <c r="C507" s="105" t="str">
        <f t="shared" si="24"/>
        <v/>
      </c>
      <c r="D507" s="104" t="str">
        <f t="shared" si="25"/>
        <v/>
      </c>
      <c r="E507" s="104" t="str">
        <f t="shared" si="26"/>
        <v/>
      </c>
      <c r="F507" s="104" t="str">
        <f t="shared" si="27"/>
        <v/>
      </c>
      <c r="G507" s="104" t="b">
        <f t="shared" si="28"/>
        <v>1</v>
      </c>
      <c r="H507" s="104" t="str">
        <f t="shared" si="29"/>
        <v/>
      </c>
      <c r="I507" s="104" t="str">
        <f t="shared" si="36"/>
        <v/>
      </c>
      <c r="J507" s="105" t="str">
        <f t="shared" si="33"/>
        <v/>
      </c>
      <c r="U507" s="104" t="str">
        <f>IF(ISNUMBER(SEARCH("TRUE",#REF!)), "Need to verify Bypass", "")</f>
        <v/>
      </c>
    </row>
    <row r="508" spans="2:21">
      <c r="B508" s="105" t="s">
        <v>605</v>
      </c>
      <c r="C508" s="105" t="str">
        <f t="shared" si="24"/>
        <v/>
      </c>
      <c r="D508" s="104" t="str">
        <f t="shared" si="25"/>
        <v/>
      </c>
      <c r="E508" s="104" t="b">
        <f t="shared" si="26"/>
        <v>1</v>
      </c>
      <c r="F508" s="104" t="str">
        <f t="shared" si="27"/>
        <v/>
      </c>
      <c r="G508" s="104" t="str">
        <f t="shared" si="28"/>
        <v/>
      </c>
      <c r="H508" s="104" t="str">
        <f t="shared" si="29"/>
        <v/>
      </c>
      <c r="I508" s="104" t="str">
        <f t="shared" si="36"/>
        <v/>
      </c>
      <c r="J508" s="105" t="str">
        <f t="shared" si="33"/>
        <v/>
      </c>
      <c r="U508" s="104" t="str">
        <f>IF(ISNUMBER(SEARCH("TRUE",#REF!)), "Need to verify Bypass", "")</f>
        <v/>
      </c>
    </row>
    <row r="509" spans="2:21">
      <c r="B509" s="105" t="s">
        <v>606</v>
      </c>
      <c r="C509" s="105" t="b">
        <f t="shared" si="24"/>
        <v>1</v>
      </c>
      <c r="D509" s="104" t="str">
        <f t="shared" si="25"/>
        <v/>
      </c>
      <c r="E509" s="104" t="str">
        <f t="shared" si="26"/>
        <v/>
      </c>
      <c r="F509" s="104" t="str">
        <f t="shared" si="27"/>
        <v/>
      </c>
      <c r="G509" s="104" t="str">
        <f t="shared" si="28"/>
        <v/>
      </c>
      <c r="H509" s="104" t="str">
        <f t="shared" si="29"/>
        <v/>
      </c>
      <c r="I509" s="104" t="str">
        <f t="shared" si="36"/>
        <v/>
      </c>
      <c r="J509" s="105" t="str">
        <f t="shared" si="33"/>
        <v/>
      </c>
      <c r="U509" s="104" t="str">
        <f>IF(ISNUMBER(SEARCH("TRUE",#REF!)), "Need to verify Bypass", "")</f>
        <v/>
      </c>
    </row>
    <row r="510" spans="2:21">
      <c r="B510" s="105" t="s">
        <v>607</v>
      </c>
      <c r="C510" s="105" t="str">
        <f t="shared" si="24"/>
        <v/>
      </c>
      <c r="D510" s="104" t="str">
        <f t="shared" si="25"/>
        <v/>
      </c>
      <c r="E510" s="104" t="str">
        <f t="shared" si="26"/>
        <v/>
      </c>
      <c r="F510" s="104" t="str">
        <f t="shared" si="27"/>
        <v/>
      </c>
      <c r="G510" s="104" t="b">
        <f t="shared" si="28"/>
        <v>1</v>
      </c>
      <c r="H510" s="104" t="str">
        <f t="shared" si="29"/>
        <v/>
      </c>
      <c r="I510" s="104" t="str">
        <f t="shared" si="36"/>
        <v/>
      </c>
      <c r="J510" s="105" t="str">
        <f t="shared" si="33"/>
        <v/>
      </c>
      <c r="U510" s="104" t="str">
        <f>IF(ISNUMBER(SEARCH("TRUE",#REF!)), "Need to verify Bypass", "")</f>
        <v/>
      </c>
    </row>
    <row r="511" spans="2:21">
      <c r="B511" s="105" t="s">
        <v>608</v>
      </c>
      <c r="C511" s="105" t="b">
        <f t="shared" si="24"/>
        <v>1</v>
      </c>
      <c r="D511" s="104" t="str">
        <f t="shared" si="25"/>
        <v/>
      </c>
      <c r="E511" s="104" t="str">
        <f t="shared" si="26"/>
        <v/>
      </c>
      <c r="F511" s="104" t="str">
        <f t="shared" si="27"/>
        <v/>
      </c>
      <c r="G511" s="104" t="str">
        <f t="shared" si="28"/>
        <v/>
      </c>
      <c r="H511" s="104" t="str">
        <f t="shared" si="29"/>
        <v/>
      </c>
      <c r="I511" s="104" t="str">
        <f t="shared" si="36"/>
        <v/>
      </c>
      <c r="J511" s="105" t="str">
        <f t="shared" si="33"/>
        <v/>
      </c>
      <c r="U511" s="104" t="str">
        <f>IF(ISNUMBER(SEARCH("TRUE",#REF!)), "Need to verify Bypass", "")</f>
        <v/>
      </c>
    </row>
    <row r="512" spans="2:21">
      <c r="B512" s="105" t="s">
        <v>609</v>
      </c>
      <c r="C512" s="105" t="str">
        <f t="shared" si="24"/>
        <v/>
      </c>
      <c r="D512" s="104" t="str">
        <f t="shared" si="25"/>
        <v/>
      </c>
      <c r="E512" s="104" t="str">
        <f t="shared" si="26"/>
        <v/>
      </c>
      <c r="F512" s="104" t="str">
        <f t="shared" si="27"/>
        <v/>
      </c>
      <c r="G512" s="104" t="b">
        <f t="shared" si="28"/>
        <v>1</v>
      </c>
      <c r="H512" s="104" t="str">
        <f t="shared" si="29"/>
        <v/>
      </c>
      <c r="I512" s="104" t="str">
        <f t="shared" si="36"/>
        <v/>
      </c>
      <c r="J512" s="105" t="str">
        <f t="shared" si="33"/>
        <v/>
      </c>
      <c r="U512" s="104" t="str">
        <f>IF(ISNUMBER(SEARCH("TRUE",#REF!)), "Need to verify Bypass", "")</f>
        <v/>
      </c>
    </row>
    <row r="513" spans="2:21">
      <c r="B513" s="105" t="s">
        <v>610</v>
      </c>
      <c r="C513" s="105" t="b">
        <f t="shared" si="24"/>
        <v>1</v>
      </c>
      <c r="D513" s="104" t="str">
        <f t="shared" si="25"/>
        <v/>
      </c>
      <c r="E513" s="104" t="str">
        <f t="shared" si="26"/>
        <v/>
      </c>
      <c r="F513" s="104" t="str">
        <f t="shared" si="27"/>
        <v/>
      </c>
      <c r="G513" s="104" t="str">
        <f t="shared" si="28"/>
        <v/>
      </c>
      <c r="H513" s="104" t="str">
        <f t="shared" si="29"/>
        <v/>
      </c>
      <c r="I513" s="104" t="str">
        <f t="shared" si="36"/>
        <v/>
      </c>
      <c r="J513" s="105" t="str">
        <f t="shared" si="33"/>
        <v/>
      </c>
      <c r="U513" s="104" t="str">
        <f>IF(ISNUMBER(SEARCH("TRUE",#REF!)), "Need to verify Bypass", "")</f>
        <v/>
      </c>
    </row>
    <row r="514" spans="2:21">
      <c r="B514" s="105" t="s">
        <v>611</v>
      </c>
      <c r="C514" s="105" t="str">
        <f t="shared" si="24"/>
        <v/>
      </c>
      <c r="D514" s="104" t="str">
        <f t="shared" si="25"/>
        <v/>
      </c>
      <c r="E514" s="104" t="str">
        <f t="shared" si="26"/>
        <v/>
      </c>
      <c r="F514" s="104" t="str">
        <f t="shared" si="27"/>
        <v/>
      </c>
      <c r="G514" s="104" t="b">
        <f t="shared" si="28"/>
        <v>1</v>
      </c>
      <c r="H514" s="104" t="str">
        <f t="shared" si="29"/>
        <v/>
      </c>
      <c r="I514" s="104" t="str">
        <f t="shared" si="36"/>
        <v/>
      </c>
      <c r="J514" s="105" t="str">
        <f t="shared" si="33"/>
        <v/>
      </c>
      <c r="U514" s="104" t="str">
        <f>IF(ISNUMBER(SEARCH("TRUE",#REF!)), "Need to verify Bypass", "")</f>
        <v/>
      </c>
    </row>
    <row r="515" spans="2:21">
      <c r="B515" s="105" t="s">
        <v>612</v>
      </c>
      <c r="C515" s="105" t="b">
        <f t="shared" ref="C515:C589" si="37">IF(ISNUMBER(SEARCH("BRANCH",$B515)), TRUE, "")</f>
        <v>1</v>
      </c>
      <c r="D515" s="104" t="str">
        <f t="shared" ref="D515:D589" si="38">IF(ISNUMBER(SEARCH("CONSTANT_CODING",$B515)), TRUE, "")</f>
        <v/>
      </c>
      <c r="E515" s="104" t="str">
        <f t="shared" ref="E515:E589" si="39">IF(ISNUMBER(SEARCH("DEFAULT_FAIL",$B515)), TRUE, "")</f>
        <v/>
      </c>
      <c r="F515" s="104" t="str">
        <f t="shared" ref="F515:F589" si="40">IF(ISNUMBER(SEARCH("DETECT",$B515)), TRUE, "")</f>
        <v/>
      </c>
      <c r="G515" s="104" t="str">
        <f t="shared" ref="G515:G589" si="41">IF(ISNUMBER(SEARCH("DOUBLE_CHECK",$B515)), TRUE, "")</f>
        <v/>
      </c>
      <c r="H515" s="104" t="str">
        <f t="shared" ref="H515:H589" si="42">IF(ISNUMBER(SEARCH("LOOP_CHECK",$B515)), TRUE, "")</f>
        <v/>
      </c>
      <c r="I515" s="104" t="str">
        <f t="shared" si="36"/>
        <v/>
      </c>
      <c r="J515" s="105" t="str">
        <f t="shared" si="33"/>
        <v/>
      </c>
      <c r="U515" s="104" t="str">
        <f>IF(ISNUMBER(SEARCH("TRUE",#REF!)), "Need to verify Bypass", "")</f>
        <v/>
      </c>
    </row>
    <row r="516" spans="2:21">
      <c r="B516" s="105" t="s">
        <v>613</v>
      </c>
      <c r="C516" s="105" t="str">
        <f t="shared" si="37"/>
        <v/>
      </c>
      <c r="D516" s="104" t="str">
        <f t="shared" si="38"/>
        <v/>
      </c>
      <c r="E516" s="104" t="str">
        <f t="shared" si="39"/>
        <v/>
      </c>
      <c r="F516" s="104" t="str">
        <f t="shared" si="40"/>
        <v/>
      </c>
      <c r="G516" s="104" t="b">
        <f t="shared" si="41"/>
        <v>1</v>
      </c>
      <c r="H516" s="104" t="str">
        <f t="shared" si="42"/>
        <v/>
      </c>
      <c r="I516" s="104" t="str">
        <f t="shared" si="36"/>
        <v/>
      </c>
      <c r="J516" s="105" t="str">
        <f t="shared" si="33"/>
        <v/>
      </c>
      <c r="U516" s="104" t="str">
        <f>IF(ISNUMBER(SEARCH("TRUE",#REF!)), "Need to verify Bypass", "")</f>
        <v/>
      </c>
    </row>
    <row r="517" spans="2:21">
      <c r="B517" s="105" t="s">
        <v>614</v>
      </c>
      <c r="C517" s="105" t="str">
        <f t="shared" si="37"/>
        <v/>
      </c>
      <c r="D517" s="104" t="str">
        <f t="shared" si="38"/>
        <v/>
      </c>
      <c r="E517" s="104" t="str">
        <f t="shared" si="39"/>
        <v/>
      </c>
      <c r="F517" s="104" t="str">
        <f t="shared" si="40"/>
        <v/>
      </c>
      <c r="G517" s="104" t="b">
        <f t="shared" si="41"/>
        <v>1</v>
      </c>
      <c r="H517" s="104" t="str">
        <f t="shared" si="42"/>
        <v/>
      </c>
      <c r="I517" s="104" t="str">
        <f t="shared" si="36"/>
        <v/>
      </c>
      <c r="J517" s="105" t="str">
        <f t="shared" si="33"/>
        <v/>
      </c>
      <c r="U517" s="104" t="str">
        <f>IF(ISNUMBER(SEARCH("TRUE",#REF!)), "Need to verify Bypass", "")</f>
        <v/>
      </c>
    </row>
    <row r="518" spans="2:21">
      <c r="B518" s="105" t="s">
        <v>614</v>
      </c>
      <c r="C518" s="105" t="str">
        <f t="shared" si="37"/>
        <v/>
      </c>
      <c r="D518" s="104" t="str">
        <f t="shared" si="38"/>
        <v/>
      </c>
      <c r="E518" s="104" t="str">
        <f t="shared" si="39"/>
        <v/>
      </c>
      <c r="F518" s="104" t="str">
        <f t="shared" si="40"/>
        <v/>
      </c>
      <c r="G518" s="104" t="b">
        <f t="shared" si="41"/>
        <v>1</v>
      </c>
      <c r="H518" s="104" t="str">
        <f t="shared" si="42"/>
        <v/>
      </c>
      <c r="I518" s="104" t="str">
        <f t="shared" si="36"/>
        <v/>
      </c>
      <c r="J518" s="105" t="str">
        <f t="shared" si="33"/>
        <v>Duplicate</v>
      </c>
      <c r="K518" s="104" t="b">
        <v>1</v>
      </c>
      <c r="U518" s="104" t="str">
        <f>IF(ISNUMBER(SEARCH("TRUE",#REF!)), "Need to verify Bypass", "")</f>
        <v/>
      </c>
    </row>
    <row r="519" spans="2:21">
      <c r="B519" s="105" t="s">
        <v>615</v>
      </c>
      <c r="C519" s="105" t="b">
        <f t="shared" si="37"/>
        <v>1</v>
      </c>
      <c r="D519" s="104" t="str">
        <f t="shared" si="38"/>
        <v/>
      </c>
      <c r="E519" s="104" t="str">
        <f t="shared" si="39"/>
        <v/>
      </c>
      <c r="F519" s="104" t="str">
        <f t="shared" si="40"/>
        <v/>
      </c>
      <c r="G519" s="104" t="str">
        <f t="shared" si="41"/>
        <v/>
      </c>
      <c r="H519" s="104" t="str">
        <f t="shared" si="42"/>
        <v/>
      </c>
      <c r="I519" s="104" t="str">
        <f t="shared" si="36"/>
        <v/>
      </c>
      <c r="J519" s="105" t="str">
        <f t="shared" si="33"/>
        <v/>
      </c>
      <c r="K519" s="104" t="b">
        <v>1</v>
      </c>
      <c r="U519" s="104" t="str">
        <f>IF(ISNUMBER(SEARCH("TRUE",#REF!)), "Need to verify Bypass", "")</f>
        <v/>
      </c>
    </row>
    <row r="520" spans="2:21">
      <c r="B520" s="105" t="s">
        <v>616</v>
      </c>
      <c r="C520" s="105" t="str">
        <f t="shared" si="37"/>
        <v/>
      </c>
      <c r="D520" s="104" t="str">
        <f t="shared" si="38"/>
        <v/>
      </c>
      <c r="E520" s="104" t="str">
        <f t="shared" si="39"/>
        <v/>
      </c>
      <c r="F520" s="104" t="str">
        <f t="shared" si="40"/>
        <v/>
      </c>
      <c r="G520" s="104" t="b">
        <f t="shared" si="41"/>
        <v>1</v>
      </c>
      <c r="H520" s="104" t="str">
        <f t="shared" si="42"/>
        <v/>
      </c>
      <c r="I520" s="104" t="str">
        <f t="shared" si="36"/>
        <v/>
      </c>
      <c r="J520" s="105" t="str">
        <f t="shared" si="33"/>
        <v/>
      </c>
      <c r="U520" s="104" t="str">
        <f>IF(ISNUMBER(SEARCH("TRUE",#REF!)), "Need to verify Bypass", "")</f>
        <v/>
      </c>
    </row>
    <row r="521" spans="2:21">
      <c r="B521" s="105" t="s">
        <v>617</v>
      </c>
      <c r="C521" s="105" t="str">
        <f>IF(ISNUMBER(SEARCH("BRANCH",$B521)), TRUE, "")</f>
        <v/>
      </c>
      <c r="D521" s="104" t="str">
        <f>IF(ISNUMBER(SEARCH("CONSTANT_CODING",$B521)), TRUE, "")</f>
        <v/>
      </c>
      <c r="E521" s="104" t="str">
        <f>IF(ISNUMBER(SEARCH("DEFAULT_FAIL",$B521)), TRUE, "")</f>
        <v/>
      </c>
      <c r="F521" s="104" t="str">
        <f>IF(ISNUMBER(SEARCH("DETECT",$B521)), TRUE, "")</f>
        <v/>
      </c>
      <c r="G521" s="104" t="str">
        <f>IF(ISNUMBER(SEARCH("DOUBLE_CHECK",$B521)), TRUE, "")</f>
        <v/>
      </c>
      <c r="H521" s="104" t="str">
        <f>IF(ISNUMBER(SEARCH("LOOP_CHECK",$B521)), TRUE, "")</f>
        <v/>
      </c>
      <c r="I521" s="104" t="b">
        <f>IF(ISNUMBER(SEARCH("BYPASS",$B521)), TRUE, "")</f>
        <v>1</v>
      </c>
    </row>
    <row r="522" spans="2:21">
      <c r="B522" s="105" t="s">
        <v>618</v>
      </c>
      <c r="C522" s="105" t="b">
        <f t="shared" si="37"/>
        <v>1</v>
      </c>
      <c r="D522" s="104" t="str">
        <f t="shared" si="38"/>
        <v/>
      </c>
      <c r="E522" s="104" t="str">
        <f t="shared" si="39"/>
        <v/>
      </c>
      <c r="F522" s="104" t="str">
        <f t="shared" si="40"/>
        <v/>
      </c>
      <c r="G522" s="104" t="str">
        <f t="shared" si="41"/>
        <v/>
      </c>
      <c r="H522" s="104" t="str">
        <f t="shared" si="42"/>
        <v/>
      </c>
      <c r="I522" s="104" t="str">
        <f t="shared" si="36"/>
        <v/>
      </c>
      <c r="J522" s="105" t="str">
        <f>IF($B520=$B522,"Duplicate","")</f>
        <v/>
      </c>
      <c r="U522" s="104" t="str">
        <f>IF(ISNUMBER(SEARCH("TRUE",#REF!)), "Need to verify Bypass", "")</f>
        <v/>
      </c>
    </row>
    <row r="523" spans="2:21">
      <c r="B523" s="105" t="s">
        <v>619</v>
      </c>
      <c r="C523" s="105" t="str">
        <f>IF(ISNUMBER(SEARCH("BRANCH",$B523)), TRUE, "")</f>
        <v/>
      </c>
      <c r="D523" s="104" t="str">
        <f>IF(ISNUMBER(SEARCH("CONSTANT_CODING",$B523)), TRUE, "")</f>
        <v/>
      </c>
      <c r="E523" s="104" t="str">
        <f>IF(ISNUMBER(SEARCH("DEFAULT_FAIL",$B523)), TRUE, "")</f>
        <v/>
      </c>
      <c r="F523" s="104" t="str">
        <f>IF(ISNUMBER(SEARCH("DETECT",$B523)), TRUE, "")</f>
        <v/>
      </c>
      <c r="G523" s="104" t="str">
        <f>IF(ISNUMBER(SEARCH("DOUBLE_CHECK",$B523)), TRUE, "")</f>
        <v/>
      </c>
      <c r="H523" s="104" t="str">
        <f>IF(ISNUMBER(SEARCH("LOOP_CHECK",$B523)), TRUE, "")</f>
        <v/>
      </c>
      <c r="I523" s="104" t="b">
        <f>IF(ISNUMBER(SEARCH("BYPASS",$B523)), TRUE, "")</f>
        <v>1</v>
      </c>
    </row>
    <row r="524" spans="2:21">
      <c r="B524" s="105" t="s">
        <v>620</v>
      </c>
      <c r="C524" s="105" t="str">
        <f t="shared" si="37"/>
        <v/>
      </c>
      <c r="D524" s="104" t="str">
        <f t="shared" si="38"/>
        <v/>
      </c>
      <c r="E524" s="104" t="str">
        <f t="shared" si="39"/>
        <v/>
      </c>
      <c r="F524" s="104" t="str">
        <f t="shared" si="40"/>
        <v/>
      </c>
      <c r="G524" s="104" t="b">
        <f t="shared" si="41"/>
        <v>1</v>
      </c>
      <c r="H524" s="104" t="str">
        <f t="shared" si="42"/>
        <v/>
      </c>
      <c r="I524" s="104" t="str">
        <f t="shared" si="36"/>
        <v/>
      </c>
      <c r="J524" s="105" t="str">
        <f>IF($B522=$B524,"Duplicate","")</f>
        <v/>
      </c>
      <c r="U524" s="104" t="str">
        <f>IF(ISNUMBER(SEARCH("TRUE",#REF!)), "Need to verify Bypass", "")</f>
        <v/>
      </c>
    </row>
    <row r="525" spans="2:21">
      <c r="B525" s="105" t="s">
        <v>621</v>
      </c>
      <c r="C525" s="105" t="str">
        <f t="shared" si="37"/>
        <v/>
      </c>
      <c r="D525" s="104" t="b">
        <f t="shared" si="38"/>
        <v>1</v>
      </c>
      <c r="E525" s="104" t="str">
        <f t="shared" si="39"/>
        <v/>
      </c>
      <c r="F525" s="104" t="str">
        <f t="shared" si="40"/>
        <v/>
      </c>
      <c r="G525" s="104" t="str">
        <f t="shared" si="41"/>
        <v/>
      </c>
      <c r="H525" s="104" t="str">
        <f t="shared" si="42"/>
        <v/>
      </c>
      <c r="I525" s="104" t="str">
        <f t="shared" si="36"/>
        <v/>
      </c>
      <c r="J525" s="105" t="str">
        <f t="shared" si="33"/>
        <v/>
      </c>
      <c r="U525" s="104" t="str">
        <f>IF(ISNUMBER(SEARCH("TRUE",#REF!)), "Need to verify Bypass", "")</f>
        <v/>
      </c>
    </row>
    <row r="526" spans="2:21">
      <c r="B526" s="105" t="s">
        <v>622</v>
      </c>
      <c r="C526" s="105" t="b">
        <f t="shared" si="37"/>
        <v>1</v>
      </c>
      <c r="D526" s="104" t="str">
        <f t="shared" si="38"/>
        <v/>
      </c>
      <c r="E526" s="104" t="str">
        <f t="shared" si="39"/>
        <v/>
      </c>
      <c r="F526" s="104" t="str">
        <f t="shared" si="40"/>
        <v/>
      </c>
      <c r="G526" s="104" t="str">
        <f t="shared" si="41"/>
        <v/>
      </c>
      <c r="H526" s="104" t="str">
        <f t="shared" si="42"/>
        <v/>
      </c>
      <c r="I526" s="104" t="str">
        <f t="shared" si="36"/>
        <v/>
      </c>
      <c r="J526" s="105" t="str">
        <f t="shared" si="33"/>
        <v/>
      </c>
      <c r="K526" s="104" t="b">
        <v>1</v>
      </c>
      <c r="U526" s="104" t="str">
        <f>IF(ISNUMBER(SEARCH("TRUE",#REF!)), "Need to verify Bypass", "")</f>
        <v/>
      </c>
    </row>
    <row r="527" spans="2:21">
      <c r="B527" s="105" t="s">
        <v>623</v>
      </c>
      <c r="C527" s="105" t="str">
        <f t="shared" si="37"/>
        <v/>
      </c>
      <c r="D527" s="104" t="str">
        <f t="shared" si="38"/>
        <v/>
      </c>
      <c r="E527" s="104" t="str">
        <f t="shared" si="39"/>
        <v/>
      </c>
      <c r="F527" s="104" t="str">
        <f t="shared" si="40"/>
        <v/>
      </c>
      <c r="G527" s="104" t="b">
        <f t="shared" si="41"/>
        <v>1</v>
      </c>
      <c r="H527" s="104" t="str">
        <f t="shared" si="42"/>
        <v/>
      </c>
      <c r="I527" s="104" t="str">
        <f t="shared" si="36"/>
        <v/>
      </c>
      <c r="J527" s="105" t="str">
        <f t="shared" si="33"/>
        <v/>
      </c>
      <c r="U527" s="104" t="str">
        <f>IF(ISNUMBER(SEARCH("TRUE",#REF!)), "Need to verify Bypass", "")</f>
        <v/>
      </c>
    </row>
    <row r="528" spans="2:21">
      <c r="B528" s="105" t="s">
        <v>624</v>
      </c>
      <c r="C528" s="105" t="str">
        <f>IF(ISNUMBER(SEARCH("BRANCH",$B528)), TRUE, "")</f>
        <v/>
      </c>
      <c r="D528" s="104" t="str">
        <f>IF(ISNUMBER(SEARCH("CONSTANT_CODING",$B528)), TRUE, "")</f>
        <v/>
      </c>
      <c r="E528" s="104" t="str">
        <f>IF(ISNUMBER(SEARCH("DEFAULT_FAIL",$B528)), TRUE, "")</f>
        <v/>
      </c>
      <c r="F528" s="104" t="str">
        <f>IF(ISNUMBER(SEARCH("DETECT",$B528)), TRUE, "")</f>
        <v/>
      </c>
      <c r="G528" s="104" t="str">
        <f>IF(ISNUMBER(SEARCH("DOUBLE_CHECK",$B528)), TRUE, "")</f>
        <v/>
      </c>
      <c r="H528" s="104" t="str">
        <f>IF(ISNUMBER(SEARCH("LOOP_CHECK",$B528)), TRUE, "")</f>
        <v/>
      </c>
      <c r="I528" s="104" t="b">
        <f>IF(ISNUMBER(SEARCH("BYPASS",$B528)), TRUE, "")</f>
        <v>1</v>
      </c>
    </row>
    <row r="529" spans="2:21">
      <c r="B529" s="105" t="s">
        <v>625</v>
      </c>
      <c r="C529" s="105" t="b">
        <f t="shared" si="37"/>
        <v>1</v>
      </c>
      <c r="D529" s="104" t="str">
        <f t="shared" si="38"/>
        <v/>
      </c>
      <c r="E529" s="104" t="str">
        <f t="shared" si="39"/>
        <v/>
      </c>
      <c r="F529" s="104" t="str">
        <f t="shared" si="40"/>
        <v/>
      </c>
      <c r="G529" s="104" t="str">
        <f t="shared" si="41"/>
        <v/>
      </c>
      <c r="H529" s="104" t="str">
        <f t="shared" si="42"/>
        <v/>
      </c>
      <c r="I529" s="104" t="str">
        <f t="shared" si="36"/>
        <v/>
      </c>
      <c r="J529" s="105" t="str">
        <f>IF($B527=$B529,"Duplicate","")</f>
        <v/>
      </c>
      <c r="U529" s="104" t="str">
        <f>IF(ISNUMBER(SEARCH("TRUE",#REF!)), "Need to verify Bypass", "")</f>
        <v/>
      </c>
    </row>
    <row r="530" spans="2:21">
      <c r="B530" s="105" t="s">
        <v>626</v>
      </c>
      <c r="C530" s="105" t="str">
        <f>IF(ISNUMBER(SEARCH("BRANCH",$B530)), TRUE, "")</f>
        <v/>
      </c>
      <c r="D530" s="104" t="str">
        <f>IF(ISNUMBER(SEARCH("CONSTANT_CODING",$B530)), TRUE, "")</f>
        <v/>
      </c>
      <c r="E530" s="104" t="str">
        <f>IF(ISNUMBER(SEARCH("DEFAULT_FAIL",$B530)), TRUE, "")</f>
        <v/>
      </c>
      <c r="F530" s="104" t="str">
        <f>IF(ISNUMBER(SEARCH("DETECT",$B530)), TRUE, "")</f>
        <v/>
      </c>
      <c r="G530" s="104" t="str">
        <f>IF(ISNUMBER(SEARCH("DOUBLE_CHECK",$B530)), TRUE, "")</f>
        <v/>
      </c>
      <c r="H530" s="104" t="str">
        <f>IF(ISNUMBER(SEARCH("LOOP_CHECK",$B530)), TRUE, "")</f>
        <v/>
      </c>
      <c r="I530" s="104" t="b">
        <f>IF(ISNUMBER(SEARCH("BYPASS",$B530)), TRUE, "")</f>
        <v>1</v>
      </c>
    </row>
    <row r="531" spans="2:21">
      <c r="B531" s="105" t="s">
        <v>627</v>
      </c>
      <c r="C531" s="105" t="str">
        <f t="shared" si="37"/>
        <v/>
      </c>
      <c r="D531" s="104" t="str">
        <f t="shared" si="38"/>
        <v/>
      </c>
      <c r="E531" s="104" t="str">
        <f t="shared" si="39"/>
        <v/>
      </c>
      <c r="F531" s="104" t="str">
        <f t="shared" si="40"/>
        <v/>
      </c>
      <c r="G531" s="104" t="b">
        <f t="shared" si="41"/>
        <v>1</v>
      </c>
      <c r="H531" s="104" t="str">
        <f t="shared" si="42"/>
        <v/>
      </c>
      <c r="I531" s="104" t="str">
        <f t="shared" si="36"/>
        <v/>
      </c>
      <c r="J531" s="105" t="str">
        <f>IF($B529=$B531,"Duplicate","")</f>
        <v/>
      </c>
      <c r="U531" s="104" t="str">
        <f>IF(ISNUMBER(SEARCH("TRUE",#REF!)), "Need to verify Bypass", "")</f>
        <v/>
      </c>
    </row>
    <row r="532" spans="2:21">
      <c r="B532" s="105" t="s">
        <v>628</v>
      </c>
      <c r="C532" s="105" t="str">
        <f t="shared" si="37"/>
        <v/>
      </c>
      <c r="D532" s="104" t="str">
        <f t="shared" si="38"/>
        <v/>
      </c>
      <c r="E532" s="104" t="str">
        <f t="shared" si="39"/>
        <v/>
      </c>
      <c r="F532" s="104" t="str">
        <f t="shared" si="40"/>
        <v/>
      </c>
      <c r="G532" s="104" t="b">
        <f t="shared" si="41"/>
        <v>1</v>
      </c>
      <c r="H532" s="104" t="str">
        <f t="shared" si="42"/>
        <v/>
      </c>
      <c r="I532" s="104" t="str">
        <f t="shared" si="36"/>
        <v/>
      </c>
      <c r="J532" s="105" t="str">
        <f t="shared" si="33"/>
        <v/>
      </c>
      <c r="U532" s="104" t="str">
        <f>IF(ISNUMBER(SEARCH("TRUE",#REF!)), "Need to verify Bypass", "")</f>
        <v/>
      </c>
    </row>
    <row r="533" spans="2:21">
      <c r="B533" s="105" t="s">
        <v>628</v>
      </c>
      <c r="C533" s="105" t="str">
        <f t="shared" si="37"/>
        <v/>
      </c>
      <c r="D533" s="104" t="str">
        <f t="shared" si="38"/>
        <v/>
      </c>
      <c r="E533" s="104" t="str">
        <f t="shared" si="39"/>
        <v/>
      </c>
      <c r="F533" s="104" t="str">
        <f t="shared" si="40"/>
        <v/>
      </c>
      <c r="G533" s="104" t="b">
        <f t="shared" si="41"/>
        <v>1</v>
      </c>
      <c r="H533" s="104" t="str">
        <f t="shared" si="42"/>
        <v/>
      </c>
      <c r="I533" s="104" t="str">
        <f t="shared" si="36"/>
        <v/>
      </c>
      <c r="J533" s="105" t="str">
        <f t="shared" si="33"/>
        <v>Duplicate</v>
      </c>
      <c r="K533" s="104" t="b">
        <v>1</v>
      </c>
      <c r="U533" s="104" t="str">
        <f>IF(ISNUMBER(SEARCH("TRUE",#REF!)), "Need to verify Bypass", "")</f>
        <v/>
      </c>
    </row>
    <row r="534" spans="2:21">
      <c r="B534" s="105" t="s">
        <v>629</v>
      </c>
      <c r="C534" s="105" t="str">
        <f t="shared" si="37"/>
        <v/>
      </c>
      <c r="D534" s="104" t="b">
        <f t="shared" si="38"/>
        <v>1</v>
      </c>
      <c r="E534" s="104" t="str">
        <f t="shared" si="39"/>
        <v/>
      </c>
      <c r="F534" s="104" t="str">
        <f t="shared" si="40"/>
        <v/>
      </c>
      <c r="G534" s="104" t="str">
        <f t="shared" si="41"/>
        <v/>
      </c>
      <c r="H534" s="104" t="str">
        <f t="shared" si="42"/>
        <v/>
      </c>
      <c r="I534" s="104" t="str">
        <f t="shared" si="36"/>
        <v/>
      </c>
      <c r="J534" s="105" t="str">
        <f t="shared" si="33"/>
        <v/>
      </c>
      <c r="U534" s="104" t="str">
        <f>IF(ISNUMBER(SEARCH("TRUE",#REF!)), "Need to verify Bypass", "")</f>
        <v/>
      </c>
    </row>
    <row r="535" spans="2:21">
      <c r="B535" s="105" t="s">
        <v>630</v>
      </c>
      <c r="C535" s="105" t="b">
        <f t="shared" si="37"/>
        <v>1</v>
      </c>
      <c r="D535" s="104" t="str">
        <f t="shared" si="38"/>
        <v/>
      </c>
      <c r="E535" s="104" t="str">
        <f t="shared" si="39"/>
        <v/>
      </c>
      <c r="F535" s="104" t="str">
        <f t="shared" si="40"/>
        <v/>
      </c>
      <c r="G535" s="104" t="str">
        <f t="shared" si="41"/>
        <v/>
      </c>
      <c r="H535" s="104" t="str">
        <f t="shared" si="42"/>
        <v/>
      </c>
      <c r="I535" s="104" t="str">
        <f t="shared" si="36"/>
        <v/>
      </c>
      <c r="J535" s="105" t="str">
        <f t="shared" si="33"/>
        <v/>
      </c>
      <c r="K535" s="104" t="b">
        <v>1</v>
      </c>
      <c r="U535" s="104" t="str">
        <f>IF(ISNUMBER(SEARCH("TRUE",#REF!)), "Need to verify Bypass", "")</f>
        <v/>
      </c>
    </row>
    <row r="536" spans="2:21">
      <c r="B536" s="105" t="s">
        <v>631</v>
      </c>
      <c r="C536" s="105" t="str">
        <f>IF(ISNUMBER(SEARCH("BRANCH",$B536)), TRUE, "")</f>
        <v/>
      </c>
      <c r="D536" s="104" t="str">
        <f>IF(ISNUMBER(SEARCH("CONSTANT_CODING",$B536)), TRUE, "")</f>
        <v/>
      </c>
      <c r="E536" s="104" t="str">
        <f>IF(ISNUMBER(SEARCH("DEFAULT_FAIL",$B536)), TRUE, "")</f>
        <v/>
      </c>
      <c r="F536" s="104" t="str">
        <f>IF(ISNUMBER(SEARCH("DETECT",$B536)), TRUE, "")</f>
        <v/>
      </c>
      <c r="G536" s="104" t="str">
        <f>IF(ISNUMBER(SEARCH("DOUBLE_CHECK",$B536)), TRUE, "")</f>
        <v/>
      </c>
      <c r="H536" s="104" t="str">
        <f>IF(ISNUMBER(SEARCH("LOOP_CHECK",$B536)), TRUE, "")</f>
        <v/>
      </c>
      <c r="I536" s="104" t="b">
        <f>IF(ISNUMBER(SEARCH("BYPASS",$B536)), TRUE, "")</f>
        <v>1</v>
      </c>
    </row>
    <row r="537" spans="2:21">
      <c r="B537" s="105" t="s">
        <v>632</v>
      </c>
      <c r="C537" s="105" t="str">
        <f t="shared" si="37"/>
        <v/>
      </c>
      <c r="D537" s="104" t="str">
        <f t="shared" si="38"/>
        <v/>
      </c>
      <c r="E537" s="104" t="str">
        <f t="shared" si="39"/>
        <v/>
      </c>
      <c r="F537" s="104" t="str">
        <f t="shared" si="40"/>
        <v/>
      </c>
      <c r="G537" s="104" t="b">
        <f t="shared" si="41"/>
        <v>1</v>
      </c>
      <c r="H537" s="104" t="str">
        <f t="shared" si="42"/>
        <v/>
      </c>
      <c r="I537" s="104" t="str">
        <f t="shared" si="36"/>
        <v/>
      </c>
      <c r="J537" s="105" t="str">
        <f>IF($B535=$B537,"Duplicate","")</f>
        <v/>
      </c>
      <c r="U537" s="104" t="str">
        <f>IF(ISNUMBER(SEARCH("TRUE",#REF!)), "Need to verify Bypass", "")</f>
        <v/>
      </c>
    </row>
    <row r="538" spans="2:21">
      <c r="B538" s="105" t="s">
        <v>633</v>
      </c>
      <c r="C538" s="105" t="str">
        <f t="shared" si="37"/>
        <v/>
      </c>
      <c r="D538" s="104" t="b">
        <f t="shared" si="38"/>
        <v>1</v>
      </c>
      <c r="E538" s="104" t="str">
        <f t="shared" si="39"/>
        <v/>
      </c>
      <c r="F538" s="104" t="str">
        <f t="shared" si="40"/>
        <v/>
      </c>
      <c r="G538" s="104" t="str">
        <f t="shared" si="41"/>
        <v/>
      </c>
      <c r="H538" s="104" t="str">
        <f t="shared" si="42"/>
        <v/>
      </c>
      <c r="I538" s="104" t="str">
        <f t="shared" si="36"/>
        <v/>
      </c>
      <c r="J538" s="105" t="str">
        <f t="shared" si="33"/>
        <v/>
      </c>
      <c r="U538" s="104" t="str">
        <f>IF(ISNUMBER(SEARCH("TRUE",#REF!)), "Need to verify Bypass", "")</f>
        <v/>
      </c>
    </row>
    <row r="539" spans="2:21">
      <c r="B539" s="105" t="s">
        <v>634</v>
      </c>
      <c r="C539" s="105" t="str">
        <f t="shared" si="37"/>
        <v/>
      </c>
      <c r="D539" s="104" t="b">
        <f t="shared" si="38"/>
        <v>1</v>
      </c>
      <c r="E539" s="104" t="str">
        <f t="shared" si="39"/>
        <v/>
      </c>
      <c r="F539" s="104" t="str">
        <f t="shared" si="40"/>
        <v/>
      </c>
      <c r="G539" s="104" t="str">
        <f t="shared" si="41"/>
        <v/>
      </c>
      <c r="H539" s="104" t="str">
        <f t="shared" si="42"/>
        <v/>
      </c>
      <c r="I539" s="104" t="str">
        <f t="shared" si="36"/>
        <v/>
      </c>
      <c r="J539" s="105" t="str">
        <f t="shared" si="33"/>
        <v/>
      </c>
      <c r="U539" s="104" t="str">
        <f>IF(ISNUMBER(SEARCH("TRUE",#REF!)), "Need to verify Bypass", "")</f>
        <v/>
      </c>
    </row>
    <row r="540" spans="2:21">
      <c r="B540" s="105" t="s">
        <v>635</v>
      </c>
      <c r="C540" s="105" t="str">
        <f>IF(ISNUMBER(SEARCH("BRANCH",$B540)), TRUE, "")</f>
        <v/>
      </c>
      <c r="D540" s="104" t="str">
        <f>IF(ISNUMBER(SEARCH("CONSTANT_CODING",$B540)), TRUE, "")</f>
        <v/>
      </c>
      <c r="E540" s="104" t="str">
        <f>IF(ISNUMBER(SEARCH("DEFAULT_FAIL",$B540)), TRUE, "")</f>
        <v/>
      </c>
      <c r="F540" s="104" t="str">
        <f>IF(ISNUMBER(SEARCH("DETECT",$B540)), TRUE, "")</f>
        <v/>
      </c>
      <c r="G540" s="104" t="str">
        <f>IF(ISNUMBER(SEARCH("DOUBLE_CHECK",$B540)), TRUE, "")</f>
        <v/>
      </c>
      <c r="H540" s="104" t="str">
        <f>IF(ISNUMBER(SEARCH("LOOP_CHECK",$B540)), TRUE, "")</f>
        <v/>
      </c>
      <c r="I540" s="104" t="b">
        <f>IF(ISNUMBER(SEARCH("BYPASS",$B540)), TRUE, "")</f>
        <v>1</v>
      </c>
    </row>
    <row r="541" spans="2:21">
      <c r="B541" s="105" t="s">
        <v>636</v>
      </c>
      <c r="C541" s="105" t="b">
        <f t="shared" si="37"/>
        <v>1</v>
      </c>
      <c r="D541" s="104" t="str">
        <f t="shared" si="38"/>
        <v/>
      </c>
      <c r="E541" s="104" t="str">
        <f t="shared" si="39"/>
        <v/>
      </c>
      <c r="F541" s="104" t="str">
        <f t="shared" si="40"/>
        <v/>
      </c>
      <c r="G541" s="104" t="str">
        <f t="shared" si="41"/>
        <v/>
      </c>
      <c r="H541" s="104" t="str">
        <f t="shared" si="42"/>
        <v/>
      </c>
      <c r="I541" s="104" t="str">
        <f t="shared" si="36"/>
        <v/>
      </c>
      <c r="J541" s="105" t="str">
        <f>IF($B539=$B541,"Duplicate","")</f>
        <v/>
      </c>
      <c r="U541" s="104" t="str">
        <f>IF(ISNUMBER(SEARCH("TRUE",#REF!)), "Need to verify Bypass", "")</f>
        <v/>
      </c>
    </row>
    <row r="542" spans="2:21">
      <c r="B542" s="105" t="s">
        <v>637</v>
      </c>
      <c r="C542" s="105" t="str">
        <f t="shared" si="37"/>
        <v/>
      </c>
      <c r="D542" s="104" t="str">
        <f t="shared" si="38"/>
        <v/>
      </c>
      <c r="E542" s="104" t="str">
        <f t="shared" si="39"/>
        <v/>
      </c>
      <c r="F542" s="104" t="str">
        <f t="shared" si="40"/>
        <v/>
      </c>
      <c r="G542" s="104" t="b">
        <f t="shared" si="41"/>
        <v>1</v>
      </c>
      <c r="H542" s="104" t="str">
        <f t="shared" si="42"/>
        <v/>
      </c>
      <c r="I542" s="104" t="str">
        <f t="shared" si="36"/>
        <v/>
      </c>
      <c r="J542" s="105" t="str">
        <f t="shared" ref="J542:J551" si="43">IF($B541=$B542,"Duplicate","")</f>
        <v/>
      </c>
      <c r="U542" s="104" t="str">
        <f>IF(ISNUMBER(SEARCH("TRUE",#REF!)), "Need to verify Bypass", "")</f>
        <v/>
      </c>
    </row>
    <row r="543" spans="2:21">
      <c r="B543" s="105" t="s">
        <v>638</v>
      </c>
      <c r="C543" s="105" t="str">
        <f t="shared" si="37"/>
        <v/>
      </c>
      <c r="D543" s="104" t="b">
        <f t="shared" si="38"/>
        <v>1</v>
      </c>
      <c r="E543" s="104" t="str">
        <f t="shared" si="39"/>
        <v/>
      </c>
      <c r="F543" s="104" t="str">
        <f t="shared" si="40"/>
        <v/>
      </c>
      <c r="G543" s="104" t="str">
        <f t="shared" si="41"/>
        <v/>
      </c>
      <c r="H543" s="104" t="str">
        <f t="shared" si="42"/>
        <v/>
      </c>
      <c r="I543" s="104" t="str">
        <f t="shared" si="36"/>
        <v/>
      </c>
      <c r="J543" s="105" t="str">
        <f t="shared" si="43"/>
        <v/>
      </c>
      <c r="U543" s="104" t="str">
        <f>IF(ISNUMBER(SEARCH("TRUE",#REF!)), "Need to verify Bypass", "")</f>
        <v/>
      </c>
    </row>
    <row r="544" spans="2:21">
      <c r="B544" s="105" t="s">
        <v>639</v>
      </c>
      <c r="C544" s="105" t="str">
        <f t="shared" si="37"/>
        <v/>
      </c>
      <c r="D544" s="104" t="str">
        <f t="shared" si="38"/>
        <v/>
      </c>
      <c r="E544" s="104" t="b">
        <f t="shared" si="39"/>
        <v>1</v>
      </c>
      <c r="F544" s="104" t="str">
        <f t="shared" si="40"/>
        <v/>
      </c>
      <c r="G544" s="104" t="str">
        <f t="shared" si="41"/>
        <v/>
      </c>
      <c r="H544" s="104" t="str">
        <f t="shared" si="42"/>
        <v/>
      </c>
      <c r="I544" s="104" t="str">
        <f t="shared" si="36"/>
        <v/>
      </c>
      <c r="J544" s="105" t="str">
        <f t="shared" si="43"/>
        <v/>
      </c>
      <c r="U544" s="104" t="str">
        <f>IF(ISNUMBER(SEARCH("TRUE",#REF!)), "Need to verify Bypass", "")</f>
        <v/>
      </c>
    </row>
    <row r="545" spans="1:29">
      <c r="B545" s="105" t="s">
        <v>640</v>
      </c>
      <c r="C545" s="105" t="str">
        <f t="shared" si="37"/>
        <v/>
      </c>
      <c r="D545" s="104" t="str">
        <f t="shared" si="38"/>
        <v/>
      </c>
      <c r="E545" s="104" t="str">
        <f t="shared" si="39"/>
        <v/>
      </c>
      <c r="F545" s="104" t="str">
        <f t="shared" si="40"/>
        <v/>
      </c>
      <c r="G545" s="104" t="str">
        <f t="shared" si="41"/>
        <v/>
      </c>
      <c r="H545" s="104" t="b">
        <f t="shared" si="42"/>
        <v>1</v>
      </c>
      <c r="I545" s="104" t="str">
        <f t="shared" si="36"/>
        <v/>
      </c>
      <c r="J545" s="105" t="str">
        <f t="shared" si="43"/>
        <v/>
      </c>
      <c r="U545" s="104" t="str">
        <f>IF(ISNUMBER(SEARCH("TRUE",#REF!)), "Need to verify Bypass", "")</f>
        <v/>
      </c>
    </row>
    <row r="546" spans="1:29">
      <c r="B546" s="105" t="s">
        <v>641</v>
      </c>
      <c r="C546" s="105" t="str">
        <f t="shared" si="37"/>
        <v/>
      </c>
      <c r="D546" s="104" t="str">
        <f t="shared" si="38"/>
        <v/>
      </c>
      <c r="E546" s="104" t="str">
        <f t="shared" si="39"/>
        <v/>
      </c>
      <c r="F546" s="104" t="str">
        <f t="shared" si="40"/>
        <v/>
      </c>
      <c r="G546" s="104" t="b">
        <f t="shared" si="41"/>
        <v>1</v>
      </c>
      <c r="H546" s="104" t="str">
        <f t="shared" si="42"/>
        <v/>
      </c>
      <c r="I546" s="104" t="str">
        <f t="shared" si="36"/>
        <v/>
      </c>
      <c r="J546" s="105" t="str">
        <f t="shared" si="43"/>
        <v/>
      </c>
      <c r="U546" s="104" t="str">
        <f>IF(ISNUMBER(SEARCH("TRUE",#REF!)), "Need to verify Bypass", "")</f>
        <v/>
      </c>
    </row>
    <row r="547" spans="1:29">
      <c r="B547" s="105" t="s">
        <v>642</v>
      </c>
      <c r="C547" s="105" t="b">
        <f t="shared" si="37"/>
        <v>1</v>
      </c>
      <c r="D547" s="104" t="str">
        <f t="shared" si="38"/>
        <v/>
      </c>
      <c r="E547" s="104" t="str">
        <f t="shared" si="39"/>
        <v/>
      </c>
      <c r="F547" s="104" t="str">
        <f t="shared" si="40"/>
        <v/>
      </c>
      <c r="G547" s="104" t="str">
        <f t="shared" si="41"/>
        <v/>
      </c>
      <c r="H547" s="104" t="str">
        <f t="shared" si="42"/>
        <v/>
      </c>
      <c r="I547" s="104" t="str">
        <f t="shared" si="36"/>
        <v/>
      </c>
      <c r="J547" s="105" t="str">
        <f t="shared" si="43"/>
        <v/>
      </c>
      <c r="U547" s="104" t="str">
        <f>IF(ISNUMBER(SEARCH("TRUE",#REF!)), "Need to verify Bypass", "")</f>
        <v/>
      </c>
    </row>
    <row r="548" spans="1:29">
      <c r="B548" s="105" t="s">
        <v>643</v>
      </c>
      <c r="C548" s="105" t="str">
        <f t="shared" si="37"/>
        <v/>
      </c>
      <c r="D548" s="104" t="str">
        <f t="shared" si="38"/>
        <v/>
      </c>
      <c r="E548" s="104" t="str">
        <f t="shared" si="39"/>
        <v/>
      </c>
      <c r="F548" s="104" t="str">
        <f t="shared" si="40"/>
        <v/>
      </c>
      <c r="G548" s="104" t="b">
        <f t="shared" si="41"/>
        <v>1</v>
      </c>
      <c r="H548" s="104" t="str">
        <f t="shared" si="42"/>
        <v/>
      </c>
      <c r="I548" s="104" t="str">
        <f t="shared" si="36"/>
        <v/>
      </c>
      <c r="J548" s="105" t="str">
        <f t="shared" si="43"/>
        <v/>
      </c>
      <c r="U548" s="104" t="str">
        <f>IF(ISNUMBER(SEARCH("TRUE",#REF!)), "Need to verify Bypass", "")</f>
        <v/>
      </c>
    </row>
    <row r="549" spans="1:29">
      <c r="B549" s="105" t="s">
        <v>644</v>
      </c>
      <c r="C549" s="105" t="str">
        <f t="shared" si="37"/>
        <v/>
      </c>
      <c r="D549" s="104" t="b">
        <f t="shared" si="38"/>
        <v>1</v>
      </c>
      <c r="E549" s="104" t="str">
        <f t="shared" si="39"/>
        <v/>
      </c>
      <c r="F549" s="104" t="str">
        <f t="shared" si="40"/>
        <v/>
      </c>
      <c r="G549" s="104" t="str">
        <f t="shared" si="41"/>
        <v/>
      </c>
      <c r="H549" s="104" t="str">
        <f t="shared" si="42"/>
        <v/>
      </c>
      <c r="I549" s="104" t="str">
        <f t="shared" si="36"/>
        <v/>
      </c>
      <c r="J549" s="105" t="str">
        <f t="shared" si="43"/>
        <v/>
      </c>
      <c r="U549" s="104" t="str">
        <f>IF(ISNUMBER(SEARCH("TRUE",#REF!)), "Need to verify Bypass", "")</f>
        <v/>
      </c>
    </row>
    <row r="550" spans="1:29">
      <c r="B550" s="105" t="s">
        <v>645</v>
      </c>
      <c r="C550" s="105" t="str">
        <f t="shared" si="37"/>
        <v/>
      </c>
      <c r="D550" s="104" t="b">
        <f t="shared" si="38"/>
        <v>1</v>
      </c>
      <c r="E550" s="104" t="str">
        <f t="shared" si="39"/>
        <v/>
      </c>
      <c r="F550" s="104" t="str">
        <f t="shared" si="40"/>
        <v/>
      </c>
      <c r="G550" s="104" t="str">
        <f t="shared" si="41"/>
        <v/>
      </c>
      <c r="H550" s="104" t="str">
        <f t="shared" si="42"/>
        <v/>
      </c>
      <c r="I550" s="104" t="str">
        <f t="shared" si="36"/>
        <v/>
      </c>
      <c r="J550" s="105" t="str">
        <f t="shared" si="43"/>
        <v/>
      </c>
      <c r="U550" s="104" t="str">
        <f>IF(ISNUMBER(SEARCH("TRUE",#REF!)), "Need to verify Bypass", "")</f>
        <v/>
      </c>
    </row>
    <row r="551" spans="1:29">
      <c r="B551" s="105" t="s">
        <v>646</v>
      </c>
      <c r="C551" s="105" t="str">
        <f t="shared" si="37"/>
        <v/>
      </c>
      <c r="D551" s="104" t="b">
        <f t="shared" si="38"/>
        <v>1</v>
      </c>
      <c r="E551" s="104" t="str">
        <f t="shared" si="39"/>
        <v/>
      </c>
      <c r="F551" s="104" t="str">
        <f t="shared" si="40"/>
        <v/>
      </c>
      <c r="G551" s="104" t="str">
        <f t="shared" si="41"/>
        <v/>
      </c>
      <c r="H551" s="104" t="str">
        <f t="shared" si="42"/>
        <v/>
      </c>
      <c r="I551" s="104" t="str">
        <f t="shared" si="36"/>
        <v/>
      </c>
      <c r="J551" s="105" t="str">
        <f t="shared" si="43"/>
        <v/>
      </c>
      <c r="U551" s="104" t="str">
        <f>IF(ISNUMBER(SEARCH("TRUE",#REF!)), "Need to verify Bypass", "")</f>
        <v/>
      </c>
    </row>
    <row r="552" spans="1:29" s="101" customFormat="1">
      <c r="A552" s="106"/>
      <c r="B552" s="43"/>
      <c r="C552" s="43"/>
      <c r="D552" s="39"/>
      <c r="F552" s="43"/>
      <c r="G552" s="43"/>
      <c r="H552" s="43"/>
      <c r="I552" s="39" t="str">
        <f t="shared" si="36"/>
        <v/>
      </c>
      <c r="J552" s="43"/>
      <c r="K552" s="39"/>
      <c r="M552" s="141"/>
      <c r="N552" s="45"/>
      <c r="P552" s="43"/>
      <c r="Q552" s="39"/>
      <c r="S552" s="43"/>
      <c r="T552" s="43"/>
      <c r="U552" s="39" t="str">
        <f>IF(ISNUMBER(SEARCH("TRUE",#REF!)), "Need to verify Bypass", "")</f>
        <v/>
      </c>
      <c r="AB552" s="117"/>
    </row>
    <row r="553" spans="1:29">
      <c r="A553" s="109" t="s">
        <v>647</v>
      </c>
      <c r="B553" s="105" t="s">
        <v>648</v>
      </c>
      <c r="C553" s="105" t="str">
        <f t="shared" si="37"/>
        <v/>
      </c>
      <c r="D553" s="104" t="b">
        <f t="shared" si="38"/>
        <v>1</v>
      </c>
      <c r="E553" s="104" t="str">
        <f t="shared" si="39"/>
        <v/>
      </c>
      <c r="F553" s="104" t="str">
        <f t="shared" si="40"/>
        <v/>
      </c>
      <c r="G553" s="104" t="str">
        <f t="shared" si="41"/>
        <v/>
      </c>
      <c r="H553" s="104" t="str">
        <f t="shared" si="42"/>
        <v/>
      </c>
      <c r="I553" s="104" t="str">
        <f t="shared" si="36"/>
        <v/>
      </c>
      <c r="J553" s="105" t="str">
        <f t="shared" ref="J553:J575" si="44">IF($B552=$B553,"Duplicate","")</f>
        <v/>
      </c>
      <c r="M553" s="138" t="s">
        <v>649</v>
      </c>
      <c r="P553" s="105" t="b">
        <v>1</v>
      </c>
      <c r="U553" s="104" t="str">
        <f>IF(ISNUMBER(SEARCH("TRUE",#REF!)), "Need to verify Bypass", "")</f>
        <v/>
      </c>
      <c r="W553" s="105" t="s">
        <v>2</v>
      </c>
      <c r="X553" s="105">
        <f>COUNTIF(C553:C581, "=TRUE")</f>
        <v>4</v>
      </c>
      <c r="Y553" s="105">
        <f>COUNTIFS(C553:C581, "=TRUE", K553:K581, "")</f>
        <v>3</v>
      </c>
      <c r="Z553" s="105">
        <f>X553-Y553</f>
        <v>1</v>
      </c>
      <c r="AA553" s="105">
        <f>COUNTIF(N553:N581, "=TRUE")</f>
        <v>0</v>
      </c>
      <c r="AB553" s="120">
        <f>IF(X553=0, 1, Y553/X553)</f>
        <v>0.75</v>
      </c>
      <c r="AC553" s="114">
        <f>IF(Y553+AA553=0, 1, Y553/(Y553+AA553))</f>
        <v>1</v>
      </c>
    </row>
    <row r="554" spans="1:29">
      <c r="B554" s="105" t="s">
        <v>650</v>
      </c>
      <c r="C554" s="105" t="str">
        <f t="shared" si="37"/>
        <v/>
      </c>
      <c r="D554" s="104" t="str">
        <f t="shared" si="38"/>
        <v/>
      </c>
      <c r="E554" s="104" t="str">
        <f t="shared" si="39"/>
        <v/>
      </c>
      <c r="F554" s="104" t="b">
        <f t="shared" si="40"/>
        <v>1</v>
      </c>
      <c r="G554" s="104" t="str">
        <f t="shared" si="41"/>
        <v/>
      </c>
      <c r="H554" s="104" t="str">
        <f t="shared" si="42"/>
        <v/>
      </c>
      <c r="I554" s="104" t="str">
        <f t="shared" si="36"/>
        <v/>
      </c>
      <c r="J554" s="105" t="str">
        <f t="shared" si="44"/>
        <v/>
      </c>
      <c r="M554" s="118" t="s">
        <v>651</v>
      </c>
      <c r="U554" s="104" t="s">
        <v>12</v>
      </c>
      <c r="W554" s="105" t="s">
        <v>3</v>
      </c>
      <c r="X554" s="105">
        <f>COUNTIF(D553:D581, "=TRUE")</f>
        <v>8</v>
      </c>
      <c r="Y554" s="105">
        <f>COUNTIFS(D553:D581, "=TRUE", K553:K581, "")</f>
        <v>7</v>
      </c>
      <c r="Z554" s="105">
        <f t="shared" ref="Z554" si="45">X554-Y554</f>
        <v>1</v>
      </c>
      <c r="AA554" s="105">
        <f>COUNTIF(O553:O581, "=TRUE")</f>
        <v>0</v>
      </c>
      <c r="AB554" s="121">
        <f>IF(X554=0, 1, Y554/X554)</f>
        <v>0.875</v>
      </c>
      <c r="AC554" s="114">
        <f>IF(Y554+AA554=0, 1, Y554/(Y554+AA554))</f>
        <v>1</v>
      </c>
    </row>
    <row r="555" spans="1:29">
      <c r="B555" s="105" t="s">
        <v>652</v>
      </c>
      <c r="C555" s="105" t="str">
        <f>IF(ISNUMBER(SEARCH("BRANCH",$B555)), TRUE, "")</f>
        <v/>
      </c>
      <c r="D555" s="104" t="str">
        <f>IF(ISNUMBER(SEARCH("CONSTANT_CODING",$B555)), TRUE, "")</f>
        <v/>
      </c>
      <c r="E555" s="104" t="str">
        <f>IF(ISNUMBER(SEARCH("DEFAULT_FAIL",$B555)), TRUE, "")</f>
        <v/>
      </c>
      <c r="F555" s="104" t="str">
        <f>IF(ISNUMBER(SEARCH("DETECT",$B555)), TRUE, "")</f>
        <v/>
      </c>
      <c r="G555" s="104" t="str">
        <f>IF(ISNUMBER(SEARCH("DOUBLE_CHECK",$B555)), TRUE, "")</f>
        <v/>
      </c>
      <c r="H555" s="104" t="str">
        <f>IF(ISNUMBER(SEARCH("LOOP_CHECK",$B555)), TRUE, "")</f>
        <v/>
      </c>
      <c r="I555" s="104" t="b">
        <f>IF(ISNUMBER(SEARCH("BYPASS",$B555)), TRUE, "")</f>
        <v>1</v>
      </c>
      <c r="W555" s="105" t="s">
        <v>4</v>
      </c>
      <c r="X555" s="105">
        <f>COUNTIF(E553:E581, "=TRUE")</f>
        <v>3</v>
      </c>
      <c r="Y555" s="105">
        <f>COUNTIFS(E553:E581, "=TRUE", K553:K581, "")</f>
        <v>3</v>
      </c>
      <c r="Z555" s="105">
        <f>X555-Y555</f>
        <v>0</v>
      </c>
      <c r="AA555" s="105">
        <f>COUNTIF(P553:P581, "=TRUE")</f>
        <v>1</v>
      </c>
      <c r="AB555" s="121">
        <f>IF(X555=0, 1, Y555/X555)</f>
        <v>1</v>
      </c>
      <c r="AC555" s="114">
        <f>IF(Y555+AA555=0, 1, Y555/(Y555+AA555))</f>
        <v>0.75</v>
      </c>
    </row>
    <row r="556" spans="1:29">
      <c r="B556" s="105" t="s">
        <v>653</v>
      </c>
      <c r="C556" s="105" t="str">
        <f t="shared" si="37"/>
        <v/>
      </c>
      <c r="D556" s="104" t="b">
        <f t="shared" si="38"/>
        <v>1</v>
      </c>
      <c r="E556" s="104" t="str">
        <f t="shared" si="39"/>
        <v/>
      </c>
      <c r="F556" s="104" t="str">
        <f t="shared" si="40"/>
        <v/>
      </c>
      <c r="G556" s="104" t="str">
        <f t="shared" si="41"/>
        <v/>
      </c>
      <c r="H556" s="104" t="str">
        <f t="shared" si="42"/>
        <v/>
      </c>
      <c r="I556" s="104" t="str">
        <f t="shared" si="36"/>
        <v/>
      </c>
      <c r="J556" s="105" t="str">
        <f>IF($B554=$B556,"Duplicate","")</f>
        <v/>
      </c>
      <c r="U556" s="104" t="str">
        <f>IF(ISNUMBER(SEARCH("TRUE",#REF!)), "Need to verify Bypass", "")</f>
        <v/>
      </c>
      <c r="W556" s="105" t="s">
        <v>5</v>
      </c>
      <c r="X556" s="105">
        <f>COUNTIF(F553:F581, "=TRUE")</f>
        <v>1</v>
      </c>
      <c r="Y556" s="105">
        <f>COUNTIFS(F553:F581, "=TRUE", K553:K581, "")</f>
        <v>1</v>
      </c>
      <c r="Z556" s="105">
        <f>X556-Y556</f>
        <v>0</v>
      </c>
      <c r="AA556" s="105">
        <f>COUNTIF(Q553:Q581, "=TRUE")</f>
        <v>0</v>
      </c>
      <c r="AB556" s="121">
        <f>IF(X556=0, 1, Y556/X556)</f>
        <v>1</v>
      </c>
      <c r="AC556" s="114">
        <f>IF(Y556+AA556=0, 1, Y556/(Y556+AA556))</f>
        <v>1</v>
      </c>
    </row>
    <row r="557" spans="1:29">
      <c r="B557" s="105" t="s">
        <v>654</v>
      </c>
      <c r="C557" s="105" t="str">
        <f t="shared" si="37"/>
        <v/>
      </c>
      <c r="D557" s="104" t="str">
        <f t="shared" si="38"/>
        <v/>
      </c>
      <c r="E557" s="104" t="b">
        <f t="shared" si="39"/>
        <v>1</v>
      </c>
      <c r="F557" s="104" t="str">
        <f t="shared" si="40"/>
        <v/>
      </c>
      <c r="G557" s="104" t="str">
        <f t="shared" si="41"/>
        <v/>
      </c>
      <c r="H557" s="104" t="str">
        <f t="shared" si="42"/>
        <v/>
      </c>
      <c r="I557" s="104" t="str">
        <f t="shared" si="36"/>
        <v/>
      </c>
      <c r="J557" s="105" t="str">
        <f t="shared" si="44"/>
        <v/>
      </c>
      <c r="U557" s="104" t="str">
        <f>IF(ISNUMBER(SEARCH("TRUE",#REF!)), "Need to verify Bypass", "")</f>
        <v/>
      </c>
      <c r="W557" s="105" t="s">
        <v>6</v>
      </c>
      <c r="X557" s="105">
        <f>COUNTIF(G553:G581, "=TRUE")</f>
        <v>5</v>
      </c>
      <c r="Y557" s="105">
        <f>COUNTIFS(G553:G581, "=TRUE", K553:K581, "")</f>
        <v>4</v>
      </c>
      <c r="Z557" s="105">
        <f>X557-Y557</f>
        <v>1</v>
      </c>
      <c r="AA557" s="105">
        <f>COUNTIF(R553:R581, "=TRUE")</f>
        <v>0</v>
      </c>
      <c r="AB557" s="121">
        <f>IF(X557=0, 1, Y557/X557)</f>
        <v>0.8</v>
      </c>
      <c r="AC557" s="114">
        <f>IF(Y557+AA557=0, 1, Y557/(Y557+AA557))</f>
        <v>1</v>
      </c>
    </row>
    <row r="558" spans="1:29">
      <c r="B558" s="105" t="s">
        <v>655</v>
      </c>
      <c r="C558" s="105" t="str">
        <f>IF(ISNUMBER(SEARCH("BRANCH",$B558)), TRUE, "")</f>
        <v/>
      </c>
      <c r="D558" s="104" t="str">
        <f>IF(ISNUMBER(SEARCH("CONSTANT_CODING",$B558)), TRUE, "")</f>
        <v/>
      </c>
      <c r="E558" s="104" t="str">
        <f>IF(ISNUMBER(SEARCH("DEFAULT_FAIL",$B558)), TRUE, "")</f>
        <v/>
      </c>
      <c r="F558" s="104" t="str">
        <f>IF(ISNUMBER(SEARCH("DETECT",$B558)), TRUE, "")</f>
        <v/>
      </c>
      <c r="G558" s="104" t="str">
        <f>IF(ISNUMBER(SEARCH("DOUBLE_CHECK",$B558)), TRUE, "")</f>
        <v/>
      </c>
      <c r="H558" s="104" t="str">
        <f>IF(ISNUMBER(SEARCH("LOOP_CHECK",$B558)), TRUE, "")</f>
        <v/>
      </c>
      <c r="I558" s="104" t="b">
        <f>IF(ISNUMBER(SEARCH("BYPASS",$B558)), TRUE, "")</f>
        <v>1</v>
      </c>
      <c r="W558" s="105" t="s">
        <v>7</v>
      </c>
      <c r="X558" s="105">
        <f>COUNTIF(H553:H581, "=TRUE")</f>
        <v>0</v>
      </c>
      <c r="Y558" s="105">
        <f>COUNTIFS(H553:H581, "=TRUE", K553:K581, "")</f>
        <v>0</v>
      </c>
      <c r="Z558" s="105">
        <f t="shared" ref="Z558:Z559" si="46">X558-Y558</f>
        <v>0</v>
      </c>
      <c r="AA558" s="105">
        <f>COUNTIF(S553:S581, "=TRUE")</f>
        <v>0</v>
      </c>
      <c r="AB558" s="121">
        <f>IF(X558=0, 1, Y558/X558)</f>
        <v>1</v>
      </c>
      <c r="AC558" s="114">
        <f>IF(Y558+AA558=0, 1, Y558/(Y558+AA558))</f>
        <v>1</v>
      </c>
    </row>
    <row r="559" spans="1:29">
      <c r="B559" s="105" t="s">
        <v>656</v>
      </c>
      <c r="C559" s="105" t="str">
        <f>IF(ISNUMBER(SEARCH("BRANCH",$B559)), TRUE, "")</f>
        <v/>
      </c>
      <c r="D559" s="104" t="str">
        <f>IF(ISNUMBER(SEARCH("CONSTANT_CODING",$B559)), TRUE, "")</f>
        <v/>
      </c>
      <c r="E559" s="104" t="str">
        <f>IF(ISNUMBER(SEARCH("DEFAULT_FAIL",$B559)), TRUE, "")</f>
        <v/>
      </c>
      <c r="F559" s="104" t="str">
        <f>IF(ISNUMBER(SEARCH("DETECT",$B559)), TRUE, "")</f>
        <v/>
      </c>
      <c r="G559" s="104" t="str">
        <f>IF(ISNUMBER(SEARCH("DOUBLE_CHECK",$B559)), TRUE, "")</f>
        <v/>
      </c>
      <c r="H559" s="104" t="str">
        <f>IF(ISNUMBER(SEARCH("LOOP_CHECK",$B559)), TRUE, "")</f>
        <v/>
      </c>
      <c r="I559" s="104" t="b">
        <f>IF(ISNUMBER(SEARCH("BYPASS",$B559)), TRUE, "")</f>
        <v>1</v>
      </c>
      <c r="W559" s="105" t="s">
        <v>12</v>
      </c>
      <c r="X559" s="105">
        <f>COUNTIF(I553:I581, "=TRUE")</f>
        <v>8</v>
      </c>
      <c r="Y559" s="105">
        <f>COUNTIFS(I553:I581, "=TRUE", K553:K581, "")</f>
        <v>8</v>
      </c>
      <c r="Z559" s="105">
        <f t="shared" si="46"/>
        <v>0</v>
      </c>
      <c r="AA559" s="105">
        <f>COUNTIF(T553:T581,"=TRUE")</f>
        <v>0</v>
      </c>
      <c r="AB559" s="122">
        <f>IF(X559=0, 1, Y559/X559)</f>
        <v>1</v>
      </c>
      <c r="AC559" s="114">
        <f>IF(Y559+AA559=0, 1, Y559/(Y559+AA559))</f>
        <v>1</v>
      </c>
    </row>
    <row r="560" spans="1:29">
      <c r="B560" s="105" t="s">
        <v>657</v>
      </c>
      <c r="C560" s="105" t="str">
        <f t="shared" si="37"/>
        <v/>
      </c>
      <c r="D560" s="104" t="str">
        <f t="shared" si="38"/>
        <v/>
      </c>
      <c r="E560" s="104" t="b">
        <f t="shared" si="39"/>
        <v>1</v>
      </c>
      <c r="F560" s="104" t="str">
        <f t="shared" si="40"/>
        <v/>
      </c>
      <c r="G560" s="104" t="str">
        <f t="shared" si="41"/>
        <v/>
      </c>
      <c r="H560" s="104" t="str">
        <f t="shared" si="42"/>
        <v/>
      </c>
      <c r="I560" s="104" t="str">
        <f t="shared" ref="I560:I631" si="47">IF(ISNUMBER(SEARCH("BYPASS",$B560)), TRUE, "")</f>
        <v/>
      </c>
      <c r="J560" s="105" t="str">
        <f>IF($B557=$B560,"Duplicate","")</f>
        <v/>
      </c>
      <c r="U560" s="104" t="str">
        <f>IF(ISNUMBER(SEARCH("TRUE",#REF!)), "Need to verify Bypass", "")</f>
        <v/>
      </c>
      <c r="W560" s="43" t="s">
        <v>35</v>
      </c>
      <c r="X560" s="43">
        <f>SUM(X553:X559)</f>
        <v>29</v>
      </c>
      <c r="Y560" s="43">
        <f>SUM(Y553:Y559)</f>
        <v>26</v>
      </c>
      <c r="Z560" s="43">
        <f>X560-Y560</f>
        <v>3</v>
      </c>
      <c r="AA560" s="43">
        <f>SUM(AA553:AA559)</f>
        <v>1</v>
      </c>
      <c r="AB560" s="122">
        <f>IF(X560=0, 1, Y560/X560)</f>
        <v>0.89655172413793105</v>
      </c>
      <c r="AC560" s="116">
        <f>IF(Y560+AA560=0, 1, Y560/(Y560+AA560))</f>
        <v>0.96296296296296291</v>
      </c>
    </row>
    <row r="561" spans="2:21">
      <c r="B561" s="105" t="s">
        <v>658</v>
      </c>
      <c r="C561" s="105" t="str">
        <f>IF(ISNUMBER(SEARCH("BRANCH",$B561)), TRUE, "")</f>
        <v/>
      </c>
      <c r="D561" s="104" t="str">
        <f>IF(ISNUMBER(SEARCH("CONSTANT_CODING",$B561)), TRUE, "")</f>
        <v/>
      </c>
      <c r="E561" s="104" t="str">
        <f>IF(ISNUMBER(SEARCH("DEFAULT_FAIL",$B561)), TRUE, "")</f>
        <v/>
      </c>
      <c r="F561" s="104" t="str">
        <f>IF(ISNUMBER(SEARCH("DETECT",$B561)), TRUE, "")</f>
        <v/>
      </c>
      <c r="G561" s="104" t="str">
        <f>IF(ISNUMBER(SEARCH("DOUBLE_CHECK",$B561)), TRUE, "")</f>
        <v/>
      </c>
      <c r="H561" s="104" t="str">
        <f>IF(ISNUMBER(SEARCH("LOOP_CHECK",$B561)), TRUE, "")</f>
        <v/>
      </c>
      <c r="I561" s="104" t="b">
        <f>IF(ISNUMBER(SEARCH("BYPASS",$B561)), TRUE, "")</f>
        <v>1</v>
      </c>
    </row>
    <row r="562" spans="2:21">
      <c r="B562" s="105" t="s">
        <v>659</v>
      </c>
      <c r="C562" s="105" t="str">
        <f t="shared" si="37"/>
        <v/>
      </c>
      <c r="D562" s="104" t="str">
        <f t="shared" si="38"/>
        <v/>
      </c>
      <c r="E562" s="104" t="b">
        <f t="shared" si="39"/>
        <v>1</v>
      </c>
      <c r="F562" s="104" t="str">
        <f t="shared" si="40"/>
        <v/>
      </c>
      <c r="G562" s="104" t="str">
        <f t="shared" si="41"/>
        <v/>
      </c>
      <c r="H562" s="104" t="str">
        <f t="shared" si="42"/>
        <v/>
      </c>
      <c r="I562" s="104" t="str">
        <f t="shared" si="47"/>
        <v/>
      </c>
      <c r="J562" s="105" t="str">
        <f>IF($B560=$B562,"Duplicate","")</f>
        <v/>
      </c>
      <c r="U562" s="104" t="str">
        <f>IF(ISNUMBER(SEARCH("TRUE",#REF!)), "Need to verify Bypass", "")</f>
        <v/>
      </c>
    </row>
    <row r="563" spans="2:21">
      <c r="B563" s="105" t="s">
        <v>660</v>
      </c>
      <c r="C563" s="105" t="b">
        <f t="shared" si="37"/>
        <v>1</v>
      </c>
      <c r="D563" s="104" t="str">
        <f t="shared" si="38"/>
        <v/>
      </c>
      <c r="E563" s="104" t="str">
        <f t="shared" si="39"/>
        <v/>
      </c>
      <c r="F563" s="104" t="str">
        <f t="shared" si="40"/>
        <v/>
      </c>
      <c r="G563" s="104" t="str">
        <f t="shared" si="41"/>
        <v/>
      </c>
      <c r="H563" s="104" t="str">
        <f t="shared" si="42"/>
        <v/>
      </c>
      <c r="I563" s="104" t="str">
        <f t="shared" si="47"/>
        <v/>
      </c>
      <c r="J563" s="105" t="str">
        <f t="shared" si="44"/>
        <v/>
      </c>
      <c r="U563" s="104" t="str">
        <f>IF(ISNUMBER(SEARCH("TRUE",#REF!)), "Need to verify Bypass", "")</f>
        <v/>
      </c>
    </row>
    <row r="564" spans="2:21">
      <c r="B564" s="105" t="s">
        <v>661</v>
      </c>
      <c r="C564" s="105" t="str">
        <f t="shared" si="37"/>
        <v/>
      </c>
      <c r="D564" s="104" t="str">
        <f t="shared" si="38"/>
        <v/>
      </c>
      <c r="E564" s="104" t="str">
        <f t="shared" si="39"/>
        <v/>
      </c>
      <c r="F564" s="104" t="str">
        <f t="shared" si="40"/>
        <v/>
      </c>
      <c r="G564" s="104" t="b">
        <f t="shared" si="41"/>
        <v>1</v>
      </c>
      <c r="H564" s="104" t="str">
        <f t="shared" si="42"/>
        <v/>
      </c>
      <c r="I564" s="104" t="str">
        <f t="shared" si="47"/>
        <v/>
      </c>
      <c r="J564" s="105" t="str">
        <f t="shared" si="44"/>
        <v/>
      </c>
      <c r="U564" s="104" t="str">
        <f>IF(ISNUMBER(SEARCH("TRUE",#REF!)), "Need to verify Bypass", "")</f>
        <v/>
      </c>
    </row>
    <row r="565" spans="2:21">
      <c r="B565" s="105" t="s">
        <v>662</v>
      </c>
      <c r="C565" s="105" t="str">
        <f t="shared" si="37"/>
        <v/>
      </c>
      <c r="D565" s="104" t="b">
        <f t="shared" si="38"/>
        <v>1</v>
      </c>
      <c r="E565" s="104" t="str">
        <f t="shared" si="39"/>
        <v/>
      </c>
      <c r="F565" s="104" t="str">
        <f t="shared" si="40"/>
        <v/>
      </c>
      <c r="G565" s="104" t="str">
        <f t="shared" si="41"/>
        <v/>
      </c>
      <c r="H565" s="104" t="str">
        <f t="shared" si="42"/>
        <v/>
      </c>
      <c r="I565" s="104" t="str">
        <f t="shared" si="47"/>
        <v/>
      </c>
      <c r="J565" s="105" t="str">
        <f t="shared" si="44"/>
        <v/>
      </c>
      <c r="U565" s="104" t="str">
        <f>IF(ISNUMBER(SEARCH("TRUE",#REF!)), "Need to verify Bypass", "")</f>
        <v/>
      </c>
    </row>
    <row r="566" spans="2:21">
      <c r="B566" s="105" t="s">
        <v>663</v>
      </c>
      <c r="C566" s="105" t="b">
        <f t="shared" si="37"/>
        <v>1</v>
      </c>
      <c r="D566" s="104" t="str">
        <f t="shared" si="38"/>
        <v/>
      </c>
      <c r="E566" s="104" t="str">
        <f t="shared" si="39"/>
        <v/>
      </c>
      <c r="F566" s="104" t="str">
        <f t="shared" si="40"/>
        <v/>
      </c>
      <c r="G566" s="104" t="str">
        <f t="shared" si="41"/>
        <v/>
      </c>
      <c r="H566" s="104" t="str">
        <f t="shared" si="42"/>
        <v/>
      </c>
      <c r="I566" s="104" t="str">
        <f t="shared" si="47"/>
        <v/>
      </c>
      <c r="J566" s="105" t="str">
        <f t="shared" si="44"/>
        <v/>
      </c>
      <c r="U566" s="104" t="str">
        <f>IF(ISNUMBER(SEARCH("TRUE",#REF!)), "Need to verify Bypass", "")</f>
        <v/>
      </c>
    </row>
    <row r="567" spans="2:21">
      <c r="B567" s="105" t="s">
        <v>664</v>
      </c>
      <c r="C567" s="105" t="str">
        <f t="shared" si="37"/>
        <v/>
      </c>
      <c r="D567" s="104" t="str">
        <f t="shared" si="38"/>
        <v/>
      </c>
      <c r="E567" s="104" t="str">
        <f t="shared" si="39"/>
        <v/>
      </c>
      <c r="F567" s="104" t="str">
        <f t="shared" si="40"/>
        <v/>
      </c>
      <c r="G567" s="104" t="b">
        <f t="shared" si="41"/>
        <v>1</v>
      </c>
      <c r="H567" s="104" t="str">
        <f t="shared" si="42"/>
        <v/>
      </c>
      <c r="I567" s="104" t="str">
        <f t="shared" si="47"/>
        <v/>
      </c>
      <c r="J567" s="105" t="str">
        <f t="shared" si="44"/>
        <v/>
      </c>
      <c r="U567" s="104" t="str">
        <f>IF(ISNUMBER(SEARCH("TRUE",#REF!)), "Need to verify Bypass", "")</f>
        <v/>
      </c>
    </row>
    <row r="568" spans="2:21">
      <c r="B568" s="105" t="s">
        <v>665</v>
      </c>
      <c r="C568" s="105" t="str">
        <f>IF(ISNUMBER(SEARCH("BRANCH",$B568)), TRUE, "")</f>
        <v/>
      </c>
      <c r="D568" s="104" t="str">
        <f>IF(ISNUMBER(SEARCH("CONSTANT_CODING",$B568)), TRUE, "")</f>
        <v/>
      </c>
      <c r="E568" s="104" t="str">
        <f>IF(ISNUMBER(SEARCH("DEFAULT_FAIL",$B568)), TRUE, "")</f>
        <v/>
      </c>
      <c r="F568" s="104" t="str">
        <f>IF(ISNUMBER(SEARCH("DETECT",$B568)), TRUE, "")</f>
        <v/>
      </c>
      <c r="G568" s="104" t="str">
        <f>IF(ISNUMBER(SEARCH("DOUBLE_CHECK",$B568)), TRUE, "")</f>
        <v/>
      </c>
      <c r="H568" s="104" t="str">
        <f>IF(ISNUMBER(SEARCH("LOOP_CHECK",$B568)), TRUE, "")</f>
        <v/>
      </c>
      <c r="I568" s="104" t="b">
        <f>IF(ISNUMBER(SEARCH("BYPASS",$B568)), TRUE, "")</f>
        <v>1</v>
      </c>
    </row>
    <row r="569" spans="2:21">
      <c r="B569" s="105" t="s">
        <v>666</v>
      </c>
      <c r="C569" s="105" t="str">
        <f t="shared" si="37"/>
        <v/>
      </c>
      <c r="D569" s="104" t="b">
        <f t="shared" si="38"/>
        <v>1</v>
      </c>
      <c r="E569" s="104" t="str">
        <f t="shared" si="39"/>
        <v/>
      </c>
      <c r="F569" s="104" t="str">
        <f t="shared" si="40"/>
        <v/>
      </c>
      <c r="G569" s="104" t="str">
        <f t="shared" si="41"/>
        <v/>
      </c>
      <c r="H569" s="104" t="str">
        <f t="shared" si="42"/>
        <v/>
      </c>
      <c r="I569" s="104" t="str">
        <f t="shared" si="47"/>
        <v/>
      </c>
      <c r="J569" s="105" t="str">
        <f>IF($B567=$B569,"Duplicate","")</f>
        <v/>
      </c>
      <c r="U569" s="104" t="str">
        <f>IF(ISNUMBER(SEARCH("TRUE",#REF!)), "Need to verify Bypass", "")</f>
        <v/>
      </c>
    </row>
    <row r="570" spans="2:21">
      <c r="B570" s="105" t="s">
        <v>667</v>
      </c>
      <c r="C570" s="105" t="b">
        <f t="shared" si="37"/>
        <v>1</v>
      </c>
      <c r="D570" s="104" t="str">
        <f t="shared" si="38"/>
        <v/>
      </c>
      <c r="E570" s="104" t="str">
        <f t="shared" si="39"/>
        <v/>
      </c>
      <c r="F570" s="104" t="str">
        <f t="shared" si="40"/>
        <v/>
      </c>
      <c r="G570" s="104" t="str">
        <f t="shared" si="41"/>
        <v/>
      </c>
      <c r="H570" s="104" t="str">
        <f t="shared" si="42"/>
        <v/>
      </c>
      <c r="I570" s="104" t="str">
        <f t="shared" si="47"/>
        <v/>
      </c>
      <c r="J570" s="105" t="str">
        <f t="shared" si="44"/>
        <v/>
      </c>
      <c r="U570" s="104" t="str">
        <f>IF(ISNUMBER(SEARCH("TRUE",#REF!)), "Need to verify Bypass", "")</f>
        <v/>
      </c>
    </row>
    <row r="571" spans="2:21">
      <c r="B571" s="105" t="s">
        <v>668</v>
      </c>
      <c r="C571" s="105" t="b">
        <f t="shared" si="37"/>
        <v>1</v>
      </c>
      <c r="D571" s="104" t="str">
        <f t="shared" si="38"/>
        <v/>
      </c>
      <c r="E571" s="104" t="str">
        <f t="shared" si="39"/>
        <v/>
      </c>
      <c r="F571" s="104" t="str">
        <f t="shared" si="40"/>
        <v/>
      </c>
      <c r="G571" s="104" t="str">
        <f t="shared" si="41"/>
        <v/>
      </c>
      <c r="H571" s="104" t="str">
        <f t="shared" si="42"/>
        <v/>
      </c>
      <c r="I571" s="104" t="str">
        <f t="shared" si="47"/>
        <v/>
      </c>
      <c r="J571" s="105" t="s">
        <v>182</v>
      </c>
      <c r="K571" s="104" t="b">
        <v>1</v>
      </c>
      <c r="U571" s="104" t="str">
        <f>IF(ISNUMBER(SEARCH("TRUE",#REF!)), "Need to verify Bypass", "")</f>
        <v/>
      </c>
    </row>
    <row r="572" spans="2:21">
      <c r="B572" s="105" t="s">
        <v>669</v>
      </c>
      <c r="C572" s="105" t="str">
        <f t="shared" si="37"/>
        <v/>
      </c>
      <c r="D572" s="104" t="str">
        <f t="shared" si="38"/>
        <v/>
      </c>
      <c r="E572" s="104" t="str">
        <f t="shared" si="39"/>
        <v/>
      </c>
      <c r="F572" s="104" t="str">
        <f t="shared" si="40"/>
        <v/>
      </c>
      <c r="G572" s="104" t="b">
        <f t="shared" si="41"/>
        <v>1</v>
      </c>
      <c r="H572" s="104" t="str">
        <f t="shared" si="42"/>
        <v/>
      </c>
      <c r="I572" s="104" t="str">
        <f t="shared" si="47"/>
        <v/>
      </c>
      <c r="J572" s="105" t="str">
        <f t="shared" si="44"/>
        <v/>
      </c>
      <c r="U572" s="104" t="str">
        <f>IF(ISNUMBER(SEARCH("TRUE",#REF!)), "Need to verify Bypass", "")</f>
        <v/>
      </c>
    </row>
    <row r="573" spans="2:21">
      <c r="B573" s="105" t="s">
        <v>669</v>
      </c>
      <c r="C573" s="105" t="str">
        <f t="shared" si="37"/>
        <v/>
      </c>
      <c r="D573" s="104" t="str">
        <f t="shared" si="38"/>
        <v/>
      </c>
      <c r="E573" s="104" t="str">
        <f t="shared" si="39"/>
        <v/>
      </c>
      <c r="F573" s="104" t="str">
        <f t="shared" si="40"/>
        <v/>
      </c>
      <c r="G573" s="104" t="b">
        <f t="shared" si="41"/>
        <v>1</v>
      </c>
      <c r="H573" s="104" t="str">
        <f t="shared" si="42"/>
        <v/>
      </c>
      <c r="I573" s="104" t="str">
        <f t="shared" si="47"/>
        <v/>
      </c>
      <c r="J573" s="105" t="str">
        <f t="shared" si="44"/>
        <v>Duplicate</v>
      </c>
      <c r="K573" s="104" t="b">
        <v>1</v>
      </c>
      <c r="U573" s="104" t="str">
        <f>IF(ISNUMBER(SEARCH("TRUE",#REF!)), "Need to verify Bypass", "")</f>
        <v/>
      </c>
    </row>
    <row r="574" spans="2:21">
      <c r="B574" s="105" t="s">
        <v>670</v>
      </c>
      <c r="C574" s="105" t="str">
        <f t="shared" si="37"/>
        <v/>
      </c>
      <c r="D574" s="104" t="b">
        <f t="shared" si="38"/>
        <v>1</v>
      </c>
      <c r="E574" s="104" t="str">
        <f t="shared" si="39"/>
        <v/>
      </c>
      <c r="F574" s="104" t="str">
        <f t="shared" si="40"/>
        <v/>
      </c>
      <c r="G574" s="104" t="str">
        <f t="shared" si="41"/>
        <v/>
      </c>
      <c r="H574" s="104" t="str">
        <f t="shared" si="42"/>
        <v/>
      </c>
      <c r="I574" s="104" t="str">
        <f t="shared" si="47"/>
        <v/>
      </c>
      <c r="J574" s="105" t="str">
        <f t="shared" si="44"/>
        <v/>
      </c>
      <c r="U574" s="104" t="str">
        <f>IF(ISNUMBER(SEARCH("TRUE",#REF!)), "Need to verify Bypass", "")</f>
        <v/>
      </c>
    </row>
    <row r="575" spans="2:21">
      <c r="B575" s="105" t="s">
        <v>671</v>
      </c>
      <c r="C575" s="105" t="str">
        <f t="shared" si="37"/>
        <v/>
      </c>
      <c r="D575" s="104" t="str">
        <f t="shared" si="38"/>
        <v/>
      </c>
      <c r="E575" s="104" t="str">
        <f t="shared" si="39"/>
        <v/>
      </c>
      <c r="F575" s="104" t="str">
        <f t="shared" si="40"/>
        <v/>
      </c>
      <c r="G575" s="104" t="b">
        <f t="shared" si="41"/>
        <v>1</v>
      </c>
      <c r="H575" s="104" t="str">
        <f t="shared" si="42"/>
        <v/>
      </c>
      <c r="I575" s="104" t="str">
        <f t="shared" si="47"/>
        <v/>
      </c>
      <c r="J575" s="105" t="str">
        <f t="shared" si="44"/>
        <v/>
      </c>
      <c r="U575" s="104" t="str">
        <f>IF(ISNUMBER(SEARCH("TRUE",#REF!)), "Need to verify Bypass", "")</f>
        <v/>
      </c>
    </row>
    <row r="576" spans="2:21">
      <c r="B576" s="105" t="s">
        <v>672</v>
      </c>
      <c r="C576" s="105" t="str">
        <f t="shared" si="37"/>
        <v/>
      </c>
      <c r="D576" s="104" t="b">
        <f t="shared" si="38"/>
        <v>1</v>
      </c>
      <c r="E576" s="104" t="str">
        <f t="shared" si="39"/>
        <v/>
      </c>
      <c r="F576" s="104" t="str">
        <f t="shared" si="40"/>
        <v/>
      </c>
      <c r="G576" s="104" t="str">
        <f t="shared" si="41"/>
        <v/>
      </c>
      <c r="H576" s="104" t="str">
        <f t="shared" si="42"/>
        <v/>
      </c>
      <c r="I576" s="104" t="str">
        <f t="shared" si="47"/>
        <v/>
      </c>
      <c r="J576" s="105" t="s">
        <v>145</v>
      </c>
      <c r="K576" s="104" t="b">
        <v>1</v>
      </c>
      <c r="U576" s="104" t="str">
        <f>IF(ISNUMBER(SEARCH("TRUE",#REF!)), "Need to verify Bypass", "")</f>
        <v/>
      </c>
    </row>
    <row r="577" spans="1:29">
      <c r="B577" s="105" t="s">
        <v>673</v>
      </c>
      <c r="C577" s="105" t="str">
        <f>IF(ISNUMBER(SEARCH("BRANCH",$B577)), TRUE, "")</f>
        <v/>
      </c>
      <c r="D577" s="104" t="str">
        <f>IF(ISNUMBER(SEARCH("CONSTANT_CODING",$B577)), TRUE, "")</f>
        <v/>
      </c>
      <c r="E577" s="104" t="str">
        <f>IF(ISNUMBER(SEARCH("DEFAULT_FAIL",$B577)), TRUE, "")</f>
        <v/>
      </c>
      <c r="F577" s="104" t="str">
        <f>IF(ISNUMBER(SEARCH("DETECT",$B577)), TRUE, "")</f>
        <v/>
      </c>
      <c r="G577" s="104" t="str">
        <f>IF(ISNUMBER(SEARCH("DOUBLE_CHECK",$B577)), TRUE, "")</f>
        <v/>
      </c>
      <c r="H577" s="104" t="str">
        <f>IF(ISNUMBER(SEARCH("LOOP_CHECK",$B577)), TRUE, "")</f>
        <v/>
      </c>
      <c r="I577" s="104" t="b">
        <f>IF(ISNUMBER(SEARCH("BYPASS",$B577)), TRUE, "")</f>
        <v>1</v>
      </c>
    </row>
    <row r="578" spans="1:29">
      <c r="B578" s="105" t="s">
        <v>674</v>
      </c>
      <c r="C578" s="105" t="str">
        <f t="shared" si="37"/>
        <v/>
      </c>
      <c r="D578" s="104" t="b">
        <f t="shared" si="38"/>
        <v>1</v>
      </c>
      <c r="E578" s="104" t="str">
        <f t="shared" si="39"/>
        <v/>
      </c>
      <c r="F578" s="104" t="str">
        <f t="shared" si="40"/>
        <v/>
      </c>
      <c r="G578" s="104" t="str">
        <f t="shared" si="41"/>
        <v/>
      </c>
      <c r="H578" s="104" t="str">
        <f t="shared" si="42"/>
        <v/>
      </c>
      <c r="I578" s="104" t="str">
        <f t="shared" si="47"/>
        <v/>
      </c>
      <c r="J578" s="105" t="str">
        <f>IF($B576=$B578,"Duplicate","")</f>
        <v/>
      </c>
      <c r="U578" s="104" t="str">
        <f>IF(ISNUMBER(SEARCH("TRUE",#REF!)), "Need to verify Bypass", "")</f>
        <v/>
      </c>
    </row>
    <row r="579" spans="1:29">
      <c r="B579" s="105" t="s">
        <v>675</v>
      </c>
      <c r="C579" s="105" t="str">
        <f>IF(ISNUMBER(SEARCH("BRANCH",$B579)), TRUE, "")</f>
        <v/>
      </c>
      <c r="D579" s="104" t="str">
        <f>IF(ISNUMBER(SEARCH("CONSTANT_CODING",$B579)), TRUE, "")</f>
        <v/>
      </c>
      <c r="E579" s="104" t="str">
        <f>IF(ISNUMBER(SEARCH("DEFAULT_FAIL",$B579)), TRUE, "")</f>
        <v/>
      </c>
      <c r="F579" s="104" t="str">
        <f>IF(ISNUMBER(SEARCH("DETECT",$B579)), TRUE, "")</f>
        <v/>
      </c>
      <c r="G579" s="104" t="str">
        <f>IF(ISNUMBER(SEARCH("DOUBLE_CHECK",$B579)), TRUE, "")</f>
        <v/>
      </c>
      <c r="H579" s="104" t="str">
        <f>IF(ISNUMBER(SEARCH("LOOP_CHECK",$B579)), TRUE, "")</f>
        <v/>
      </c>
      <c r="I579" s="104" t="b">
        <f>IF(ISNUMBER(SEARCH("BYPASS",$B579)), TRUE, "")</f>
        <v>1</v>
      </c>
    </row>
    <row r="580" spans="1:29">
      <c r="B580" s="105" t="s">
        <v>676</v>
      </c>
      <c r="C580" s="105" t="str">
        <f>IF(ISNUMBER(SEARCH("BRANCH",$B580)), TRUE, "")</f>
        <v/>
      </c>
      <c r="D580" s="104" t="str">
        <f>IF(ISNUMBER(SEARCH("CONSTANT_CODING",$B580)), TRUE, "")</f>
        <v/>
      </c>
      <c r="E580" s="104" t="str">
        <f>IF(ISNUMBER(SEARCH("DEFAULT_FAIL",$B580)), TRUE, "")</f>
        <v/>
      </c>
      <c r="F580" s="104" t="str">
        <f>IF(ISNUMBER(SEARCH("DETECT",$B580)), TRUE, "")</f>
        <v/>
      </c>
      <c r="G580" s="104" t="str">
        <f>IF(ISNUMBER(SEARCH("DOUBLE_CHECK",$B580)), TRUE, "")</f>
        <v/>
      </c>
      <c r="H580" s="104" t="str">
        <f>IF(ISNUMBER(SEARCH("LOOP_CHECK",$B580)), TRUE, "")</f>
        <v/>
      </c>
      <c r="I580" s="104" t="b">
        <f>IF(ISNUMBER(SEARCH("BYPASS",$B580)), TRUE, "")</f>
        <v>1</v>
      </c>
    </row>
    <row r="581" spans="1:29">
      <c r="B581" s="105" t="s">
        <v>677</v>
      </c>
      <c r="C581" s="105" t="str">
        <f t="shared" si="37"/>
        <v/>
      </c>
      <c r="D581" s="104" t="b">
        <f t="shared" si="38"/>
        <v>1</v>
      </c>
      <c r="E581" s="104" t="str">
        <f t="shared" si="39"/>
        <v/>
      </c>
      <c r="F581" s="104" t="str">
        <f t="shared" si="40"/>
        <v/>
      </c>
      <c r="G581" s="104" t="str">
        <f t="shared" si="41"/>
        <v/>
      </c>
      <c r="H581" s="104" t="str">
        <f t="shared" si="42"/>
        <v/>
      </c>
      <c r="I581" s="104" t="str">
        <f t="shared" si="47"/>
        <v/>
      </c>
      <c r="J581" s="105" t="str">
        <f>IF($B578=$B581,"Duplicate","")</f>
        <v/>
      </c>
      <c r="U581" s="104" t="str">
        <f>IF(ISNUMBER(SEARCH("TRUE",#REF!)), "Need to verify Bypass", "")</f>
        <v/>
      </c>
    </row>
    <row r="582" spans="1:29" s="101" customFormat="1">
      <c r="A582" s="106"/>
      <c r="B582" s="43"/>
      <c r="C582" s="43"/>
      <c r="D582" s="39"/>
      <c r="F582" s="43"/>
      <c r="G582" s="43"/>
      <c r="H582" s="43"/>
      <c r="I582" s="39" t="str">
        <f t="shared" si="47"/>
        <v/>
      </c>
      <c r="J582" s="43"/>
      <c r="K582" s="39"/>
      <c r="M582" s="141"/>
      <c r="N582" s="45"/>
      <c r="P582" s="43"/>
      <c r="Q582" s="39"/>
      <c r="S582" s="43"/>
      <c r="T582" s="43"/>
      <c r="U582" s="39" t="str">
        <f>IF(ISNUMBER(SEARCH("TRUE",#REF!)), "Need to verify Bypass", "")</f>
        <v/>
      </c>
      <c r="AB582" s="117"/>
    </row>
    <row r="583" spans="1:29">
      <c r="A583" s="109" t="s">
        <v>678</v>
      </c>
      <c r="B583" s="105" t="s">
        <v>679</v>
      </c>
      <c r="C583" s="105" t="str">
        <f t="shared" si="37"/>
        <v/>
      </c>
      <c r="D583" s="104" t="b">
        <f t="shared" si="38"/>
        <v>1</v>
      </c>
      <c r="E583" s="104" t="str">
        <f t="shared" si="39"/>
        <v/>
      </c>
      <c r="F583" s="104" t="str">
        <f t="shared" si="40"/>
        <v/>
      </c>
      <c r="G583" s="104" t="str">
        <f t="shared" si="41"/>
        <v/>
      </c>
      <c r="H583" s="104" t="str">
        <f t="shared" si="42"/>
        <v/>
      </c>
      <c r="I583" s="104" t="str">
        <f t="shared" si="47"/>
        <v/>
      </c>
      <c r="J583" s="105" t="str">
        <f t="shared" ref="J583:J629" si="48">IF($B582=$B583,"Duplicate","")</f>
        <v/>
      </c>
      <c r="M583" s="118" t="s">
        <v>680</v>
      </c>
      <c r="R583" t="b">
        <v>1</v>
      </c>
      <c r="U583" s="104" t="str">
        <f>IF(ISNUMBER(SEARCH("TRUE",#REF!)), "Need to verify Bypass", "")</f>
        <v/>
      </c>
      <c r="W583" s="105" t="s">
        <v>2</v>
      </c>
      <c r="X583" s="105">
        <f>COUNTIF(C583:C629, "=TRUE")</f>
        <v>10</v>
      </c>
      <c r="Y583" s="105">
        <f>COUNTIFS(C583:C629, "=TRUE", K583:K629, "")</f>
        <v>8</v>
      </c>
      <c r="Z583" s="105">
        <f>X583-Y583</f>
        <v>2</v>
      </c>
      <c r="AA583" s="105">
        <f>COUNTIF(N583:N629, "=TRUE")</f>
        <v>6</v>
      </c>
      <c r="AB583" s="120">
        <f>IF(X583=0, 1, Y583/X583)</f>
        <v>0.8</v>
      </c>
      <c r="AC583" s="114">
        <f>IF(Y583+AA583=0, 1, Y583/(Y583+AA583))</f>
        <v>0.5714285714285714</v>
      </c>
    </row>
    <row r="584" spans="1:29">
      <c r="B584" s="105" t="s">
        <v>681</v>
      </c>
      <c r="C584" s="105" t="str">
        <f t="shared" si="37"/>
        <v/>
      </c>
      <c r="D584" s="104" t="str">
        <f t="shared" si="38"/>
        <v/>
      </c>
      <c r="E584" s="104" t="str">
        <f t="shared" si="39"/>
        <v/>
      </c>
      <c r="F584" s="104" t="b">
        <f t="shared" si="40"/>
        <v>1</v>
      </c>
      <c r="G584" s="104" t="str">
        <f t="shared" si="41"/>
        <v/>
      </c>
      <c r="H584" s="104" t="str">
        <f t="shared" si="42"/>
        <v/>
      </c>
      <c r="I584" s="104" t="str">
        <f t="shared" si="47"/>
        <v/>
      </c>
      <c r="J584" s="105" t="str">
        <f t="shared" si="48"/>
        <v/>
      </c>
      <c r="M584" s="118" t="s">
        <v>682</v>
      </c>
      <c r="R584" t="b">
        <v>1</v>
      </c>
      <c r="U584" s="104" t="str">
        <f>IF(ISNUMBER(SEARCH("TRUE",#REF!)), "Need to verify Bypass", "")</f>
        <v/>
      </c>
      <c r="W584" s="105" t="s">
        <v>3</v>
      </c>
      <c r="X584" s="105">
        <f>COUNTIF(D583:D629, "=TRUE")</f>
        <v>10</v>
      </c>
      <c r="Y584" s="105">
        <f>COUNTIFS(D583:D629, "=TRUE", K583:K629, "")</f>
        <v>8</v>
      </c>
      <c r="Z584" s="105">
        <f t="shared" ref="Z584:Z586" si="49">X584-Y584</f>
        <v>2</v>
      </c>
      <c r="AA584" s="105">
        <f>COUNTIF(O583:O629, "=TRUE")</f>
        <v>0</v>
      </c>
      <c r="AB584" s="121">
        <f>IF(X584=0, 1, Y584/X584)</f>
        <v>0.8</v>
      </c>
      <c r="AC584" s="114">
        <f>IF(Y584+AA584=0, 1, Y584/(Y584+AA584))</f>
        <v>1</v>
      </c>
    </row>
    <row r="585" spans="1:29">
      <c r="B585" s="105" t="s">
        <v>683</v>
      </c>
      <c r="C585" s="105" t="str">
        <f t="shared" si="37"/>
        <v/>
      </c>
      <c r="D585" s="104" t="str">
        <f t="shared" si="38"/>
        <v/>
      </c>
      <c r="E585" s="104" t="str">
        <f t="shared" si="39"/>
        <v/>
      </c>
      <c r="F585" s="104" t="b">
        <f t="shared" si="40"/>
        <v>1</v>
      </c>
      <c r="G585" s="104" t="str">
        <f t="shared" si="41"/>
        <v/>
      </c>
      <c r="H585" s="104" t="str">
        <f t="shared" si="42"/>
        <v/>
      </c>
      <c r="I585" s="104" t="str">
        <f t="shared" si="47"/>
        <v/>
      </c>
      <c r="J585" s="105" t="str">
        <f t="shared" si="48"/>
        <v/>
      </c>
      <c r="M585" s="118" t="s">
        <v>684</v>
      </c>
      <c r="R585" t="b">
        <v>1</v>
      </c>
      <c r="U585" s="104" t="str">
        <f>IF(ISNUMBER(SEARCH("TRUE",#REF!)), "Need to verify Bypass", "")</f>
        <v/>
      </c>
      <c r="W585" s="105" t="s">
        <v>4</v>
      </c>
      <c r="X585" s="105">
        <f>COUNTIF(E583:E629, "=TRUE")</f>
        <v>2</v>
      </c>
      <c r="Y585" s="105">
        <f>COUNTIFS(E583:E629, "=TRUE", K583:K629, "")</f>
        <v>2</v>
      </c>
      <c r="Z585" s="105">
        <f t="shared" si="49"/>
        <v>0</v>
      </c>
      <c r="AA585" s="105">
        <f>COUNTIF(P583:P629, "=TRUE")</f>
        <v>0</v>
      </c>
      <c r="AB585" s="121">
        <f>IF(X585=0, 1, Y585/X585)</f>
        <v>1</v>
      </c>
      <c r="AC585" s="114">
        <f>IF(Y585+AA585=0, 1, Y585/(Y585+AA585))</f>
        <v>1</v>
      </c>
    </row>
    <row r="586" spans="1:29">
      <c r="B586" s="105" t="s">
        <v>685</v>
      </c>
      <c r="C586" s="105" t="str">
        <f t="shared" si="37"/>
        <v/>
      </c>
      <c r="D586" s="104" t="str">
        <f t="shared" si="38"/>
        <v/>
      </c>
      <c r="E586" s="104" t="str">
        <f t="shared" si="39"/>
        <v/>
      </c>
      <c r="F586" s="104" t="b">
        <f t="shared" si="40"/>
        <v>1</v>
      </c>
      <c r="G586" s="104" t="str">
        <f t="shared" si="41"/>
        <v/>
      </c>
      <c r="H586" s="104" t="str">
        <f t="shared" si="42"/>
        <v/>
      </c>
      <c r="I586" s="104" t="str">
        <f t="shared" si="47"/>
        <v/>
      </c>
      <c r="J586" s="105" t="str">
        <f t="shared" si="48"/>
        <v/>
      </c>
      <c r="M586" s="118" t="s">
        <v>686</v>
      </c>
      <c r="N586" s="119" t="b">
        <v>1</v>
      </c>
      <c r="U586" s="104" t="str">
        <f>IF(ISNUMBER(SEARCH("TRUE",#REF!)), "Need to verify Bypass", "")</f>
        <v/>
      </c>
      <c r="W586" s="105" t="s">
        <v>5</v>
      </c>
      <c r="X586" s="105">
        <f>COUNTIF(F583:F629, "=TRUE")</f>
        <v>5</v>
      </c>
      <c r="Y586" s="105">
        <f>COUNTIFS(F583:F629, "=TRUE", K583:K629, "")</f>
        <v>5</v>
      </c>
      <c r="Z586" s="105">
        <f t="shared" si="49"/>
        <v>0</v>
      </c>
      <c r="AA586" s="105">
        <f>COUNTIF(Q583:Q629, "=TRUE")</f>
        <v>0</v>
      </c>
      <c r="AB586" s="121">
        <f>IF(X586=0, 1, Y586/X586)</f>
        <v>1</v>
      </c>
      <c r="AC586" s="114">
        <f>IF(Y586+AA586=0, 1, Y586/(Y586+AA586))</f>
        <v>1</v>
      </c>
    </row>
    <row r="587" spans="1:29">
      <c r="B587" s="105" t="s">
        <v>687</v>
      </c>
      <c r="C587" s="105" t="str">
        <f t="shared" si="37"/>
        <v/>
      </c>
      <c r="D587" s="104" t="str">
        <f t="shared" si="38"/>
        <v/>
      </c>
      <c r="E587" s="104" t="str">
        <f t="shared" si="39"/>
        <v/>
      </c>
      <c r="F587" s="104" t="b">
        <f t="shared" si="40"/>
        <v>1</v>
      </c>
      <c r="G587" s="104" t="str">
        <f t="shared" si="41"/>
        <v/>
      </c>
      <c r="H587" s="104" t="str">
        <f t="shared" si="42"/>
        <v/>
      </c>
      <c r="I587" s="104" t="str">
        <f t="shared" si="47"/>
        <v/>
      </c>
      <c r="J587" s="105" t="str">
        <f t="shared" si="48"/>
        <v/>
      </c>
      <c r="M587" s="118" t="s">
        <v>688</v>
      </c>
      <c r="R587" t="b">
        <v>1</v>
      </c>
      <c r="U587" s="104" t="str">
        <f>IF(ISNUMBER(SEARCH("TRUE",#REF!)), "Need to verify Bypass", "")</f>
        <v/>
      </c>
      <c r="W587" s="105" t="s">
        <v>6</v>
      </c>
      <c r="X587" s="105">
        <f>COUNTIF(G583:G629, "=TRUE")</f>
        <v>13</v>
      </c>
      <c r="Y587" s="105">
        <f>COUNTIFS(G583:G629, "=TRUE", K583:K629, "")</f>
        <v>13</v>
      </c>
      <c r="Z587" s="105">
        <f>X587-Y587</f>
        <v>0</v>
      </c>
      <c r="AA587" s="105">
        <f>COUNTIF(R583:R629, "=TRUE")</f>
        <v>11</v>
      </c>
      <c r="AB587" s="121">
        <f>IF(X587=0, 1, Y587/X587)</f>
        <v>1</v>
      </c>
      <c r="AC587" s="114">
        <f>IF(Y587+AA587=0, 1, Y587/(Y587+AA587))</f>
        <v>0.54166666666666663</v>
      </c>
    </row>
    <row r="588" spans="1:29">
      <c r="B588" s="105" t="s">
        <v>689</v>
      </c>
      <c r="C588" s="105" t="str">
        <f>IF(ISNUMBER(SEARCH("BRANCH",$B588)), TRUE, "")</f>
        <v/>
      </c>
      <c r="D588" s="104" t="b">
        <f t="shared" si="38"/>
        <v>1</v>
      </c>
      <c r="E588" s="104" t="str">
        <f t="shared" si="39"/>
        <v/>
      </c>
      <c r="F588" s="104" t="str">
        <f t="shared" si="40"/>
        <v/>
      </c>
      <c r="G588" s="104" t="str">
        <f t="shared" si="41"/>
        <v/>
      </c>
      <c r="H588" s="104" t="str">
        <f t="shared" si="42"/>
        <v/>
      </c>
      <c r="I588" s="104" t="str">
        <f t="shared" si="47"/>
        <v/>
      </c>
      <c r="J588" s="105" t="str">
        <f t="shared" si="48"/>
        <v/>
      </c>
      <c r="M588" s="118" t="s">
        <v>690</v>
      </c>
      <c r="R588" t="b">
        <v>1</v>
      </c>
      <c r="U588" s="104" t="str">
        <f>IF(ISNUMBER(SEARCH("TRUE",#REF!)), "Need to verify Bypass", "")</f>
        <v/>
      </c>
      <c r="W588" s="105" t="s">
        <v>7</v>
      </c>
      <c r="X588" s="105">
        <f>COUNTIF(H583:H629, "=TRUE")</f>
        <v>4</v>
      </c>
      <c r="Y588" s="105">
        <f>COUNTIFS(H583:H629, "=TRUE", K583:K629, "")</f>
        <v>4</v>
      </c>
      <c r="Z588" s="105">
        <f t="shared" ref="Z588:Z589" si="50">X588-Y588</f>
        <v>0</v>
      </c>
      <c r="AA588" s="105">
        <f>COUNTIF(S583:S629, "=TRUE")</f>
        <v>0</v>
      </c>
      <c r="AB588" s="121">
        <f>IF(X588=0, 1, Y588/X588)</f>
        <v>1</v>
      </c>
      <c r="AC588" s="114">
        <f>IF(Y588+AA588=0, 1, Y588/(Y588+AA588))</f>
        <v>1</v>
      </c>
    </row>
    <row r="589" spans="1:29">
      <c r="B589" s="105" t="s">
        <v>691</v>
      </c>
      <c r="C589" s="105" t="str">
        <f t="shared" si="37"/>
        <v/>
      </c>
      <c r="D589" s="104" t="str">
        <f t="shared" si="38"/>
        <v/>
      </c>
      <c r="E589" s="104" t="str">
        <f t="shared" si="39"/>
        <v/>
      </c>
      <c r="F589" s="104" t="b">
        <f t="shared" si="40"/>
        <v>1</v>
      </c>
      <c r="G589" s="104" t="str">
        <f t="shared" si="41"/>
        <v/>
      </c>
      <c r="H589" s="104" t="str">
        <f t="shared" si="42"/>
        <v/>
      </c>
      <c r="I589" s="104" t="str">
        <f t="shared" si="47"/>
        <v/>
      </c>
      <c r="J589" s="105" t="str">
        <f t="shared" si="48"/>
        <v/>
      </c>
      <c r="M589" s="118" t="s">
        <v>692</v>
      </c>
      <c r="R589" t="b">
        <v>1</v>
      </c>
      <c r="U589" s="104" t="str">
        <f>IF(ISNUMBER(SEARCH("TRUE",#REF!)), "Need to verify Bypass", "")</f>
        <v/>
      </c>
      <c r="W589" s="105" t="s">
        <v>12</v>
      </c>
      <c r="X589" s="105">
        <f>COUNTIF(I583:I629, "=TRUE")</f>
        <v>3</v>
      </c>
      <c r="Y589" s="105">
        <f>COUNTIFS(I583:I629, "=TRUE", K583:K629, "")</f>
        <v>3</v>
      </c>
      <c r="Z589" s="105">
        <f t="shared" si="50"/>
        <v>0</v>
      </c>
      <c r="AA589" s="105">
        <f>COUNTIF(T583:T629,"=TRUE")</f>
        <v>0</v>
      </c>
      <c r="AB589" s="122">
        <f>IF(X589=0, 1, Y589/X589)</f>
        <v>1</v>
      </c>
      <c r="AC589" s="114">
        <f>IF(Y589+AA589=0, 1, Y589/(Y589+AA589))</f>
        <v>1</v>
      </c>
    </row>
    <row r="590" spans="1:29">
      <c r="B590" s="105" t="s">
        <v>693</v>
      </c>
      <c r="C590" s="105" t="str">
        <f>IF(ISNUMBER(SEARCH("BRANCH",$B590)), TRUE, "")</f>
        <v/>
      </c>
      <c r="D590" s="104" t="str">
        <f>IF(ISNUMBER(SEARCH("CONSTANT_CODING",$B590)), TRUE, "")</f>
        <v/>
      </c>
      <c r="E590" s="104" t="str">
        <f>IF(ISNUMBER(SEARCH("DEFAULT_FAIL",$B590)), TRUE, "")</f>
        <v/>
      </c>
      <c r="F590" s="104" t="str">
        <f>IF(ISNUMBER(SEARCH("DETECT",$B590)), TRUE, "")</f>
        <v/>
      </c>
      <c r="G590" s="104" t="str">
        <f>IF(ISNUMBER(SEARCH("DOUBLE_CHECK",$B590)), TRUE, "")</f>
        <v/>
      </c>
      <c r="H590" s="104" t="str">
        <f>IF(ISNUMBER(SEARCH("LOOP_CHECK",$B590)), TRUE, "")</f>
        <v/>
      </c>
      <c r="I590" s="104" t="b">
        <f>IF(ISNUMBER(SEARCH("BYPASS",$B590)), TRUE, "")</f>
        <v>1</v>
      </c>
      <c r="M590" s="118" t="s">
        <v>694</v>
      </c>
      <c r="N590" s="119" t="b">
        <v>1</v>
      </c>
      <c r="R590" t="b">
        <v>1</v>
      </c>
      <c r="U590" s="104" t="str">
        <f>IF(ISNUMBER(SEARCH("TRUE",#REF!)), "Need to verify Bypass", "")</f>
        <v/>
      </c>
      <c r="W590" s="43" t="s">
        <v>35</v>
      </c>
      <c r="X590" s="43">
        <f>SUM(X583:X589)</f>
        <v>47</v>
      </c>
      <c r="Y590" s="43">
        <f>SUM(Y583:Y589)</f>
        <v>43</v>
      </c>
      <c r="Z590" s="43">
        <f>X590-Y590</f>
        <v>4</v>
      </c>
      <c r="AA590" s="43">
        <f>SUM(AA583:AA589)</f>
        <v>17</v>
      </c>
      <c r="AB590" s="122">
        <f>IF(X590=0, 1, Y590/X590)</f>
        <v>0.91489361702127658</v>
      </c>
      <c r="AC590" s="116">
        <f>IF(Y590+AA590=0, 1, Y590/(Y590+AA590))</f>
        <v>0.71666666666666667</v>
      </c>
    </row>
    <row r="591" spans="1:29">
      <c r="B591" s="105" t="s">
        <v>695</v>
      </c>
      <c r="C591" s="105" t="str">
        <f t="shared" ref="C591:C666" si="51">IF(ISNUMBER(SEARCH("BRANCH",$B591)), TRUE, "")</f>
        <v/>
      </c>
      <c r="D591" s="104" t="str">
        <f t="shared" ref="D591:D666" si="52">IF(ISNUMBER(SEARCH("CONSTANT_CODING",$B591)), TRUE, "")</f>
        <v/>
      </c>
      <c r="E591" s="104" t="str">
        <f t="shared" ref="E591:E666" si="53">IF(ISNUMBER(SEARCH("DEFAULT_FAIL",$B591)), TRUE, "")</f>
        <v/>
      </c>
      <c r="F591" s="104" t="str">
        <f t="shared" ref="F591:F666" si="54">IF(ISNUMBER(SEARCH("DETECT",$B591)), TRUE, "")</f>
        <v/>
      </c>
      <c r="G591" s="104" t="b">
        <f t="shared" ref="G591:G666" si="55">IF(ISNUMBER(SEARCH("DOUBLE_CHECK",$B591)), TRUE, "")</f>
        <v>1</v>
      </c>
      <c r="H591" s="104" t="str">
        <f t="shared" ref="H591:H666" si="56">IF(ISNUMBER(SEARCH("LOOP_CHECK",$B591)), TRUE, "")</f>
        <v/>
      </c>
      <c r="I591" s="104" t="str">
        <f t="shared" si="47"/>
        <v/>
      </c>
      <c r="J591" s="105" t="str">
        <f>IF($B589=$B591,"Duplicate","")</f>
        <v/>
      </c>
      <c r="M591" s="118" t="s">
        <v>696</v>
      </c>
      <c r="N591" s="119" t="b">
        <v>1</v>
      </c>
      <c r="R591" t="b">
        <v>1</v>
      </c>
      <c r="U591" s="104" t="str">
        <f>IF(ISNUMBER(SEARCH("TRUE",#REF!)), "Need to verify Bypass", "")</f>
        <v/>
      </c>
    </row>
    <row r="592" spans="1:29">
      <c r="B592" s="105" t="s">
        <v>697</v>
      </c>
      <c r="C592" s="105" t="str">
        <f t="shared" si="51"/>
        <v/>
      </c>
      <c r="D592" s="104" t="b">
        <f t="shared" si="52"/>
        <v>1</v>
      </c>
      <c r="E592" s="104" t="str">
        <f t="shared" si="53"/>
        <v/>
      </c>
      <c r="F592" s="104" t="str">
        <f t="shared" si="54"/>
        <v/>
      </c>
      <c r="G592" s="104" t="str">
        <f t="shared" si="55"/>
        <v/>
      </c>
      <c r="H592" s="104" t="str">
        <f t="shared" si="56"/>
        <v/>
      </c>
      <c r="I592" s="104" t="str">
        <f t="shared" si="47"/>
        <v/>
      </c>
      <c r="J592" s="105" t="str">
        <f t="shared" si="48"/>
        <v/>
      </c>
      <c r="M592" s="118" t="s">
        <v>698</v>
      </c>
      <c r="N592" s="119" t="b">
        <v>1</v>
      </c>
      <c r="R592" t="b">
        <v>1</v>
      </c>
      <c r="U592" s="104" t="str">
        <f>IF(ISNUMBER(SEARCH("TRUE",#REF!)), "Need to verify Bypass", "")</f>
        <v/>
      </c>
    </row>
    <row r="593" spans="2:21">
      <c r="B593" s="105" t="s">
        <v>699</v>
      </c>
      <c r="C593" s="105" t="b">
        <f t="shared" si="51"/>
        <v>1</v>
      </c>
      <c r="D593" s="104" t="str">
        <f t="shared" si="52"/>
        <v/>
      </c>
      <c r="E593" s="104" t="str">
        <f t="shared" si="53"/>
        <v/>
      </c>
      <c r="F593" s="104" t="str">
        <f t="shared" si="54"/>
        <v/>
      </c>
      <c r="G593" s="104" t="str">
        <f t="shared" si="55"/>
        <v/>
      </c>
      <c r="H593" s="104" t="str">
        <f t="shared" si="56"/>
        <v/>
      </c>
      <c r="I593" s="104" t="str">
        <f t="shared" si="47"/>
        <v/>
      </c>
      <c r="J593" s="105" t="str">
        <f t="shared" si="48"/>
        <v/>
      </c>
      <c r="M593" s="118" t="s">
        <v>700</v>
      </c>
      <c r="N593" s="119" t="b">
        <v>1</v>
      </c>
      <c r="R593" t="b">
        <v>1</v>
      </c>
      <c r="U593" s="104" t="str">
        <f>IF(ISNUMBER(SEARCH("TRUE",#REF!)), "Need to verify Bypass", "")</f>
        <v/>
      </c>
    </row>
    <row r="594" spans="2:21">
      <c r="B594" s="105" t="s">
        <v>701</v>
      </c>
      <c r="C594" s="105" t="str">
        <f t="shared" si="51"/>
        <v/>
      </c>
      <c r="D594" s="104" t="str">
        <f t="shared" si="52"/>
        <v/>
      </c>
      <c r="E594" s="104" t="str">
        <f t="shared" si="53"/>
        <v/>
      </c>
      <c r="F594" s="104" t="str">
        <f t="shared" si="54"/>
        <v/>
      </c>
      <c r="G594" s="104" t="b">
        <f t="shared" si="55"/>
        <v>1</v>
      </c>
      <c r="H594" s="104" t="str">
        <f t="shared" si="56"/>
        <v/>
      </c>
      <c r="I594" s="104" t="str">
        <f t="shared" si="47"/>
        <v/>
      </c>
      <c r="J594" s="105" t="str">
        <f t="shared" si="48"/>
        <v/>
      </c>
      <c r="M594" s="118" t="s">
        <v>702</v>
      </c>
      <c r="N594" s="119" t="b">
        <v>1</v>
      </c>
      <c r="R594" t="b">
        <v>1</v>
      </c>
      <c r="U594" s="104" t="str">
        <f>IF(ISNUMBER(SEARCH("TRUE",#REF!)), "Need to verify Bypass", "")</f>
        <v/>
      </c>
    </row>
    <row r="595" spans="2:21">
      <c r="B595" s="105" t="s">
        <v>703</v>
      </c>
      <c r="C595" s="105" t="b">
        <f t="shared" si="51"/>
        <v>1</v>
      </c>
      <c r="D595" s="104" t="str">
        <f t="shared" si="52"/>
        <v/>
      </c>
      <c r="E595" s="104" t="str">
        <f t="shared" si="53"/>
        <v/>
      </c>
      <c r="F595" s="104" t="str">
        <f t="shared" si="54"/>
        <v/>
      </c>
      <c r="G595" s="104" t="str">
        <f t="shared" si="55"/>
        <v/>
      </c>
      <c r="H595" s="104" t="str">
        <f t="shared" si="56"/>
        <v/>
      </c>
      <c r="I595" s="104" t="str">
        <f t="shared" si="47"/>
        <v/>
      </c>
      <c r="J595" s="105" t="str">
        <f t="shared" si="48"/>
        <v/>
      </c>
    </row>
    <row r="596" spans="2:21">
      <c r="B596" s="105" t="s">
        <v>704</v>
      </c>
      <c r="C596" s="105" t="str">
        <f t="shared" si="51"/>
        <v/>
      </c>
      <c r="D596" s="104" t="str">
        <f t="shared" si="52"/>
        <v/>
      </c>
      <c r="E596" s="104" t="str">
        <f t="shared" si="53"/>
        <v/>
      </c>
      <c r="F596" s="104" t="str">
        <f t="shared" si="54"/>
        <v/>
      </c>
      <c r="G596" s="104" t="b">
        <f t="shared" si="55"/>
        <v>1</v>
      </c>
      <c r="H596" s="104" t="str">
        <f t="shared" si="56"/>
        <v/>
      </c>
      <c r="I596" s="104" t="str">
        <f t="shared" si="47"/>
        <v/>
      </c>
      <c r="J596" s="105" t="str">
        <f t="shared" si="48"/>
        <v/>
      </c>
      <c r="U596" s="104" t="str">
        <f>IF(ISNUMBER(SEARCH("TRUE",#REF!)), "Need to verify Bypass", "")</f>
        <v/>
      </c>
    </row>
    <row r="597" spans="2:21">
      <c r="B597" s="105" t="s">
        <v>705</v>
      </c>
      <c r="C597" s="105" t="str">
        <f>IF(ISNUMBER(SEARCH("BRANCH",$B597)), TRUE, "")</f>
        <v/>
      </c>
      <c r="D597" s="104" t="str">
        <f>IF(ISNUMBER(SEARCH("CONSTANT_CODING",$B597)), TRUE, "")</f>
        <v/>
      </c>
      <c r="E597" s="104" t="str">
        <f>IF(ISNUMBER(SEARCH("DEFAULT_FAIL",$B597)), TRUE, "")</f>
        <v/>
      </c>
      <c r="F597" s="104" t="str">
        <f>IF(ISNUMBER(SEARCH("DETECT",$B597)), TRUE, "")</f>
        <v/>
      </c>
      <c r="G597" s="104" t="str">
        <f>IF(ISNUMBER(SEARCH("DOUBLE_CHECK",$B597)), TRUE, "")</f>
        <v/>
      </c>
      <c r="H597" s="104" t="str">
        <f>IF(ISNUMBER(SEARCH("LOOP_CHECK",$B597)), TRUE, "")</f>
        <v/>
      </c>
      <c r="I597" s="104" t="b">
        <f>IF(ISNUMBER(SEARCH("BYPASS",$B597)), TRUE, "")</f>
        <v>1</v>
      </c>
    </row>
    <row r="598" spans="2:21">
      <c r="B598" s="105" t="s">
        <v>706</v>
      </c>
      <c r="C598" s="105" t="str">
        <f t="shared" si="51"/>
        <v/>
      </c>
      <c r="D598" s="104" t="str">
        <f t="shared" si="52"/>
        <v/>
      </c>
      <c r="E598" s="104" t="str">
        <f t="shared" si="53"/>
        <v/>
      </c>
      <c r="F598" s="104" t="str">
        <f t="shared" si="54"/>
        <v/>
      </c>
      <c r="G598" s="104" t="b">
        <f t="shared" si="55"/>
        <v>1</v>
      </c>
      <c r="H598" s="104" t="str">
        <f t="shared" si="56"/>
        <v/>
      </c>
      <c r="I598" s="104" t="str">
        <f t="shared" si="47"/>
        <v/>
      </c>
      <c r="J598" s="105" t="str">
        <f>IF($B596=$B598,"Duplicate","")</f>
        <v/>
      </c>
      <c r="N598" s="119" t="str">
        <f>""</f>
        <v/>
      </c>
      <c r="U598" s="104" t="str">
        <f>IF(ISNUMBER(SEARCH("TRUE",#REF!)), "Need to verify Bypass", "")</f>
        <v/>
      </c>
    </row>
    <row r="599" spans="2:21">
      <c r="B599" s="105" t="s">
        <v>707</v>
      </c>
      <c r="C599" s="105" t="str">
        <f>IF(ISNUMBER(SEARCH("BRANCH",$B599)), TRUE, "")</f>
        <v/>
      </c>
      <c r="D599" s="104" t="str">
        <f>IF(ISNUMBER(SEARCH("CONSTANT_CODING",$B599)), TRUE, "")</f>
        <v/>
      </c>
      <c r="E599" s="104" t="str">
        <f>IF(ISNUMBER(SEARCH("DEFAULT_FAIL",$B599)), TRUE, "")</f>
        <v/>
      </c>
      <c r="F599" s="104" t="str">
        <f>IF(ISNUMBER(SEARCH("DETECT",$B599)), TRUE, "")</f>
        <v/>
      </c>
      <c r="G599" s="104" t="str">
        <f>IF(ISNUMBER(SEARCH("DOUBLE_CHECK",$B599)), TRUE, "")</f>
        <v/>
      </c>
      <c r="H599" s="104" t="str">
        <f>IF(ISNUMBER(SEARCH("LOOP_CHECK",$B599)), TRUE, "")</f>
        <v/>
      </c>
      <c r="I599" s="104" t="b">
        <f>IF(ISNUMBER(SEARCH("BYPASS",$B599)), TRUE, "")</f>
        <v>1</v>
      </c>
    </row>
    <row r="600" spans="2:21">
      <c r="B600" s="105" t="s">
        <v>708</v>
      </c>
      <c r="C600" s="105" t="str">
        <f t="shared" si="51"/>
        <v/>
      </c>
      <c r="D600" s="104" t="str">
        <f t="shared" si="52"/>
        <v/>
      </c>
      <c r="E600" s="104" t="str">
        <f t="shared" si="53"/>
        <v/>
      </c>
      <c r="F600" s="104" t="str">
        <f t="shared" si="54"/>
        <v/>
      </c>
      <c r="G600" s="104" t="b">
        <f t="shared" si="55"/>
        <v>1</v>
      </c>
      <c r="H600" s="104" t="str">
        <f t="shared" si="56"/>
        <v/>
      </c>
      <c r="I600" s="104" t="str">
        <f t="shared" si="47"/>
        <v/>
      </c>
      <c r="J600" s="105" t="str">
        <f>IF($B598=$B600,"Duplicate","")</f>
        <v/>
      </c>
      <c r="N600" s="119" t="str">
        <f>""</f>
        <v/>
      </c>
      <c r="U600" s="104" t="str">
        <f>IF(ISNUMBER(SEARCH("TRUE",#REF!)), "Need to verify Bypass", "")</f>
        <v/>
      </c>
    </row>
    <row r="601" spans="2:21">
      <c r="B601" s="105" t="s">
        <v>709</v>
      </c>
      <c r="C601" s="105" t="str">
        <f t="shared" si="51"/>
        <v/>
      </c>
      <c r="D601" s="104" t="str">
        <f t="shared" si="52"/>
        <v/>
      </c>
      <c r="E601" s="104" t="str">
        <f t="shared" si="53"/>
        <v/>
      </c>
      <c r="F601" s="104" t="str">
        <f t="shared" si="54"/>
        <v/>
      </c>
      <c r="G601" s="104" t="b">
        <f t="shared" si="55"/>
        <v>1</v>
      </c>
      <c r="H601" s="104" t="str">
        <f t="shared" si="56"/>
        <v/>
      </c>
      <c r="I601" s="104" t="str">
        <f t="shared" si="47"/>
        <v/>
      </c>
      <c r="J601" s="105" t="str">
        <f t="shared" si="48"/>
        <v/>
      </c>
      <c r="U601" s="104" t="str">
        <f>IF(ISNUMBER(SEARCH("TRUE",#REF!)), "Need to verify Bypass", "")</f>
        <v/>
      </c>
    </row>
    <row r="602" spans="2:21">
      <c r="B602" s="105" t="s">
        <v>710</v>
      </c>
      <c r="C602" s="105" t="str">
        <f t="shared" si="51"/>
        <v/>
      </c>
      <c r="D602" s="104" t="b">
        <f t="shared" si="52"/>
        <v>1</v>
      </c>
      <c r="E602" s="104" t="str">
        <f t="shared" si="53"/>
        <v/>
      </c>
      <c r="F602" s="104" t="str">
        <f t="shared" si="54"/>
        <v/>
      </c>
      <c r="G602" s="104" t="str">
        <f t="shared" si="55"/>
        <v/>
      </c>
      <c r="H602" s="104" t="str">
        <f t="shared" si="56"/>
        <v/>
      </c>
      <c r="I602" s="104" t="str">
        <f t="shared" si="47"/>
        <v/>
      </c>
      <c r="J602" s="105" t="str">
        <f t="shared" si="48"/>
        <v/>
      </c>
      <c r="U602" s="104" t="str">
        <f>IF(ISNUMBER(SEARCH("TRUE",#REF!)), "Need to verify Bypass", "")</f>
        <v/>
      </c>
    </row>
    <row r="603" spans="2:21">
      <c r="B603" s="105" t="s">
        <v>711</v>
      </c>
      <c r="C603" s="105" t="str">
        <f t="shared" si="51"/>
        <v/>
      </c>
      <c r="D603" s="104" t="str">
        <f t="shared" si="52"/>
        <v/>
      </c>
      <c r="E603" s="104" t="str">
        <f t="shared" si="53"/>
        <v/>
      </c>
      <c r="F603" s="104" t="str">
        <f t="shared" si="54"/>
        <v/>
      </c>
      <c r="G603" s="104" t="str">
        <f t="shared" si="55"/>
        <v/>
      </c>
      <c r="H603" s="104" t="b">
        <f t="shared" si="56"/>
        <v>1</v>
      </c>
      <c r="I603" s="104" t="str">
        <f t="shared" si="47"/>
        <v/>
      </c>
      <c r="J603" s="105" t="str">
        <f t="shared" si="48"/>
        <v/>
      </c>
      <c r="U603" s="104" t="str">
        <f>IF(ISNUMBER(SEARCH("TRUE",#REF!)), "Need to verify Bypass", "")</f>
        <v/>
      </c>
    </row>
    <row r="604" spans="2:21">
      <c r="B604" s="105" t="s">
        <v>712</v>
      </c>
      <c r="C604" s="105" t="str">
        <f t="shared" si="51"/>
        <v/>
      </c>
      <c r="D604" s="104" t="str">
        <f t="shared" si="52"/>
        <v/>
      </c>
      <c r="E604" s="104" t="str">
        <f t="shared" si="53"/>
        <v/>
      </c>
      <c r="F604" s="104" t="str">
        <f t="shared" si="54"/>
        <v/>
      </c>
      <c r="G604" s="104" t="b">
        <f t="shared" si="55"/>
        <v>1</v>
      </c>
      <c r="H604" s="104" t="str">
        <f t="shared" si="56"/>
        <v/>
      </c>
      <c r="I604" s="104" t="str">
        <f t="shared" si="47"/>
        <v/>
      </c>
      <c r="J604" s="105" t="str">
        <f t="shared" si="48"/>
        <v/>
      </c>
      <c r="U604" s="104" t="str">
        <f>IF(ISNUMBER(SEARCH("TRUE",#REF!)), "Need to verify Bypass", "")</f>
        <v/>
      </c>
    </row>
    <row r="605" spans="2:21">
      <c r="B605" s="105" t="s">
        <v>713</v>
      </c>
      <c r="C605" s="105" t="b">
        <f t="shared" si="51"/>
        <v>1</v>
      </c>
      <c r="D605" s="104" t="str">
        <f t="shared" si="52"/>
        <v/>
      </c>
      <c r="E605" s="104" t="str">
        <f t="shared" si="53"/>
        <v/>
      </c>
      <c r="F605" s="104" t="str">
        <f t="shared" si="54"/>
        <v/>
      </c>
      <c r="G605" s="104" t="str">
        <f t="shared" si="55"/>
        <v/>
      </c>
      <c r="H605" s="104" t="str">
        <f t="shared" si="56"/>
        <v/>
      </c>
      <c r="I605" s="104" t="str">
        <f t="shared" si="47"/>
        <v/>
      </c>
      <c r="J605" s="105" t="str">
        <f t="shared" si="48"/>
        <v/>
      </c>
      <c r="U605" s="104" t="str">
        <f>IF(ISNUMBER(SEARCH("TRUE",#REF!)), "Need to verify Bypass", "")</f>
        <v/>
      </c>
    </row>
    <row r="606" spans="2:21">
      <c r="B606" s="105" t="s">
        <v>714</v>
      </c>
      <c r="C606" s="105" t="str">
        <f t="shared" si="51"/>
        <v/>
      </c>
      <c r="D606" s="104" t="str">
        <f t="shared" si="52"/>
        <v/>
      </c>
      <c r="E606" s="104" t="str">
        <f t="shared" si="53"/>
        <v/>
      </c>
      <c r="F606" s="104" t="str">
        <f t="shared" si="54"/>
        <v/>
      </c>
      <c r="G606" s="104" t="b">
        <f t="shared" si="55"/>
        <v>1</v>
      </c>
      <c r="H606" s="104" t="str">
        <f t="shared" si="56"/>
        <v/>
      </c>
      <c r="I606" s="104" t="str">
        <f t="shared" si="47"/>
        <v/>
      </c>
      <c r="J606" s="105" t="str">
        <f t="shared" si="48"/>
        <v/>
      </c>
      <c r="U606" s="104" t="str">
        <f>IF(ISNUMBER(SEARCH("TRUE",#REF!)), "Need to verify Bypass", "")</f>
        <v/>
      </c>
    </row>
    <row r="607" spans="2:21">
      <c r="B607" s="105" t="s">
        <v>715</v>
      </c>
      <c r="C607" s="105" t="b">
        <f t="shared" si="51"/>
        <v>1</v>
      </c>
      <c r="D607" s="104" t="str">
        <f t="shared" si="52"/>
        <v/>
      </c>
      <c r="E607" s="104" t="str">
        <f t="shared" si="53"/>
        <v/>
      </c>
      <c r="F607" s="104" t="str">
        <f t="shared" si="54"/>
        <v/>
      </c>
      <c r="G607" s="104" t="str">
        <f t="shared" si="55"/>
        <v/>
      </c>
      <c r="H607" s="104" t="str">
        <f t="shared" si="56"/>
        <v/>
      </c>
      <c r="I607" s="104" t="str">
        <f t="shared" si="47"/>
        <v/>
      </c>
      <c r="J607" s="105" t="str">
        <f t="shared" si="48"/>
        <v/>
      </c>
      <c r="U607" s="104" t="str">
        <f>IF(ISNUMBER(SEARCH("TRUE",#REF!)), "Need to verify Bypass", "")</f>
        <v/>
      </c>
    </row>
    <row r="608" spans="2:21">
      <c r="B608" s="105" t="s">
        <v>716</v>
      </c>
      <c r="C608" s="105" t="str">
        <f t="shared" si="51"/>
        <v/>
      </c>
      <c r="D608" s="104" t="str">
        <f t="shared" si="52"/>
        <v/>
      </c>
      <c r="E608" s="104" t="str">
        <f t="shared" si="53"/>
        <v/>
      </c>
      <c r="F608" s="104" t="str">
        <f t="shared" si="54"/>
        <v/>
      </c>
      <c r="G608" s="104" t="b">
        <f t="shared" si="55"/>
        <v>1</v>
      </c>
      <c r="H608" s="104" t="str">
        <f t="shared" si="56"/>
        <v/>
      </c>
      <c r="I608" s="104" t="str">
        <f t="shared" si="47"/>
        <v/>
      </c>
      <c r="J608" s="105" t="str">
        <f t="shared" si="48"/>
        <v/>
      </c>
      <c r="U608" s="104" t="str">
        <f>IF(ISNUMBER(SEARCH("TRUE",#REF!)), "Need to verify Bypass", "")</f>
        <v/>
      </c>
    </row>
    <row r="609" spans="2:21">
      <c r="B609" s="105" t="s">
        <v>717</v>
      </c>
      <c r="C609" s="105" t="str">
        <f t="shared" si="51"/>
        <v/>
      </c>
      <c r="D609" s="104" t="str">
        <f t="shared" si="52"/>
        <v/>
      </c>
      <c r="E609" s="104" t="b">
        <f t="shared" si="53"/>
        <v>1</v>
      </c>
      <c r="F609" s="104" t="str">
        <f t="shared" si="54"/>
        <v/>
      </c>
      <c r="G609" s="104" t="str">
        <f t="shared" si="55"/>
        <v/>
      </c>
      <c r="H609" s="104" t="str">
        <f t="shared" si="56"/>
        <v/>
      </c>
      <c r="I609" s="104" t="str">
        <f t="shared" si="47"/>
        <v/>
      </c>
      <c r="J609" s="105" t="str">
        <f t="shared" si="48"/>
        <v/>
      </c>
      <c r="U609" s="104" t="str">
        <f>IF(ISNUMBER(SEARCH("TRUE",#REF!)), "Need to verify Bypass", "")</f>
        <v/>
      </c>
    </row>
    <row r="610" spans="2:21">
      <c r="B610" s="105" t="s">
        <v>718</v>
      </c>
      <c r="C610" s="105" t="b">
        <f t="shared" si="51"/>
        <v>1</v>
      </c>
      <c r="D610" s="104" t="str">
        <f t="shared" si="52"/>
        <v/>
      </c>
      <c r="E610" s="104" t="str">
        <f t="shared" si="53"/>
        <v/>
      </c>
      <c r="F610" s="104" t="str">
        <f t="shared" si="54"/>
        <v/>
      </c>
      <c r="G610" s="104" t="str">
        <f t="shared" si="55"/>
        <v/>
      </c>
      <c r="H610" s="104" t="str">
        <f t="shared" si="56"/>
        <v/>
      </c>
      <c r="I610" s="104" t="str">
        <f t="shared" si="47"/>
        <v/>
      </c>
      <c r="J610" s="105" t="str">
        <f t="shared" si="48"/>
        <v/>
      </c>
      <c r="U610" s="104" t="str">
        <f>IF(ISNUMBER(SEARCH("TRUE",#REF!)), "Need to verify Bypass", "")</f>
        <v/>
      </c>
    </row>
    <row r="611" spans="2:21">
      <c r="B611" s="105" t="s">
        <v>719</v>
      </c>
      <c r="C611" s="105" t="str">
        <f t="shared" si="51"/>
        <v/>
      </c>
      <c r="D611" s="104" t="str">
        <f t="shared" si="52"/>
        <v/>
      </c>
      <c r="E611" s="104" t="str">
        <f t="shared" si="53"/>
        <v/>
      </c>
      <c r="F611" s="104" t="str">
        <f t="shared" si="54"/>
        <v/>
      </c>
      <c r="G611" s="104" t="b">
        <f t="shared" si="55"/>
        <v>1</v>
      </c>
      <c r="H611" s="104" t="str">
        <f t="shared" si="56"/>
        <v/>
      </c>
      <c r="I611" s="104" t="str">
        <f t="shared" si="47"/>
        <v/>
      </c>
      <c r="J611" s="105" t="str">
        <f t="shared" si="48"/>
        <v/>
      </c>
      <c r="U611" s="104" t="str">
        <f>IF(ISNUMBER(SEARCH("TRUE",#REF!)), "Need to verify Bypass", "")</f>
        <v/>
      </c>
    </row>
    <row r="612" spans="2:21">
      <c r="B612" s="105" t="s">
        <v>720</v>
      </c>
      <c r="C612" s="105" t="b">
        <f t="shared" si="51"/>
        <v>1</v>
      </c>
      <c r="D612" s="104" t="str">
        <f t="shared" si="52"/>
        <v/>
      </c>
      <c r="E612" s="104" t="str">
        <f t="shared" si="53"/>
        <v/>
      </c>
      <c r="F612" s="104" t="str">
        <f t="shared" si="54"/>
        <v/>
      </c>
      <c r="G612" s="104" t="str">
        <f t="shared" si="55"/>
        <v/>
      </c>
      <c r="H612" s="104" t="str">
        <f t="shared" si="56"/>
        <v/>
      </c>
      <c r="I612" s="104" t="str">
        <f t="shared" si="47"/>
        <v/>
      </c>
      <c r="J612" s="105" t="str">
        <f t="shared" si="48"/>
        <v/>
      </c>
      <c r="U612" s="104" t="str">
        <f>IF(ISNUMBER(SEARCH("TRUE",#REF!)), "Need to verify Bypass", "")</f>
        <v/>
      </c>
    </row>
    <row r="613" spans="2:21">
      <c r="B613" s="105" t="s">
        <v>721</v>
      </c>
      <c r="C613" s="105" t="str">
        <f t="shared" si="51"/>
        <v/>
      </c>
      <c r="D613" s="104" t="str">
        <f t="shared" si="52"/>
        <v/>
      </c>
      <c r="E613" s="104" t="str">
        <f t="shared" si="53"/>
        <v/>
      </c>
      <c r="F613" s="104" t="str">
        <f t="shared" si="54"/>
        <v/>
      </c>
      <c r="G613" s="104" t="b">
        <f t="shared" si="55"/>
        <v>1</v>
      </c>
      <c r="H613" s="104" t="str">
        <f t="shared" si="56"/>
        <v/>
      </c>
      <c r="I613" s="104" t="str">
        <f t="shared" si="47"/>
        <v/>
      </c>
      <c r="J613" s="105" t="str">
        <f t="shared" si="48"/>
        <v/>
      </c>
      <c r="U613" s="104" t="str">
        <f>IF(ISNUMBER(SEARCH("TRUE",#REF!)), "Need to verify Bypass", "")</f>
        <v/>
      </c>
    </row>
    <row r="614" spans="2:21">
      <c r="B614" s="105" t="s">
        <v>722</v>
      </c>
      <c r="C614" s="105" t="str">
        <f t="shared" si="51"/>
        <v/>
      </c>
      <c r="D614" s="104" t="b">
        <f t="shared" si="52"/>
        <v>1</v>
      </c>
      <c r="E614" s="104" t="str">
        <f t="shared" si="53"/>
        <v/>
      </c>
      <c r="F614" s="104" t="str">
        <f t="shared" si="54"/>
        <v/>
      </c>
      <c r="G614" s="104" t="str">
        <f t="shared" si="55"/>
        <v/>
      </c>
      <c r="H614" s="104" t="str">
        <f t="shared" si="56"/>
        <v/>
      </c>
      <c r="I614" s="104" t="str">
        <f t="shared" si="47"/>
        <v/>
      </c>
      <c r="J614" s="105" t="str">
        <f t="shared" si="48"/>
        <v/>
      </c>
      <c r="U614" s="104" t="str">
        <f>IF(ISNUMBER(SEARCH("TRUE",#REF!)), "Need to verify Bypass", "")</f>
        <v/>
      </c>
    </row>
    <row r="615" spans="2:21">
      <c r="B615" s="105" t="s">
        <v>723</v>
      </c>
      <c r="C615" s="105" t="str">
        <f t="shared" si="51"/>
        <v/>
      </c>
      <c r="D615" s="104" t="b">
        <f t="shared" si="52"/>
        <v>1</v>
      </c>
      <c r="E615" s="104" t="str">
        <f t="shared" si="53"/>
        <v/>
      </c>
      <c r="F615" s="104" t="str">
        <f t="shared" si="54"/>
        <v/>
      </c>
      <c r="G615" s="104" t="str">
        <f t="shared" si="55"/>
        <v/>
      </c>
      <c r="H615" s="104" t="str">
        <f t="shared" si="56"/>
        <v/>
      </c>
      <c r="I615" s="104" t="str">
        <f t="shared" si="47"/>
        <v/>
      </c>
      <c r="J615" s="105" t="str">
        <f t="shared" si="48"/>
        <v/>
      </c>
      <c r="U615" s="104" t="str">
        <f>IF(ISNUMBER(SEARCH("TRUE",#REF!)), "Need to verify Bypass", "")</f>
        <v/>
      </c>
    </row>
    <row r="616" spans="2:21">
      <c r="B616" s="105" t="s">
        <v>724</v>
      </c>
      <c r="C616" s="105" t="b">
        <f t="shared" si="51"/>
        <v>1</v>
      </c>
      <c r="D616" s="104" t="str">
        <f t="shared" si="52"/>
        <v/>
      </c>
      <c r="E616" s="104" t="str">
        <f t="shared" si="53"/>
        <v/>
      </c>
      <c r="F616" s="104" t="str">
        <f t="shared" si="54"/>
        <v/>
      </c>
      <c r="G616" s="104" t="str">
        <f t="shared" si="55"/>
        <v/>
      </c>
      <c r="H616" s="104" t="str">
        <f t="shared" si="56"/>
        <v/>
      </c>
      <c r="I616" s="104" t="str">
        <f t="shared" si="47"/>
        <v/>
      </c>
      <c r="J616" s="105" t="str">
        <f t="shared" si="48"/>
        <v/>
      </c>
      <c r="U616" s="104" t="str">
        <f>IF(ISNUMBER(SEARCH("TRUE",#REF!)), "Need to verify Bypass", "")</f>
        <v/>
      </c>
    </row>
    <row r="617" spans="2:21">
      <c r="B617" s="105" t="s">
        <v>725</v>
      </c>
      <c r="C617" s="105" t="str">
        <f t="shared" si="51"/>
        <v/>
      </c>
      <c r="D617" s="104" t="str">
        <f t="shared" si="52"/>
        <v/>
      </c>
      <c r="E617" s="104" t="str">
        <f t="shared" si="53"/>
        <v/>
      </c>
      <c r="F617" s="104" t="str">
        <f t="shared" si="54"/>
        <v/>
      </c>
      <c r="G617" s="104" t="b">
        <f t="shared" si="55"/>
        <v>1</v>
      </c>
      <c r="H617" s="104" t="str">
        <f t="shared" si="56"/>
        <v/>
      </c>
      <c r="I617" s="104" t="str">
        <f t="shared" si="47"/>
        <v/>
      </c>
      <c r="J617" s="105" t="str">
        <f t="shared" si="48"/>
        <v/>
      </c>
      <c r="U617" s="104" t="str">
        <f>IF(ISNUMBER(SEARCH("TRUE",#REF!)), "Need to verify Bypass", "")</f>
        <v/>
      </c>
    </row>
    <row r="618" spans="2:21">
      <c r="B618" s="105" t="s">
        <v>726</v>
      </c>
      <c r="C618" s="105" t="str">
        <f t="shared" si="51"/>
        <v/>
      </c>
      <c r="D618" s="104" t="b">
        <f t="shared" si="52"/>
        <v>1</v>
      </c>
      <c r="E618" s="104" t="str">
        <f t="shared" si="53"/>
        <v/>
      </c>
      <c r="F618" s="104" t="str">
        <f t="shared" si="54"/>
        <v/>
      </c>
      <c r="G618" s="104" t="str">
        <f t="shared" si="55"/>
        <v/>
      </c>
      <c r="H618" s="104" t="str">
        <f t="shared" si="56"/>
        <v/>
      </c>
      <c r="I618" s="104" t="str">
        <f t="shared" si="47"/>
        <v/>
      </c>
      <c r="J618" s="105" t="str">
        <f t="shared" si="48"/>
        <v/>
      </c>
      <c r="U618" s="104" t="str">
        <f>IF(ISNUMBER(SEARCH("TRUE",#REF!)), "Need to verify Bypass", "")</f>
        <v/>
      </c>
    </row>
    <row r="619" spans="2:21">
      <c r="B619" s="105" t="s">
        <v>727</v>
      </c>
      <c r="C619" s="105" t="b">
        <f t="shared" si="51"/>
        <v>1</v>
      </c>
      <c r="D619" s="104" t="str">
        <f t="shared" si="52"/>
        <v/>
      </c>
      <c r="E619" s="104" t="str">
        <f t="shared" si="53"/>
        <v/>
      </c>
      <c r="F619" s="104" t="str">
        <f t="shared" si="54"/>
        <v/>
      </c>
      <c r="G619" s="104" t="str">
        <f t="shared" si="55"/>
        <v/>
      </c>
      <c r="H619" s="104" t="str">
        <f t="shared" si="56"/>
        <v/>
      </c>
      <c r="I619" s="104" t="str">
        <f t="shared" si="47"/>
        <v/>
      </c>
      <c r="J619" s="105" t="str">
        <f t="shared" si="48"/>
        <v/>
      </c>
      <c r="U619" s="104" t="str">
        <f>IF(ISNUMBER(SEARCH("TRUE",#REF!)), "Need to verify Bypass", "")</f>
        <v/>
      </c>
    </row>
    <row r="620" spans="2:21">
      <c r="B620" s="105" t="s">
        <v>728</v>
      </c>
      <c r="C620" s="105" t="str">
        <f t="shared" si="51"/>
        <v/>
      </c>
      <c r="D620" s="104" t="str">
        <f t="shared" si="52"/>
        <v/>
      </c>
      <c r="E620" s="104" t="str">
        <f t="shared" si="53"/>
        <v/>
      </c>
      <c r="F620" s="104" t="str">
        <f t="shared" si="54"/>
        <v/>
      </c>
      <c r="G620" s="104" t="b">
        <f t="shared" si="55"/>
        <v>1</v>
      </c>
      <c r="H620" s="104" t="str">
        <f t="shared" si="56"/>
        <v/>
      </c>
      <c r="I620" s="104" t="str">
        <f t="shared" si="47"/>
        <v/>
      </c>
      <c r="J620" s="105" t="str">
        <f t="shared" si="48"/>
        <v/>
      </c>
      <c r="U620" s="104" t="str">
        <f>IF(ISNUMBER(SEARCH("TRUE",#REF!)), "Need to verify Bypass", "")</f>
        <v/>
      </c>
    </row>
    <row r="621" spans="2:21">
      <c r="B621" s="105" t="s">
        <v>729</v>
      </c>
      <c r="C621" s="105" t="str">
        <f t="shared" si="51"/>
        <v/>
      </c>
      <c r="D621" s="104" t="b">
        <f t="shared" si="52"/>
        <v>1</v>
      </c>
      <c r="E621" s="104" t="str">
        <f t="shared" si="53"/>
        <v/>
      </c>
      <c r="F621" s="104" t="str">
        <f t="shared" si="54"/>
        <v/>
      </c>
      <c r="G621" s="104" t="str">
        <f t="shared" si="55"/>
        <v/>
      </c>
      <c r="H621" s="104" t="str">
        <f t="shared" si="56"/>
        <v/>
      </c>
      <c r="I621" s="104" t="str">
        <f t="shared" si="47"/>
        <v/>
      </c>
      <c r="J621" s="105" t="str">
        <f t="shared" si="48"/>
        <v/>
      </c>
      <c r="U621" s="104" t="str">
        <f>IF(ISNUMBER(SEARCH("TRUE",#REF!)), "Need to verify Bypass", "")</f>
        <v/>
      </c>
    </row>
    <row r="622" spans="2:21">
      <c r="B622" s="105" t="s">
        <v>730</v>
      </c>
      <c r="C622" s="105" t="str">
        <f t="shared" si="51"/>
        <v/>
      </c>
      <c r="D622" s="104" t="b">
        <f t="shared" si="52"/>
        <v>1</v>
      </c>
      <c r="E622" s="104" t="str">
        <f t="shared" si="53"/>
        <v/>
      </c>
      <c r="F622" s="104" t="str">
        <f t="shared" si="54"/>
        <v/>
      </c>
      <c r="G622" s="104" t="str">
        <f t="shared" si="55"/>
        <v/>
      </c>
      <c r="H622" s="104" t="str">
        <f t="shared" si="56"/>
        <v/>
      </c>
      <c r="I622" s="104" t="str">
        <f t="shared" si="47"/>
        <v/>
      </c>
      <c r="J622" s="105" t="s">
        <v>145</v>
      </c>
      <c r="K622" s="104" t="b">
        <v>1</v>
      </c>
      <c r="U622" s="104" t="str">
        <f>IF(ISNUMBER(SEARCH("TRUE",#REF!)), "Need to verify Bypass", "")</f>
        <v/>
      </c>
    </row>
    <row r="623" spans="2:21">
      <c r="B623" s="105" t="s">
        <v>731</v>
      </c>
      <c r="C623" s="105" t="str">
        <f t="shared" si="51"/>
        <v/>
      </c>
      <c r="D623" s="104" t="str">
        <f t="shared" si="52"/>
        <v/>
      </c>
      <c r="E623" s="104" t="str">
        <f t="shared" si="53"/>
        <v/>
      </c>
      <c r="F623" s="104" t="str">
        <f t="shared" si="54"/>
        <v/>
      </c>
      <c r="G623" s="104" t="str">
        <f t="shared" si="55"/>
        <v/>
      </c>
      <c r="H623" s="104" t="b">
        <f t="shared" si="56"/>
        <v>1</v>
      </c>
      <c r="I623" s="104" t="str">
        <f t="shared" si="47"/>
        <v/>
      </c>
      <c r="J623" s="105" t="str">
        <f t="shared" si="48"/>
        <v/>
      </c>
      <c r="U623" s="104" t="str">
        <f>IF(ISNUMBER(SEARCH("TRUE",#REF!)), "Need to verify Bypass", "")</f>
        <v/>
      </c>
    </row>
    <row r="624" spans="2:21">
      <c r="B624" s="105" t="s">
        <v>732</v>
      </c>
      <c r="C624" s="105" t="b">
        <f t="shared" si="51"/>
        <v>1</v>
      </c>
      <c r="D624" s="104" t="str">
        <f t="shared" si="52"/>
        <v/>
      </c>
      <c r="E624" s="104" t="str">
        <f t="shared" si="53"/>
        <v/>
      </c>
      <c r="F624" s="104" t="str">
        <f t="shared" si="54"/>
        <v/>
      </c>
      <c r="G624" s="104" t="str">
        <f t="shared" si="55"/>
        <v/>
      </c>
      <c r="H624" s="104" t="str">
        <f t="shared" si="56"/>
        <v/>
      </c>
      <c r="I624" s="104" t="str">
        <f t="shared" si="47"/>
        <v/>
      </c>
      <c r="J624" s="105" t="s">
        <v>145</v>
      </c>
      <c r="K624" s="104" t="b">
        <v>1</v>
      </c>
      <c r="U624" s="104" t="str">
        <f>IF(ISNUMBER(SEARCH("TRUE",#REF!)), "Need to verify Bypass", "")</f>
        <v/>
      </c>
    </row>
    <row r="625" spans="1:29">
      <c r="B625" s="105" t="s">
        <v>733</v>
      </c>
      <c r="C625" s="105" t="b">
        <f t="shared" si="51"/>
        <v>1</v>
      </c>
      <c r="D625" s="104" t="str">
        <f t="shared" si="52"/>
        <v/>
      </c>
      <c r="E625" s="104" t="str">
        <f t="shared" si="53"/>
        <v/>
      </c>
      <c r="F625" s="104" t="str">
        <f t="shared" si="54"/>
        <v/>
      </c>
      <c r="G625" s="104" t="str">
        <f t="shared" si="55"/>
        <v/>
      </c>
      <c r="H625" s="104" t="str">
        <f t="shared" si="56"/>
        <v/>
      </c>
      <c r="I625" s="104" t="str">
        <f t="shared" si="47"/>
        <v/>
      </c>
      <c r="J625" s="105" t="s">
        <v>145</v>
      </c>
      <c r="K625" s="104" t="b">
        <v>1</v>
      </c>
      <c r="U625" s="104" t="str">
        <f>IF(ISNUMBER(SEARCH("TRUE",#REF!)), "Need to verify Bypass", "")</f>
        <v/>
      </c>
    </row>
    <row r="626" spans="1:29">
      <c r="B626" s="105" t="s">
        <v>734</v>
      </c>
      <c r="C626" s="105" t="str">
        <f t="shared" si="51"/>
        <v/>
      </c>
      <c r="D626" s="104" t="b">
        <f t="shared" si="52"/>
        <v>1</v>
      </c>
      <c r="E626" s="104" t="str">
        <f t="shared" si="53"/>
        <v/>
      </c>
      <c r="F626" s="104" t="str">
        <f t="shared" si="54"/>
        <v/>
      </c>
      <c r="G626" s="104" t="str">
        <f t="shared" si="55"/>
        <v/>
      </c>
      <c r="H626" s="104" t="str">
        <f t="shared" si="56"/>
        <v/>
      </c>
      <c r="I626" s="104" t="str">
        <f t="shared" si="47"/>
        <v/>
      </c>
      <c r="J626" s="105" t="s">
        <v>145</v>
      </c>
      <c r="K626" s="104" t="b">
        <v>1</v>
      </c>
      <c r="U626" s="104" t="str">
        <f>IF(ISNUMBER(SEARCH("TRUE",#REF!)), "Need to verify Bypass", "")</f>
        <v/>
      </c>
    </row>
    <row r="627" spans="1:29">
      <c r="B627" s="105" t="s">
        <v>735</v>
      </c>
      <c r="C627" s="105" t="str">
        <f t="shared" si="51"/>
        <v/>
      </c>
      <c r="D627" s="104" t="str">
        <f t="shared" si="52"/>
        <v/>
      </c>
      <c r="E627" s="104" t="str">
        <f t="shared" si="53"/>
        <v/>
      </c>
      <c r="F627" s="104" t="str">
        <f t="shared" si="54"/>
        <v/>
      </c>
      <c r="G627" s="104" t="str">
        <f t="shared" si="55"/>
        <v/>
      </c>
      <c r="H627" s="104" t="b">
        <f t="shared" si="56"/>
        <v>1</v>
      </c>
      <c r="I627" s="104" t="str">
        <f t="shared" si="47"/>
        <v/>
      </c>
      <c r="J627" s="105" t="str">
        <f t="shared" si="48"/>
        <v/>
      </c>
      <c r="U627" s="104" t="str">
        <f>IF(ISNUMBER(SEARCH("TRUE",#REF!)), "Need to verify Bypass", "")</f>
        <v/>
      </c>
    </row>
    <row r="628" spans="1:29">
      <c r="B628" s="105" t="s">
        <v>736</v>
      </c>
      <c r="C628" s="105" t="str">
        <f t="shared" si="51"/>
        <v/>
      </c>
      <c r="D628" s="104" t="str">
        <f t="shared" si="52"/>
        <v/>
      </c>
      <c r="E628" s="104" t="str">
        <f t="shared" si="53"/>
        <v/>
      </c>
      <c r="F628" s="104" t="str">
        <f t="shared" si="54"/>
        <v/>
      </c>
      <c r="G628" s="104" t="str">
        <f t="shared" si="55"/>
        <v/>
      </c>
      <c r="H628" s="104" t="b">
        <f t="shared" si="56"/>
        <v>1</v>
      </c>
      <c r="I628" s="104" t="str">
        <f t="shared" si="47"/>
        <v/>
      </c>
      <c r="J628" s="105" t="str">
        <f t="shared" si="48"/>
        <v/>
      </c>
      <c r="U628" s="104" t="str">
        <f>IF(ISNUMBER(SEARCH("TRUE",#REF!)), "Need to verify Bypass", "")</f>
        <v/>
      </c>
    </row>
    <row r="629" spans="1:29">
      <c r="B629" s="105" t="s">
        <v>737</v>
      </c>
      <c r="C629" s="105" t="str">
        <f t="shared" si="51"/>
        <v/>
      </c>
      <c r="D629" s="104" t="str">
        <f t="shared" si="52"/>
        <v/>
      </c>
      <c r="E629" s="104" t="b">
        <f t="shared" si="53"/>
        <v>1</v>
      </c>
      <c r="F629" s="104" t="str">
        <f t="shared" si="54"/>
        <v/>
      </c>
      <c r="G629" s="104" t="str">
        <f t="shared" si="55"/>
        <v/>
      </c>
      <c r="H629" s="104" t="str">
        <f t="shared" si="56"/>
        <v/>
      </c>
      <c r="I629" s="104" t="str">
        <f t="shared" si="47"/>
        <v/>
      </c>
      <c r="J629" s="105" t="str">
        <f t="shared" si="48"/>
        <v/>
      </c>
      <c r="U629" s="104" t="str">
        <f>IF(ISNUMBER(SEARCH("TRUE",#REF!)), "Need to verify Bypass", "")</f>
        <v/>
      </c>
    </row>
    <row r="630" spans="1:29" s="101" customFormat="1">
      <c r="A630" s="106"/>
      <c r="B630" s="43"/>
      <c r="C630" s="43"/>
      <c r="D630" s="39"/>
      <c r="F630" s="43"/>
      <c r="G630" s="43"/>
      <c r="H630" s="43"/>
      <c r="I630" s="39" t="str">
        <f t="shared" si="47"/>
        <v/>
      </c>
      <c r="J630" s="43"/>
      <c r="K630" s="39"/>
      <c r="M630" s="141"/>
      <c r="N630" s="45"/>
      <c r="P630" s="43"/>
      <c r="Q630" s="39"/>
      <c r="S630" s="43"/>
      <c r="T630" s="43"/>
      <c r="U630" s="39" t="str">
        <f>IF(ISNUMBER(SEARCH("TRUE",#REF!)), "Need to verify Bypass", "")</f>
        <v/>
      </c>
      <c r="AB630" s="117"/>
    </row>
    <row r="631" spans="1:29">
      <c r="A631" s="109" t="s">
        <v>738</v>
      </c>
      <c r="B631" s="105" t="s">
        <v>739</v>
      </c>
      <c r="C631" s="105" t="str">
        <f t="shared" si="51"/>
        <v/>
      </c>
      <c r="D631" s="104" t="str">
        <f t="shared" si="52"/>
        <v/>
      </c>
      <c r="E631" s="104" t="str">
        <f t="shared" si="53"/>
        <v/>
      </c>
      <c r="F631" s="104" t="b">
        <f t="shared" si="54"/>
        <v>1</v>
      </c>
      <c r="G631" s="104" t="str">
        <f t="shared" si="55"/>
        <v/>
      </c>
      <c r="H631" s="104" t="str">
        <f t="shared" si="56"/>
        <v/>
      </c>
      <c r="I631" s="104" t="str">
        <f t="shared" si="47"/>
        <v/>
      </c>
      <c r="J631" s="105" t="str">
        <f t="shared" ref="J631:J640" si="57">IF($B630=$B631,"Duplicate","")</f>
        <v/>
      </c>
      <c r="M631" s="118" t="s">
        <v>740</v>
      </c>
      <c r="R631" t="b">
        <v>1</v>
      </c>
      <c r="U631" s="104" t="str">
        <f>IF(ISNUMBER(SEARCH("TRUE",#REF!)), "Need to verify Bypass", "")</f>
        <v/>
      </c>
      <c r="W631" s="105" t="s">
        <v>2</v>
      </c>
      <c r="X631" s="105">
        <f>COUNTIF(C631:C640, "=TRUE")</f>
        <v>0</v>
      </c>
      <c r="Y631" s="105">
        <f>COUNTIFS(C631:C640, "=TRUE", K631:K640, "")</f>
        <v>0</v>
      </c>
      <c r="Z631" s="105">
        <f>X631-Y631</f>
        <v>0</v>
      </c>
      <c r="AA631" s="105">
        <f>COUNTIF(N631:N640, "=TRUE")</f>
        <v>1</v>
      </c>
      <c r="AB631" s="120">
        <f>IF(X631=0, 1, Y631/X631)</f>
        <v>1</v>
      </c>
      <c r="AC631" s="114">
        <f>IF(Y631+AA631=0, 1, Y631/(Y631+AA631))</f>
        <v>0</v>
      </c>
    </row>
    <row r="632" spans="1:29">
      <c r="B632" s="105" t="s">
        <v>741</v>
      </c>
      <c r="C632" s="105" t="str">
        <f t="shared" si="51"/>
        <v/>
      </c>
      <c r="D632" s="104" t="b">
        <f t="shared" si="52"/>
        <v>1</v>
      </c>
      <c r="E632" s="104" t="str">
        <f t="shared" si="53"/>
        <v/>
      </c>
      <c r="F632" s="104" t="str">
        <f t="shared" si="54"/>
        <v/>
      </c>
      <c r="G632" s="104" t="str">
        <f t="shared" si="55"/>
        <v/>
      </c>
      <c r="H632" s="104" t="str">
        <f t="shared" si="56"/>
        <v/>
      </c>
      <c r="I632" s="104" t="str">
        <f t="shared" ref="I632:I689" si="58">IF(ISNUMBER(SEARCH("BYPASS",$B632)), TRUE, "")</f>
        <v/>
      </c>
      <c r="J632" s="105" t="str">
        <f t="shared" si="57"/>
        <v/>
      </c>
      <c r="M632" s="118" t="s">
        <v>742</v>
      </c>
      <c r="N632" s="119" t="b">
        <v>1</v>
      </c>
      <c r="U632" s="104" t="str">
        <f>IF(ISNUMBER(SEARCH("TRUE",#REF!)), "Need to verify Bypass", "")</f>
        <v/>
      </c>
      <c r="W632" s="105" t="s">
        <v>3</v>
      </c>
      <c r="X632" s="105">
        <f>COUNTIF(D631:D640, "=TRUE")</f>
        <v>8</v>
      </c>
      <c r="Y632" s="105">
        <f>COUNTIFS(D631:D640, "=TRUE", K631:K640, "")</f>
        <v>8</v>
      </c>
      <c r="Z632" s="105">
        <f t="shared" ref="Z632:Z634" si="59">X632-Y632</f>
        <v>0</v>
      </c>
      <c r="AA632" s="105">
        <f>COUNTIF(O631:O640, "=TRUE")</f>
        <v>0</v>
      </c>
      <c r="AB632" s="121">
        <f>IF(X632=0, 1, Y632/X632)</f>
        <v>1</v>
      </c>
      <c r="AC632" s="114">
        <f>IF(Y632+AA632=0, 1, Y632/(Y632+AA632))</f>
        <v>1</v>
      </c>
    </row>
    <row r="633" spans="1:29">
      <c r="B633" s="105" t="s">
        <v>743</v>
      </c>
      <c r="C633" s="105" t="str">
        <f t="shared" si="51"/>
        <v/>
      </c>
      <c r="D633" s="104" t="b">
        <f t="shared" si="52"/>
        <v>1</v>
      </c>
      <c r="E633" s="104" t="str">
        <f t="shared" si="53"/>
        <v/>
      </c>
      <c r="F633" s="104" t="str">
        <f t="shared" si="54"/>
        <v/>
      </c>
      <c r="G633" s="104" t="str">
        <f t="shared" si="55"/>
        <v/>
      </c>
      <c r="H633" s="104" t="str">
        <f t="shared" si="56"/>
        <v/>
      </c>
      <c r="I633" s="104" t="str">
        <f t="shared" si="58"/>
        <v/>
      </c>
      <c r="J633" s="105" t="str">
        <f t="shared" si="57"/>
        <v/>
      </c>
      <c r="U633" s="104" t="str">
        <f>IF(ISNUMBER(SEARCH("TRUE",#REF!)), "Need to verify Bypass", "")</f>
        <v/>
      </c>
      <c r="W633" s="105" t="s">
        <v>4</v>
      </c>
      <c r="X633" s="105">
        <f>COUNTIF(E631:E640, "=TRUE")</f>
        <v>1</v>
      </c>
      <c r="Y633" s="105">
        <f>COUNTIFS(E631:E640, "=TRUE", K631:K640, "")</f>
        <v>1</v>
      </c>
      <c r="Z633" s="105">
        <f t="shared" si="59"/>
        <v>0</v>
      </c>
      <c r="AA633" s="105">
        <f>COUNTIF(P631:P640, "=TRUE")</f>
        <v>0</v>
      </c>
      <c r="AB633" s="121">
        <f>IF(X633=0, 1, Y633/X633)</f>
        <v>1</v>
      </c>
      <c r="AC633" s="114">
        <f>IF(Y633+AA633=0, 1, Y633/(Y633+AA633))</f>
        <v>1</v>
      </c>
    </row>
    <row r="634" spans="1:29">
      <c r="B634" s="105" t="s">
        <v>744</v>
      </c>
      <c r="C634" s="105" t="str">
        <f t="shared" si="51"/>
        <v/>
      </c>
      <c r="D634" s="104" t="b">
        <f t="shared" si="52"/>
        <v>1</v>
      </c>
      <c r="E634" s="104" t="str">
        <f t="shared" si="53"/>
        <v/>
      </c>
      <c r="F634" s="104" t="str">
        <f t="shared" si="54"/>
        <v/>
      </c>
      <c r="G634" s="104" t="str">
        <f t="shared" si="55"/>
        <v/>
      </c>
      <c r="H634" s="104" t="str">
        <f t="shared" si="56"/>
        <v/>
      </c>
      <c r="I634" s="104" t="str">
        <f t="shared" si="58"/>
        <v/>
      </c>
      <c r="J634" s="105" t="str">
        <f t="shared" si="57"/>
        <v/>
      </c>
      <c r="U634" s="104" t="str">
        <f>IF(ISNUMBER(SEARCH("TRUE",#REF!)), "Need to verify Bypass", "")</f>
        <v/>
      </c>
      <c r="W634" s="105" t="s">
        <v>5</v>
      </c>
      <c r="X634" s="105">
        <f>COUNTIF(F631:F640, "=TRUE")</f>
        <v>1</v>
      </c>
      <c r="Y634" s="105">
        <f>COUNTIFS(F631:F640, "=TRUE", K631:K640, "")</f>
        <v>1</v>
      </c>
      <c r="Z634" s="105">
        <f t="shared" si="59"/>
        <v>0</v>
      </c>
      <c r="AA634" s="105">
        <f>COUNTIF(Q631:Q640, "=TRUE")</f>
        <v>0</v>
      </c>
      <c r="AB634" s="121">
        <f>IF(X634=0, 1, Y634/X634)</f>
        <v>1</v>
      </c>
      <c r="AC634" s="114">
        <f>IF(Y634+AA634=0, 1, Y634/(Y634+AA634))</f>
        <v>1</v>
      </c>
    </row>
    <row r="635" spans="1:29">
      <c r="B635" s="105" t="s">
        <v>745</v>
      </c>
      <c r="C635" s="105" t="str">
        <f t="shared" si="51"/>
        <v/>
      </c>
      <c r="D635" s="104" t="b">
        <f t="shared" si="52"/>
        <v>1</v>
      </c>
      <c r="E635" s="104" t="str">
        <f t="shared" si="53"/>
        <v/>
      </c>
      <c r="F635" s="104" t="str">
        <f t="shared" si="54"/>
        <v/>
      </c>
      <c r="G635" s="104" t="str">
        <f t="shared" si="55"/>
        <v/>
      </c>
      <c r="H635" s="104" t="str">
        <f t="shared" si="56"/>
        <v/>
      </c>
      <c r="I635" s="104" t="str">
        <f t="shared" si="58"/>
        <v/>
      </c>
      <c r="J635" s="105" t="str">
        <f t="shared" si="57"/>
        <v/>
      </c>
      <c r="U635" s="104" t="str">
        <f>IF(ISNUMBER(SEARCH("TRUE",#REF!)), "Need to verify Bypass", "")</f>
        <v/>
      </c>
      <c r="W635" s="105" t="s">
        <v>6</v>
      </c>
      <c r="X635" s="105">
        <f>COUNTIF(G631:G640, "=TRUE")</f>
        <v>0</v>
      </c>
      <c r="Y635" s="105">
        <f>COUNTIFS(G631:G640, "=TRUE", K631:K640, "")</f>
        <v>0</v>
      </c>
      <c r="Z635" s="105">
        <f>X635-Y635</f>
        <v>0</v>
      </c>
      <c r="AA635" s="105">
        <f>COUNTIF(R631:R640, "=TRUE")</f>
        <v>1</v>
      </c>
      <c r="AB635" s="121">
        <f>IF(X635=0, 1, Y635/X635)</f>
        <v>1</v>
      </c>
      <c r="AC635" s="114">
        <f>IF(Y635+AA635=0, 1, Y635/(Y635+AA635))</f>
        <v>0</v>
      </c>
    </row>
    <row r="636" spans="1:29">
      <c r="B636" s="105" t="s">
        <v>746</v>
      </c>
      <c r="C636" s="105" t="str">
        <f t="shared" si="51"/>
        <v/>
      </c>
      <c r="D636" s="104" t="b">
        <f t="shared" si="52"/>
        <v>1</v>
      </c>
      <c r="E636" s="104" t="str">
        <f t="shared" si="53"/>
        <v/>
      </c>
      <c r="F636" s="104" t="str">
        <f t="shared" si="54"/>
        <v/>
      </c>
      <c r="G636" s="104" t="str">
        <f t="shared" si="55"/>
        <v/>
      </c>
      <c r="H636" s="104" t="str">
        <f t="shared" si="56"/>
        <v/>
      </c>
      <c r="I636" s="104" t="str">
        <f t="shared" si="58"/>
        <v/>
      </c>
      <c r="J636" s="105" t="str">
        <f t="shared" si="57"/>
        <v/>
      </c>
      <c r="U636" s="104" t="str">
        <f>IF(ISNUMBER(SEARCH("TRUE",#REF!)), "Need to verify Bypass", "")</f>
        <v/>
      </c>
      <c r="W636" s="105" t="s">
        <v>7</v>
      </c>
      <c r="X636" s="105">
        <f>COUNTIF(H631:H640, "=TRUE")</f>
        <v>0</v>
      </c>
      <c r="Y636" s="105">
        <f>COUNTIFS(H631:H640, "=TRUE", K631:K640, "")</f>
        <v>0</v>
      </c>
      <c r="Z636" s="105">
        <f t="shared" ref="Z636:Z637" si="60">X636-Y636</f>
        <v>0</v>
      </c>
      <c r="AA636" s="105">
        <f>COUNTIF(S631:S640, "=TRUE")</f>
        <v>0</v>
      </c>
      <c r="AB636" s="121">
        <f>IF(X636=0, 1, Y636/X636)</f>
        <v>1</v>
      </c>
      <c r="AC636" s="114">
        <f>IF(Y636+AA636=0, 1, Y636/(Y636+AA636))</f>
        <v>1</v>
      </c>
    </row>
    <row r="637" spans="1:29">
      <c r="B637" s="105" t="s">
        <v>747</v>
      </c>
      <c r="C637" s="105" t="str">
        <f t="shared" si="51"/>
        <v/>
      </c>
      <c r="D637" s="104" t="b">
        <f t="shared" si="52"/>
        <v>1</v>
      </c>
      <c r="E637" s="104" t="str">
        <f t="shared" si="53"/>
        <v/>
      </c>
      <c r="F637" s="104" t="str">
        <f t="shared" si="54"/>
        <v/>
      </c>
      <c r="G637" s="104" t="str">
        <f t="shared" si="55"/>
        <v/>
      </c>
      <c r="H637" s="104" t="str">
        <f t="shared" si="56"/>
        <v/>
      </c>
      <c r="I637" s="104" t="str">
        <f t="shared" si="58"/>
        <v/>
      </c>
      <c r="J637" s="105" t="str">
        <f t="shared" si="57"/>
        <v/>
      </c>
      <c r="U637" s="104" t="str">
        <f>IF(ISNUMBER(SEARCH("TRUE",#REF!)), "Need to verify Bypass", "")</f>
        <v/>
      </c>
      <c r="W637" s="105" t="s">
        <v>12</v>
      </c>
      <c r="X637" s="105">
        <f>COUNTIF(I631:I640, "=TRUE")</f>
        <v>0</v>
      </c>
      <c r="Y637" s="105">
        <f>COUNTIFS(I631:I640, "=TRUE", K631:K640, "")</f>
        <v>0</v>
      </c>
      <c r="Z637" s="105">
        <f t="shared" si="60"/>
        <v>0</v>
      </c>
      <c r="AA637" s="105">
        <f>COUNTIF(T631:T640,"=TRUE")</f>
        <v>0</v>
      </c>
      <c r="AB637" s="122">
        <f>IF(X637=0, 1, Y637/X637)</f>
        <v>1</v>
      </c>
      <c r="AC637" s="114">
        <f>IF(Y637+AA637=0, 1, Y637/(Y637+AA637))</f>
        <v>1</v>
      </c>
    </row>
    <row r="638" spans="1:29">
      <c r="B638" s="105" t="s">
        <v>748</v>
      </c>
      <c r="C638" s="105" t="str">
        <f t="shared" si="51"/>
        <v/>
      </c>
      <c r="D638" s="104" t="b">
        <f t="shared" si="52"/>
        <v>1</v>
      </c>
      <c r="E638" s="104" t="str">
        <f t="shared" si="53"/>
        <v/>
      </c>
      <c r="F638" s="104" t="str">
        <f t="shared" si="54"/>
        <v/>
      </c>
      <c r="G638" s="104" t="str">
        <f t="shared" si="55"/>
        <v/>
      </c>
      <c r="H638" s="104" t="str">
        <f t="shared" si="56"/>
        <v/>
      </c>
      <c r="I638" s="104" t="str">
        <f t="shared" si="58"/>
        <v/>
      </c>
      <c r="J638" s="105" t="str">
        <f t="shared" si="57"/>
        <v/>
      </c>
      <c r="U638" s="104" t="str">
        <f>IF(ISNUMBER(SEARCH("TRUE",#REF!)), "Need to verify Bypass", "")</f>
        <v/>
      </c>
      <c r="W638" s="43" t="s">
        <v>35</v>
      </c>
      <c r="X638" s="43">
        <f>SUM(X631:X637)</f>
        <v>10</v>
      </c>
      <c r="Y638" s="43">
        <f>SUM(Y631:Y637)</f>
        <v>10</v>
      </c>
      <c r="Z638" s="43">
        <f>X638-Y638</f>
        <v>0</v>
      </c>
      <c r="AA638" s="43">
        <f>SUM(AA631:AA637)</f>
        <v>2</v>
      </c>
      <c r="AB638" s="122">
        <f>IF(X638=0, 1, Y638/X638)</f>
        <v>1</v>
      </c>
      <c r="AC638" s="116">
        <f>IF(Y638+AA638=0, 1, Y638/(Y638+AA638))</f>
        <v>0.83333333333333337</v>
      </c>
    </row>
    <row r="639" spans="1:29">
      <c r="B639" s="105" t="s">
        <v>749</v>
      </c>
      <c r="C639" s="105" t="str">
        <f t="shared" si="51"/>
        <v/>
      </c>
      <c r="D639" s="104" t="b">
        <f t="shared" si="52"/>
        <v>1</v>
      </c>
      <c r="E639" s="104" t="str">
        <f t="shared" si="53"/>
        <v/>
      </c>
      <c r="F639" s="104" t="str">
        <f t="shared" si="54"/>
        <v/>
      </c>
      <c r="G639" s="104" t="str">
        <f t="shared" si="55"/>
        <v/>
      </c>
      <c r="H639" s="104" t="str">
        <f t="shared" si="56"/>
        <v/>
      </c>
      <c r="I639" s="104" t="str">
        <f t="shared" si="58"/>
        <v/>
      </c>
      <c r="J639" s="105" t="str">
        <f t="shared" si="57"/>
        <v/>
      </c>
      <c r="U639" s="104" t="str">
        <f>IF(ISNUMBER(SEARCH("TRUE",#REF!)), "Need to verify Bypass", "")</f>
        <v/>
      </c>
    </row>
    <row r="640" spans="1:29">
      <c r="B640" s="105" t="s">
        <v>750</v>
      </c>
      <c r="C640" s="105" t="str">
        <f t="shared" si="51"/>
        <v/>
      </c>
      <c r="D640" s="104" t="str">
        <f t="shared" si="52"/>
        <v/>
      </c>
      <c r="E640" s="104" t="b">
        <f t="shared" si="53"/>
        <v>1</v>
      </c>
      <c r="F640" s="104" t="str">
        <f t="shared" si="54"/>
        <v/>
      </c>
      <c r="G640" s="104" t="str">
        <f t="shared" si="55"/>
        <v/>
      </c>
      <c r="H640" s="104" t="str">
        <f t="shared" si="56"/>
        <v/>
      </c>
      <c r="I640" s="104" t="str">
        <f t="shared" si="58"/>
        <v/>
      </c>
      <c r="J640" s="105" t="str">
        <f t="shared" si="57"/>
        <v/>
      </c>
      <c r="U640" s="104" t="str">
        <f>IF(ISNUMBER(SEARCH("TRUE",#REF!)), "Need to verify Bypass", "")</f>
        <v/>
      </c>
    </row>
    <row r="641" spans="1:29" s="101" customFormat="1">
      <c r="A641" s="106"/>
      <c r="B641" s="43"/>
      <c r="C641" s="43"/>
      <c r="D641" s="39"/>
      <c r="F641" s="43"/>
      <c r="G641" s="43"/>
      <c r="H641" s="43"/>
      <c r="I641" s="39" t="str">
        <f t="shared" si="58"/>
        <v/>
      </c>
      <c r="J641" s="43"/>
      <c r="K641" s="39"/>
      <c r="M641" s="141"/>
      <c r="N641" s="45"/>
      <c r="P641" s="43"/>
      <c r="Q641" s="39"/>
      <c r="S641" s="43"/>
      <c r="T641" s="43"/>
      <c r="U641" s="39" t="str">
        <f>IF(ISNUMBER(SEARCH("TRUE",#REF!)), "Need to verify Bypass", "")</f>
        <v/>
      </c>
      <c r="AB641" s="117"/>
    </row>
    <row r="642" spans="1:29">
      <c r="A642" s="109" t="s">
        <v>751</v>
      </c>
      <c r="B642" s="105" t="s">
        <v>752</v>
      </c>
      <c r="C642" s="105" t="str">
        <f t="shared" si="51"/>
        <v/>
      </c>
      <c r="D642" s="104" t="b">
        <f t="shared" si="52"/>
        <v>1</v>
      </c>
      <c r="E642" s="104" t="str">
        <f t="shared" si="53"/>
        <v/>
      </c>
      <c r="F642" s="104" t="str">
        <f t="shared" si="54"/>
        <v/>
      </c>
      <c r="G642" s="104" t="str">
        <f t="shared" si="55"/>
        <v/>
      </c>
      <c r="H642" s="104" t="str">
        <f t="shared" si="56"/>
        <v/>
      </c>
      <c r="I642" s="104" t="str">
        <f t="shared" si="58"/>
        <v/>
      </c>
      <c r="J642" s="105" t="str">
        <f t="shared" ref="J642:J688" si="61">IF($B641=$B642,"Duplicate","")</f>
        <v/>
      </c>
      <c r="M642" s="118" t="s">
        <v>753</v>
      </c>
      <c r="Q642" s="104" t="b">
        <v>1</v>
      </c>
      <c r="U642" s="104" t="str">
        <f>IF(ISNUMBER(SEARCH("TRUE",#REF!)), "Need to verify Bypass", "")</f>
        <v/>
      </c>
      <c r="W642" s="105" t="s">
        <v>2</v>
      </c>
      <c r="X642" s="105">
        <f>COUNTIF(C642:C688, "=TRUE")</f>
        <v>2</v>
      </c>
      <c r="Y642" s="105">
        <f>COUNTIFS(C642:C688, "=TRUE", K642:K688, "")</f>
        <v>2</v>
      </c>
      <c r="Z642" s="105">
        <f>X642-Y642</f>
        <v>0</v>
      </c>
      <c r="AA642" s="105">
        <f>COUNTIF(N642:N688, "=TRUE")</f>
        <v>2</v>
      </c>
      <c r="AB642" s="120">
        <f>IF(X642=0, 1, Y642/X642)</f>
        <v>1</v>
      </c>
      <c r="AC642" s="114">
        <f>IF(Y642+AA642=0, 1, Y642/(Y642+AA642))</f>
        <v>0.5</v>
      </c>
    </row>
    <row r="643" spans="1:29">
      <c r="B643" s="105" t="s">
        <v>754</v>
      </c>
      <c r="C643" s="105" t="str">
        <f>IF(ISNUMBER(SEARCH("BRANCH",$B643)), TRUE, "")</f>
        <v/>
      </c>
      <c r="D643" s="104" t="str">
        <f>IF(ISNUMBER(SEARCH("CONSTANT_CODING",$B643)), TRUE, "")</f>
        <v/>
      </c>
      <c r="E643" s="104" t="str">
        <f>IF(ISNUMBER(SEARCH("DEFAULT_FAIL",$B643)), TRUE, "")</f>
        <v/>
      </c>
      <c r="F643" s="104" t="str">
        <f>IF(ISNUMBER(SEARCH("DETECT",$B643)), TRUE, "")</f>
        <v/>
      </c>
      <c r="G643" s="104" t="str">
        <f>IF(ISNUMBER(SEARCH("DOUBLE_CHECK",$B643)), TRUE, "")</f>
        <v/>
      </c>
      <c r="H643" s="104" t="str">
        <f>IF(ISNUMBER(SEARCH("LOOP_CHECK",$B643)), TRUE, "")</f>
        <v/>
      </c>
      <c r="I643" s="104" t="b">
        <f>IF(ISNUMBER(SEARCH("BYPASS",$B643)), TRUE, "")</f>
        <v>1</v>
      </c>
      <c r="M643" s="118" t="s">
        <v>755</v>
      </c>
      <c r="Q643" s="104" t="b">
        <v>1</v>
      </c>
      <c r="W643" s="105" t="s">
        <v>3</v>
      </c>
      <c r="X643" s="105">
        <f>COUNTIF(D642:D688, "=TRUE")</f>
        <v>4</v>
      </c>
      <c r="Y643" s="105">
        <f>COUNTIFS(D642:D688, "=TRUE", K642:K688, "")</f>
        <v>3</v>
      </c>
      <c r="Z643" s="105">
        <f>X643-Y643</f>
        <v>1</v>
      </c>
      <c r="AA643" s="105">
        <f>COUNTIF(O642:O688, "=TRUE")</f>
        <v>0</v>
      </c>
      <c r="AB643" s="121">
        <f>IF(X643=0, 1, Y643/X643)</f>
        <v>0.75</v>
      </c>
      <c r="AC643" s="114">
        <f>IF(Y643+AA643=0, 1, Y643/(Y643+AA643))</f>
        <v>1</v>
      </c>
    </row>
    <row r="644" spans="1:29">
      <c r="B644" s="105" t="s">
        <v>756</v>
      </c>
      <c r="C644" s="105" t="str">
        <f t="shared" si="51"/>
        <v/>
      </c>
      <c r="D644" s="104" t="str">
        <f t="shared" si="52"/>
        <v/>
      </c>
      <c r="E644" s="104" t="str">
        <f t="shared" si="53"/>
        <v/>
      </c>
      <c r="F644" s="104" t="str">
        <f t="shared" si="54"/>
        <v/>
      </c>
      <c r="G644" s="104" t="b">
        <f t="shared" si="55"/>
        <v>1</v>
      </c>
      <c r="H644" s="104" t="str">
        <f t="shared" si="56"/>
        <v/>
      </c>
      <c r="I644" s="104" t="str">
        <f t="shared" si="58"/>
        <v/>
      </c>
      <c r="J644" s="105" t="s">
        <v>145</v>
      </c>
      <c r="K644" s="104" t="b">
        <v>1</v>
      </c>
      <c r="M644" s="118" t="s">
        <v>757</v>
      </c>
      <c r="N644" s="119" t="b">
        <v>1</v>
      </c>
      <c r="U644" s="104" t="str">
        <f>IF(ISNUMBER(SEARCH("TRUE",#REF!)), "Need to verify Bypass", "")</f>
        <v/>
      </c>
      <c r="W644" s="105" t="s">
        <v>4</v>
      </c>
      <c r="X644" s="105">
        <f>COUNTIF(E642:E688, "=TRUE")</f>
        <v>4</v>
      </c>
      <c r="Y644" s="105">
        <f>COUNTIFS(E642:E688, "=TRUE", K642:K688, "")</f>
        <v>4</v>
      </c>
      <c r="Z644" s="105">
        <f t="shared" ref="Z644:Z645" si="62">X644-Y644</f>
        <v>0</v>
      </c>
      <c r="AA644" s="105">
        <f>COUNTIF(P642:P688, "=TRUE")</f>
        <v>0</v>
      </c>
      <c r="AB644" s="121">
        <f>IF(X644=0, 1, Y644/X644)</f>
        <v>1</v>
      </c>
      <c r="AC644" s="114">
        <f>IF(Y644+AA644=0, 1, Y644/(Y644+AA644))</f>
        <v>1</v>
      </c>
    </row>
    <row r="645" spans="1:29">
      <c r="B645" s="105" t="s">
        <v>758</v>
      </c>
      <c r="C645" s="105" t="str">
        <f>IF(ISNUMBER(SEARCH("BRANCH",$B645)), TRUE, "")</f>
        <v/>
      </c>
      <c r="D645" s="104" t="str">
        <f>IF(ISNUMBER(SEARCH("CONSTANT_CODING",$B645)), TRUE, "")</f>
        <v/>
      </c>
      <c r="E645" s="104" t="str">
        <f>IF(ISNUMBER(SEARCH("DEFAULT_FAIL",$B645)), TRUE, "")</f>
        <v/>
      </c>
      <c r="F645" s="104" t="str">
        <f>IF(ISNUMBER(SEARCH("DETECT",$B645)), TRUE, "")</f>
        <v/>
      </c>
      <c r="G645" s="104" t="str">
        <f>IF(ISNUMBER(SEARCH("DOUBLE_CHECK",$B645)), TRUE, "")</f>
        <v/>
      </c>
      <c r="H645" s="104" t="str">
        <f>IF(ISNUMBER(SEARCH("LOOP_CHECK",$B645)), TRUE, "")</f>
        <v/>
      </c>
      <c r="I645" s="104" t="b">
        <f>IF(ISNUMBER(SEARCH("BYPASS",$B645)), TRUE, "")</f>
        <v>1</v>
      </c>
      <c r="M645" s="118" t="s">
        <v>759</v>
      </c>
      <c r="N645" s="119" t="b">
        <v>1</v>
      </c>
      <c r="W645" s="105" t="s">
        <v>5</v>
      </c>
      <c r="X645" s="105">
        <f>COUNTIF(F642:F688, "=TRUE")</f>
        <v>0</v>
      </c>
      <c r="Y645" s="105">
        <f>COUNTIFS(F642:F688, "=TRUE", K642:K688, "")</f>
        <v>0</v>
      </c>
      <c r="Z645" s="105">
        <f t="shared" si="62"/>
        <v>0</v>
      </c>
      <c r="AA645" s="105">
        <f>COUNTIF(Q642:Q688, "=TRUE")</f>
        <v>2</v>
      </c>
      <c r="AB645" s="121">
        <f>IF(X645=0, 1, Y645/X645)</f>
        <v>1</v>
      </c>
      <c r="AC645" s="114">
        <f>IF(Y645+AA645=0, 1, Y645/(Y645+AA645))</f>
        <v>0</v>
      </c>
    </row>
    <row r="646" spans="1:29">
      <c r="B646" s="105" t="s">
        <v>760</v>
      </c>
      <c r="C646" s="105" t="str">
        <f t="shared" si="51"/>
        <v/>
      </c>
      <c r="D646" s="104" t="str">
        <f t="shared" si="52"/>
        <v/>
      </c>
      <c r="E646" s="104" t="str">
        <f t="shared" si="53"/>
        <v/>
      </c>
      <c r="F646" s="104" t="str">
        <f t="shared" si="54"/>
        <v/>
      </c>
      <c r="G646" s="104" t="b">
        <f t="shared" si="55"/>
        <v>1</v>
      </c>
      <c r="H646" s="104" t="str">
        <f t="shared" si="56"/>
        <v/>
      </c>
      <c r="I646" s="104" t="str">
        <f t="shared" si="58"/>
        <v/>
      </c>
      <c r="J646" s="105" t="s">
        <v>145</v>
      </c>
      <c r="K646" s="104" t="b">
        <v>1</v>
      </c>
      <c r="U646" s="104" t="str">
        <f>IF(ISNUMBER(SEARCH("TRUE",#REF!)), "Need to verify Bypass", "")</f>
        <v/>
      </c>
      <c r="W646" s="105" t="s">
        <v>6</v>
      </c>
      <c r="X646" s="105">
        <f>COUNTIF(G642:G688, "=TRUE")</f>
        <v>20</v>
      </c>
      <c r="Y646" s="105">
        <f>COUNTIFS(G642:G688, "=TRUE", K642:K688, "")</f>
        <v>3</v>
      </c>
      <c r="Z646" s="105">
        <f>X646-Y646</f>
        <v>17</v>
      </c>
      <c r="AA646" s="105">
        <f>COUNTIF(R642:R688, "=TRUE")</f>
        <v>0</v>
      </c>
      <c r="AB646" s="121">
        <f>IF(X646=0, 1, Y646/X646)</f>
        <v>0.15</v>
      </c>
      <c r="AC646" s="114">
        <f>IF(Y646+AA646=0, 1, Y646/(Y646+AA646))</f>
        <v>1</v>
      </c>
    </row>
    <row r="647" spans="1:29">
      <c r="B647" s="105" t="s">
        <v>761</v>
      </c>
      <c r="C647" s="105" t="str">
        <f t="shared" si="51"/>
        <v/>
      </c>
      <c r="D647" s="104" t="str">
        <f t="shared" si="52"/>
        <v/>
      </c>
      <c r="E647" s="104" t="b">
        <f t="shared" si="53"/>
        <v>1</v>
      </c>
      <c r="F647" s="104" t="str">
        <f t="shared" si="54"/>
        <v/>
      </c>
      <c r="G647" s="104" t="str">
        <f t="shared" si="55"/>
        <v/>
      </c>
      <c r="H647" s="104" t="str">
        <f t="shared" si="56"/>
        <v/>
      </c>
      <c r="I647" s="104" t="str">
        <f t="shared" si="58"/>
        <v/>
      </c>
      <c r="J647" s="105" t="str">
        <f t="shared" si="61"/>
        <v/>
      </c>
      <c r="U647" s="104" t="str">
        <f>IF(ISNUMBER(SEARCH("TRUE",#REF!)), "Need to verify Bypass", "")</f>
        <v/>
      </c>
      <c r="W647" s="105" t="s">
        <v>7</v>
      </c>
      <c r="X647" s="105">
        <f>COUNTIF(H642:H688, "=TRUE")</f>
        <v>0</v>
      </c>
      <c r="Y647" s="105">
        <f>COUNTIFS(H642:H688, "=TRUE", K642:K688, "")</f>
        <v>0</v>
      </c>
      <c r="Z647" s="105">
        <f>X647-Y647</f>
        <v>0</v>
      </c>
      <c r="AA647" s="105">
        <f>COUNTIF(S642:S688, "=TRUE")</f>
        <v>0</v>
      </c>
      <c r="AB647" s="121">
        <f>IF(X647=0, 1, Y647/X647)</f>
        <v>1</v>
      </c>
      <c r="AC647" s="114">
        <f>IF(Y647+AA647=0, 1, Y647/(Y647+AA647))</f>
        <v>1</v>
      </c>
    </row>
    <row r="648" spans="1:29">
      <c r="B648" s="105" t="s">
        <v>762</v>
      </c>
      <c r="C648" s="105" t="str">
        <f t="shared" si="51"/>
        <v/>
      </c>
      <c r="D648" s="104" t="b">
        <f t="shared" si="52"/>
        <v>1</v>
      </c>
      <c r="E648" s="104" t="str">
        <f t="shared" si="53"/>
        <v/>
      </c>
      <c r="F648" s="104" t="str">
        <f t="shared" si="54"/>
        <v/>
      </c>
      <c r="G648" s="104" t="str">
        <f t="shared" si="55"/>
        <v/>
      </c>
      <c r="H648" s="104" t="str">
        <f t="shared" si="56"/>
        <v/>
      </c>
      <c r="I648" s="104" t="str">
        <f t="shared" si="58"/>
        <v/>
      </c>
      <c r="J648" s="105" t="s">
        <v>145</v>
      </c>
      <c r="K648" s="104" t="b">
        <v>1</v>
      </c>
      <c r="U648" s="104" t="str">
        <f>IF(ISNUMBER(SEARCH("TRUE",#REF!)), "Need to verify Bypass", "")</f>
        <v/>
      </c>
      <c r="W648" s="105" t="s">
        <v>12</v>
      </c>
      <c r="X648" s="105">
        <f>COUNTIF(I642:I688, "=TRUE")</f>
        <v>17</v>
      </c>
      <c r="Y648" s="105">
        <f>COUNTIFS(I642:I688, "=TRUE", K642:K688, "")</f>
        <v>17</v>
      </c>
      <c r="Z648" s="105">
        <f t="shared" ref="Z648:Z649" si="63">X648-Y648</f>
        <v>0</v>
      </c>
      <c r="AA648" s="105">
        <f>COUNTIF(T642:T688,"=TRUE")</f>
        <v>0</v>
      </c>
      <c r="AB648" s="122">
        <f>IF(X648=0, 1, Y648/X648)</f>
        <v>1</v>
      </c>
      <c r="AC648" s="114">
        <f>IF(Y648+AA648=0, 1, Y648/(Y648+AA648))</f>
        <v>1</v>
      </c>
    </row>
    <row r="649" spans="1:29">
      <c r="B649" s="105" t="s">
        <v>763</v>
      </c>
      <c r="C649" s="105" t="str">
        <f>IF(ISNUMBER(SEARCH("BRANCH",$B649)), TRUE, "")</f>
        <v/>
      </c>
      <c r="D649" s="104" t="str">
        <f>IF(ISNUMBER(SEARCH("CONSTANT_CODING",$B649)), TRUE, "")</f>
        <v/>
      </c>
      <c r="E649" s="104" t="str">
        <f>IF(ISNUMBER(SEARCH("DEFAULT_FAIL",$B649)), TRUE, "")</f>
        <v/>
      </c>
      <c r="F649" s="104" t="str">
        <f>IF(ISNUMBER(SEARCH("DETECT",$B649)), TRUE, "")</f>
        <v/>
      </c>
      <c r="G649" s="104" t="str">
        <f>IF(ISNUMBER(SEARCH("DOUBLE_CHECK",$B649)), TRUE, "")</f>
        <v/>
      </c>
      <c r="H649" s="104" t="str">
        <f>IF(ISNUMBER(SEARCH("LOOP_CHECK",$B649)), TRUE, "")</f>
        <v/>
      </c>
      <c r="I649" s="104" t="b">
        <f>IF(ISNUMBER(SEARCH("BYPASS",$B649)), TRUE, "")</f>
        <v>1</v>
      </c>
      <c r="W649" s="43" t="s">
        <v>35</v>
      </c>
      <c r="X649" s="43">
        <f>SUM(X642:X648)</f>
        <v>47</v>
      </c>
      <c r="Y649" s="43">
        <f>SUM(Y642:Y648)</f>
        <v>29</v>
      </c>
      <c r="Z649" s="43">
        <f>X649-Y649</f>
        <v>18</v>
      </c>
      <c r="AA649" s="43">
        <f>SUM(AA642:AA648)</f>
        <v>4</v>
      </c>
      <c r="AB649" s="122">
        <f>IF(X649=0, 1, Y649/X649)</f>
        <v>0.61702127659574468</v>
      </c>
      <c r="AC649" s="116">
        <f>IF(Y649+AA649=0, 1, Y649/(Y649+AA649))</f>
        <v>0.87878787878787878</v>
      </c>
    </row>
    <row r="650" spans="1:29">
      <c r="B650" s="105" t="s">
        <v>764</v>
      </c>
      <c r="C650" s="105" t="str">
        <f t="shared" si="51"/>
        <v/>
      </c>
      <c r="D650" s="104" t="str">
        <f t="shared" si="52"/>
        <v/>
      </c>
      <c r="E650" s="104" t="str">
        <f t="shared" si="53"/>
        <v/>
      </c>
      <c r="F650" s="104" t="str">
        <f t="shared" si="54"/>
        <v/>
      </c>
      <c r="G650" s="104" t="b">
        <f t="shared" si="55"/>
        <v>1</v>
      </c>
      <c r="H650" s="104" t="str">
        <f t="shared" si="56"/>
        <v/>
      </c>
      <c r="I650" s="104" t="str">
        <f t="shared" si="58"/>
        <v/>
      </c>
      <c r="J650" s="105" t="s">
        <v>145</v>
      </c>
      <c r="K650" s="104" t="b">
        <v>1</v>
      </c>
      <c r="U650" s="104" t="str">
        <f>IF(ISNUMBER(SEARCH("TRUE",#REF!)), "Need to verify Bypass", "")</f>
        <v/>
      </c>
    </row>
    <row r="651" spans="1:29">
      <c r="B651" s="105" t="s">
        <v>765</v>
      </c>
      <c r="C651" s="105" t="str">
        <f>IF(ISNUMBER(SEARCH("BRANCH",$B651)), TRUE, "")</f>
        <v/>
      </c>
      <c r="D651" s="104" t="str">
        <f>IF(ISNUMBER(SEARCH("CONSTANT_CODING",$B651)), TRUE, "")</f>
        <v/>
      </c>
      <c r="E651" s="104" t="str">
        <f>IF(ISNUMBER(SEARCH("DEFAULT_FAIL",$B651)), TRUE, "")</f>
        <v/>
      </c>
      <c r="F651" s="104" t="str">
        <f>IF(ISNUMBER(SEARCH("DETECT",$B651)), TRUE, "")</f>
        <v/>
      </c>
      <c r="G651" s="104" t="str">
        <f>IF(ISNUMBER(SEARCH("DOUBLE_CHECK",$B651)), TRUE, "")</f>
        <v/>
      </c>
      <c r="H651" s="104" t="str">
        <f>IF(ISNUMBER(SEARCH("LOOP_CHECK",$B651)), TRUE, "")</f>
        <v/>
      </c>
      <c r="I651" s="104" t="b">
        <f>IF(ISNUMBER(SEARCH("BYPASS",$B651)), TRUE, "")</f>
        <v>1</v>
      </c>
    </row>
    <row r="652" spans="1:29">
      <c r="B652" s="105" t="s">
        <v>766</v>
      </c>
      <c r="C652" s="105" t="str">
        <f t="shared" si="51"/>
        <v/>
      </c>
      <c r="D652" s="104" t="str">
        <f t="shared" si="52"/>
        <v/>
      </c>
      <c r="E652" s="104" t="str">
        <f t="shared" si="53"/>
        <v/>
      </c>
      <c r="F652" s="104" t="str">
        <f t="shared" si="54"/>
        <v/>
      </c>
      <c r="G652" s="104" t="b">
        <f t="shared" si="55"/>
        <v>1</v>
      </c>
      <c r="H652" s="104" t="str">
        <f t="shared" si="56"/>
        <v/>
      </c>
      <c r="I652" s="104" t="str">
        <f t="shared" si="58"/>
        <v/>
      </c>
      <c r="J652" s="105" t="s">
        <v>145</v>
      </c>
      <c r="K652" s="104" t="b">
        <v>1</v>
      </c>
      <c r="U652" s="104" t="str">
        <f>IF(ISNUMBER(SEARCH("TRUE",#REF!)), "Need to verify Bypass", "")</f>
        <v/>
      </c>
    </row>
    <row r="653" spans="1:29">
      <c r="B653" s="105" t="s">
        <v>767</v>
      </c>
      <c r="C653" s="105" t="str">
        <f>IF(ISNUMBER(SEARCH("BRANCH",$B653)), TRUE, "")</f>
        <v/>
      </c>
      <c r="D653" s="104" t="str">
        <f>IF(ISNUMBER(SEARCH("CONSTANT_CODING",$B653)), TRUE, "")</f>
        <v/>
      </c>
      <c r="E653" s="104" t="str">
        <f>IF(ISNUMBER(SEARCH("DEFAULT_FAIL",$B653)), TRUE, "")</f>
        <v/>
      </c>
      <c r="F653" s="104" t="str">
        <f>IF(ISNUMBER(SEARCH("DETECT",$B653)), TRUE, "")</f>
        <v/>
      </c>
      <c r="G653" s="104" t="str">
        <f>IF(ISNUMBER(SEARCH("DOUBLE_CHECK",$B653)), TRUE, "")</f>
        <v/>
      </c>
      <c r="H653" s="104" t="str">
        <f>IF(ISNUMBER(SEARCH("LOOP_CHECK",$B653)), TRUE, "")</f>
        <v/>
      </c>
      <c r="I653" s="104" t="b">
        <f>IF(ISNUMBER(SEARCH("BYPASS",$B653)), TRUE, "")</f>
        <v>1</v>
      </c>
    </row>
    <row r="654" spans="1:29">
      <c r="B654" s="105" t="s">
        <v>768</v>
      </c>
      <c r="C654" s="105" t="str">
        <f t="shared" si="51"/>
        <v/>
      </c>
      <c r="D654" s="104" t="str">
        <f t="shared" si="52"/>
        <v/>
      </c>
      <c r="E654" s="104" t="str">
        <f t="shared" si="53"/>
        <v/>
      </c>
      <c r="F654" s="104" t="str">
        <f t="shared" si="54"/>
        <v/>
      </c>
      <c r="G654" s="104" t="b">
        <f t="shared" si="55"/>
        <v>1</v>
      </c>
      <c r="H654" s="104" t="str">
        <f t="shared" si="56"/>
        <v/>
      </c>
      <c r="I654" s="104" t="str">
        <f t="shared" si="58"/>
        <v/>
      </c>
      <c r="J654" s="105" t="s">
        <v>145</v>
      </c>
      <c r="K654" s="104" t="b">
        <v>1</v>
      </c>
      <c r="U654" s="104" t="str">
        <f>IF(ISNUMBER(SEARCH("TRUE",#REF!)), "Need to verify Bypass", "")</f>
        <v/>
      </c>
    </row>
    <row r="655" spans="1:29">
      <c r="B655" s="105" t="s">
        <v>769</v>
      </c>
      <c r="C655" s="105" t="str">
        <f>IF(ISNUMBER(SEARCH("BRANCH",$B655)), TRUE, "")</f>
        <v/>
      </c>
      <c r="D655" s="104" t="str">
        <f>IF(ISNUMBER(SEARCH("CONSTANT_CODING",$B655)), TRUE, "")</f>
        <v/>
      </c>
      <c r="E655" s="104" t="str">
        <f>IF(ISNUMBER(SEARCH("DEFAULT_FAIL",$B655)), TRUE, "")</f>
        <v/>
      </c>
      <c r="F655" s="104" t="str">
        <f>IF(ISNUMBER(SEARCH("DETECT",$B655)), TRUE, "")</f>
        <v/>
      </c>
      <c r="G655" s="104" t="str">
        <f>IF(ISNUMBER(SEARCH("DOUBLE_CHECK",$B655)), TRUE, "")</f>
        <v/>
      </c>
      <c r="H655" s="104" t="str">
        <f>IF(ISNUMBER(SEARCH("LOOP_CHECK",$B655)), TRUE, "")</f>
        <v/>
      </c>
      <c r="I655" s="104" t="b">
        <f>IF(ISNUMBER(SEARCH("BYPASS",$B655)), TRUE, "")</f>
        <v>1</v>
      </c>
    </row>
    <row r="656" spans="1:29">
      <c r="B656" s="105" t="s">
        <v>770</v>
      </c>
      <c r="C656" s="105" t="str">
        <f t="shared" si="51"/>
        <v/>
      </c>
      <c r="D656" s="104" t="str">
        <f t="shared" si="52"/>
        <v/>
      </c>
      <c r="E656" s="104" t="str">
        <f t="shared" si="53"/>
        <v/>
      </c>
      <c r="F656" s="104" t="str">
        <f t="shared" si="54"/>
        <v/>
      </c>
      <c r="G656" s="104" t="b">
        <f t="shared" si="55"/>
        <v>1</v>
      </c>
      <c r="H656" s="104" t="str">
        <f t="shared" si="56"/>
        <v/>
      </c>
      <c r="I656" s="104" t="str">
        <f t="shared" si="58"/>
        <v/>
      </c>
      <c r="J656" s="105" t="s">
        <v>145</v>
      </c>
      <c r="K656" s="104" t="b">
        <v>1</v>
      </c>
      <c r="U656" s="104" t="str">
        <f>IF(ISNUMBER(SEARCH("TRUE",#REF!)), "Need to verify Bypass", "")</f>
        <v/>
      </c>
    </row>
    <row r="657" spans="2:21">
      <c r="B657" s="105" t="s">
        <v>771</v>
      </c>
      <c r="C657" s="105" t="str">
        <f>IF(ISNUMBER(SEARCH("BRANCH",$B657)), TRUE, "")</f>
        <v/>
      </c>
      <c r="D657" s="104" t="str">
        <f>IF(ISNUMBER(SEARCH("CONSTANT_CODING",$B657)), TRUE, "")</f>
        <v/>
      </c>
      <c r="E657" s="104" t="str">
        <f>IF(ISNUMBER(SEARCH("DEFAULT_FAIL",$B657)), TRUE, "")</f>
        <v/>
      </c>
      <c r="F657" s="104" t="str">
        <f>IF(ISNUMBER(SEARCH("DETECT",$B657)), TRUE, "")</f>
        <v/>
      </c>
      <c r="G657" s="104" t="str">
        <f>IF(ISNUMBER(SEARCH("DOUBLE_CHECK",$B657)), TRUE, "")</f>
        <v/>
      </c>
      <c r="H657" s="104" t="str">
        <f>IF(ISNUMBER(SEARCH("LOOP_CHECK",$B657)), TRUE, "")</f>
        <v/>
      </c>
      <c r="I657" s="104" t="b">
        <f>IF(ISNUMBER(SEARCH("BYPASS",$B657)), TRUE, "")</f>
        <v>1</v>
      </c>
    </row>
    <row r="658" spans="2:21">
      <c r="B658" s="105" t="s">
        <v>772</v>
      </c>
      <c r="C658" s="105" t="str">
        <f t="shared" si="51"/>
        <v/>
      </c>
      <c r="D658" s="104" t="str">
        <f t="shared" si="52"/>
        <v/>
      </c>
      <c r="E658" s="104" t="str">
        <f t="shared" si="53"/>
        <v/>
      </c>
      <c r="F658" s="104" t="str">
        <f t="shared" si="54"/>
        <v/>
      </c>
      <c r="G658" s="104" t="b">
        <f t="shared" si="55"/>
        <v>1</v>
      </c>
      <c r="H658" s="104" t="str">
        <f t="shared" si="56"/>
        <v/>
      </c>
      <c r="I658" s="104" t="str">
        <f t="shared" si="58"/>
        <v/>
      </c>
      <c r="J658" s="105" t="s">
        <v>145</v>
      </c>
      <c r="K658" s="104" t="b">
        <v>1</v>
      </c>
      <c r="U658" s="104" t="str">
        <f>IF(ISNUMBER(SEARCH("TRUE",#REF!)), "Need to verify Bypass", "")</f>
        <v/>
      </c>
    </row>
    <row r="659" spans="2:21">
      <c r="B659" s="105" t="s">
        <v>773</v>
      </c>
      <c r="C659" s="105" t="str">
        <f>IF(ISNUMBER(SEARCH("BRANCH",$B659)), TRUE, "")</f>
        <v/>
      </c>
      <c r="D659" s="104" t="str">
        <f>IF(ISNUMBER(SEARCH("CONSTANT_CODING",$B659)), TRUE, "")</f>
        <v/>
      </c>
      <c r="E659" s="104" t="str">
        <f>IF(ISNUMBER(SEARCH("DEFAULT_FAIL",$B659)), TRUE, "")</f>
        <v/>
      </c>
      <c r="F659" s="104" t="str">
        <f>IF(ISNUMBER(SEARCH("DETECT",$B659)), TRUE, "")</f>
        <v/>
      </c>
      <c r="G659" s="104" t="str">
        <f>IF(ISNUMBER(SEARCH("DOUBLE_CHECK",$B659)), TRUE, "")</f>
        <v/>
      </c>
      <c r="H659" s="104" t="str">
        <f>IF(ISNUMBER(SEARCH("LOOP_CHECK",$B659)), TRUE, "")</f>
        <v/>
      </c>
      <c r="I659" s="104" t="b">
        <f>IF(ISNUMBER(SEARCH("BYPASS",$B659)), TRUE, "")</f>
        <v>1</v>
      </c>
    </row>
    <row r="660" spans="2:21">
      <c r="B660" s="105" t="s">
        <v>774</v>
      </c>
      <c r="C660" s="105" t="str">
        <f t="shared" si="51"/>
        <v/>
      </c>
      <c r="D660" s="104" t="str">
        <f t="shared" si="52"/>
        <v/>
      </c>
      <c r="E660" s="104" t="str">
        <f t="shared" si="53"/>
        <v/>
      </c>
      <c r="F660" s="104" t="str">
        <f t="shared" si="54"/>
        <v/>
      </c>
      <c r="G660" s="104" t="b">
        <f t="shared" si="55"/>
        <v>1</v>
      </c>
      <c r="H660" s="104" t="str">
        <f t="shared" si="56"/>
        <v/>
      </c>
      <c r="I660" s="104" t="str">
        <f t="shared" si="58"/>
        <v/>
      </c>
      <c r="J660" s="105" t="s">
        <v>145</v>
      </c>
      <c r="K660" s="104" t="b">
        <v>1</v>
      </c>
      <c r="U660" s="104" t="str">
        <f>IF(ISNUMBER(SEARCH("TRUE",#REF!)), "Need to verify Bypass", "")</f>
        <v/>
      </c>
    </row>
    <row r="661" spans="2:21">
      <c r="B661" s="105" t="s">
        <v>775</v>
      </c>
      <c r="C661" s="105" t="str">
        <f>IF(ISNUMBER(SEARCH("BRANCH",$B661)), TRUE, "")</f>
        <v/>
      </c>
      <c r="D661" s="104" t="str">
        <f>IF(ISNUMBER(SEARCH("CONSTANT_CODING",$B661)), TRUE, "")</f>
        <v/>
      </c>
      <c r="E661" s="104" t="str">
        <f>IF(ISNUMBER(SEARCH("DEFAULT_FAIL",$B661)), TRUE, "")</f>
        <v/>
      </c>
      <c r="F661" s="104" t="str">
        <f>IF(ISNUMBER(SEARCH("DETECT",$B661)), TRUE, "")</f>
        <v/>
      </c>
      <c r="G661" s="104" t="str">
        <f>IF(ISNUMBER(SEARCH("DOUBLE_CHECK",$B661)), TRUE, "")</f>
        <v/>
      </c>
      <c r="H661" s="104" t="str">
        <f>IF(ISNUMBER(SEARCH("LOOP_CHECK",$B661)), TRUE, "")</f>
        <v/>
      </c>
      <c r="I661" s="104" t="b">
        <f>IF(ISNUMBER(SEARCH("BYPASS",$B661)), TRUE, "")</f>
        <v>1</v>
      </c>
    </row>
    <row r="662" spans="2:21">
      <c r="B662" s="105" t="s">
        <v>776</v>
      </c>
      <c r="C662" s="105" t="str">
        <f t="shared" si="51"/>
        <v/>
      </c>
      <c r="D662" s="104" t="str">
        <f t="shared" si="52"/>
        <v/>
      </c>
      <c r="E662" s="104" t="str">
        <f t="shared" si="53"/>
        <v/>
      </c>
      <c r="F662" s="104" t="str">
        <f t="shared" si="54"/>
        <v/>
      </c>
      <c r="G662" s="104" t="b">
        <f t="shared" si="55"/>
        <v>1</v>
      </c>
      <c r="H662" s="104" t="str">
        <f t="shared" si="56"/>
        <v/>
      </c>
      <c r="I662" s="104" t="str">
        <f t="shared" si="58"/>
        <v/>
      </c>
      <c r="J662" s="105" t="s">
        <v>145</v>
      </c>
      <c r="K662" s="104" t="b">
        <v>1</v>
      </c>
      <c r="U662" s="104" t="str">
        <f>IF(ISNUMBER(SEARCH("TRUE",#REF!)), "Need to verify Bypass", "")</f>
        <v/>
      </c>
    </row>
    <row r="663" spans="2:21">
      <c r="B663" s="105" t="s">
        <v>777</v>
      </c>
      <c r="C663" s="105" t="str">
        <f>IF(ISNUMBER(SEARCH("BRANCH",$B663)), TRUE, "")</f>
        <v/>
      </c>
      <c r="D663" s="104" t="str">
        <f>IF(ISNUMBER(SEARCH("CONSTANT_CODING",$B663)), TRUE, "")</f>
        <v/>
      </c>
      <c r="E663" s="104" t="str">
        <f>IF(ISNUMBER(SEARCH("DEFAULT_FAIL",$B663)), TRUE, "")</f>
        <v/>
      </c>
      <c r="F663" s="104" t="str">
        <f>IF(ISNUMBER(SEARCH("DETECT",$B663)), TRUE, "")</f>
        <v/>
      </c>
      <c r="G663" s="104" t="str">
        <f>IF(ISNUMBER(SEARCH("DOUBLE_CHECK",$B663)), TRUE, "")</f>
        <v/>
      </c>
      <c r="H663" s="104" t="str">
        <f>IF(ISNUMBER(SEARCH("LOOP_CHECK",$B663)), TRUE, "")</f>
        <v/>
      </c>
      <c r="I663" s="104" t="b">
        <f>IF(ISNUMBER(SEARCH("BYPASS",$B663)), TRUE, "")</f>
        <v>1</v>
      </c>
    </row>
    <row r="664" spans="2:21">
      <c r="B664" s="105" t="s">
        <v>778</v>
      </c>
      <c r="C664" s="105" t="str">
        <f t="shared" si="51"/>
        <v/>
      </c>
      <c r="D664" s="104" t="str">
        <f t="shared" si="52"/>
        <v/>
      </c>
      <c r="E664" s="104" t="str">
        <f t="shared" si="53"/>
        <v/>
      </c>
      <c r="F664" s="104" t="str">
        <f t="shared" si="54"/>
        <v/>
      </c>
      <c r="G664" s="104" t="b">
        <f t="shared" si="55"/>
        <v>1</v>
      </c>
      <c r="H664" s="104" t="str">
        <f t="shared" si="56"/>
        <v/>
      </c>
      <c r="I664" s="104" t="str">
        <f t="shared" si="58"/>
        <v/>
      </c>
      <c r="J664" s="105" t="s">
        <v>145</v>
      </c>
      <c r="K664" s="104" t="b">
        <v>1</v>
      </c>
      <c r="U664" s="104" t="str">
        <f>IF(ISNUMBER(SEARCH("TRUE",#REF!)), "Need to verify Bypass", "")</f>
        <v/>
      </c>
    </row>
    <row r="665" spans="2:21">
      <c r="B665" s="105" t="s">
        <v>779</v>
      </c>
      <c r="C665" s="105" t="b">
        <f t="shared" si="51"/>
        <v>1</v>
      </c>
      <c r="D665" s="104" t="str">
        <f t="shared" si="52"/>
        <v/>
      </c>
      <c r="E665" s="104" t="str">
        <f t="shared" si="53"/>
        <v/>
      </c>
      <c r="F665" s="104" t="str">
        <f t="shared" si="54"/>
        <v/>
      </c>
      <c r="G665" s="104" t="str">
        <f t="shared" si="55"/>
        <v/>
      </c>
      <c r="H665" s="104" t="str">
        <f t="shared" si="56"/>
        <v/>
      </c>
      <c r="I665" s="104" t="str">
        <f t="shared" si="58"/>
        <v/>
      </c>
      <c r="J665" s="105" t="str">
        <f t="shared" si="61"/>
        <v/>
      </c>
      <c r="U665" s="104" t="str">
        <f>IF(ISNUMBER(SEARCH("TRUE",#REF!)), "Need to verify Bypass", "")</f>
        <v/>
      </c>
    </row>
    <row r="666" spans="2:21">
      <c r="B666" s="105" t="s">
        <v>780</v>
      </c>
      <c r="C666" s="105" t="str">
        <f t="shared" si="51"/>
        <v/>
      </c>
      <c r="D666" s="104" t="str">
        <f t="shared" si="52"/>
        <v/>
      </c>
      <c r="E666" s="104" t="str">
        <f t="shared" si="53"/>
        <v/>
      </c>
      <c r="F666" s="104" t="str">
        <f t="shared" si="54"/>
        <v/>
      </c>
      <c r="G666" s="104" t="b">
        <f t="shared" si="55"/>
        <v>1</v>
      </c>
      <c r="H666" s="104" t="str">
        <f t="shared" si="56"/>
        <v/>
      </c>
      <c r="I666" s="104" t="str">
        <f t="shared" si="58"/>
        <v/>
      </c>
      <c r="J666" s="105" t="str">
        <f t="shared" si="61"/>
        <v/>
      </c>
      <c r="U666" s="104" t="str">
        <f>IF(ISNUMBER(SEARCH("TRUE",#REF!)), "Need to verify Bypass", "")</f>
        <v/>
      </c>
    </row>
    <row r="667" spans="2:21">
      <c r="B667" s="105" t="s">
        <v>781</v>
      </c>
      <c r="C667" s="105" t="str">
        <f t="shared" ref="C667:C688" si="64">IF(ISNUMBER(SEARCH("BRANCH",$B667)), TRUE, "")</f>
        <v/>
      </c>
      <c r="D667" s="104" t="str">
        <f t="shared" ref="D667:D688" si="65">IF(ISNUMBER(SEARCH("CONSTANT_CODING",$B667)), TRUE, "")</f>
        <v/>
      </c>
      <c r="E667" s="104" t="b">
        <f t="shared" ref="E667:E688" si="66">IF(ISNUMBER(SEARCH("DEFAULT_FAIL",$B667)), TRUE, "")</f>
        <v>1</v>
      </c>
      <c r="F667" s="104" t="str">
        <f t="shared" ref="F667:F688" si="67">IF(ISNUMBER(SEARCH("DETECT",$B667)), TRUE, "")</f>
        <v/>
      </c>
      <c r="G667" s="104" t="str">
        <f t="shared" ref="G667:G688" si="68">IF(ISNUMBER(SEARCH("DOUBLE_CHECK",$B667)), TRUE, "")</f>
        <v/>
      </c>
      <c r="H667" s="104" t="str">
        <f t="shared" ref="H667:H688" si="69">IF(ISNUMBER(SEARCH("LOOP_CHECK",$B667)), TRUE, "")</f>
        <v/>
      </c>
      <c r="I667" s="104" t="str">
        <f t="shared" si="58"/>
        <v/>
      </c>
      <c r="J667" s="105" t="str">
        <f t="shared" si="61"/>
        <v/>
      </c>
      <c r="U667" s="104" t="str">
        <f>IF(ISNUMBER(SEARCH("TRUE",#REF!)), "Need to verify Bypass", "")</f>
        <v/>
      </c>
    </row>
    <row r="668" spans="2:21">
      <c r="B668" s="105" t="s">
        <v>782</v>
      </c>
      <c r="C668" s="105" t="str">
        <f t="shared" si="64"/>
        <v/>
      </c>
      <c r="D668" s="104" t="b">
        <f t="shared" si="65"/>
        <v>1</v>
      </c>
      <c r="E668" s="104" t="str">
        <f t="shared" si="66"/>
        <v/>
      </c>
      <c r="F668" s="104" t="str">
        <f t="shared" si="67"/>
        <v/>
      </c>
      <c r="G668" s="104" t="str">
        <f t="shared" si="68"/>
        <v/>
      </c>
      <c r="H668" s="104" t="str">
        <f t="shared" si="69"/>
        <v/>
      </c>
      <c r="I668" s="104" t="str">
        <f t="shared" si="58"/>
        <v/>
      </c>
      <c r="J668" s="105" t="str">
        <f t="shared" si="61"/>
        <v/>
      </c>
      <c r="U668" s="104" t="str">
        <f>IF(ISNUMBER(SEARCH("TRUE",#REF!)), "Need to verify Bypass", "")</f>
        <v/>
      </c>
    </row>
    <row r="669" spans="2:21">
      <c r="B669" s="105" t="s">
        <v>783</v>
      </c>
      <c r="C669" s="105" t="str">
        <f>IF(ISNUMBER(SEARCH("BRANCH",$B669)), TRUE, "")</f>
        <v/>
      </c>
      <c r="D669" s="104" t="str">
        <f>IF(ISNUMBER(SEARCH("CONSTANT_CODING",$B669)), TRUE, "")</f>
        <v/>
      </c>
      <c r="E669" s="104" t="str">
        <f>IF(ISNUMBER(SEARCH("DEFAULT_FAIL",$B669)), TRUE, "")</f>
        <v/>
      </c>
      <c r="F669" s="104" t="str">
        <f>IF(ISNUMBER(SEARCH("DETECT",$B669)), TRUE, "")</f>
        <v/>
      </c>
      <c r="G669" s="104" t="str">
        <f>IF(ISNUMBER(SEARCH("DOUBLE_CHECK",$B669)), TRUE, "")</f>
        <v/>
      </c>
      <c r="H669" s="104" t="str">
        <f>IF(ISNUMBER(SEARCH("LOOP_CHECK",$B669)), TRUE, "")</f>
        <v/>
      </c>
      <c r="I669" s="104" t="b">
        <f>IF(ISNUMBER(SEARCH("BYPASS",$B669)), TRUE, "")</f>
        <v>1</v>
      </c>
    </row>
    <row r="670" spans="2:21">
      <c r="B670" s="105" t="s">
        <v>784</v>
      </c>
      <c r="C670" s="105" t="str">
        <f t="shared" si="64"/>
        <v/>
      </c>
      <c r="D670" s="104" t="str">
        <f t="shared" si="65"/>
        <v/>
      </c>
      <c r="E670" s="104" t="str">
        <f t="shared" si="66"/>
        <v/>
      </c>
      <c r="F670" s="104" t="str">
        <f t="shared" si="67"/>
        <v/>
      </c>
      <c r="G670" s="104" t="b">
        <f t="shared" si="68"/>
        <v>1</v>
      </c>
      <c r="H670" s="104" t="str">
        <f t="shared" si="69"/>
        <v/>
      </c>
      <c r="I670" s="104" t="str">
        <f t="shared" si="58"/>
        <v/>
      </c>
      <c r="J670" s="105" t="s">
        <v>145</v>
      </c>
      <c r="K670" s="104" t="b">
        <v>1</v>
      </c>
      <c r="U670" s="104" t="str">
        <f>IF(ISNUMBER(SEARCH("TRUE",#REF!)), "Need to verify Bypass", "")</f>
        <v/>
      </c>
    </row>
    <row r="671" spans="2:21">
      <c r="B671" s="105" t="s">
        <v>785</v>
      </c>
      <c r="C671" s="105" t="str">
        <f>IF(ISNUMBER(SEARCH("BRANCH",$B671)), TRUE, "")</f>
        <v/>
      </c>
      <c r="D671" s="104" t="str">
        <f>IF(ISNUMBER(SEARCH("CONSTANT_CODING",$B671)), TRUE, "")</f>
        <v/>
      </c>
      <c r="E671" s="104" t="str">
        <f>IF(ISNUMBER(SEARCH("DEFAULT_FAIL",$B671)), TRUE, "")</f>
        <v/>
      </c>
      <c r="F671" s="104" t="str">
        <f>IF(ISNUMBER(SEARCH("DETECT",$B671)), TRUE, "")</f>
        <v/>
      </c>
      <c r="G671" s="104" t="str">
        <f>IF(ISNUMBER(SEARCH("DOUBLE_CHECK",$B671)), TRUE, "")</f>
        <v/>
      </c>
      <c r="H671" s="104" t="str">
        <f>IF(ISNUMBER(SEARCH("LOOP_CHECK",$B671)), TRUE, "")</f>
        <v/>
      </c>
      <c r="I671" s="104" t="b">
        <f>IF(ISNUMBER(SEARCH("BYPASS",$B671)), TRUE, "")</f>
        <v>1</v>
      </c>
    </row>
    <row r="672" spans="2:21">
      <c r="B672" s="105" t="s">
        <v>786</v>
      </c>
      <c r="C672" s="105" t="str">
        <f t="shared" si="64"/>
        <v/>
      </c>
      <c r="D672" s="104" t="str">
        <f t="shared" si="65"/>
        <v/>
      </c>
      <c r="E672" s="104" t="str">
        <f t="shared" si="66"/>
        <v/>
      </c>
      <c r="F672" s="104" t="str">
        <f t="shared" si="67"/>
        <v/>
      </c>
      <c r="G672" s="104" t="b">
        <f t="shared" si="68"/>
        <v>1</v>
      </c>
      <c r="H672" s="104" t="str">
        <f t="shared" si="69"/>
        <v/>
      </c>
      <c r="I672" s="104" t="str">
        <f t="shared" si="58"/>
        <v/>
      </c>
      <c r="J672" s="105" t="s">
        <v>145</v>
      </c>
      <c r="K672" s="104" t="b">
        <v>1</v>
      </c>
      <c r="U672" s="104" t="str">
        <f>IF(ISNUMBER(SEARCH("TRUE",#REF!)), "Need to verify Bypass", "")</f>
        <v/>
      </c>
    </row>
    <row r="673" spans="2:21">
      <c r="B673" s="105" t="s">
        <v>787</v>
      </c>
      <c r="C673" s="105" t="str">
        <f t="shared" si="64"/>
        <v/>
      </c>
      <c r="D673" s="104" t="str">
        <f t="shared" si="65"/>
        <v/>
      </c>
      <c r="E673" s="104" t="str">
        <f t="shared" si="66"/>
        <v/>
      </c>
      <c r="F673" s="104" t="str">
        <f t="shared" si="67"/>
        <v/>
      </c>
      <c r="G673" s="104" t="b">
        <f t="shared" si="68"/>
        <v>1</v>
      </c>
      <c r="H673" s="104" t="str">
        <f t="shared" si="69"/>
        <v/>
      </c>
      <c r="I673" s="104" t="str">
        <f t="shared" si="58"/>
        <v/>
      </c>
      <c r="J673" s="105" t="str">
        <f t="shared" si="61"/>
        <v/>
      </c>
      <c r="U673" s="104" t="str">
        <f>IF(ISNUMBER(SEARCH("TRUE",#REF!)), "Need to verify Bypass", "")</f>
        <v/>
      </c>
    </row>
    <row r="674" spans="2:21">
      <c r="B674" s="105" t="s">
        <v>788</v>
      </c>
      <c r="C674" s="105" t="str">
        <f t="shared" si="64"/>
        <v/>
      </c>
      <c r="D674" s="104" t="str">
        <f t="shared" si="65"/>
        <v/>
      </c>
      <c r="E674" s="104" t="str">
        <f t="shared" si="66"/>
        <v/>
      </c>
      <c r="F674" s="104" t="str">
        <f t="shared" si="67"/>
        <v/>
      </c>
      <c r="G674" s="104" t="b">
        <f t="shared" si="68"/>
        <v>1</v>
      </c>
      <c r="H674" s="104" t="str">
        <f t="shared" si="69"/>
        <v/>
      </c>
      <c r="I674" s="104" t="str">
        <f t="shared" si="58"/>
        <v/>
      </c>
      <c r="J674" s="105" t="s">
        <v>145</v>
      </c>
      <c r="K674" s="104" t="b">
        <v>1</v>
      </c>
      <c r="U674" s="104" t="str">
        <f>IF(ISNUMBER(SEARCH("TRUE",#REF!)), "Need to verify Bypass", "")</f>
        <v/>
      </c>
    </row>
    <row r="675" spans="2:21">
      <c r="B675" s="105" t="s">
        <v>789</v>
      </c>
      <c r="C675" s="105" t="str">
        <f>IF(ISNUMBER(SEARCH("BRANCH",$B675)), TRUE, "")</f>
        <v/>
      </c>
      <c r="D675" s="104" t="str">
        <f>IF(ISNUMBER(SEARCH("CONSTANT_CODING",$B675)), TRUE, "")</f>
        <v/>
      </c>
      <c r="E675" s="104" t="str">
        <f>IF(ISNUMBER(SEARCH("DEFAULT_FAIL",$B675)), TRUE, "")</f>
        <v/>
      </c>
      <c r="F675" s="104" t="str">
        <f>IF(ISNUMBER(SEARCH("DETECT",$B675)), TRUE, "")</f>
        <v/>
      </c>
      <c r="G675" s="104" t="str">
        <f>IF(ISNUMBER(SEARCH("DOUBLE_CHECK",$B675)), TRUE, "")</f>
        <v/>
      </c>
      <c r="H675" s="104" t="str">
        <f>IF(ISNUMBER(SEARCH("LOOP_CHECK",$B675)), TRUE, "")</f>
        <v/>
      </c>
      <c r="I675" s="104" t="b">
        <f>IF(ISNUMBER(SEARCH("BYPASS",$B675)), TRUE, "")</f>
        <v>1</v>
      </c>
    </row>
    <row r="676" spans="2:21">
      <c r="B676" s="105" t="s">
        <v>790</v>
      </c>
      <c r="C676" s="105" t="str">
        <f>IF(ISNUMBER(SEARCH("BRANCH",$B676)), TRUE, "")</f>
        <v/>
      </c>
      <c r="D676" s="104" t="str">
        <f>IF(ISNUMBER(SEARCH("CONSTANT_CODING",$B676)), TRUE, "")</f>
        <v/>
      </c>
      <c r="E676" s="104" t="str">
        <f>IF(ISNUMBER(SEARCH("DEFAULT_FAIL",$B676)), TRUE, "")</f>
        <v/>
      </c>
      <c r="F676" s="104" t="str">
        <f>IF(ISNUMBER(SEARCH("DETECT",$B676)), TRUE, "")</f>
        <v/>
      </c>
      <c r="G676" s="104" t="str">
        <f>IF(ISNUMBER(SEARCH("DOUBLE_CHECK",$B676)), TRUE, "")</f>
        <v/>
      </c>
      <c r="H676" s="104" t="str">
        <f>IF(ISNUMBER(SEARCH("LOOP_CHECK",$B676)), TRUE, "")</f>
        <v/>
      </c>
      <c r="I676" s="104" t="b">
        <f>IF(ISNUMBER(SEARCH("BYPASS",$B676)), TRUE, "")</f>
        <v>1</v>
      </c>
    </row>
    <row r="677" spans="2:21">
      <c r="B677" s="105" t="s">
        <v>791</v>
      </c>
      <c r="C677" s="105" t="str">
        <f t="shared" si="64"/>
        <v/>
      </c>
      <c r="D677" s="104" t="str">
        <f t="shared" si="65"/>
        <v/>
      </c>
      <c r="E677" s="104" t="str">
        <f t="shared" si="66"/>
        <v/>
      </c>
      <c r="F677" s="104" t="str">
        <f t="shared" si="67"/>
        <v/>
      </c>
      <c r="G677" s="104" t="b">
        <f t="shared" si="68"/>
        <v>1</v>
      </c>
      <c r="H677" s="104" t="str">
        <f t="shared" si="69"/>
        <v/>
      </c>
      <c r="I677" s="104" t="str">
        <f t="shared" si="58"/>
        <v/>
      </c>
      <c r="J677" s="105" t="s">
        <v>145</v>
      </c>
      <c r="K677" s="104" t="b">
        <v>1</v>
      </c>
      <c r="U677" s="104" t="str">
        <f>IF(ISNUMBER(SEARCH("TRUE",#REF!)), "Need to verify Bypass", "")</f>
        <v/>
      </c>
    </row>
    <row r="678" spans="2:21">
      <c r="B678" s="105" t="s">
        <v>792</v>
      </c>
      <c r="C678" s="105" t="str">
        <f>IF(ISNUMBER(SEARCH("BRANCH",$B678)), TRUE, "")</f>
        <v/>
      </c>
      <c r="D678" s="104" t="str">
        <f>IF(ISNUMBER(SEARCH("CONSTANT_CODING",$B678)), TRUE, "")</f>
        <v/>
      </c>
      <c r="E678" s="104" t="str">
        <f>IF(ISNUMBER(SEARCH("DEFAULT_FAIL",$B678)), TRUE, "")</f>
        <v/>
      </c>
      <c r="F678" s="104" t="str">
        <f>IF(ISNUMBER(SEARCH("DETECT",$B678)), TRUE, "")</f>
        <v/>
      </c>
      <c r="G678" s="104" t="str">
        <f>IF(ISNUMBER(SEARCH("DOUBLE_CHECK",$B678)), TRUE, "")</f>
        <v/>
      </c>
      <c r="H678" s="104" t="str">
        <f>IF(ISNUMBER(SEARCH("LOOP_CHECK",$B678)), TRUE, "")</f>
        <v/>
      </c>
      <c r="I678" s="104" t="b">
        <f>IF(ISNUMBER(SEARCH("BYPASS",$B678)), TRUE, "")</f>
        <v>1</v>
      </c>
    </row>
    <row r="679" spans="2:21">
      <c r="B679" s="105" t="s">
        <v>793</v>
      </c>
      <c r="C679" s="105" t="str">
        <f t="shared" si="64"/>
        <v/>
      </c>
      <c r="D679" s="104" t="str">
        <f t="shared" si="65"/>
        <v/>
      </c>
      <c r="E679" s="104" t="str">
        <f t="shared" si="66"/>
        <v/>
      </c>
      <c r="F679" s="104" t="str">
        <f t="shared" si="67"/>
        <v/>
      </c>
      <c r="G679" s="104" t="b">
        <f t="shared" si="68"/>
        <v>1</v>
      </c>
      <c r="H679" s="104" t="str">
        <f t="shared" si="69"/>
        <v/>
      </c>
      <c r="I679" s="104" t="str">
        <f t="shared" si="58"/>
        <v/>
      </c>
      <c r="J679" s="105" t="s">
        <v>145</v>
      </c>
      <c r="K679" s="104" t="b">
        <v>1</v>
      </c>
      <c r="U679" s="104" t="str">
        <f>IF(ISNUMBER(SEARCH("TRUE",#REF!)), "Need to verify Bypass", "")</f>
        <v/>
      </c>
    </row>
    <row r="680" spans="2:21">
      <c r="B680" s="105" t="s">
        <v>794</v>
      </c>
      <c r="C680" s="105" t="str">
        <f>IF(ISNUMBER(SEARCH("BRANCH",$B680)), TRUE, "")</f>
        <v/>
      </c>
      <c r="D680" s="104" t="str">
        <f>IF(ISNUMBER(SEARCH("CONSTANT_CODING",$B680)), TRUE, "")</f>
        <v/>
      </c>
      <c r="E680" s="104" t="str">
        <f>IF(ISNUMBER(SEARCH("DEFAULT_FAIL",$B680)), TRUE, "")</f>
        <v/>
      </c>
      <c r="F680" s="104" t="str">
        <f>IF(ISNUMBER(SEARCH("DETECT",$B680)), TRUE, "")</f>
        <v/>
      </c>
      <c r="G680" s="104" t="str">
        <f>IF(ISNUMBER(SEARCH("DOUBLE_CHECK",$B680)), TRUE, "")</f>
        <v/>
      </c>
      <c r="H680" s="104" t="str">
        <f>IF(ISNUMBER(SEARCH("LOOP_CHECK",$B680)), TRUE, "")</f>
        <v/>
      </c>
      <c r="I680" s="104" t="b">
        <f>IF(ISNUMBER(SEARCH("BYPASS",$B680)), TRUE, "")</f>
        <v>1</v>
      </c>
    </row>
    <row r="681" spans="2:21">
      <c r="B681" s="105" t="s">
        <v>795</v>
      </c>
      <c r="C681" s="105" t="str">
        <f t="shared" si="64"/>
        <v/>
      </c>
      <c r="D681" s="104" t="str">
        <f t="shared" si="65"/>
        <v/>
      </c>
      <c r="E681" s="104" t="str">
        <f t="shared" si="66"/>
        <v/>
      </c>
      <c r="F681" s="104" t="str">
        <f t="shared" si="67"/>
        <v/>
      </c>
      <c r="G681" s="104" t="b">
        <f t="shared" si="68"/>
        <v>1</v>
      </c>
      <c r="H681" s="104" t="str">
        <f t="shared" si="69"/>
        <v/>
      </c>
      <c r="I681" s="104" t="str">
        <f t="shared" si="58"/>
        <v/>
      </c>
      <c r="J681" s="105" t="s">
        <v>145</v>
      </c>
      <c r="K681" s="104" t="b">
        <v>1</v>
      </c>
      <c r="U681" s="104" t="str">
        <f>IF(ISNUMBER(SEARCH("TRUE",#REF!)), "Need to verify Bypass", "")</f>
        <v/>
      </c>
    </row>
    <row r="682" spans="2:21">
      <c r="B682" s="105" t="s">
        <v>796</v>
      </c>
      <c r="C682" s="105" t="b">
        <f t="shared" si="64"/>
        <v>1</v>
      </c>
      <c r="D682" s="104" t="str">
        <f t="shared" si="65"/>
        <v/>
      </c>
      <c r="E682" s="104" t="str">
        <f t="shared" si="66"/>
        <v/>
      </c>
      <c r="F682" s="104" t="str">
        <f t="shared" si="67"/>
        <v/>
      </c>
      <c r="G682" s="104" t="str">
        <f t="shared" si="68"/>
        <v/>
      </c>
      <c r="H682" s="104" t="str">
        <f t="shared" si="69"/>
        <v/>
      </c>
      <c r="I682" s="104" t="str">
        <f t="shared" si="58"/>
        <v/>
      </c>
      <c r="J682" s="105" t="str">
        <f t="shared" si="61"/>
        <v/>
      </c>
      <c r="U682" s="104" t="str">
        <f>IF(ISNUMBER(SEARCH("TRUE",#REF!)), "Need to verify Bypass", "")</f>
        <v/>
      </c>
    </row>
    <row r="683" spans="2:21">
      <c r="B683" s="105" t="s">
        <v>797</v>
      </c>
      <c r="C683" s="105" t="str">
        <f t="shared" si="64"/>
        <v/>
      </c>
      <c r="D683" s="104" t="str">
        <f t="shared" si="65"/>
        <v/>
      </c>
      <c r="E683" s="104" t="str">
        <f t="shared" si="66"/>
        <v/>
      </c>
      <c r="F683" s="104" t="str">
        <f t="shared" si="67"/>
        <v/>
      </c>
      <c r="G683" s="104" t="b">
        <f t="shared" si="68"/>
        <v>1</v>
      </c>
      <c r="H683" s="104" t="str">
        <f t="shared" si="69"/>
        <v/>
      </c>
      <c r="I683" s="104" t="str">
        <f t="shared" si="58"/>
        <v/>
      </c>
      <c r="J683" s="105" t="str">
        <f t="shared" si="61"/>
        <v/>
      </c>
      <c r="U683" s="104" t="str">
        <f>IF(ISNUMBER(SEARCH("TRUE",#REF!)), "Need to verify Bypass", "")</f>
        <v/>
      </c>
    </row>
    <row r="684" spans="2:21">
      <c r="B684" s="105" t="s">
        <v>798</v>
      </c>
      <c r="C684" s="105" t="str">
        <f t="shared" si="64"/>
        <v/>
      </c>
      <c r="D684" s="104" t="str">
        <f t="shared" si="65"/>
        <v/>
      </c>
      <c r="E684" s="104" t="b">
        <f t="shared" si="66"/>
        <v>1</v>
      </c>
      <c r="F684" s="104" t="str">
        <f t="shared" si="67"/>
        <v/>
      </c>
      <c r="G684" s="104" t="str">
        <f t="shared" si="68"/>
        <v/>
      </c>
      <c r="H684" s="104" t="str">
        <f t="shared" si="69"/>
        <v/>
      </c>
      <c r="I684" s="104" t="str">
        <f t="shared" si="58"/>
        <v/>
      </c>
      <c r="J684" s="105" t="str">
        <f t="shared" si="61"/>
        <v/>
      </c>
      <c r="U684" s="104" t="str">
        <f>IF(ISNUMBER(SEARCH("TRUE",#REF!)), "Need to verify Bypass", "")</f>
        <v/>
      </c>
    </row>
    <row r="685" spans="2:21">
      <c r="B685" s="105" t="s">
        <v>799</v>
      </c>
      <c r="C685" s="105" t="str">
        <f t="shared" si="64"/>
        <v/>
      </c>
      <c r="D685" s="104" t="b">
        <f t="shared" si="65"/>
        <v>1</v>
      </c>
      <c r="E685" s="104" t="str">
        <f t="shared" si="66"/>
        <v/>
      </c>
      <c r="F685" s="104" t="str">
        <f t="shared" si="67"/>
        <v/>
      </c>
      <c r="G685" s="104" t="str">
        <f t="shared" si="68"/>
        <v/>
      </c>
      <c r="H685" s="104" t="str">
        <f t="shared" si="69"/>
        <v/>
      </c>
      <c r="I685" s="104" t="str">
        <f t="shared" si="58"/>
        <v/>
      </c>
      <c r="J685" s="105" t="str">
        <f t="shared" si="61"/>
        <v/>
      </c>
      <c r="U685" s="104" t="str">
        <f>IF(ISNUMBER(SEARCH("TRUE",#REF!)), "Need to verify Bypass", "")</f>
        <v/>
      </c>
    </row>
    <row r="686" spans="2:21">
      <c r="B686" s="105" t="s">
        <v>800</v>
      </c>
      <c r="C686" s="105" t="str">
        <f>IF(ISNUMBER(SEARCH("BRANCH",$B686)), TRUE, "")</f>
        <v/>
      </c>
      <c r="D686" s="104" t="str">
        <f>IF(ISNUMBER(SEARCH("CONSTANT_CODING",$B686)), TRUE, "")</f>
        <v/>
      </c>
      <c r="E686" s="104" t="str">
        <f>IF(ISNUMBER(SEARCH("DEFAULT_FAIL",$B686)), TRUE, "")</f>
        <v/>
      </c>
      <c r="F686" s="104" t="str">
        <f>IF(ISNUMBER(SEARCH("DETECT",$B686)), TRUE, "")</f>
        <v/>
      </c>
      <c r="G686" s="104" t="str">
        <f>IF(ISNUMBER(SEARCH("DOUBLE_CHECK",$B686)), TRUE, "")</f>
        <v/>
      </c>
      <c r="H686" s="104" t="str">
        <f>IF(ISNUMBER(SEARCH("LOOP_CHECK",$B686)), TRUE, "")</f>
        <v/>
      </c>
      <c r="I686" s="104" t="b">
        <f>IF(ISNUMBER(SEARCH("BYPASS",$B686)), TRUE, "")</f>
        <v>1</v>
      </c>
    </row>
    <row r="687" spans="2:21">
      <c r="B687" s="105" t="s">
        <v>801</v>
      </c>
      <c r="C687" s="105" t="str">
        <f t="shared" si="64"/>
        <v/>
      </c>
      <c r="D687" s="104" t="str">
        <f t="shared" si="65"/>
        <v/>
      </c>
      <c r="E687" s="104" t="str">
        <f t="shared" si="66"/>
        <v/>
      </c>
      <c r="F687" s="104" t="str">
        <f t="shared" si="67"/>
        <v/>
      </c>
      <c r="G687" s="104" t="b">
        <f t="shared" si="68"/>
        <v>1</v>
      </c>
      <c r="H687" s="104" t="str">
        <f t="shared" si="69"/>
        <v/>
      </c>
      <c r="I687" s="104" t="str">
        <f t="shared" si="58"/>
        <v/>
      </c>
      <c r="J687" s="105" t="s">
        <v>145</v>
      </c>
      <c r="K687" s="104" t="b">
        <v>1</v>
      </c>
      <c r="U687" s="104" t="str">
        <f>IF(ISNUMBER(SEARCH("TRUE",#REF!)), "Need to verify Bypass", "")</f>
        <v/>
      </c>
    </row>
    <row r="688" spans="2:21">
      <c r="B688" s="105" t="s">
        <v>802</v>
      </c>
      <c r="C688" s="105" t="str">
        <f t="shared" si="64"/>
        <v/>
      </c>
      <c r="D688" s="104" t="str">
        <f t="shared" si="65"/>
        <v/>
      </c>
      <c r="E688" s="104" t="b">
        <f t="shared" si="66"/>
        <v>1</v>
      </c>
      <c r="F688" s="104" t="str">
        <f t="shared" si="67"/>
        <v/>
      </c>
      <c r="G688" s="104" t="str">
        <f t="shared" si="68"/>
        <v/>
      </c>
      <c r="H688" s="104" t="str">
        <f t="shared" si="69"/>
        <v/>
      </c>
      <c r="I688" s="104" t="str">
        <f t="shared" si="58"/>
        <v/>
      </c>
      <c r="J688" s="105" t="str">
        <f t="shared" si="61"/>
        <v/>
      </c>
      <c r="U688" s="104" t="str">
        <f>IF(ISNUMBER(SEARCH("TRUE",#REF!)), "Need to verify Bypass", "")</f>
        <v/>
      </c>
    </row>
    <row r="689" spans="1:29" s="101" customFormat="1">
      <c r="A689" s="106" t="s">
        <v>803</v>
      </c>
      <c r="B689" s="43"/>
      <c r="C689" s="43"/>
      <c r="D689" s="39"/>
      <c r="F689" s="43"/>
      <c r="G689" s="43"/>
      <c r="H689" s="43"/>
      <c r="I689" s="39" t="str">
        <f t="shared" si="58"/>
        <v/>
      </c>
      <c r="J689" s="43"/>
      <c r="K689" s="39"/>
      <c r="M689" s="141"/>
      <c r="N689" s="45"/>
      <c r="P689" s="43"/>
      <c r="Q689" s="39"/>
      <c r="S689" s="43"/>
      <c r="T689" s="43"/>
      <c r="U689" s="39" t="str">
        <f>IF(ISNUMBER(SEARCH("TRUE",#REF!)), "Need to verify Bypass", "")</f>
        <v/>
      </c>
      <c r="W689" s="101" t="s">
        <v>804</v>
      </c>
      <c r="AB689" s="117"/>
    </row>
    <row r="690" spans="1:29">
      <c r="A690" s="109">
        <f>COUNTA(A2:A688)</f>
        <v>15</v>
      </c>
      <c r="W690" s="105" t="s">
        <v>2</v>
      </c>
      <c r="X690" s="105">
        <f>SUM(X2,X102,X127,X141,X221,X302,X320,X392,X411,X447,X469,X553,X583,X631,X642)</f>
        <v>94</v>
      </c>
      <c r="Y690" s="105">
        <f>SUM(Y2,Y102,Y127,Y141,Y221,Y302,Y320,Y392,Y411,Y447,Y469,Y553,Y583,Y631,Y642)</f>
        <v>79</v>
      </c>
      <c r="Z690" s="105">
        <f>X690-Y690</f>
        <v>15</v>
      </c>
      <c r="AA690" s="105">
        <f>SUM(AA2,AA102,AA127,AA141,AA221,AA302,AA320,AA392,AA411,AA447,AA469,AA553,AA583,AA631,AA642)</f>
        <v>20</v>
      </c>
      <c r="AB690" s="120">
        <f>IF(X690=0, 1, Y690/X690)</f>
        <v>0.84042553191489366</v>
      </c>
      <c r="AC690" s="114">
        <f>IF(Y690+AA690=0, 1, Y690/(Y690+AA690))</f>
        <v>0.79797979797979801</v>
      </c>
    </row>
    <row r="691" spans="1:29">
      <c r="W691" s="105" t="s">
        <v>3</v>
      </c>
      <c r="X691" s="105">
        <f>SUM(X3,X103,X128,X142,X222,X303,X321,X393,X412,X448,X470,X554,X584,X632,X643)</f>
        <v>166</v>
      </c>
      <c r="Y691" s="105">
        <f>SUM(Y3,Y103,Y128,Y142,Y222,Y303,Y321,Y393,Y412,Y448,Y470,Y554,Y584,Y632,Y643)</f>
        <v>138</v>
      </c>
      <c r="Z691" s="105">
        <f t="shared" ref="Z691:Z693" si="70">X691-Y691</f>
        <v>28</v>
      </c>
      <c r="AA691" s="105">
        <f>SUM(AA3,AA103,AA128,AA142,AA222,AA303,AA321,AA393,AA412,AA448,AA470,AA554,AA584,AA632,AA643)</f>
        <v>12</v>
      </c>
      <c r="AB691" s="121">
        <f>IF(X691=0, 1, Y691/X691)</f>
        <v>0.83132530120481929</v>
      </c>
      <c r="AC691" s="114">
        <f>IF(Y691+AA691=0, 1, Y691/(Y691+AA691))</f>
        <v>0.92</v>
      </c>
    </row>
    <row r="692" spans="1:29">
      <c r="W692" s="105" t="s">
        <v>4</v>
      </c>
      <c r="X692" s="105">
        <f>SUM(X4,X104,X129,X143,X223,X304,X322,X394,X413,X449,X471,X555,X585,X633,X644)</f>
        <v>48</v>
      </c>
      <c r="Y692" s="105">
        <f>SUM(Y4,Y104,Y129,Y143,Y223,Y304,Y322,Y394,Y413,Y449,Y471,Y555,Y585,Y633,Y644)</f>
        <v>42</v>
      </c>
      <c r="Z692" s="105">
        <f t="shared" si="70"/>
        <v>6</v>
      </c>
      <c r="AA692" s="105">
        <f>SUM(AA4,AA104,AA129,AA143,AA223,AA304,AA322,AA394,AA413,AA449,AA471,AA555,AA585,AA633,AA644)</f>
        <v>1</v>
      </c>
      <c r="AB692" s="121">
        <f>IF(X692=0, 1, Y692/X692)</f>
        <v>0.875</v>
      </c>
      <c r="AC692" s="114">
        <f>IF(Y692+AA692=0, 1, Y692/(Y692+AA692))</f>
        <v>0.97674418604651159</v>
      </c>
    </row>
    <row r="693" spans="1:29">
      <c r="W693" s="105" t="s">
        <v>5</v>
      </c>
      <c r="X693" s="105">
        <f>SUM(X5,X105,X130,X144,X224,X305,X323,X395,X414,X450,X472,X556,X586,X634,X645)</f>
        <v>38</v>
      </c>
      <c r="Y693" s="105">
        <f>SUM(Y5,Y105,Y130,Y144,Y224,Y305,Y323,Y395,Y414,Y450,Y472,Y556,Y586,Y634,Y645)</f>
        <v>36</v>
      </c>
      <c r="Z693" s="105">
        <f t="shared" si="70"/>
        <v>2</v>
      </c>
      <c r="AA693" s="105">
        <f>SUM(AA5,AA105,AA130,AA144,AA224,AA305,AA323,AA395,AA414,AA450,AA472,AA556,AA586,AA634,AA645)</f>
        <v>6</v>
      </c>
      <c r="AB693" s="121">
        <f>IF(X693=0, 1, Y693/X693)</f>
        <v>0.94736842105263153</v>
      </c>
      <c r="AC693" s="114">
        <f>IF(Y693+AA693=0, 1, Y693/(Y693+AA693))</f>
        <v>0.8571428571428571</v>
      </c>
    </row>
    <row r="694" spans="1:29">
      <c r="W694" s="105" t="s">
        <v>6</v>
      </c>
      <c r="X694" s="105">
        <f>SUM(X6,X106,X131,X145,X225,X306,X324,X396,X415,X451,X473,X557,X587,X635,X646)</f>
        <v>187</v>
      </c>
      <c r="Y694" s="105">
        <f>SUM(Y6,Y106,Y131,Y145,Y225,Y306,Y324,Y396,Y415,Y451,Y473,Y557,Y587,Y635,Y646)</f>
        <v>149</v>
      </c>
      <c r="Z694" s="105">
        <f>X694-Y694</f>
        <v>38</v>
      </c>
      <c r="AA694" s="105">
        <f>SUM(AA6,AA106,AA131,AA145,AA225,AA306,AA324,AA396,AA415,AA451,AA473,AA557,AA587,AA635,AA646)</f>
        <v>66</v>
      </c>
      <c r="AB694" s="121">
        <f>IF(X694=0, 1, Y694/X694)</f>
        <v>0.79679144385026734</v>
      </c>
      <c r="AC694" s="114">
        <f>IF(Y694+AA694=0, 1, Y694/(Y694+AA694))</f>
        <v>0.69302325581395352</v>
      </c>
    </row>
    <row r="695" spans="1:29">
      <c r="W695" s="105" t="s">
        <v>7</v>
      </c>
      <c r="X695" s="105">
        <f>SUM(X7,X107,X132,X146,X226,X307,X325,X397,X416,X452,X474,X558,X588,X636,X647)</f>
        <v>45</v>
      </c>
      <c r="Y695" s="105">
        <f>SUM(Y7,Y107,Y132,Y146,Y226,Y307,Y325,Y397,Y416,Y452,Y474,Y558,Y588,Y636,Y647)</f>
        <v>45</v>
      </c>
      <c r="Z695" s="105">
        <f t="shared" ref="Z695:Z697" si="71">X695-Y695</f>
        <v>0</v>
      </c>
      <c r="AA695" s="105">
        <f>SUM(AA7,AA107,AA132,AA146,AA226,AA307,AA325,AA397,AA416,AA452,AA474,AA558,AA588,AA636,AA647)</f>
        <v>0</v>
      </c>
      <c r="AB695" s="121">
        <f>IF(X695=0, 1, Y695/X695)</f>
        <v>1</v>
      </c>
      <c r="AC695" s="114">
        <f>IF(Y695+AA695=0, 1, Y695/(Y695+AA695))</f>
        <v>1</v>
      </c>
    </row>
    <row r="696" spans="1:29">
      <c r="W696" s="105" t="s">
        <v>12</v>
      </c>
      <c r="X696" s="105">
        <f>SUM(X8,X108,X133,X147,X227,X308,X326,X398,X417,X453,X475,X559,X589,X637,X648)</f>
        <v>94</v>
      </c>
      <c r="Y696" s="105">
        <f>SUM(Y8,Y108,Y133,Y147,Y227,Y308,Y326,Y398,Y417,Y453,Y475,Y559,Y589,Y637,Y648)</f>
        <v>94</v>
      </c>
      <c r="Z696" s="105">
        <f t="shared" ref="Z696" si="72">X696-Y696</f>
        <v>0</v>
      </c>
      <c r="AA696" s="105">
        <f>SUM(AA8,AA108,AA133,AA147,AA227,AA308,AA326,AA398,AA417,AA453,AA475,AA559,AA589,AA637,AA648)</f>
        <v>1</v>
      </c>
      <c r="AB696" s="122">
        <f>IF(X696=0, 1, Y696/X696)</f>
        <v>1</v>
      </c>
      <c r="AC696" s="114">
        <f>IF(Y696+AA696=0, 1, Y696/(Y696+AA696))</f>
        <v>0.98947368421052628</v>
      </c>
    </row>
    <row r="697" spans="1:29">
      <c r="W697" s="43" t="s">
        <v>35</v>
      </c>
      <c r="X697" s="43">
        <f>SUM(X690:X696)</f>
        <v>672</v>
      </c>
      <c r="Y697" s="43">
        <f>SUM(Y690:Y696)</f>
        <v>583</v>
      </c>
      <c r="Z697" s="43">
        <f>X697-Y697</f>
        <v>89</v>
      </c>
      <c r="AA697" s="43">
        <f>SUM(AA690:AA696)</f>
        <v>106</v>
      </c>
      <c r="AB697" s="122">
        <f>IF(X697=0, 1, Y697/X697)</f>
        <v>0.86755952380952384</v>
      </c>
      <c r="AC697" s="116">
        <f>IF(Y697+AA697=0, 1, Y697/(Y697+AA697))</f>
        <v>0.84615384615384615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5F8-6F0C-4F7C-8398-DF846221428A}">
  <dimension ref="C1:I37"/>
  <sheetViews>
    <sheetView topLeftCell="A17" workbookViewId="0">
      <selection activeCell="C30" sqref="C30:I32"/>
    </sheetView>
  </sheetViews>
  <sheetFormatPr defaultRowHeight="15"/>
  <cols>
    <col min="3" max="3" width="19" bestFit="1" customWidth="1"/>
    <col min="4" max="4" width="52.85546875" customWidth="1"/>
    <col min="5" max="5" width="13.85546875" bestFit="1" customWidth="1"/>
    <col min="6" max="6" width="19.28515625" bestFit="1" customWidth="1"/>
    <col min="7" max="7" width="26.85546875" bestFit="1" customWidth="1"/>
    <col min="8" max="8" width="30.85546875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501</v>
      </c>
      <c r="E3" s="5">
        <v>187</v>
      </c>
      <c r="F3" s="6">
        <f>COUNTA(C:C)-2</f>
        <v>21</v>
      </c>
      <c r="G3" s="48"/>
    </row>
    <row r="4" spans="3:9">
      <c r="G4" s="48"/>
    </row>
    <row r="5" spans="3:9">
      <c r="G5" s="48"/>
    </row>
    <row r="6" spans="3:9">
      <c r="C6" s="7" t="s">
        <v>830</v>
      </c>
      <c r="D6" s="49" t="s">
        <v>917</v>
      </c>
      <c r="E6" s="8" t="s">
        <v>810</v>
      </c>
      <c r="F6" s="8" t="s">
        <v>811</v>
      </c>
      <c r="G6" s="7" t="s">
        <v>832</v>
      </c>
      <c r="H6" s="8" t="s">
        <v>812</v>
      </c>
      <c r="I6" s="8" t="s">
        <v>813</v>
      </c>
    </row>
    <row r="7" spans="3:9">
      <c r="C7" s="43">
        <v>27</v>
      </c>
      <c r="D7" s="53" t="s">
        <v>962</v>
      </c>
      <c r="E7" s="45"/>
      <c r="F7" s="39"/>
      <c r="G7" s="27" t="s">
        <v>926</v>
      </c>
      <c r="H7" s="39"/>
      <c r="I7" s="39"/>
    </row>
    <row r="8" spans="3:9">
      <c r="C8" s="42">
        <v>53</v>
      </c>
      <c r="D8" s="53" t="s">
        <v>963</v>
      </c>
      <c r="E8" s="44"/>
      <c r="F8" s="40" t="s">
        <v>814</v>
      </c>
      <c r="G8" s="52"/>
      <c r="H8" s="40"/>
      <c r="I8" s="40"/>
    </row>
    <row r="9" spans="3:9">
      <c r="C9" s="42">
        <v>58</v>
      </c>
      <c r="D9" s="54" t="s">
        <v>963</v>
      </c>
      <c r="E9" s="44"/>
      <c r="F9" s="40" t="s">
        <v>814</v>
      </c>
      <c r="G9" s="40"/>
      <c r="H9" s="40"/>
      <c r="I9" s="40"/>
    </row>
    <row r="10" spans="3:9">
      <c r="C10" s="39">
        <v>83</v>
      </c>
      <c r="D10" s="53" t="s">
        <v>962</v>
      </c>
      <c r="E10" s="39"/>
      <c r="F10" s="39" t="s">
        <v>814</v>
      </c>
      <c r="G10" s="27" t="s">
        <v>926</v>
      </c>
      <c r="H10" s="39"/>
      <c r="I10" s="39"/>
    </row>
    <row r="11" spans="3:9">
      <c r="C11" s="39">
        <v>89</v>
      </c>
      <c r="D11" s="54" t="s">
        <v>964</v>
      </c>
      <c r="E11" s="39"/>
      <c r="F11" s="39" t="s">
        <v>814</v>
      </c>
      <c r="G11" s="39" t="s">
        <v>965</v>
      </c>
      <c r="H11" s="39"/>
      <c r="I11" s="39"/>
    </row>
    <row r="12" spans="3:9">
      <c r="C12" s="43">
        <v>97</v>
      </c>
      <c r="D12" s="53" t="s">
        <v>966</v>
      </c>
      <c r="E12" s="45"/>
      <c r="F12" s="39" t="s">
        <v>814</v>
      </c>
      <c r="G12" s="39"/>
      <c r="H12" s="39"/>
      <c r="I12" s="39"/>
    </row>
    <row r="13" spans="3:9">
      <c r="C13" s="39">
        <v>107</v>
      </c>
      <c r="D13" s="55" t="s">
        <v>967</v>
      </c>
      <c r="E13" s="39"/>
      <c r="F13" s="39" t="s">
        <v>814</v>
      </c>
      <c r="G13" s="39"/>
      <c r="H13" s="39"/>
      <c r="I13" s="39"/>
    </row>
    <row r="14" spans="3:9">
      <c r="C14" s="39">
        <v>122</v>
      </c>
      <c r="D14" s="56" t="s">
        <v>968</v>
      </c>
      <c r="E14" s="39"/>
      <c r="F14" s="39" t="s">
        <v>814</v>
      </c>
      <c r="G14" s="39" t="s">
        <v>965</v>
      </c>
      <c r="H14" s="39"/>
      <c r="I14" s="39"/>
    </row>
    <row r="15" spans="3:9">
      <c r="C15" s="43">
        <v>144</v>
      </c>
      <c r="D15" s="53" t="s">
        <v>968</v>
      </c>
      <c r="E15" s="45"/>
      <c r="F15" s="39"/>
      <c r="G15" s="39" t="s">
        <v>965</v>
      </c>
      <c r="H15" s="39"/>
      <c r="I15" s="39"/>
    </row>
    <row r="16" spans="3:9" ht="30.75">
      <c r="C16" s="43">
        <v>149</v>
      </c>
      <c r="D16" s="57" t="s">
        <v>969</v>
      </c>
      <c r="E16" s="45"/>
      <c r="F16" s="39" t="s">
        <v>814</v>
      </c>
      <c r="G16" s="39" t="s">
        <v>970</v>
      </c>
      <c r="H16" s="39"/>
      <c r="I16" s="39"/>
    </row>
    <row r="17" spans="3:9">
      <c r="C17" s="39">
        <v>155</v>
      </c>
      <c r="D17" s="54" t="s">
        <v>963</v>
      </c>
      <c r="E17" s="39"/>
      <c r="F17" s="39" t="s">
        <v>814</v>
      </c>
      <c r="G17" s="39"/>
      <c r="H17" s="39"/>
      <c r="I17" s="39"/>
    </row>
    <row r="18" spans="3:9">
      <c r="C18" s="39">
        <v>163</v>
      </c>
      <c r="D18" s="27" t="s">
        <v>971</v>
      </c>
      <c r="E18" s="39"/>
      <c r="F18" s="39" t="s">
        <v>814</v>
      </c>
      <c r="G18" s="27" t="s">
        <v>926</v>
      </c>
      <c r="H18" s="39"/>
      <c r="I18" s="39"/>
    </row>
    <row r="19" spans="3:9">
      <c r="C19" s="39">
        <v>169</v>
      </c>
      <c r="D19" s="46" t="s">
        <v>963</v>
      </c>
      <c r="E19" s="39"/>
      <c r="F19" s="39" t="s">
        <v>814</v>
      </c>
      <c r="G19" s="39"/>
      <c r="H19" s="39"/>
      <c r="I19" s="39"/>
    </row>
    <row r="20" spans="3:9">
      <c r="C20" s="39">
        <v>176</v>
      </c>
      <c r="D20" s="27" t="s">
        <v>972</v>
      </c>
      <c r="E20" s="39"/>
      <c r="F20" s="39" t="s">
        <v>814</v>
      </c>
      <c r="G20" s="39"/>
      <c r="H20" s="39"/>
      <c r="I20" s="39"/>
    </row>
    <row r="21" spans="3:9">
      <c r="C21" s="39">
        <v>183</v>
      </c>
      <c r="D21" s="27" t="s">
        <v>968</v>
      </c>
      <c r="E21" s="39"/>
      <c r="F21" s="39" t="s">
        <v>814</v>
      </c>
      <c r="G21" s="39" t="s">
        <v>965</v>
      </c>
      <c r="H21" s="39"/>
      <c r="I21" s="39"/>
    </row>
    <row r="23" spans="3:9">
      <c r="G23" t="s">
        <v>45</v>
      </c>
    </row>
    <row r="24" spans="3:9">
      <c r="D24" s="157" t="s">
        <v>5</v>
      </c>
      <c r="E24" s="157"/>
      <c r="F24" s="157"/>
    </row>
    <row r="25" spans="3:9">
      <c r="D25" s="157"/>
      <c r="E25" s="157"/>
      <c r="F25" s="157"/>
    </row>
    <row r="26" spans="3:9">
      <c r="C26" s="7" t="s">
        <v>830</v>
      </c>
      <c r="D26" s="76" t="s">
        <v>831</v>
      </c>
      <c r="E26" s="65" t="s">
        <v>810</v>
      </c>
      <c r="F26" s="65" t="s">
        <v>811</v>
      </c>
      <c r="G26" s="8" t="s">
        <v>832</v>
      </c>
      <c r="H26" s="8" t="s">
        <v>812</v>
      </c>
      <c r="I26" s="8" t="s">
        <v>813</v>
      </c>
    </row>
    <row r="27" spans="3:9">
      <c r="C27" s="39"/>
      <c r="D27" s="47"/>
      <c r="E27" s="39"/>
      <c r="F27" s="39"/>
      <c r="G27" s="39"/>
      <c r="H27" s="39"/>
      <c r="I27" s="39"/>
    </row>
    <row r="30" spans="3:9">
      <c r="C30" s="126"/>
      <c r="D30" s="146" t="s">
        <v>12</v>
      </c>
      <c r="E30" s="147"/>
    </row>
    <row r="31" spans="3:9">
      <c r="C31" s="126"/>
      <c r="D31" s="105"/>
      <c r="E31" s="119"/>
    </row>
    <row r="32" spans="3:9">
      <c r="C32" s="129" t="s">
        <v>830</v>
      </c>
      <c r="D32" s="49" t="s">
        <v>831</v>
      </c>
      <c r="E32" s="10" t="s">
        <v>810</v>
      </c>
      <c r="F32" s="10" t="s">
        <v>811</v>
      </c>
      <c r="G32" s="10" t="s">
        <v>832</v>
      </c>
      <c r="H32" s="10" t="s">
        <v>812</v>
      </c>
      <c r="I32" s="10" t="s">
        <v>813</v>
      </c>
    </row>
    <row r="33" spans="3:9">
      <c r="C33" s="39">
        <v>27</v>
      </c>
      <c r="D33" s="39" t="s">
        <v>973</v>
      </c>
      <c r="E33" s="39"/>
      <c r="F33" s="39"/>
      <c r="G33" s="39"/>
      <c r="H33" s="39"/>
      <c r="I33" s="39"/>
    </row>
    <row r="34" spans="3:9">
      <c r="C34" s="39">
        <v>83</v>
      </c>
      <c r="D34" s="39" t="s">
        <v>962</v>
      </c>
      <c r="E34" s="39"/>
      <c r="F34" s="39"/>
      <c r="G34" s="39"/>
      <c r="H34" s="39"/>
      <c r="I34" s="39"/>
    </row>
    <row r="35" spans="3:9">
      <c r="C35" s="39">
        <v>97</v>
      </c>
      <c r="D35" s="39" t="s">
        <v>974</v>
      </c>
      <c r="E35" s="39"/>
      <c r="F35" s="39"/>
      <c r="G35" s="39"/>
      <c r="H35" s="39"/>
      <c r="I35" s="39"/>
    </row>
    <row r="36" spans="3:9">
      <c r="C36" s="39">
        <v>107</v>
      </c>
      <c r="D36" s="39" t="s">
        <v>967</v>
      </c>
      <c r="E36" s="39"/>
      <c r="F36" s="39"/>
      <c r="G36" s="39"/>
      <c r="H36" s="39"/>
      <c r="I36" s="39"/>
    </row>
    <row r="37" spans="3:9">
      <c r="C37" s="39">
        <v>163</v>
      </c>
      <c r="D37" s="39" t="s">
        <v>971</v>
      </c>
      <c r="E37" s="39"/>
      <c r="F37" s="39"/>
      <c r="G37" s="39"/>
      <c r="H37" s="39"/>
      <c r="I37" s="39"/>
    </row>
  </sheetData>
  <mergeCells count="2">
    <mergeCell ref="D24:F25"/>
    <mergeCell ref="D30:E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D17B-75A1-4780-B6D6-FE5BBD986BC0}">
  <dimension ref="C1:I22"/>
  <sheetViews>
    <sheetView workbookViewId="0">
      <selection activeCell="C18" sqref="C18:I20"/>
    </sheetView>
  </sheetViews>
  <sheetFormatPr defaultRowHeight="15"/>
  <cols>
    <col min="3" max="3" width="19" bestFit="1" customWidth="1"/>
    <col min="4" max="4" width="59.7109375" customWidth="1"/>
    <col min="5" max="5" width="13.85546875" bestFit="1" customWidth="1"/>
    <col min="6" max="6" width="19.28515625" bestFit="1" customWidth="1"/>
    <col min="7" max="7" width="26.85546875" bestFit="1" customWidth="1"/>
    <col min="8" max="8" width="30.85546875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534</v>
      </c>
      <c r="E3" s="5">
        <v>167</v>
      </c>
      <c r="F3" s="6">
        <f>COUNTA(C:C)-2</f>
        <v>6</v>
      </c>
      <c r="G3" s="48"/>
    </row>
    <row r="4" spans="3:9">
      <c r="G4" s="48"/>
    </row>
    <row r="5" spans="3:9">
      <c r="G5" s="48"/>
    </row>
    <row r="6" spans="3:9">
      <c r="C6" s="7" t="s">
        <v>830</v>
      </c>
      <c r="D6" s="49" t="s">
        <v>917</v>
      </c>
      <c r="E6" s="8" t="s">
        <v>810</v>
      </c>
      <c r="F6" s="8" t="s">
        <v>811</v>
      </c>
      <c r="G6" s="7" t="s">
        <v>832</v>
      </c>
      <c r="H6" s="8" t="s">
        <v>812</v>
      </c>
      <c r="I6" s="8" t="s">
        <v>813</v>
      </c>
    </row>
    <row r="7" spans="3:9" ht="30.75">
      <c r="C7" s="43">
        <v>86</v>
      </c>
      <c r="D7" s="47" t="s">
        <v>975</v>
      </c>
      <c r="E7" s="45"/>
      <c r="F7" s="39" t="s">
        <v>814</v>
      </c>
      <c r="G7" s="27" t="s">
        <v>976</v>
      </c>
      <c r="H7" s="39"/>
      <c r="I7" s="39"/>
    </row>
    <row r="8" spans="3:9" ht="30.75">
      <c r="C8" s="42">
        <v>88</v>
      </c>
      <c r="D8" s="47" t="s">
        <v>977</v>
      </c>
      <c r="E8" s="44"/>
      <c r="F8" s="40" t="s">
        <v>814</v>
      </c>
      <c r="G8" s="27" t="s">
        <v>976</v>
      </c>
      <c r="H8" s="40"/>
      <c r="I8" s="40"/>
    </row>
    <row r="9" spans="3:9" ht="30.75">
      <c r="C9" s="43">
        <v>94</v>
      </c>
      <c r="D9" s="47" t="s">
        <v>978</v>
      </c>
      <c r="E9" s="45"/>
      <c r="F9" s="39" t="s">
        <v>814</v>
      </c>
      <c r="G9" s="27" t="s">
        <v>976</v>
      </c>
      <c r="H9" s="39"/>
      <c r="I9" s="39"/>
    </row>
    <row r="12" spans="3:9">
      <c r="D12" s="157" t="s">
        <v>5</v>
      </c>
      <c r="E12" s="157"/>
      <c r="F12" s="157"/>
    </row>
    <row r="13" spans="3:9">
      <c r="D13" s="157"/>
      <c r="E13" s="157"/>
      <c r="F13" s="157"/>
    </row>
    <row r="14" spans="3:9">
      <c r="C14" s="7" t="s">
        <v>830</v>
      </c>
      <c r="D14" s="76" t="s">
        <v>831</v>
      </c>
      <c r="E14" s="65" t="s">
        <v>810</v>
      </c>
      <c r="F14" s="65" t="s">
        <v>811</v>
      </c>
      <c r="G14" s="8" t="s">
        <v>832</v>
      </c>
      <c r="H14" s="8" t="s">
        <v>812</v>
      </c>
      <c r="I14" s="8" t="s">
        <v>813</v>
      </c>
    </row>
    <row r="15" spans="3:9">
      <c r="C15" s="39"/>
      <c r="D15" s="47"/>
      <c r="E15" s="39"/>
      <c r="F15" s="39"/>
      <c r="G15" s="39"/>
      <c r="H15" s="39"/>
      <c r="I15" s="39"/>
    </row>
    <row r="18" spans="3:9">
      <c r="C18" s="126"/>
      <c r="D18" s="146" t="s">
        <v>12</v>
      </c>
      <c r="E18" s="147"/>
    </row>
    <row r="19" spans="3:9">
      <c r="C19" s="126"/>
      <c r="D19" s="105"/>
      <c r="E19" s="119"/>
    </row>
    <row r="20" spans="3:9">
      <c r="C20" s="129" t="s">
        <v>830</v>
      </c>
      <c r="D20" s="49" t="s">
        <v>831</v>
      </c>
      <c r="E20" s="10" t="s">
        <v>810</v>
      </c>
      <c r="F20" s="10" t="s">
        <v>811</v>
      </c>
      <c r="G20" s="10" t="s">
        <v>832</v>
      </c>
      <c r="H20" s="10" t="s">
        <v>812</v>
      </c>
      <c r="I20" s="10" t="s">
        <v>813</v>
      </c>
    </row>
    <row r="21" spans="3:9">
      <c r="C21" s="39">
        <v>98</v>
      </c>
      <c r="D21" s="39" t="s">
        <v>979</v>
      </c>
      <c r="E21" s="39"/>
      <c r="F21" s="39"/>
      <c r="G21" s="39"/>
      <c r="H21" s="39"/>
      <c r="I21" s="39"/>
    </row>
    <row r="22" spans="3:9">
      <c r="C22" s="39">
        <v>105</v>
      </c>
      <c r="D22" s="39" t="s">
        <v>980</v>
      </c>
      <c r="E22" s="39"/>
      <c r="F22" s="39"/>
      <c r="G22" s="39"/>
      <c r="H22" s="39"/>
      <c r="I22" s="39"/>
    </row>
  </sheetData>
  <mergeCells count="2">
    <mergeCell ref="D12:F13"/>
    <mergeCell ref="D18:E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27B7-999C-49FF-B5D0-6C0D385A2F8F}">
  <dimension ref="C2:I63"/>
  <sheetViews>
    <sheetView topLeftCell="C46" workbookViewId="0">
      <selection activeCell="D70" sqref="D70"/>
    </sheetView>
  </sheetViews>
  <sheetFormatPr defaultRowHeight="15"/>
  <cols>
    <col min="3" max="3" width="19" bestFit="1" customWidth="1"/>
    <col min="4" max="4" width="83.140625" bestFit="1" customWidth="1"/>
    <col min="5" max="5" width="11.85546875" bestFit="1" customWidth="1"/>
    <col min="6" max="6" width="16" bestFit="1" customWidth="1"/>
    <col min="7" max="7" width="31.7109375" bestFit="1" customWidth="1"/>
    <col min="8" max="8" width="19.28515625" bestFit="1" customWidth="1"/>
    <col min="9" max="9" width="35.85546875" customWidth="1"/>
  </cols>
  <sheetData>
    <row r="2" spans="3:9">
      <c r="D2" s="1" t="s">
        <v>805</v>
      </c>
      <c r="E2" s="2" t="s">
        <v>806</v>
      </c>
      <c r="F2" s="3" t="s">
        <v>807</v>
      </c>
    </row>
    <row r="3" spans="3:9">
      <c r="D3" s="4" t="s">
        <v>558</v>
      </c>
      <c r="E3" s="5">
        <v>366</v>
      </c>
      <c r="F3" s="6">
        <f>COUNTA(C:C)-2</f>
        <v>48</v>
      </c>
    </row>
    <row r="6" spans="3:9">
      <c r="C6" s="7" t="s">
        <v>830</v>
      </c>
      <c r="D6" s="7" t="s">
        <v>917</v>
      </c>
      <c r="E6" s="8" t="s">
        <v>810</v>
      </c>
      <c r="F6" s="8" t="s">
        <v>811</v>
      </c>
      <c r="G6" s="38" t="s">
        <v>832</v>
      </c>
      <c r="H6" s="8" t="s">
        <v>812</v>
      </c>
      <c r="I6" s="8" t="s">
        <v>813</v>
      </c>
    </row>
    <row r="7" spans="3:9">
      <c r="C7" s="39">
        <v>70</v>
      </c>
      <c r="D7" s="39" t="s">
        <v>981</v>
      </c>
      <c r="E7" s="39" t="s">
        <v>814</v>
      </c>
      <c r="F7" s="39"/>
      <c r="G7" s="39"/>
      <c r="H7" s="81" t="s">
        <v>818</v>
      </c>
      <c r="I7" s="39"/>
    </row>
    <row r="8" spans="3:9">
      <c r="C8" s="39">
        <v>79</v>
      </c>
      <c r="D8" s="39" t="s">
        <v>981</v>
      </c>
      <c r="E8" s="39" t="s">
        <v>814</v>
      </c>
      <c r="F8" s="39"/>
      <c r="G8" s="39"/>
      <c r="H8" s="81" t="s">
        <v>818</v>
      </c>
      <c r="I8" s="39"/>
    </row>
    <row r="9" spans="3:9">
      <c r="C9" s="39">
        <v>88</v>
      </c>
      <c r="D9" s="39" t="s">
        <v>981</v>
      </c>
      <c r="E9" s="39" t="s">
        <v>814</v>
      </c>
      <c r="F9" s="39"/>
      <c r="G9" s="39"/>
      <c r="H9" s="81" t="s">
        <v>818</v>
      </c>
      <c r="I9" s="39"/>
    </row>
    <row r="10" spans="3:9">
      <c r="C10" s="40">
        <v>97</v>
      </c>
      <c r="D10" s="39" t="s">
        <v>981</v>
      </c>
      <c r="E10" s="40" t="s">
        <v>814</v>
      </c>
      <c r="F10" s="40"/>
      <c r="G10" s="40"/>
      <c r="H10" s="81" t="s">
        <v>818</v>
      </c>
      <c r="I10" s="40"/>
    </row>
    <row r="11" spans="3:9">
      <c r="C11" s="40">
        <v>103</v>
      </c>
      <c r="D11" s="40" t="s">
        <v>982</v>
      </c>
      <c r="E11" s="40" t="s">
        <v>814</v>
      </c>
      <c r="F11" s="40"/>
      <c r="G11" s="40"/>
      <c r="H11" s="81" t="s">
        <v>818</v>
      </c>
      <c r="I11" s="40"/>
    </row>
    <row r="12" spans="3:9">
      <c r="C12" s="40">
        <v>105</v>
      </c>
      <c r="D12" s="40" t="s">
        <v>983</v>
      </c>
      <c r="E12" s="40" t="s">
        <v>814</v>
      </c>
      <c r="F12" s="40"/>
      <c r="G12" s="40"/>
      <c r="H12" s="81" t="s">
        <v>818</v>
      </c>
      <c r="I12" s="40"/>
    </row>
    <row r="13" spans="3:9">
      <c r="C13" s="40">
        <v>107</v>
      </c>
      <c r="D13" s="40" t="s">
        <v>984</v>
      </c>
      <c r="E13" s="40" t="s">
        <v>814</v>
      </c>
      <c r="F13" s="40"/>
      <c r="G13" s="40"/>
      <c r="H13" s="81" t="s">
        <v>818</v>
      </c>
      <c r="I13" s="40"/>
    </row>
    <row r="14" spans="3:9">
      <c r="C14" s="42">
        <v>116</v>
      </c>
      <c r="D14" s="39" t="s">
        <v>985</v>
      </c>
      <c r="E14" s="44" t="s">
        <v>814</v>
      </c>
      <c r="F14" s="40"/>
      <c r="G14" s="40"/>
      <c r="H14" s="81" t="s">
        <v>818</v>
      </c>
      <c r="I14" s="40"/>
    </row>
    <row r="15" spans="3:9">
      <c r="C15" s="43">
        <v>122</v>
      </c>
      <c r="D15" s="41" t="s">
        <v>986</v>
      </c>
      <c r="E15" s="45" t="s">
        <v>814</v>
      </c>
      <c r="F15" s="39"/>
      <c r="G15" s="39"/>
      <c r="H15" s="81" t="s">
        <v>818</v>
      </c>
      <c r="I15" s="39"/>
    </row>
    <row r="16" spans="3:9">
      <c r="C16" s="43">
        <v>130</v>
      </c>
      <c r="D16" s="41" t="s">
        <v>987</v>
      </c>
      <c r="E16" s="45" t="s">
        <v>814</v>
      </c>
      <c r="F16" s="39"/>
      <c r="G16" s="39" t="s">
        <v>988</v>
      </c>
      <c r="H16" s="81" t="s">
        <v>818</v>
      </c>
      <c r="I16" s="39"/>
    </row>
    <row r="17" spans="3:9">
      <c r="C17" s="43">
        <v>135</v>
      </c>
      <c r="D17" s="41" t="s">
        <v>989</v>
      </c>
      <c r="E17" s="45" t="s">
        <v>814</v>
      </c>
      <c r="F17" s="39"/>
      <c r="G17" s="39"/>
      <c r="H17" s="81" t="s">
        <v>818</v>
      </c>
      <c r="I17" s="39"/>
    </row>
    <row r="18" spans="3:9">
      <c r="C18" s="43">
        <v>151</v>
      </c>
      <c r="D18" s="41" t="s">
        <v>990</v>
      </c>
      <c r="E18" s="45" t="s">
        <v>814</v>
      </c>
      <c r="F18" s="39"/>
      <c r="G18" s="39"/>
      <c r="H18" s="81" t="s">
        <v>818</v>
      </c>
      <c r="I18" s="39"/>
    </row>
    <row r="19" spans="3:9">
      <c r="C19" s="43">
        <v>154</v>
      </c>
      <c r="D19" s="41" t="s">
        <v>991</v>
      </c>
      <c r="E19" s="45" t="s">
        <v>814</v>
      </c>
      <c r="F19" s="39"/>
      <c r="G19" s="39"/>
      <c r="H19" s="81" t="s">
        <v>818</v>
      </c>
      <c r="I19" s="39"/>
    </row>
    <row r="20" spans="3:9">
      <c r="C20" s="43">
        <v>165</v>
      </c>
      <c r="D20" s="41" t="s">
        <v>992</v>
      </c>
      <c r="E20" s="45" t="s">
        <v>814</v>
      </c>
      <c r="F20" s="39"/>
      <c r="G20" s="39"/>
      <c r="H20" s="81" t="s">
        <v>818</v>
      </c>
      <c r="I20" s="39"/>
    </row>
    <row r="21" spans="3:9">
      <c r="C21" s="43">
        <v>170</v>
      </c>
      <c r="D21" s="41" t="s">
        <v>993</v>
      </c>
      <c r="E21" s="45" t="s">
        <v>814</v>
      </c>
      <c r="F21" s="39"/>
      <c r="G21" s="39"/>
      <c r="H21" s="81" t="s">
        <v>818</v>
      </c>
      <c r="I21" s="39"/>
    </row>
    <row r="22" spans="3:9">
      <c r="C22" s="43">
        <v>179</v>
      </c>
      <c r="D22" s="41" t="s">
        <v>994</v>
      </c>
      <c r="E22" s="45" t="s">
        <v>814</v>
      </c>
      <c r="F22" s="39"/>
      <c r="G22" s="39" t="s">
        <v>995</v>
      </c>
      <c r="H22" s="81" t="s">
        <v>818</v>
      </c>
      <c r="I22" s="39"/>
    </row>
    <row r="23" spans="3:9">
      <c r="C23" s="43">
        <v>193</v>
      </c>
      <c r="D23" s="41" t="s">
        <v>996</v>
      </c>
      <c r="E23" s="45" t="s">
        <v>814</v>
      </c>
      <c r="F23" s="39"/>
      <c r="G23" s="39" t="s">
        <v>995</v>
      </c>
      <c r="H23" s="81" t="s">
        <v>818</v>
      </c>
      <c r="I23" s="39"/>
    </row>
    <row r="24" spans="3:9">
      <c r="C24" s="43">
        <v>195</v>
      </c>
      <c r="D24" s="41" t="s">
        <v>987</v>
      </c>
      <c r="E24" s="45"/>
      <c r="F24" s="39" t="s">
        <v>814</v>
      </c>
      <c r="G24" s="39" t="s">
        <v>988</v>
      </c>
      <c r="H24" s="81" t="s">
        <v>815</v>
      </c>
      <c r="I24" s="39" t="s">
        <v>997</v>
      </c>
    </row>
    <row r="25" spans="3:9">
      <c r="C25" s="43">
        <v>208</v>
      </c>
      <c r="D25" s="41" t="s">
        <v>998</v>
      </c>
      <c r="E25" s="45" t="s">
        <v>814</v>
      </c>
      <c r="F25" s="39"/>
      <c r="G25" s="39" t="s">
        <v>995</v>
      </c>
      <c r="H25" s="81" t="s">
        <v>818</v>
      </c>
      <c r="I25" s="39"/>
    </row>
    <row r="26" spans="3:9">
      <c r="C26" s="43">
        <v>210</v>
      </c>
      <c r="D26" s="41" t="s">
        <v>987</v>
      </c>
      <c r="E26" s="45"/>
      <c r="F26" s="39" t="s">
        <v>814</v>
      </c>
      <c r="G26" s="39" t="s">
        <v>988</v>
      </c>
      <c r="H26" s="81" t="s">
        <v>815</v>
      </c>
      <c r="I26" s="39" t="s">
        <v>997</v>
      </c>
    </row>
    <row r="27" spans="3:9">
      <c r="C27" s="43">
        <v>229</v>
      </c>
      <c r="D27" s="41" t="s">
        <v>994</v>
      </c>
      <c r="E27" s="45" t="s">
        <v>814</v>
      </c>
      <c r="F27" s="39"/>
      <c r="G27" s="39" t="s">
        <v>995</v>
      </c>
      <c r="H27" s="81" t="s">
        <v>818</v>
      </c>
      <c r="I27" s="39"/>
    </row>
    <row r="28" spans="3:9" ht="15" customHeight="1">
      <c r="C28" s="43">
        <v>240</v>
      </c>
      <c r="D28" s="41" t="s">
        <v>999</v>
      </c>
      <c r="E28" s="45" t="s">
        <v>814</v>
      </c>
      <c r="F28" s="39"/>
      <c r="G28" s="39" t="s">
        <v>1000</v>
      </c>
      <c r="H28" s="81" t="s">
        <v>818</v>
      </c>
      <c r="I28" s="27" t="s">
        <v>1001</v>
      </c>
    </row>
    <row r="29" spans="3:9">
      <c r="C29" s="43">
        <v>265</v>
      </c>
      <c r="D29" s="41" t="s">
        <v>1002</v>
      </c>
      <c r="E29" s="45" t="s">
        <v>814</v>
      </c>
      <c r="F29" s="39"/>
      <c r="G29" s="39"/>
      <c r="H29" s="81" t="s">
        <v>818</v>
      </c>
      <c r="I29" s="39"/>
    </row>
    <row r="30" spans="3:9">
      <c r="C30" s="43">
        <v>304</v>
      </c>
      <c r="D30" s="41" t="s">
        <v>1003</v>
      </c>
      <c r="E30" s="45" t="s">
        <v>814</v>
      </c>
      <c r="F30" s="39"/>
      <c r="G30" s="39"/>
      <c r="H30" s="81" t="s">
        <v>818</v>
      </c>
      <c r="I30" s="39"/>
    </row>
    <row r="31" spans="3:9">
      <c r="C31" s="43">
        <v>316</v>
      </c>
      <c r="D31" s="41" t="s">
        <v>990</v>
      </c>
      <c r="E31" s="45" t="s">
        <v>814</v>
      </c>
      <c r="F31" s="39"/>
      <c r="G31" s="39"/>
      <c r="H31" s="81" t="s">
        <v>818</v>
      </c>
      <c r="I31" s="39"/>
    </row>
    <row r="34" spans="3:9">
      <c r="D34" s="157" t="s">
        <v>5</v>
      </c>
      <c r="E34" s="157"/>
      <c r="F34" s="157"/>
    </row>
    <row r="35" spans="3:9">
      <c r="D35" s="157"/>
      <c r="E35" s="157"/>
      <c r="F35" s="157"/>
    </row>
    <row r="36" spans="3:9">
      <c r="C36" s="49" t="s">
        <v>830</v>
      </c>
      <c r="D36" s="68" t="s">
        <v>831</v>
      </c>
      <c r="E36" s="66" t="s">
        <v>810</v>
      </c>
      <c r="F36" s="66" t="s">
        <v>811</v>
      </c>
      <c r="G36" s="10" t="s">
        <v>832</v>
      </c>
      <c r="H36" s="10" t="s">
        <v>812</v>
      </c>
      <c r="I36" s="10" t="s">
        <v>813</v>
      </c>
    </row>
    <row r="37" spans="3:9">
      <c r="C37" s="39">
        <v>29</v>
      </c>
      <c r="D37" s="47" t="s">
        <v>1004</v>
      </c>
      <c r="E37" s="39"/>
      <c r="F37" s="39"/>
      <c r="G37" s="39"/>
      <c r="H37" s="39"/>
      <c r="I37" s="39"/>
    </row>
    <row r="38" spans="3:9">
      <c r="C38" s="39">
        <v>30</v>
      </c>
      <c r="D38" s="47" t="s">
        <v>1005</v>
      </c>
      <c r="E38" s="39"/>
      <c r="F38" s="39"/>
      <c r="G38" s="39"/>
      <c r="H38" s="39"/>
      <c r="I38" s="39"/>
    </row>
    <row r="39" spans="3:9">
      <c r="C39" s="39">
        <v>31</v>
      </c>
      <c r="D39" s="47" t="s">
        <v>1006</v>
      </c>
      <c r="E39" s="39"/>
      <c r="F39" s="39"/>
      <c r="G39" s="39"/>
      <c r="H39" s="39"/>
      <c r="I39" s="39"/>
    </row>
    <row r="40" spans="3:9">
      <c r="C40" s="39">
        <v>32</v>
      </c>
      <c r="D40" s="47" t="s">
        <v>1007</v>
      </c>
      <c r="E40" s="39"/>
      <c r="F40" s="39"/>
      <c r="G40" s="39"/>
      <c r="H40" s="39"/>
      <c r="I40" s="39"/>
    </row>
    <row r="41" spans="3:9">
      <c r="C41" s="39">
        <v>33</v>
      </c>
      <c r="D41" s="47" t="s">
        <v>1008</v>
      </c>
      <c r="E41" s="39"/>
      <c r="F41" s="39"/>
      <c r="G41" s="39"/>
      <c r="H41" s="39"/>
      <c r="I41" s="39"/>
    </row>
    <row r="42" spans="3:9">
      <c r="C42" s="39">
        <v>34</v>
      </c>
      <c r="D42" s="47" t="s">
        <v>1009</v>
      </c>
      <c r="E42" s="39"/>
      <c r="F42" s="39"/>
      <c r="G42" s="39"/>
      <c r="H42" s="39"/>
      <c r="I42" s="39"/>
    </row>
    <row r="43" spans="3:9">
      <c r="C43" s="39">
        <v>35</v>
      </c>
      <c r="D43" s="47" t="s">
        <v>1010</v>
      </c>
      <c r="E43" s="39"/>
      <c r="F43" s="39"/>
      <c r="G43" s="39"/>
      <c r="H43" s="39"/>
      <c r="I43" s="39"/>
    </row>
    <row r="44" spans="3:9">
      <c r="C44" s="39">
        <v>36</v>
      </c>
      <c r="D44" s="47" t="s">
        <v>1011</v>
      </c>
      <c r="E44" s="39"/>
      <c r="F44" s="39"/>
      <c r="G44" s="39"/>
      <c r="H44" s="39"/>
      <c r="I44" s="39"/>
    </row>
    <row r="45" spans="3:9">
      <c r="C45" s="39">
        <v>37</v>
      </c>
      <c r="D45" s="47" t="s">
        <v>1012</v>
      </c>
      <c r="E45" s="39"/>
      <c r="F45" s="39"/>
      <c r="G45" s="39"/>
      <c r="H45" s="39"/>
      <c r="I45" s="39"/>
    </row>
    <row r="46" spans="3:9">
      <c r="C46" s="39">
        <v>38</v>
      </c>
      <c r="D46" s="47" t="s">
        <v>1013</v>
      </c>
      <c r="E46" s="39"/>
      <c r="F46" s="39"/>
      <c r="G46" s="39"/>
      <c r="H46" s="39"/>
      <c r="I46" s="39"/>
    </row>
    <row r="47" spans="3:9">
      <c r="C47" s="39">
        <v>39</v>
      </c>
      <c r="D47" s="47" t="s">
        <v>1014</v>
      </c>
      <c r="E47" s="39"/>
      <c r="F47" s="39"/>
      <c r="G47" s="39"/>
      <c r="H47" s="39"/>
      <c r="I47" s="39"/>
    </row>
    <row r="48" spans="3:9">
      <c r="C48" s="39">
        <v>40</v>
      </c>
      <c r="D48" s="47" t="s">
        <v>1015</v>
      </c>
      <c r="E48" s="39"/>
      <c r="F48" s="39"/>
      <c r="G48" s="39"/>
      <c r="H48" s="39"/>
      <c r="I48" s="39"/>
    </row>
    <row r="49" spans="3:9">
      <c r="C49" s="39">
        <v>41</v>
      </c>
      <c r="D49" s="47" t="s">
        <v>1016</v>
      </c>
      <c r="E49" s="39"/>
      <c r="F49" s="39"/>
      <c r="G49" s="39"/>
      <c r="H49" s="39"/>
      <c r="I49" s="39"/>
    </row>
    <row r="50" spans="3:9">
      <c r="C50" s="39">
        <v>42</v>
      </c>
      <c r="D50" s="47" t="s">
        <v>1017</v>
      </c>
      <c r="E50" s="39"/>
      <c r="F50" s="39"/>
      <c r="G50" s="39"/>
      <c r="H50" s="39"/>
      <c r="I50" s="39"/>
    </row>
    <row r="53" spans="3:9">
      <c r="C53" s="126"/>
      <c r="D53" s="146" t="s">
        <v>12</v>
      </c>
      <c r="E53" s="147"/>
    </row>
    <row r="54" spans="3:9">
      <c r="C54" s="126"/>
      <c r="D54" s="105"/>
      <c r="E54" s="119"/>
    </row>
    <row r="55" spans="3:9">
      <c r="C55" s="129" t="s">
        <v>830</v>
      </c>
      <c r="D55" s="49" t="s">
        <v>831</v>
      </c>
      <c r="E55" s="10" t="s">
        <v>810</v>
      </c>
      <c r="F55" s="10" t="s">
        <v>811</v>
      </c>
      <c r="G55" s="10" t="s">
        <v>832</v>
      </c>
      <c r="H55" s="10" t="s">
        <v>812</v>
      </c>
      <c r="I55" s="10" t="s">
        <v>813</v>
      </c>
    </row>
    <row r="56" spans="3:9">
      <c r="C56" s="39">
        <v>129</v>
      </c>
      <c r="D56" s="39" t="s">
        <v>1018</v>
      </c>
      <c r="E56" s="39"/>
      <c r="F56" s="39"/>
      <c r="G56" s="39"/>
      <c r="H56" s="39"/>
      <c r="I56" s="39"/>
    </row>
    <row r="57" spans="3:9">
      <c r="C57" s="39">
        <v>130</v>
      </c>
      <c r="D57" s="39" t="s">
        <v>1019</v>
      </c>
      <c r="E57" s="39"/>
      <c r="F57" s="39"/>
      <c r="G57" s="39"/>
      <c r="H57" s="39"/>
      <c r="I57" s="39"/>
    </row>
    <row r="58" spans="3:9">
      <c r="C58" s="39">
        <v>194</v>
      </c>
      <c r="D58" s="39" t="s">
        <v>1018</v>
      </c>
      <c r="E58" s="39"/>
      <c r="F58" s="39"/>
      <c r="G58" s="39"/>
      <c r="H58" s="39"/>
      <c r="I58" s="39"/>
    </row>
    <row r="59" spans="3:9">
      <c r="C59" s="39">
        <v>195</v>
      </c>
      <c r="D59" s="39" t="s">
        <v>1019</v>
      </c>
      <c r="E59" s="39"/>
      <c r="F59" s="39"/>
      <c r="G59" s="39"/>
      <c r="H59" s="39"/>
      <c r="I59" s="39"/>
    </row>
    <row r="60" spans="3:9">
      <c r="C60" s="39">
        <v>209</v>
      </c>
      <c r="D60" s="39" t="s">
        <v>1018</v>
      </c>
      <c r="E60" s="39"/>
      <c r="F60" s="39"/>
      <c r="G60" s="39"/>
      <c r="H60" s="39"/>
      <c r="I60" s="39"/>
    </row>
    <row r="61" spans="3:9">
      <c r="C61" s="39">
        <v>210</v>
      </c>
      <c r="D61" s="39" t="s">
        <v>1019</v>
      </c>
      <c r="E61" s="39"/>
      <c r="F61" s="39"/>
      <c r="G61" s="39"/>
      <c r="H61" s="39"/>
      <c r="I61" s="39"/>
    </row>
    <row r="62" spans="3:9">
      <c r="C62" s="39">
        <v>240</v>
      </c>
      <c r="D62" s="39" t="s">
        <v>1020</v>
      </c>
      <c r="E62" s="39"/>
      <c r="F62" s="39"/>
      <c r="G62" s="39"/>
      <c r="H62" s="39"/>
      <c r="I62" s="39"/>
    </row>
    <row r="63" spans="3:9">
      <c r="C63" s="39">
        <v>257</v>
      </c>
      <c r="D63" s="39" t="s">
        <v>1021</v>
      </c>
      <c r="E63" s="39"/>
      <c r="F63" s="39"/>
      <c r="G63" s="39"/>
      <c r="H63" s="39"/>
      <c r="I63" s="39"/>
    </row>
  </sheetData>
  <mergeCells count="2">
    <mergeCell ref="D34:F35"/>
    <mergeCell ref="D53:E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0E73-13A9-4663-B5FE-617E86EB52E4}">
  <dimension ref="C2:I28"/>
  <sheetViews>
    <sheetView topLeftCell="A10" workbookViewId="0">
      <selection activeCell="C18" sqref="C18:I20"/>
    </sheetView>
  </sheetViews>
  <sheetFormatPr defaultRowHeight="15"/>
  <cols>
    <col min="3" max="3" width="19" bestFit="1" customWidth="1"/>
    <col min="4" max="4" width="45" bestFit="1" customWidth="1"/>
    <col min="5" max="5" width="13.85546875" bestFit="1" customWidth="1"/>
    <col min="6" max="6" width="19.28515625" bestFit="1" customWidth="1"/>
    <col min="7" max="7" width="26.85546875" bestFit="1" customWidth="1"/>
    <col min="8" max="8" width="30.85546875" customWidth="1"/>
    <col min="9" max="9" width="12.5703125" bestFit="1" customWidth="1"/>
  </cols>
  <sheetData>
    <row r="2" spans="3:9">
      <c r="D2" s="1" t="s">
        <v>805</v>
      </c>
      <c r="E2" s="2" t="s">
        <v>806</v>
      </c>
      <c r="F2" s="3" t="s">
        <v>807</v>
      </c>
    </row>
    <row r="3" spans="3:9">
      <c r="D3" s="4" t="s">
        <v>1022</v>
      </c>
      <c r="E3" s="5">
        <v>177</v>
      </c>
      <c r="F3" s="6">
        <f>COUNTA(C:C) - 2</f>
        <v>14</v>
      </c>
    </row>
    <row r="6" spans="3:9">
      <c r="C6" s="7" t="s">
        <v>830</v>
      </c>
      <c r="D6" s="7" t="s">
        <v>917</v>
      </c>
      <c r="E6" s="8" t="s">
        <v>810</v>
      </c>
      <c r="F6" s="8" t="s">
        <v>811</v>
      </c>
      <c r="G6" s="38" t="s">
        <v>832</v>
      </c>
      <c r="H6" s="8" t="s">
        <v>812</v>
      </c>
      <c r="I6" s="8" t="s">
        <v>813</v>
      </c>
    </row>
    <row r="7" spans="3:9">
      <c r="C7" s="39">
        <v>81</v>
      </c>
      <c r="D7" s="39" t="s">
        <v>1023</v>
      </c>
      <c r="E7" s="39"/>
      <c r="F7" s="39"/>
      <c r="G7" s="39"/>
      <c r="H7" s="39"/>
      <c r="I7" s="39"/>
    </row>
    <row r="8" spans="3:9">
      <c r="C8" s="39">
        <v>102</v>
      </c>
      <c r="D8" s="39" t="s">
        <v>958</v>
      </c>
      <c r="E8" s="39"/>
      <c r="F8" s="39"/>
      <c r="G8" s="39"/>
      <c r="H8" s="39"/>
      <c r="I8" s="39"/>
    </row>
    <row r="9" spans="3:9">
      <c r="C9" s="39">
        <v>110</v>
      </c>
      <c r="D9" s="39" t="s">
        <v>1024</v>
      </c>
      <c r="E9" s="39"/>
      <c r="F9" s="39"/>
      <c r="G9" s="39"/>
      <c r="H9" s="39"/>
      <c r="I9" s="39"/>
    </row>
    <row r="10" spans="3:9">
      <c r="C10" s="39">
        <v>122</v>
      </c>
      <c r="D10" s="39" t="s">
        <v>1025</v>
      </c>
      <c r="E10" s="39"/>
      <c r="F10" s="39"/>
      <c r="G10" s="39"/>
      <c r="H10" s="39"/>
      <c r="I10" s="39"/>
    </row>
    <row r="12" spans="3:9">
      <c r="D12" s="157" t="s">
        <v>5</v>
      </c>
      <c r="E12" s="157"/>
      <c r="F12" s="157"/>
    </row>
    <row r="13" spans="3:9">
      <c r="D13" s="157"/>
      <c r="E13" s="157"/>
      <c r="F13" s="157"/>
    </row>
    <row r="14" spans="3:9">
      <c r="C14" s="7" t="s">
        <v>830</v>
      </c>
      <c r="D14" s="68" t="s">
        <v>831</v>
      </c>
      <c r="E14" s="65" t="s">
        <v>810</v>
      </c>
      <c r="F14" s="65" t="s">
        <v>811</v>
      </c>
      <c r="G14" s="8" t="s">
        <v>832</v>
      </c>
      <c r="H14" s="8" t="s">
        <v>812</v>
      </c>
      <c r="I14" s="8" t="s">
        <v>813</v>
      </c>
    </row>
    <row r="15" spans="3:9">
      <c r="C15" s="43">
        <v>40</v>
      </c>
      <c r="D15" s="47" t="s">
        <v>1026</v>
      </c>
      <c r="E15" s="45"/>
      <c r="F15" s="39"/>
      <c r="G15" s="39"/>
      <c r="H15" s="39"/>
      <c r="I15" s="39"/>
    </row>
    <row r="18" spans="3:9">
      <c r="C18" s="126"/>
      <c r="D18" s="146" t="s">
        <v>12</v>
      </c>
      <c r="E18" s="147"/>
    </row>
    <row r="19" spans="3:9">
      <c r="C19" s="126"/>
      <c r="D19" s="105"/>
      <c r="E19" s="119"/>
    </row>
    <row r="20" spans="3:9">
      <c r="C20" s="130" t="s">
        <v>830</v>
      </c>
      <c r="D20" s="7" t="s">
        <v>831</v>
      </c>
      <c r="E20" s="8" t="s">
        <v>810</v>
      </c>
      <c r="F20" s="8" t="s">
        <v>811</v>
      </c>
      <c r="G20" s="8" t="s">
        <v>832</v>
      </c>
      <c r="H20" s="8" t="s">
        <v>812</v>
      </c>
      <c r="I20" s="8" t="s">
        <v>813</v>
      </c>
    </row>
    <row r="21" spans="3:9">
      <c r="C21" s="131">
        <v>51</v>
      </c>
      <c r="D21" s="131" t="s">
        <v>1027</v>
      </c>
      <c r="E21" s="131"/>
      <c r="F21" s="131"/>
      <c r="G21" s="131"/>
      <c r="H21" s="131"/>
      <c r="I21" s="131"/>
    </row>
    <row r="22" spans="3:9">
      <c r="C22" s="39">
        <v>59</v>
      </c>
      <c r="D22" s="39" t="s">
        <v>1028</v>
      </c>
      <c r="E22" s="39"/>
      <c r="F22" s="39"/>
      <c r="G22" s="39"/>
      <c r="H22" s="39"/>
      <c r="I22" s="39"/>
    </row>
    <row r="23" spans="3:9">
      <c r="C23" s="39">
        <v>60</v>
      </c>
      <c r="D23" s="39" t="s">
        <v>1027</v>
      </c>
      <c r="E23" s="39"/>
      <c r="F23" s="39"/>
      <c r="G23" s="39"/>
      <c r="H23" s="39"/>
      <c r="I23" s="39"/>
    </row>
    <row r="24" spans="3:9">
      <c r="C24" s="39">
        <v>73</v>
      </c>
      <c r="D24" s="39" t="s">
        <v>1029</v>
      </c>
      <c r="E24" s="39"/>
      <c r="F24" s="39"/>
      <c r="G24" s="39"/>
      <c r="H24" s="39"/>
      <c r="I24" s="39"/>
    </row>
    <row r="25" spans="3:9">
      <c r="C25" s="39">
        <v>103</v>
      </c>
      <c r="D25" s="39" t="s">
        <v>1030</v>
      </c>
      <c r="E25" s="39"/>
      <c r="F25" s="39"/>
      <c r="G25" s="39"/>
      <c r="H25" s="39"/>
      <c r="I25" s="39"/>
    </row>
    <row r="26" spans="3:9">
      <c r="C26" s="39">
        <v>127</v>
      </c>
      <c r="D26" s="39" t="s">
        <v>1030</v>
      </c>
      <c r="E26" s="39"/>
      <c r="F26" s="39"/>
      <c r="G26" s="39"/>
      <c r="H26" s="39"/>
      <c r="I26" s="39"/>
    </row>
    <row r="27" spans="3:9">
      <c r="C27" s="39">
        <v>158</v>
      </c>
      <c r="D27" s="39" t="s">
        <v>1031</v>
      </c>
      <c r="E27" s="39"/>
      <c r="F27" s="39"/>
      <c r="G27" s="39"/>
      <c r="H27" s="39"/>
      <c r="I27" s="39"/>
    </row>
    <row r="28" spans="3:9">
      <c r="C28" s="39">
        <v>160</v>
      </c>
      <c r="D28" s="39" t="s">
        <v>1032</v>
      </c>
      <c r="E28" s="39"/>
      <c r="F28" s="39"/>
      <c r="G28" s="39"/>
      <c r="H28" s="39"/>
      <c r="I28" s="39"/>
    </row>
  </sheetData>
  <mergeCells count="2">
    <mergeCell ref="D12:F13"/>
    <mergeCell ref="D18:E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0E81-018D-43A0-BE2F-67F220C092CC}">
  <dimension ref="C1:I51"/>
  <sheetViews>
    <sheetView topLeftCell="A31" workbookViewId="0">
      <selection activeCell="C46" sqref="C46:I48"/>
    </sheetView>
  </sheetViews>
  <sheetFormatPr defaultRowHeight="15"/>
  <cols>
    <col min="4" max="4" width="79" customWidth="1"/>
    <col min="5" max="5" width="11.85546875" bestFit="1" customWidth="1"/>
    <col min="6" max="6" width="16" bestFit="1" customWidth="1"/>
    <col min="7" max="7" width="42.28515625" customWidth="1"/>
    <col min="8" max="8" width="19.28515625" bestFit="1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678</v>
      </c>
      <c r="E3" s="5">
        <v>424</v>
      </c>
      <c r="F3" s="6">
        <f>COUNTA(C7:C60)</f>
        <v>37</v>
      </c>
      <c r="G3" s="48"/>
    </row>
    <row r="4" spans="3:9">
      <c r="G4" s="48"/>
    </row>
    <row r="5" spans="3:9">
      <c r="G5" s="48"/>
    </row>
    <row r="6" spans="3:9">
      <c r="C6" s="49" t="s">
        <v>830</v>
      </c>
      <c r="D6" s="49" t="s">
        <v>917</v>
      </c>
      <c r="E6" s="10" t="s">
        <v>810</v>
      </c>
      <c r="F6" s="10" t="s">
        <v>811</v>
      </c>
      <c r="G6" s="49" t="s">
        <v>832</v>
      </c>
      <c r="H6" s="10" t="s">
        <v>812</v>
      </c>
      <c r="I6" s="10" t="s">
        <v>813</v>
      </c>
    </row>
    <row r="7" spans="3:9">
      <c r="C7" s="39">
        <v>47</v>
      </c>
      <c r="D7" s="47" t="s">
        <v>1033</v>
      </c>
      <c r="E7" s="39"/>
      <c r="F7" s="39"/>
      <c r="G7" s="27" t="s">
        <v>1034</v>
      </c>
      <c r="H7" s="39"/>
      <c r="I7" s="39"/>
    </row>
    <row r="8" spans="3:9">
      <c r="C8" s="39">
        <v>141</v>
      </c>
      <c r="D8" s="47" t="s">
        <v>1035</v>
      </c>
      <c r="E8" s="39"/>
      <c r="F8" s="39"/>
      <c r="G8" s="27"/>
      <c r="H8" s="39"/>
      <c r="I8" s="39"/>
    </row>
    <row r="9" spans="3:9">
      <c r="C9" s="39">
        <v>149</v>
      </c>
      <c r="D9" s="47" t="s">
        <v>1036</v>
      </c>
      <c r="E9" s="39"/>
      <c r="F9" s="39"/>
      <c r="H9" s="39"/>
      <c r="I9" s="39"/>
    </row>
    <row r="10" spans="3:9">
      <c r="C10" s="39">
        <v>160</v>
      </c>
      <c r="D10" s="47" t="s">
        <v>1037</v>
      </c>
      <c r="E10" s="39"/>
      <c r="F10" s="39"/>
      <c r="G10" s="27" t="s">
        <v>1034</v>
      </c>
      <c r="H10" s="39"/>
      <c r="I10" s="39"/>
    </row>
    <row r="11" spans="3:9">
      <c r="C11" s="39">
        <v>165</v>
      </c>
      <c r="D11" s="47" t="s">
        <v>1038</v>
      </c>
      <c r="E11" s="39"/>
      <c r="F11" s="39"/>
      <c r="G11" s="39" t="s">
        <v>1039</v>
      </c>
      <c r="H11" s="39"/>
      <c r="I11" s="39"/>
    </row>
    <row r="12" spans="3:9">
      <c r="C12" s="39">
        <v>176</v>
      </c>
      <c r="D12" s="47" t="s">
        <v>1040</v>
      </c>
      <c r="E12" s="39"/>
      <c r="F12" s="39"/>
      <c r="G12" s="27" t="s">
        <v>1034</v>
      </c>
      <c r="H12" s="39"/>
      <c r="I12" s="39"/>
    </row>
    <row r="13" spans="3:9">
      <c r="C13" s="39">
        <v>181</v>
      </c>
      <c r="D13" s="47" t="s">
        <v>1038</v>
      </c>
      <c r="E13" s="39"/>
      <c r="F13" s="39"/>
      <c r="G13" s="39" t="s">
        <v>1039</v>
      </c>
      <c r="H13" s="39"/>
      <c r="I13" s="39"/>
    </row>
    <row r="14" spans="3:9">
      <c r="C14" s="39">
        <v>188</v>
      </c>
      <c r="D14" s="47" t="s">
        <v>1041</v>
      </c>
      <c r="E14" s="39"/>
      <c r="F14" s="39"/>
      <c r="G14" s="39"/>
      <c r="H14" s="39"/>
      <c r="I14" s="39"/>
    </row>
    <row r="15" spans="3:9">
      <c r="C15" s="39">
        <v>191</v>
      </c>
      <c r="D15" s="47" t="s">
        <v>1038</v>
      </c>
      <c r="E15" s="39"/>
      <c r="F15" s="39"/>
      <c r="G15" s="39" t="s">
        <v>1039</v>
      </c>
      <c r="H15" s="39"/>
      <c r="I15" s="39"/>
    </row>
    <row r="16" spans="3:9">
      <c r="C16" s="39">
        <v>198</v>
      </c>
      <c r="D16" s="47" t="s">
        <v>1042</v>
      </c>
      <c r="E16" s="39"/>
      <c r="F16" s="39"/>
      <c r="G16" s="39"/>
      <c r="H16" s="39"/>
      <c r="I16" s="39"/>
    </row>
    <row r="17" spans="3:9">
      <c r="C17" s="39">
        <v>204</v>
      </c>
      <c r="D17" s="47" t="s">
        <v>1043</v>
      </c>
      <c r="E17" s="39"/>
      <c r="F17" s="39"/>
      <c r="G17" s="39"/>
      <c r="H17" s="39"/>
      <c r="I17" s="39"/>
    </row>
    <row r="18" spans="3:9">
      <c r="C18" s="39">
        <v>209</v>
      </c>
      <c r="D18" s="47" t="s">
        <v>1038</v>
      </c>
      <c r="E18" s="39"/>
      <c r="F18" s="39"/>
      <c r="G18" s="39" t="s">
        <v>1039</v>
      </c>
      <c r="H18" s="39"/>
      <c r="I18" s="39"/>
    </row>
    <row r="19" spans="3:9">
      <c r="C19" s="39">
        <v>219</v>
      </c>
      <c r="D19" s="47" t="s">
        <v>1044</v>
      </c>
      <c r="E19" s="39"/>
      <c r="F19" s="39"/>
      <c r="G19" s="39"/>
      <c r="H19" s="39"/>
      <c r="I19" s="39"/>
    </row>
    <row r="20" spans="3:9">
      <c r="C20" s="39">
        <v>224</v>
      </c>
      <c r="D20" s="47" t="s">
        <v>1038</v>
      </c>
      <c r="E20" s="39"/>
      <c r="F20" s="39"/>
      <c r="G20" s="39" t="s">
        <v>1039</v>
      </c>
      <c r="H20" s="39"/>
      <c r="I20" s="39"/>
    </row>
    <row r="21" spans="3:9">
      <c r="C21" s="39">
        <v>239</v>
      </c>
      <c r="D21" s="47" t="s">
        <v>1038</v>
      </c>
      <c r="E21" s="39"/>
      <c r="F21" s="39"/>
      <c r="G21" s="39" t="s">
        <v>1039</v>
      </c>
      <c r="H21" s="39"/>
      <c r="I21" s="39"/>
    </row>
    <row r="22" spans="3:9">
      <c r="C22" s="39">
        <v>251</v>
      </c>
      <c r="D22" s="47" t="s">
        <v>1035</v>
      </c>
      <c r="E22" s="39"/>
      <c r="F22" s="39"/>
      <c r="G22" s="39"/>
      <c r="H22" s="39"/>
      <c r="I22" s="39"/>
    </row>
    <row r="23" spans="3:9">
      <c r="C23" s="39">
        <v>260</v>
      </c>
      <c r="D23" s="47" t="s">
        <v>1036</v>
      </c>
      <c r="E23" s="39"/>
      <c r="F23" s="39"/>
      <c r="G23" s="39"/>
      <c r="H23" s="39"/>
      <c r="I23" s="39"/>
    </row>
    <row r="24" spans="3:9">
      <c r="C24" s="39">
        <v>294</v>
      </c>
      <c r="D24" s="47" t="s">
        <v>1035</v>
      </c>
      <c r="E24" s="39"/>
      <c r="F24" s="39"/>
      <c r="G24" s="39"/>
      <c r="H24" s="39"/>
      <c r="I24" s="39"/>
    </row>
    <row r="25" spans="3:9">
      <c r="C25" s="39">
        <v>305</v>
      </c>
      <c r="D25" s="47" t="s">
        <v>1038</v>
      </c>
      <c r="E25" s="39"/>
      <c r="F25" s="39"/>
      <c r="G25" s="39" t="s">
        <v>1039</v>
      </c>
      <c r="H25" s="39"/>
      <c r="I25" s="39"/>
    </row>
    <row r="26" spans="3:9">
      <c r="C26" s="39">
        <v>311</v>
      </c>
      <c r="D26" s="47" t="s">
        <v>1036</v>
      </c>
      <c r="E26" s="39"/>
      <c r="F26" s="39"/>
      <c r="G26" s="39"/>
      <c r="H26" s="39"/>
      <c r="I26" s="39"/>
    </row>
    <row r="27" spans="3:9">
      <c r="C27" s="39">
        <v>322</v>
      </c>
      <c r="D27" s="47" t="s">
        <v>1038</v>
      </c>
      <c r="E27" s="39"/>
      <c r="F27" s="39"/>
      <c r="G27" s="39" t="s">
        <v>1039</v>
      </c>
      <c r="H27" s="39"/>
      <c r="I27" s="39"/>
    </row>
    <row r="28" spans="3:9">
      <c r="C28" s="39">
        <v>378</v>
      </c>
      <c r="D28" s="47" t="s">
        <v>1045</v>
      </c>
      <c r="E28" s="39"/>
      <c r="F28" s="39"/>
      <c r="G28" s="39" t="s">
        <v>1046</v>
      </c>
      <c r="H28" s="39"/>
      <c r="I28" s="39"/>
    </row>
    <row r="29" spans="3:9">
      <c r="C29" s="39">
        <v>382</v>
      </c>
      <c r="D29" s="47" t="s">
        <v>1047</v>
      </c>
      <c r="E29" s="39"/>
      <c r="F29" s="39"/>
      <c r="G29" s="39" t="s">
        <v>1046</v>
      </c>
      <c r="H29" s="39"/>
      <c r="I29" s="39"/>
    </row>
    <row r="30" spans="3:9">
      <c r="C30" s="39">
        <v>399</v>
      </c>
      <c r="D30" s="47" t="s">
        <v>1048</v>
      </c>
      <c r="E30" s="39"/>
      <c r="F30" s="39"/>
      <c r="G30" s="39" t="s">
        <v>1049</v>
      </c>
      <c r="H30" s="39"/>
      <c r="I30" s="39"/>
    </row>
    <row r="33" spans="3:9">
      <c r="D33" s="157" t="s">
        <v>5</v>
      </c>
      <c r="E33" s="157"/>
      <c r="F33" s="157"/>
    </row>
    <row r="34" spans="3:9">
      <c r="D34" s="157"/>
      <c r="E34" s="157"/>
      <c r="F34" s="157"/>
    </row>
    <row r="35" spans="3:9">
      <c r="C35" s="49" t="s">
        <v>830</v>
      </c>
      <c r="D35" s="68" t="s">
        <v>831</v>
      </c>
      <c r="E35" s="66" t="s">
        <v>810</v>
      </c>
      <c r="F35" s="66" t="s">
        <v>811</v>
      </c>
      <c r="G35" s="10" t="s">
        <v>832</v>
      </c>
      <c r="H35" s="10" t="s">
        <v>812</v>
      </c>
      <c r="I35" s="10" t="s">
        <v>813</v>
      </c>
    </row>
    <row r="36" spans="3:9">
      <c r="C36" s="39">
        <v>15</v>
      </c>
      <c r="D36" s="47" t="s">
        <v>1050</v>
      </c>
      <c r="E36" s="39"/>
      <c r="F36" s="39"/>
      <c r="G36" s="39" t="s">
        <v>1051</v>
      </c>
      <c r="H36" s="39"/>
      <c r="I36" s="39"/>
    </row>
    <row r="37" spans="3:9">
      <c r="C37" s="39">
        <v>16</v>
      </c>
      <c r="D37" s="47" t="s">
        <v>1052</v>
      </c>
      <c r="E37" s="39"/>
      <c r="F37" s="39"/>
      <c r="G37" s="39" t="s">
        <v>1051</v>
      </c>
      <c r="H37" s="39"/>
      <c r="I37" s="39"/>
    </row>
    <row r="38" spans="3:9">
      <c r="C38" s="39">
        <v>18</v>
      </c>
      <c r="D38" s="47" t="s">
        <v>1053</v>
      </c>
      <c r="E38" s="39"/>
      <c r="F38" s="39"/>
      <c r="G38" s="39" t="s">
        <v>1054</v>
      </c>
      <c r="H38" s="39"/>
      <c r="I38" s="39"/>
    </row>
    <row r="39" spans="3:9">
      <c r="C39" s="39">
        <v>19</v>
      </c>
      <c r="D39" s="47" t="s">
        <v>1055</v>
      </c>
      <c r="E39" s="39"/>
      <c r="F39" s="39"/>
      <c r="G39" s="39" t="s">
        <v>1054</v>
      </c>
      <c r="H39" s="39"/>
      <c r="I39" s="39"/>
    </row>
    <row r="40" spans="3:9">
      <c r="C40" s="39">
        <v>20</v>
      </c>
      <c r="D40" s="47" t="s">
        <v>1056</v>
      </c>
      <c r="E40" s="39"/>
      <c r="F40" s="39"/>
      <c r="G40" s="39"/>
      <c r="H40" s="39"/>
      <c r="I40" s="39"/>
    </row>
    <row r="41" spans="3:9">
      <c r="C41" s="39">
        <v>21</v>
      </c>
      <c r="D41" s="47" t="s">
        <v>1057</v>
      </c>
      <c r="E41" s="39"/>
      <c r="F41" s="39"/>
      <c r="G41" s="39"/>
      <c r="H41" s="39"/>
      <c r="I41" s="39"/>
    </row>
    <row r="42" spans="3:9">
      <c r="C42" s="39">
        <v>23</v>
      </c>
      <c r="D42" s="47" t="s">
        <v>1058</v>
      </c>
      <c r="E42" s="39"/>
      <c r="F42" s="39"/>
      <c r="G42" s="39"/>
      <c r="H42" s="39"/>
      <c r="I42" s="39"/>
    </row>
    <row r="43" spans="3:9">
      <c r="C43" s="39">
        <v>25</v>
      </c>
      <c r="D43" s="47" t="s">
        <v>1059</v>
      </c>
      <c r="E43" s="39"/>
      <c r="F43" s="39"/>
      <c r="G43" s="39"/>
      <c r="H43" s="39"/>
      <c r="I43" s="39"/>
    </row>
    <row r="46" spans="3:9">
      <c r="C46" s="126"/>
      <c r="D46" s="146" t="s">
        <v>12</v>
      </c>
      <c r="E46" s="147"/>
    </row>
    <row r="47" spans="3:9">
      <c r="C47" s="126"/>
      <c r="D47" s="105"/>
      <c r="E47" s="119"/>
    </row>
    <row r="48" spans="3:9">
      <c r="C48" s="129" t="s">
        <v>830</v>
      </c>
      <c r="D48" s="49" t="s">
        <v>831</v>
      </c>
      <c r="E48" s="10" t="s">
        <v>810</v>
      </c>
      <c r="F48" s="10" t="s">
        <v>811</v>
      </c>
      <c r="G48" s="10" t="s">
        <v>832</v>
      </c>
      <c r="H48" s="10" t="s">
        <v>812</v>
      </c>
      <c r="I48" s="10" t="s">
        <v>813</v>
      </c>
    </row>
    <row r="49" spans="3:9">
      <c r="C49" s="39">
        <v>47</v>
      </c>
      <c r="D49" s="39" t="s">
        <v>1033</v>
      </c>
      <c r="E49" s="39"/>
      <c r="F49" s="39"/>
      <c r="G49" s="39"/>
      <c r="H49" s="39"/>
      <c r="I49" s="39"/>
    </row>
    <row r="50" spans="3:9">
      <c r="C50" s="39">
        <v>160</v>
      </c>
      <c r="D50" s="39" t="s">
        <v>1037</v>
      </c>
      <c r="E50" s="39"/>
      <c r="F50" s="39"/>
      <c r="G50" s="39"/>
      <c r="H50" s="39"/>
      <c r="I50" s="39"/>
    </row>
    <row r="51" spans="3:9">
      <c r="C51" s="39">
        <v>176</v>
      </c>
      <c r="D51" s="39" t="s">
        <v>1040</v>
      </c>
      <c r="E51" s="39"/>
      <c r="F51" s="39"/>
      <c r="G51" s="39"/>
      <c r="H51" s="39"/>
      <c r="I51" s="39"/>
    </row>
  </sheetData>
  <mergeCells count="2">
    <mergeCell ref="D33:F34"/>
    <mergeCell ref="D46:E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E00A-D570-454F-B663-77282BE94DEA}">
  <dimension ref="C1:I20"/>
  <sheetViews>
    <sheetView topLeftCell="A2" workbookViewId="0">
      <selection activeCell="B22" sqref="B22"/>
    </sheetView>
  </sheetViews>
  <sheetFormatPr defaultRowHeight="15"/>
  <cols>
    <col min="4" max="4" width="75.140625" customWidth="1"/>
    <col min="5" max="5" width="11.85546875" bestFit="1" customWidth="1"/>
    <col min="6" max="6" width="16" bestFit="1" customWidth="1"/>
    <col min="7" max="7" width="44" customWidth="1"/>
    <col min="8" max="8" width="19.28515625" bestFit="1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738</v>
      </c>
      <c r="E3" s="5">
        <v>167</v>
      </c>
      <c r="F3" s="6">
        <f>COUNTA(C:C) -2</f>
        <v>4</v>
      </c>
      <c r="G3" s="48"/>
    </row>
    <row r="4" spans="3:9">
      <c r="G4" s="48"/>
    </row>
    <row r="5" spans="3:9">
      <c r="G5" s="48"/>
    </row>
    <row r="6" spans="3:9">
      <c r="C6" s="7" t="s">
        <v>830</v>
      </c>
      <c r="D6" s="49" t="s">
        <v>917</v>
      </c>
      <c r="E6" s="10" t="s">
        <v>810</v>
      </c>
      <c r="F6" s="8" t="s">
        <v>811</v>
      </c>
      <c r="G6" s="7" t="s">
        <v>832</v>
      </c>
      <c r="H6" s="8" t="s">
        <v>812</v>
      </c>
      <c r="I6" s="8" t="s">
        <v>813</v>
      </c>
    </row>
    <row r="7" spans="3:9">
      <c r="C7" s="43">
        <v>53</v>
      </c>
      <c r="D7" s="47" t="s">
        <v>1060</v>
      </c>
      <c r="E7" s="39"/>
      <c r="F7" s="45" t="s">
        <v>814</v>
      </c>
      <c r="G7" s="27" t="s">
        <v>1061</v>
      </c>
      <c r="H7" s="39"/>
      <c r="I7" s="39"/>
    </row>
    <row r="10" spans="3:9">
      <c r="D10" s="157" t="s">
        <v>5</v>
      </c>
      <c r="E10" s="157"/>
      <c r="F10" s="157"/>
    </row>
    <row r="11" spans="3:9">
      <c r="D11" s="157"/>
      <c r="E11" s="157"/>
      <c r="F11" s="157"/>
    </row>
    <row r="12" spans="3:9">
      <c r="C12" s="49" t="s">
        <v>830</v>
      </c>
      <c r="D12" s="68" t="s">
        <v>831</v>
      </c>
      <c r="E12" s="66" t="s">
        <v>810</v>
      </c>
      <c r="F12" s="66" t="s">
        <v>811</v>
      </c>
      <c r="G12" s="10" t="s">
        <v>832</v>
      </c>
      <c r="H12" s="10" t="s">
        <v>812</v>
      </c>
      <c r="I12" s="10" t="s">
        <v>813</v>
      </c>
    </row>
    <row r="13" spans="3:9">
      <c r="C13" s="39">
        <v>42</v>
      </c>
      <c r="D13" s="47" t="s">
        <v>1062</v>
      </c>
      <c r="E13" s="39"/>
      <c r="F13" s="39"/>
      <c r="G13" s="39"/>
      <c r="H13" s="39"/>
      <c r="I13" s="39"/>
    </row>
    <row r="14" spans="3:9">
      <c r="C14" s="39">
        <v>43</v>
      </c>
      <c r="D14" s="47" t="s">
        <v>1063</v>
      </c>
      <c r="E14" s="39"/>
      <c r="F14" s="39"/>
      <c r="G14" s="39" t="s">
        <v>1064</v>
      </c>
      <c r="H14" s="39"/>
      <c r="I14" s="39"/>
    </row>
    <row r="17" spans="3:9">
      <c r="C17" s="126"/>
      <c r="D17" s="146" t="s">
        <v>12</v>
      </c>
      <c r="E17" s="147"/>
    </row>
    <row r="18" spans="3:9">
      <c r="C18" s="126"/>
      <c r="D18" s="105"/>
      <c r="E18" s="119"/>
    </row>
    <row r="19" spans="3:9">
      <c r="C19" s="129" t="s">
        <v>830</v>
      </c>
      <c r="D19" s="49" t="s">
        <v>831</v>
      </c>
      <c r="E19" s="10" t="s">
        <v>810</v>
      </c>
      <c r="F19" s="10" t="s">
        <v>811</v>
      </c>
      <c r="G19" s="10" t="s">
        <v>832</v>
      </c>
      <c r="H19" s="10" t="s">
        <v>812</v>
      </c>
      <c r="I19" s="10" t="s">
        <v>813</v>
      </c>
    </row>
    <row r="20" spans="3:9">
      <c r="C20" s="39"/>
      <c r="D20" s="39"/>
      <c r="E20" s="39"/>
      <c r="F20" s="39"/>
      <c r="G20" s="39"/>
      <c r="H20" s="39"/>
      <c r="I20" s="39"/>
    </row>
  </sheetData>
  <mergeCells count="2">
    <mergeCell ref="D10:F11"/>
    <mergeCell ref="D17:E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4437-8CFB-42B2-8EE0-EDB9E49B5747}">
  <dimension ref="C1:I38"/>
  <sheetViews>
    <sheetView workbookViewId="0">
      <selection activeCell="C19" sqref="C19:I21"/>
    </sheetView>
  </sheetViews>
  <sheetFormatPr defaultRowHeight="15"/>
  <cols>
    <col min="4" max="4" width="54.42578125" customWidth="1"/>
    <col min="5" max="5" width="11.85546875" bestFit="1" customWidth="1"/>
    <col min="6" max="6" width="16" bestFit="1" customWidth="1"/>
    <col min="7" max="7" width="42.28515625" customWidth="1"/>
    <col min="8" max="8" width="19.28515625" bestFit="1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751</v>
      </c>
      <c r="E3" s="5">
        <v>268</v>
      </c>
      <c r="F3" s="6">
        <f>COUNTA(C:C)-2</f>
        <v>23</v>
      </c>
      <c r="G3" s="48"/>
    </row>
    <row r="4" spans="3:9">
      <c r="G4" s="48"/>
    </row>
    <row r="5" spans="3:9">
      <c r="G5" s="48"/>
    </row>
    <row r="6" spans="3:9">
      <c r="C6" s="7" t="s">
        <v>830</v>
      </c>
      <c r="D6" s="49" t="s">
        <v>917</v>
      </c>
      <c r="E6" s="8" t="s">
        <v>810</v>
      </c>
      <c r="F6" s="8" t="s">
        <v>811</v>
      </c>
      <c r="G6" s="7" t="s">
        <v>832</v>
      </c>
      <c r="H6" s="8" t="s">
        <v>812</v>
      </c>
      <c r="I6" s="8" t="s">
        <v>813</v>
      </c>
    </row>
    <row r="7" spans="3:9" ht="15" customHeight="1">
      <c r="C7" s="43">
        <v>150</v>
      </c>
      <c r="D7" s="47" t="s">
        <v>1065</v>
      </c>
      <c r="E7" s="45"/>
      <c r="F7" s="39"/>
      <c r="G7" s="27"/>
      <c r="H7" s="39"/>
      <c r="I7" s="39"/>
    </row>
    <row r="8" spans="3:9">
      <c r="C8" s="42">
        <v>190</v>
      </c>
      <c r="D8" s="51" t="s">
        <v>1066</v>
      </c>
      <c r="E8" s="44"/>
      <c r="F8" s="40"/>
      <c r="G8" s="52"/>
      <c r="H8" s="40"/>
      <c r="I8" s="40"/>
    </row>
    <row r="9" spans="3:9">
      <c r="C9" s="39">
        <v>216</v>
      </c>
      <c r="D9" s="47" t="s">
        <v>1065</v>
      </c>
      <c r="E9" s="39"/>
      <c r="F9" s="39"/>
      <c r="G9" s="39"/>
      <c r="H9" s="39"/>
      <c r="I9" s="39"/>
    </row>
    <row r="12" spans="3:9">
      <c r="D12" s="157" t="s">
        <v>5</v>
      </c>
      <c r="E12" s="157"/>
      <c r="F12" s="157"/>
    </row>
    <row r="13" spans="3:9">
      <c r="D13" s="157"/>
      <c r="E13" s="157"/>
      <c r="F13" s="157"/>
    </row>
    <row r="14" spans="3:9">
      <c r="C14" s="49" t="s">
        <v>830</v>
      </c>
      <c r="D14" s="68" t="s">
        <v>831</v>
      </c>
      <c r="E14" s="66" t="s">
        <v>810</v>
      </c>
      <c r="F14" s="66" t="s">
        <v>811</v>
      </c>
      <c r="G14" s="10" t="s">
        <v>832</v>
      </c>
      <c r="H14" s="10" t="s">
        <v>812</v>
      </c>
      <c r="I14" s="10" t="s">
        <v>813</v>
      </c>
    </row>
    <row r="15" spans="3:9">
      <c r="C15" s="39">
        <v>54</v>
      </c>
      <c r="D15" s="47" t="s">
        <v>1067</v>
      </c>
      <c r="E15" s="39"/>
      <c r="F15" s="39"/>
      <c r="G15" s="39"/>
      <c r="H15" s="39"/>
      <c r="I15" s="39"/>
    </row>
    <row r="16" spans="3:9">
      <c r="C16" s="39">
        <v>55</v>
      </c>
      <c r="D16" s="47" t="s">
        <v>1068</v>
      </c>
      <c r="E16" s="39"/>
      <c r="F16" s="39"/>
      <c r="G16" s="39"/>
      <c r="H16" s="39"/>
      <c r="I16" s="39"/>
    </row>
    <row r="19" spans="3:9">
      <c r="C19" s="126"/>
      <c r="D19" s="146" t="s">
        <v>12</v>
      </c>
      <c r="E19" s="147"/>
    </row>
    <row r="20" spans="3:9">
      <c r="C20" s="126"/>
      <c r="D20" s="105"/>
      <c r="E20" s="119"/>
    </row>
    <row r="21" spans="3:9">
      <c r="C21" s="129" t="s">
        <v>830</v>
      </c>
      <c r="D21" s="49" t="s">
        <v>831</v>
      </c>
      <c r="E21" s="10" t="s">
        <v>810</v>
      </c>
      <c r="F21" s="10" t="s">
        <v>811</v>
      </c>
      <c r="G21" s="10" t="s">
        <v>832</v>
      </c>
      <c r="H21" s="10" t="s">
        <v>812</v>
      </c>
      <c r="I21" s="10" t="s">
        <v>813</v>
      </c>
    </row>
    <row r="22" spans="3:9">
      <c r="C22" s="39">
        <v>77</v>
      </c>
      <c r="D22" s="39" t="s">
        <v>1069</v>
      </c>
      <c r="E22" s="39"/>
      <c r="F22" s="39"/>
      <c r="G22" s="39"/>
      <c r="H22" s="39"/>
      <c r="I22" s="39"/>
    </row>
    <row r="23" spans="3:9">
      <c r="C23" s="39">
        <v>81</v>
      </c>
      <c r="D23" s="39" t="s">
        <v>1070</v>
      </c>
      <c r="E23" s="39"/>
      <c r="F23" s="39"/>
      <c r="G23" s="39"/>
      <c r="H23" s="39"/>
      <c r="I23" s="39"/>
    </row>
    <row r="24" spans="3:9">
      <c r="C24" s="39">
        <v>97</v>
      </c>
      <c r="D24" s="39" t="s">
        <v>1071</v>
      </c>
      <c r="E24" s="39"/>
      <c r="F24" s="39"/>
      <c r="G24" s="39"/>
      <c r="H24" s="39"/>
      <c r="I24" s="39"/>
    </row>
    <row r="25" spans="3:9">
      <c r="C25" s="39">
        <v>100</v>
      </c>
      <c r="D25" s="39" t="s">
        <v>1071</v>
      </c>
      <c r="E25" s="39"/>
      <c r="F25" s="39"/>
      <c r="G25" s="39"/>
      <c r="H25" s="39"/>
      <c r="I25" s="39"/>
    </row>
    <row r="26" spans="3:9">
      <c r="C26" s="39">
        <v>106</v>
      </c>
      <c r="D26" s="39" t="s">
        <v>1072</v>
      </c>
      <c r="E26" s="39"/>
      <c r="F26" s="39"/>
      <c r="G26" s="39"/>
      <c r="H26" s="39"/>
      <c r="I26" s="39"/>
    </row>
    <row r="27" spans="3:9">
      <c r="C27" s="39">
        <v>117</v>
      </c>
      <c r="D27" s="39" t="s">
        <v>1073</v>
      </c>
      <c r="E27" s="39"/>
      <c r="F27" s="39"/>
      <c r="G27" s="39"/>
      <c r="H27" s="39"/>
      <c r="I27" s="39"/>
    </row>
    <row r="28" spans="3:9">
      <c r="C28" s="39">
        <v>130</v>
      </c>
      <c r="D28" s="39" t="s">
        <v>1074</v>
      </c>
      <c r="E28" s="39"/>
      <c r="F28" s="39"/>
      <c r="G28" s="39"/>
      <c r="H28" s="39"/>
      <c r="I28" s="39"/>
    </row>
    <row r="29" spans="3:9" ht="45.75">
      <c r="C29" s="39">
        <v>134</v>
      </c>
      <c r="D29" s="27" t="s">
        <v>1075</v>
      </c>
      <c r="E29" s="39"/>
      <c r="F29" s="39"/>
      <c r="G29" s="39"/>
      <c r="H29" s="39"/>
      <c r="I29" s="39"/>
    </row>
    <row r="30" spans="3:9" ht="45.75">
      <c r="C30" s="39">
        <v>141</v>
      </c>
      <c r="D30" s="27" t="s">
        <v>1076</v>
      </c>
      <c r="E30" s="39"/>
      <c r="F30" s="39"/>
      <c r="G30" s="39"/>
      <c r="H30" s="39"/>
      <c r="I30" s="39"/>
    </row>
    <row r="31" spans="3:9" ht="45.75">
      <c r="C31" s="39">
        <v>146</v>
      </c>
      <c r="D31" s="27" t="s">
        <v>1077</v>
      </c>
      <c r="E31" s="39"/>
      <c r="F31" s="39"/>
      <c r="G31" s="39"/>
      <c r="H31" s="39"/>
      <c r="I31" s="39"/>
    </row>
    <row r="32" spans="3:9">
      <c r="C32" s="39">
        <v>176</v>
      </c>
      <c r="D32" s="39" t="s">
        <v>1078</v>
      </c>
      <c r="E32" s="39"/>
      <c r="F32" s="39"/>
      <c r="G32" s="39"/>
      <c r="H32" s="39"/>
      <c r="I32" s="39"/>
    </row>
    <row r="33" spans="3:9" ht="30.75">
      <c r="C33" s="39">
        <v>186</v>
      </c>
      <c r="D33" s="27" t="s">
        <v>1079</v>
      </c>
      <c r="E33" s="39"/>
      <c r="F33" s="39"/>
      <c r="G33" s="39"/>
      <c r="H33" s="39"/>
      <c r="I33" s="39"/>
    </row>
    <row r="34" spans="3:9">
      <c r="C34" s="39">
        <v>192</v>
      </c>
      <c r="D34" s="39" t="s">
        <v>1080</v>
      </c>
      <c r="E34" s="39"/>
      <c r="F34" s="39"/>
      <c r="G34" s="39"/>
      <c r="H34" s="39"/>
      <c r="I34" s="39"/>
    </row>
    <row r="35" spans="3:9">
      <c r="C35" s="39">
        <v>199</v>
      </c>
      <c r="D35" s="39" t="s">
        <v>1081</v>
      </c>
      <c r="E35" s="39"/>
      <c r="F35" s="39"/>
      <c r="G35" s="39"/>
      <c r="H35" s="39"/>
      <c r="I35" s="39"/>
    </row>
    <row r="36" spans="3:9">
      <c r="C36" s="39">
        <v>207</v>
      </c>
      <c r="D36" s="39" t="s">
        <v>1082</v>
      </c>
      <c r="E36" s="39"/>
      <c r="F36" s="39"/>
      <c r="G36" s="39"/>
      <c r="H36" s="39"/>
      <c r="I36" s="39"/>
    </row>
    <row r="37" spans="3:9" ht="45.75">
      <c r="C37" s="39">
        <v>213</v>
      </c>
      <c r="D37" s="27" t="s">
        <v>1083</v>
      </c>
      <c r="E37" s="39"/>
      <c r="F37" s="39"/>
      <c r="G37" s="39"/>
      <c r="H37" s="39"/>
      <c r="I37" s="39"/>
    </row>
    <row r="38" spans="3:9">
      <c r="C38" s="39">
        <v>255</v>
      </c>
      <c r="D38" s="39" t="s">
        <v>1084</v>
      </c>
      <c r="E38" s="39"/>
      <c r="F38" s="39"/>
      <c r="G38" s="39"/>
      <c r="H38" s="39"/>
      <c r="I38" s="39"/>
    </row>
  </sheetData>
  <mergeCells count="2">
    <mergeCell ref="D12:F13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2"/>
  <sheetViews>
    <sheetView topLeftCell="A82" workbookViewId="0">
      <selection activeCell="B89" sqref="B87:H89"/>
    </sheetView>
  </sheetViews>
  <sheetFormatPr defaultRowHeight="15"/>
  <cols>
    <col min="2" max="2" width="19" bestFit="1" customWidth="1"/>
    <col min="3" max="3" width="74" customWidth="1"/>
    <col min="4" max="4" width="13.85546875" bestFit="1" customWidth="1"/>
    <col min="5" max="5" width="19.28515625" bestFit="1" customWidth="1"/>
    <col min="6" max="6" width="40.5703125" bestFit="1" customWidth="1"/>
    <col min="7" max="7" width="19.28515625" bestFit="1" customWidth="1"/>
    <col min="8" max="8" width="12.5703125" bestFit="1" customWidth="1"/>
  </cols>
  <sheetData>
    <row r="2" spans="2:11">
      <c r="C2" s="1" t="s">
        <v>805</v>
      </c>
      <c r="D2" s="2" t="s">
        <v>806</v>
      </c>
      <c r="E2" s="3" t="s">
        <v>807</v>
      </c>
      <c r="I2" s="149" t="s">
        <v>808</v>
      </c>
      <c r="J2" s="149"/>
      <c r="K2" s="149"/>
    </row>
    <row r="3" spans="2:11">
      <c r="C3" s="4" t="s">
        <v>19</v>
      </c>
      <c r="D3" s="5">
        <v>772</v>
      </c>
      <c r="E3" s="6">
        <f>COUNTA(B:B)-2</f>
        <v>86</v>
      </c>
      <c r="I3" s="149"/>
      <c r="J3" s="149"/>
      <c r="K3" s="149"/>
    </row>
    <row r="4" spans="2:11">
      <c r="I4" s="149"/>
      <c r="J4" s="149"/>
      <c r="K4" s="149"/>
    </row>
    <row r="5" spans="2:11">
      <c r="C5" s="146" t="s">
        <v>6</v>
      </c>
      <c r="D5" s="147"/>
      <c r="I5" s="149"/>
      <c r="J5" s="149"/>
      <c r="K5" s="149"/>
    </row>
    <row r="6" spans="2:11">
      <c r="C6" s="63"/>
      <c r="D6" s="64"/>
      <c r="I6" s="149"/>
      <c r="J6" s="149"/>
      <c r="K6" s="149"/>
    </row>
    <row r="7" spans="2:11" ht="15" customHeight="1">
      <c r="B7" s="7" t="s">
        <v>809</v>
      </c>
      <c r="C7" s="65" t="s">
        <v>810</v>
      </c>
      <c r="D7" s="66" t="s">
        <v>811</v>
      </c>
      <c r="E7" s="8" t="s">
        <v>812</v>
      </c>
      <c r="F7" s="10" t="s">
        <v>813</v>
      </c>
    </row>
    <row r="8" spans="2:11" ht="15" customHeight="1">
      <c r="B8" s="11">
        <v>119</v>
      </c>
      <c r="C8" s="13"/>
      <c r="D8" s="12" t="s">
        <v>814</v>
      </c>
      <c r="E8" s="97" t="s">
        <v>815</v>
      </c>
      <c r="F8" s="16" t="s">
        <v>816</v>
      </c>
      <c r="I8" s="148" t="s">
        <v>817</v>
      </c>
      <c r="J8" s="148"/>
      <c r="K8" s="148"/>
    </row>
    <row r="9" spans="2:11" ht="15" customHeight="1">
      <c r="B9" s="11">
        <v>150</v>
      </c>
      <c r="C9" s="13" t="s">
        <v>814</v>
      </c>
      <c r="D9" s="12"/>
      <c r="E9" s="97" t="s">
        <v>818</v>
      </c>
      <c r="F9" s="16"/>
      <c r="I9" s="148"/>
      <c r="J9" s="148"/>
      <c r="K9" s="148"/>
    </row>
    <row r="10" spans="2:11" ht="15" customHeight="1">
      <c r="B10" s="11">
        <v>197</v>
      </c>
      <c r="C10" s="13"/>
      <c r="D10" s="12" t="s">
        <v>814</v>
      </c>
      <c r="E10" s="97" t="s">
        <v>815</v>
      </c>
      <c r="F10" s="17" t="s">
        <v>819</v>
      </c>
      <c r="I10" s="148"/>
      <c r="J10" s="148"/>
      <c r="K10" s="148"/>
    </row>
    <row r="11" spans="2:11" ht="15" customHeight="1">
      <c r="B11" s="11">
        <v>206</v>
      </c>
      <c r="C11" s="13"/>
      <c r="D11" s="12" t="s">
        <v>814</v>
      </c>
      <c r="E11" s="97" t="s">
        <v>815</v>
      </c>
      <c r="F11" s="17" t="s">
        <v>820</v>
      </c>
      <c r="I11" s="148" t="s">
        <v>821</v>
      </c>
      <c r="J11" s="148"/>
      <c r="K11" s="148"/>
    </row>
    <row r="12" spans="2:11" ht="15" customHeight="1">
      <c r="B12" s="11">
        <v>223</v>
      </c>
      <c r="C12" s="13"/>
      <c r="D12" s="12"/>
      <c r="E12" s="97"/>
      <c r="F12" s="17"/>
      <c r="I12" s="148"/>
      <c r="J12" s="148"/>
      <c r="K12" s="148"/>
    </row>
    <row r="13" spans="2:11" ht="15" customHeight="1">
      <c r="B13" s="11">
        <v>233</v>
      </c>
      <c r="C13" s="13"/>
      <c r="D13" s="12" t="s">
        <v>814</v>
      </c>
      <c r="E13" s="98" t="s">
        <v>815</v>
      </c>
      <c r="F13" s="17" t="s">
        <v>820</v>
      </c>
      <c r="I13" s="148"/>
      <c r="J13" s="148"/>
      <c r="K13" s="148"/>
    </row>
    <row r="14" spans="2:11" ht="15" customHeight="1">
      <c r="B14" s="11">
        <v>287</v>
      </c>
      <c r="C14" s="13" t="s">
        <v>814</v>
      </c>
      <c r="D14" s="12"/>
      <c r="E14" s="98" t="s">
        <v>818</v>
      </c>
      <c r="F14" s="12"/>
      <c r="I14" s="148"/>
      <c r="J14" s="148"/>
      <c r="K14" s="148"/>
    </row>
    <row r="15" spans="2:11" ht="15" customHeight="1">
      <c r="B15" s="11">
        <v>291</v>
      </c>
      <c r="C15" s="13" t="s">
        <v>814</v>
      </c>
      <c r="D15" s="12"/>
      <c r="E15" s="98" t="s">
        <v>818</v>
      </c>
      <c r="F15" s="12"/>
      <c r="I15" s="148" t="s">
        <v>822</v>
      </c>
      <c r="J15" s="148"/>
      <c r="K15" s="148"/>
    </row>
    <row r="16" spans="2:11" ht="15" customHeight="1">
      <c r="B16" s="11">
        <v>298</v>
      </c>
      <c r="C16" s="62"/>
      <c r="D16" s="12" t="s">
        <v>814</v>
      </c>
      <c r="E16" s="62" t="s">
        <v>815</v>
      </c>
      <c r="F16" s="17" t="s">
        <v>820</v>
      </c>
      <c r="I16" s="148"/>
      <c r="J16" s="148"/>
      <c r="K16" s="148"/>
    </row>
    <row r="17" spans="2:15" ht="15" customHeight="1">
      <c r="B17" s="11">
        <v>304</v>
      </c>
      <c r="C17" s="62"/>
      <c r="D17" s="12"/>
      <c r="E17" s="62"/>
      <c r="F17" s="17"/>
      <c r="I17" s="148"/>
      <c r="J17" s="148"/>
      <c r="K17" s="148"/>
    </row>
    <row r="18" spans="2:15" ht="15" customHeight="1">
      <c r="B18" s="11">
        <v>305</v>
      </c>
      <c r="C18" s="13" t="s">
        <v>814</v>
      </c>
      <c r="D18" s="12"/>
      <c r="E18" s="62" t="s">
        <v>818</v>
      </c>
      <c r="F18" s="16"/>
      <c r="I18" s="148"/>
      <c r="J18" s="148"/>
      <c r="K18" s="148"/>
    </row>
    <row r="19" spans="2:15" ht="15" customHeight="1">
      <c r="B19" s="11">
        <v>309</v>
      </c>
      <c r="C19" s="62" t="s">
        <v>814</v>
      </c>
      <c r="D19" s="12"/>
      <c r="E19" s="62" t="s">
        <v>818</v>
      </c>
      <c r="F19" s="16"/>
      <c r="I19" s="148" t="s">
        <v>823</v>
      </c>
      <c r="J19" s="148"/>
      <c r="K19" s="148"/>
    </row>
    <row r="20" spans="2:15" ht="15" customHeight="1">
      <c r="B20" s="11">
        <v>313</v>
      </c>
      <c r="C20" s="62"/>
      <c r="D20" s="12" t="s">
        <v>814</v>
      </c>
      <c r="E20" s="62" t="s">
        <v>815</v>
      </c>
      <c r="F20" s="17" t="s">
        <v>820</v>
      </c>
      <c r="I20" s="148"/>
      <c r="J20" s="148"/>
      <c r="K20" s="148"/>
    </row>
    <row r="21" spans="2:15" ht="15" customHeight="1">
      <c r="B21" s="11">
        <v>357</v>
      </c>
      <c r="C21" s="62" t="s">
        <v>814</v>
      </c>
      <c r="D21" s="12"/>
      <c r="E21" s="62" t="s">
        <v>818</v>
      </c>
      <c r="F21" s="16"/>
      <c r="I21" s="148"/>
      <c r="J21" s="148"/>
      <c r="K21" s="148"/>
    </row>
    <row r="22" spans="2:15" ht="15" customHeight="1">
      <c r="B22" s="11">
        <v>364</v>
      </c>
      <c r="C22" s="13" t="s">
        <v>814</v>
      </c>
      <c r="D22" s="12"/>
      <c r="E22" s="62" t="s">
        <v>818</v>
      </c>
      <c r="F22" s="17"/>
      <c r="I22" s="150" t="s">
        <v>824</v>
      </c>
      <c r="J22" s="150"/>
      <c r="K22" s="150"/>
      <c r="M22" s="148" t="s">
        <v>825</v>
      </c>
      <c r="N22" s="148"/>
      <c r="O22" s="148"/>
    </row>
    <row r="23" spans="2:15" ht="15" customHeight="1">
      <c r="B23" s="11">
        <v>367</v>
      </c>
      <c r="C23" s="13" t="s">
        <v>814</v>
      </c>
      <c r="D23" s="12"/>
      <c r="E23" s="99" t="s">
        <v>818</v>
      </c>
      <c r="F23" s="16"/>
      <c r="I23" s="150"/>
      <c r="J23" s="150"/>
      <c r="K23" s="150"/>
      <c r="M23" s="148"/>
      <c r="N23" s="148"/>
      <c r="O23" s="148"/>
    </row>
    <row r="24" spans="2:15" ht="15" customHeight="1">
      <c r="B24" s="11">
        <v>369</v>
      </c>
      <c r="C24" s="13" t="s">
        <v>814</v>
      </c>
      <c r="D24" s="12"/>
      <c r="E24" s="99" t="s">
        <v>818</v>
      </c>
      <c r="F24" s="16"/>
      <c r="I24" s="150"/>
      <c r="J24" s="150"/>
      <c r="K24" s="150"/>
      <c r="M24" s="148"/>
      <c r="N24" s="148"/>
      <c r="O24" s="148"/>
    </row>
    <row r="25" spans="2:15" ht="15" customHeight="1">
      <c r="B25" s="11">
        <v>377</v>
      </c>
      <c r="C25" s="13" t="s">
        <v>814</v>
      </c>
      <c r="D25" s="12"/>
      <c r="E25" s="99" t="s">
        <v>818</v>
      </c>
      <c r="F25" s="17"/>
    </row>
    <row r="26" spans="2:15" ht="15" customHeight="1">
      <c r="B26" s="24">
        <v>382</v>
      </c>
      <c r="C26" s="13" t="s">
        <v>814</v>
      </c>
      <c r="D26" s="12"/>
      <c r="E26" s="99" t="s">
        <v>818</v>
      </c>
      <c r="F26" s="17"/>
    </row>
    <row r="27" spans="2:15" ht="15" customHeight="1">
      <c r="B27" s="24">
        <v>385</v>
      </c>
      <c r="C27" s="13" t="s">
        <v>814</v>
      </c>
      <c r="D27" s="12"/>
      <c r="E27" s="99" t="s">
        <v>818</v>
      </c>
      <c r="F27" s="17"/>
    </row>
    <row r="28" spans="2:15" ht="15" customHeight="1">
      <c r="B28" s="24">
        <v>387</v>
      </c>
      <c r="C28" s="13" t="s">
        <v>814</v>
      </c>
      <c r="D28" s="12"/>
      <c r="E28" s="99" t="s">
        <v>818</v>
      </c>
      <c r="F28" s="17"/>
    </row>
    <row r="29" spans="2:15" ht="15" customHeight="1">
      <c r="B29" s="11">
        <v>408</v>
      </c>
      <c r="C29" s="13" t="s">
        <v>814</v>
      </c>
      <c r="D29" s="12"/>
      <c r="E29" s="99" t="s">
        <v>818</v>
      </c>
      <c r="F29" s="16"/>
    </row>
    <row r="30" spans="2:15" ht="15" customHeight="1">
      <c r="B30" s="11">
        <v>410</v>
      </c>
      <c r="C30" s="13" t="s">
        <v>814</v>
      </c>
      <c r="D30" s="12"/>
      <c r="E30" s="99" t="s">
        <v>818</v>
      </c>
      <c r="F30" s="16"/>
    </row>
    <row r="31" spans="2:15" ht="15" customHeight="1">
      <c r="B31" s="11">
        <v>412</v>
      </c>
      <c r="C31" s="13"/>
      <c r="D31" s="12" t="s">
        <v>814</v>
      </c>
      <c r="E31" s="18" t="s">
        <v>815</v>
      </c>
      <c r="F31" s="17" t="s">
        <v>820</v>
      </c>
    </row>
    <row r="32" spans="2:15" ht="15" customHeight="1">
      <c r="B32" s="11">
        <v>414</v>
      </c>
      <c r="C32" s="13" t="s">
        <v>814</v>
      </c>
      <c r="D32" s="12"/>
      <c r="E32" s="18" t="s">
        <v>818</v>
      </c>
      <c r="F32" s="25"/>
    </row>
    <row r="33" spans="2:6" ht="15" customHeight="1">
      <c r="B33" s="11">
        <v>416</v>
      </c>
      <c r="C33" s="13" t="s">
        <v>814</v>
      </c>
      <c r="D33" s="12"/>
      <c r="E33" s="18" t="s">
        <v>818</v>
      </c>
      <c r="F33" s="25"/>
    </row>
    <row r="34" spans="2:6" ht="15" customHeight="1">
      <c r="B34" s="11">
        <v>424</v>
      </c>
      <c r="C34" s="13" t="s">
        <v>814</v>
      </c>
      <c r="D34" s="12"/>
      <c r="E34" s="18" t="s">
        <v>818</v>
      </c>
      <c r="F34" s="25"/>
    </row>
    <row r="35" spans="2:6" ht="15" customHeight="1">
      <c r="B35" s="11">
        <v>426</v>
      </c>
      <c r="C35" s="13" t="s">
        <v>814</v>
      </c>
      <c r="D35" s="12"/>
      <c r="E35" s="18" t="s">
        <v>818</v>
      </c>
      <c r="F35" s="25"/>
    </row>
    <row r="36" spans="2:6" ht="15" customHeight="1">
      <c r="B36" s="11">
        <v>431</v>
      </c>
      <c r="C36" s="13" t="s">
        <v>814</v>
      </c>
      <c r="D36" s="12"/>
      <c r="E36" s="18" t="s">
        <v>818</v>
      </c>
      <c r="F36" s="25"/>
    </row>
    <row r="37" spans="2:6" ht="15" customHeight="1">
      <c r="B37" s="11">
        <v>434</v>
      </c>
      <c r="C37" s="13"/>
      <c r="D37" s="12" t="s">
        <v>814</v>
      </c>
      <c r="E37" s="18" t="s">
        <v>815</v>
      </c>
      <c r="F37" s="17" t="s">
        <v>820</v>
      </c>
    </row>
    <row r="38" spans="2:6" ht="15" customHeight="1">
      <c r="B38" s="11">
        <v>439</v>
      </c>
      <c r="C38" s="13"/>
      <c r="D38" s="12" t="s">
        <v>814</v>
      </c>
      <c r="E38" s="18" t="s">
        <v>815</v>
      </c>
      <c r="F38" s="17" t="s">
        <v>820</v>
      </c>
    </row>
    <row r="39" spans="2:6" ht="15" customHeight="1">
      <c r="B39" s="11">
        <v>506</v>
      </c>
      <c r="C39" s="13" t="s">
        <v>814</v>
      </c>
      <c r="D39" s="12"/>
      <c r="E39" s="18" t="s">
        <v>818</v>
      </c>
      <c r="F39" s="17"/>
    </row>
    <row r="40" spans="2:6" ht="15" customHeight="1">
      <c r="B40" s="11">
        <v>511</v>
      </c>
      <c r="C40" s="13" t="s">
        <v>814</v>
      </c>
      <c r="D40" s="12"/>
      <c r="E40" s="18" t="s">
        <v>818</v>
      </c>
      <c r="F40" s="17"/>
    </row>
    <row r="41" spans="2:6" ht="15" customHeight="1">
      <c r="B41" s="11">
        <v>516</v>
      </c>
      <c r="C41" s="13" t="s">
        <v>814</v>
      </c>
      <c r="D41" s="12"/>
      <c r="E41" s="18" t="s">
        <v>818</v>
      </c>
      <c r="F41" s="17"/>
    </row>
    <row r="42" spans="2:6" ht="15" customHeight="1">
      <c r="B42" s="11">
        <v>524</v>
      </c>
      <c r="C42" s="13" t="s">
        <v>814</v>
      </c>
      <c r="D42" s="12"/>
      <c r="E42" s="18" t="s">
        <v>818</v>
      </c>
      <c r="F42" s="16"/>
    </row>
    <row r="43" spans="2:6" ht="15" customHeight="1">
      <c r="B43" s="11">
        <v>539</v>
      </c>
      <c r="C43" s="13"/>
      <c r="D43" s="12" t="s">
        <v>814</v>
      </c>
      <c r="E43" s="18" t="s">
        <v>815</v>
      </c>
      <c r="F43" s="17" t="s">
        <v>820</v>
      </c>
    </row>
    <row r="44" spans="2:6" ht="15" customHeight="1">
      <c r="B44" s="11">
        <v>541</v>
      </c>
      <c r="C44" s="13" t="s">
        <v>814</v>
      </c>
      <c r="D44" s="12"/>
      <c r="E44" s="18" t="s">
        <v>818</v>
      </c>
      <c r="F44" s="17" t="s">
        <v>826</v>
      </c>
    </row>
    <row r="45" spans="2:6" ht="15" customHeight="1">
      <c r="B45" s="11">
        <v>546</v>
      </c>
      <c r="C45" s="13"/>
      <c r="D45" s="12" t="s">
        <v>814</v>
      </c>
      <c r="E45" s="18" t="s">
        <v>815</v>
      </c>
      <c r="F45" s="17" t="s">
        <v>820</v>
      </c>
    </row>
    <row r="46" spans="2:6" ht="15" customHeight="1">
      <c r="B46" s="11">
        <v>553</v>
      </c>
      <c r="C46" s="13" t="s">
        <v>814</v>
      </c>
      <c r="D46" s="12"/>
      <c r="E46" s="18" t="s">
        <v>818</v>
      </c>
      <c r="F46" s="16"/>
    </row>
    <row r="47" spans="2:6">
      <c r="B47" s="11">
        <v>556</v>
      </c>
      <c r="C47" s="13" t="s">
        <v>814</v>
      </c>
      <c r="D47" s="12"/>
      <c r="E47" s="18" t="s">
        <v>818</v>
      </c>
      <c r="F47" s="16"/>
    </row>
    <row r="48" spans="2:6" ht="30.75">
      <c r="B48" s="24">
        <v>562</v>
      </c>
      <c r="C48" s="13" t="s">
        <v>814</v>
      </c>
      <c r="D48" s="12"/>
      <c r="E48" s="18" t="s">
        <v>818</v>
      </c>
      <c r="F48" s="17" t="s">
        <v>827</v>
      </c>
    </row>
    <row r="49" spans="2:6">
      <c r="B49" s="24">
        <v>564</v>
      </c>
      <c r="C49" s="13"/>
      <c r="D49" s="12"/>
      <c r="E49" s="18"/>
      <c r="F49" s="17"/>
    </row>
    <row r="50" spans="2:6">
      <c r="B50" s="24">
        <v>568</v>
      </c>
      <c r="C50" s="13"/>
      <c r="D50" s="12" t="s">
        <v>814</v>
      </c>
      <c r="E50" s="18" t="s">
        <v>815</v>
      </c>
      <c r="F50" s="17" t="s">
        <v>820</v>
      </c>
    </row>
    <row r="51" spans="2:6">
      <c r="B51" s="11">
        <v>575</v>
      </c>
      <c r="C51" s="13" t="s">
        <v>814</v>
      </c>
      <c r="D51" s="12"/>
      <c r="E51" t="s">
        <v>818</v>
      </c>
      <c r="F51" s="16"/>
    </row>
    <row r="52" spans="2:6" ht="30.75">
      <c r="B52" s="11">
        <v>587</v>
      </c>
      <c r="C52" s="13" t="s">
        <v>814</v>
      </c>
      <c r="D52" s="13"/>
      <c r="E52" s="39" t="s">
        <v>818</v>
      </c>
      <c r="F52" s="78" t="s">
        <v>828</v>
      </c>
    </row>
    <row r="53" spans="2:6">
      <c r="B53" s="11">
        <v>588</v>
      </c>
      <c r="C53" s="13"/>
      <c r="D53" s="12" t="s">
        <v>814</v>
      </c>
      <c r="E53" t="s">
        <v>815</v>
      </c>
      <c r="F53" s="17" t="s">
        <v>820</v>
      </c>
    </row>
    <row r="54" spans="2:6">
      <c r="B54" s="24">
        <v>602</v>
      </c>
      <c r="C54" s="13" t="s">
        <v>814</v>
      </c>
      <c r="D54" s="13"/>
      <c r="E54" s="39" t="s">
        <v>818</v>
      </c>
      <c r="F54" s="78"/>
    </row>
    <row r="55" spans="2:6">
      <c r="B55" s="11">
        <v>608</v>
      </c>
      <c r="C55" s="13"/>
      <c r="D55" s="13" t="s">
        <v>814</v>
      </c>
      <c r="E55" s="39" t="s">
        <v>815</v>
      </c>
      <c r="F55" s="78" t="s">
        <v>820</v>
      </c>
    </row>
    <row r="56" spans="2:6">
      <c r="B56" s="11">
        <v>615</v>
      </c>
      <c r="C56" s="13"/>
      <c r="D56" s="13" t="s">
        <v>814</v>
      </c>
      <c r="E56" s="39" t="s">
        <v>815</v>
      </c>
      <c r="F56" s="78" t="s">
        <v>820</v>
      </c>
    </row>
    <row r="57" spans="2:6">
      <c r="B57" s="11">
        <v>621</v>
      </c>
      <c r="C57" s="13" t="s">
        <v>814</v>
      </c>
      <c r="D57" s="13"/>
      <c r="E57" s="39" t="s">
        <v>818</v>
      </c>
      <c r="F57" s="80"/>
    </row>
    <row r="58" spans="2:6">
      <c r="B58" s="11">
        <v>631</v>
      </c>
      <c r="C58" s="13" t="s">
        <v>814</v>
      </c>
      <c r="D58" s="13"/>
      <c r="E58" s="100" t="s">
        <v>818</v>
      </c>
      <c r="F58" s="80"/>
    </row>
    <row r="59" spans="2:6">
      <c r="B59" s="11">
        <v>635</v>
      </c>
      <c r="C59" s="13" t="s">
        <v>814</v>
      </c>
      <c r="D59" s="13"/>
      <c r="E59" s="100" t="s">
        <v>818</v>
      </c>
      <c r="F59" s="80"/>
    </row>
    <row r="60" spans="2:6">
      <c r="B60" s="11">
        <v>639</v>
      </c>
      <c r="C60" s="13" t="s">
        <v>814</v>
      </c>
      <c r="D60" s="13"/>
      <c r="E60" s="100" t="s">
        <v>818</v>
      </c>
      <c r="F60" s="80"/>
    </row>
    <row r="61" spans="2:6" ht="30.75">
      <c r="B61" s="11">
        <v>642</v>
      </c>
      <c r="C61" s="13" t="s">
        <v>814</v>
      </c>
      <c r="D61" s="13"/>
      <c r="E61" s="100" t="s">
        <v>818</v>
      </c>
      <c r="F61" s="78" t="s">
        <v>828</v>
      </c>
    </row>
    <row r="62" spans="2:6">
      <c r="B62" s="11">
        <v>646</v>
      </c>
      <c r="C62" s="13" t="s">
        <v>814</v>
      </c>
      <c r="D62" s="13"/>
      <c r="E62" s="100" t="s">
        <v>818</v>
      </c>
      <c r="F62" s="80"/>
    </row>
    <row r="63" spans="2:6">
      <c r="B63" s="11">
        <v>647</v>
      </c>
      <c r="C63" s="13" t="s">
        <v>814</v>
      </c>
      <c r="D63" s="13"/>
      <c r="E63" s="100" t="s">
        <v>818</v>
      </c>
      <c r="F63" s="80"/>
    </row>
    <row r="64" spans="2:6">
      <c r="B64" s="11">
        <v>649</v>
      </c>
      <c r="C64" s="13" t="s">
        <v>814</v>
      </c>
      <c r="D64" s="13"/>
      <c r="E64" s="100" t="s">
        <v>818</v>
      </c>
      <c r="F64" s="80"/>
    </row>
    <row r="65" spans="2:8">
      <c r="B65" s="11">
        <v>653</v>
      </c>
      <c r="C65" s="13" t="s">
        <v>814</v>
      </c>
      <c r="D65" s="13"/>
      <c r="E65" s="100" t="s">
        <v>818</v>
      </c>
      <c r="F65" s="80"/>
    </row>
    <row r="66" spans="2:8">
      <c r="B66" s="11">
        <v>660</v>
      </c>
      <c r="C66" s="13" t="s">
        <v>814</v>
      </c>
      <c r="D66" s="13"/>
      <c r="E66" s="100" t="s">
        <v>818</v>
      </c>
      <c r="F66" s="80" t="s">
        <v>829</v>
      </c>
    </row>
    <row r="67" spans="2:8">
      <c r="B67" s="11">
        <v>664</v>
      </c>
      <c r="C67" s="13" t="s">
        <v>814</v>
      </c>
      <c r="D67" s="13"/>
      <c r="E67" s="100" t="s">
        <v>818</v>
      </c>
      <c r="F67" s="80"/>
    </row>
    <row r="68" spans="2:8" ht="30.75">
      <c r="B68" s="11">
        <v>667</v>
      </c>
      <c r="C68" s="13" t="s">
        <v>814</v>
      </c>
      <c r="D68" s="13"/>
      <c r="E68" s="100" t="s">
        <v>818</v>
      </c>
      <c r="F68" s="78" t="s">
        <v>828</v>
      </c>
    </row>
    <row r="69" spans="2:8">
      <c r="B69" s="11">
        <v>732</v>
      </c>
      <c r="C69" s="13" t="s">
        <v>814</v>
      </c>
      <c r="D69" s="13"/>
      <c r="E69" s="100" t="s">
        <v>818</v>
      </c>
      <c r="F69" s="80"/>
    </row>
    <row r="70" spans="2:8">
      <c r="B70" s="11">
        <v>738</v>
      </c>
      <c r="C70" s="13" t="s">
        <v>814</v>
      </c>
      <c r="D70" s="13"/>
      <c r="E70" s="100" t="s">
        <v>818</v>
      </c>
      <c r="F70" s="80"/>
    </row>
    <row r="71" spans="2:8">
      <c r="B71" s="11">
        <v>744</v>
      </c>
      <c r="C71" s="13"/>
      <c r="D71" s="13" t="s">
        <v>814</v>
      </c>
      <c r="E71" s="39" t="s">
        <v>815</v>
      </c>
      <c r="F71" s="78" t="s">
        <v>820</v>
      </c>
    </row>
    <row r="72" spans="2:8">
      <c r="B72" s="11">
        <v>753</v>
      </c>
      <c r="C72" s="13"/>
      <c r="D72" s="13" t="s">
        <v>814</v>
      </c>
      <c r="E72" s="39" t="s">
        <v>815</v>
      </c>
      <c r="F72" s="78" t="s">
        <v>820</v>
      </c>
    </row>
    <row r="73" spans="2:8">
      <c r="B73" s="11">
        <v>756</v>
      </c>
      <c r="C73" s="13" t="s">
        <v>814</v>
      </c>
      <c r="D73" s="13"/>
      <c r="E73" s="39" t="s">
        <v>818</v>
      </c>
      <c r="F73" s="80"/>
    </row>
    <row r="76" spans="2:8">
      <c r="C76" s="146" t="s">
        <v>5</v>
      </c>
      <c r="D76" s="147"/>
    </row>
    <row r="77" spans="2:8">
      <c r="C77" s="63"/>
      <c r="D77" s="64"/>
    </row>
    <row r="78" spans="2:8">
      <c r="B78" s="49" t="s">
        <v>830</v>
      </c>
      <c r="C78" s="68" t="s">
        <v>831</v>
      </c>
      <c r="D78" s="69" t="s">
        <v>810</v>
      </c>
      <c r="E78" s="70" t="s">
        <v>811</v>
      </c>
      <c r="F78" s="10" t="s">
        <v>832</v>
      </c>
      <c r="G78" s="71" t="s">
        <v>812</v>
      </c>
      <c r="H78" s="10" t="s">
        <v>813</v>
      </c>
    </row>
    <row r="79" spans="2:8">
      <c r="B79" s="39">
        <v>136</v>
      </c>
      <c r="C79" s="47" t="s">
        <v>833</v>
      </c>
      <c r="D79" s="39"/>
      <c r="E79" s="39"/>
      <c r="F79" s="39" t="s">
        <v>834</v>
      </c>
      <c r="G79" s="39"/>
      <c r="H79" s="39"/>
    </row>
    <row r="80" spans="2:8">
      <c r="B80" s="39">
        <v>137</v>
      </c>
      <c r="C80" s="47" t="s">
        <v>835</v>
      </c>
      <c r="D80" s="39"/>
      <c r="E80" s="39"/>
      <c r="F80" s="39" t="s">
        <v>834</v>
      </c>
      <c r="G80" s="39"/>
      <c r="H80" s="39"/>
    </row>
    <row r="81" spans="2:8">
      <c r="B81" s="39">
        <v>138</v>
      </c>
      <c r="C81" s="47" t="s">
        <v>836</v>
      </c>
      <c r="D81" s="39"/>
      <c r="E81" s="39"/>
      <c r="F81" s="39" t="s">
        <v>834</v>
      </c>
      <c r="G81" s="39"/>
      <c r="H81" s="39"/>
    </row>
    <row r="82" spans="2:8">
      <c r="B82" s="67" t="s">
        <v>837</v>
      </c>
      <c r="C82" s="47" t="s">
        <v>838</v>
      </c>
      <c r="D82" s="39"/>
      <c r="E82" s="39"/>
      <c r="F82" s="39" t="s">
        <v>839</v>
      </c>
      <c r="G82" s="39"/>
      <c r="H82" s="39"/>
    </row>
    <row r="83" spans="2:8">
      <c r="B83" s="67" t="s">
        <v>840</v>
      </c>
      <c r="C83" s="47" t="s">
        <v>841</v>
      </c>
      <c r="D83" s="39"/>
      <c r="E83" s="39"/>
      <c r="F83" s="39" t="s">
        <v>842</v>
      </c>
      <c r="G83" s="39"/>
      <c r="H83" s="39"/>
    </row>
    <row r="84" spans="2:8">
      <c r="B84" s="67" t="s">
        <v>843</v>
      </c>
      <c r="C84" s="47" t="s">
        <v>844</v>
      </c>
      <c r="D84" s="39"/>
      <c r="E84" s="39"/>
      <c r="F84" s="39" t="s">
        <v>842</v>
      </c>
      <c r="G84" s="39"/>
      <c r="H84" s="39"/>
    </row>
    <row r="87" spans="2:8">
      <c r="C87" s="146" t="s">
        <v>12</v>
      </c>
      <c r="D87" s="147"/>
    </row>
    <row r="88" spans="2:8">
      <c r="C88" s="105"/>
      <c r="D88" s="119"/>
    </row>
    <row r="89" spans="2:8">
      <c r="B89" s="135" t="s">
        <v>830</v>
      </c>
      <c r="C89" s="136" t="s">
        <v>831</v>
      </c>
      <c r="D89" s="8" t="s">
        <v>810</v>
      </c>
      <c r="E89" s="71" t="s">
        <v>811</v>
      </c>
      <c r="F89" s="10" t="s">
        <v>832</v>
      </c>
      <c r="G89" s="71" t="s">
        <v>812</v>
      </c>
      <c r="H89" s="10" t="s">
        <v>813</v>
      </c>
    </row>
    <row r="90" spans="2:8">
      <c r="B90" s="159">
        <v>119</v>
      </c>
      <c r="C90" s="160" t="s">
        <v>845</v>
      </c>
      <c r="D90" s="132"/>
      <c r="E90" s="133"/>
      <c r="F90" s="134"/>
      <c r="G90" s="33"/>
      <c r="H90" s="134"/>
    </row>
    <row r="91" spans="2:8">
      <c r="B91" s="39">
        <v>150</v>
      </c>
      <c r="C91" s="39" t="s">
        <v>846</v>
      </c>
      <c r="D91" s="39"/>
      <c r="E91" s="39"/>
      <c r="F91" s="39"/>
      <c r="G91" s="39"/>
      <c r="H91" s="39"/>
    </row>
    <row r="92" spans="2:8">
      <c r="B92" s="39">
        <v>223</v>
      </c>
      <c r="C92" s="39" t="s">
        <v>847</v>
      </c>
      <c r="D92" s="39"/>
      <c r="E92" s="39"/>
      <c r="F92" s="39"/>
      <c r="G92" s="39"/>
      <c r="H92" s="39"/>
    </row>
    <row r="93" spans="2:8" ht="30.75" customHeight="1">
      <c r="B93" s="39">
        <v>287</v>
      </c>
      <c r="C93" s="123" t="s">
        <v>848</v>
      </c>
      <c r="D93" s="39"/>
      <c r="E93" s="39"/>
      <c r="F93" s="39"/>
      <c r="G93" s="39"/>
      <c r="H93" s="39"/>
    </row>
    <row r="94" spans="2:8">
      <c r="B94" s="39">
        <v>387</v>
      </c>
      <c r="C94" s="39" t="s">
        <v>849</v>
      </c>
      <c r="D94" s="39"/>
      <c r="E94" s="39"/>
      <c r="F94" s="39"/>
      <c r="G94" s="39"/>
      <c r="H94" s="39"/>
    </row>
    <row r="95" spans="2:8" ht="30.75">
      <c r="B95" s="39">
        <v>516</v>
      </c>
      <c r="C95" s="27" t="s">
        <v>850</v>
      </c>
      <c r="D95" s="39"/>
      <c r="E95" s="39"/>
      <c r="F95" s="39"/>
      <c r="G95" s="39"/>
      <c r="H95" s="39"/>
    </row>
    <row r="96" spans="2:8" ht="30.75">
      <c r="B96" s="39">
        <v>524</v>
      </c>
      <c r="C96" s="27" t="s">
        <v>851</v>
      </c>
      <c r="D96" s="39"/>
      <c r="E96" s="39"/>
      <c r="F96" s="39"/>
      <c r="G96" s="39"/>
      <c r="H96" s="39"/>
    </row>
    <row r="97" spans="2:8">
      <c r="B97" s="39">
        <v>556</v>
      </c>
      <c r="C97" s="39" t="s">
        <v>852</v>
      </c>
      <c r="D97" s="39"/>
      <c r="E97" s="39"/>
      <c r="F97" s="39"/>
      <c r="G97" s="39"/>
      <c r="H97" s="39"/>
    </row>
    <row r="98" spans="2:8">
      <c r="B98" s="39">
        <v>564</v>
      </c>
      <c r="C98" s="39" t="s">
        <v>853</v>
      </c>
      <c r="D98" s="39"/>
      <c r="E98" s="39"/>
      <c r="F98" s="39"/>
      <c r="G98" s="39"/>
      <c r="H98" s="39"/>
    </row>
    <row r="99" spans="2:8">
      <c r="B99" s="39">
        <v>568</v>
      </c>
      <c r="C99" s="39" t="s">
        <v>854</v>
      </c>
      <c r="D99" s="39"/>
      <c r="E99" s="39"/>
      <c r="F99" s="39"/>
      <c r="G99" s="39"/>
      <c r="H99" s="39"/>
    </row>
    <row r="100" spans="2:8">
      <c r="B100" s="39">
        <v>587</v>
      </c>
      <c r="C100" s="39" t="s">
        <v>855</v>
      </c>
      <c r="D100" s="39"/>
      <c r="E100" s="39"/>
      <c r="F100" s="39"/>
      <c r="G100" s="39"/>
      <c r="H100" s="39"/>
    </row>
    <row r="101" spans="2:8">
      <c r="B101" s="39">
        <v>642</v>
      </c>
      <c r="C101" s="39" t="s">
        <v>856</v>
      </c>
      <c r="D101" s="39"/>
      <c r="E101" s="39"/>
      <c r="F101" s="39"/>
      <c r="G101" s="39"/>
      <c r="H101" s="39"/>
    </row>
    <row r="102" spans="2:8">
      <c r="B102" s="39">
        <v>667</v>
      </c>
      <c r="C102" s="39" t="s">
        <v>853</v>
      </c>
      <c r="D102" s="39"/>
      <c r="E102" s="39"/>
      <c r="F102" s="39"/>
      <c r="G102" s="39"/>
      <c r="H102" s="39"/>
    </row>
  </sheetData>
  <mergeCells count="10">
    <mergeCell ref="C87:D87"/>
    <mergeCell ref="M22:O24"/>
    <mergeCell ref="I2:K6"/>
    <mergeCell ref="C5:D5"/>
    <mergeCell ref="C76:D76"/>
    <mergeCell ref="I8:K10"/>
    <mergeCell ref="I11:K14"/>
    <mergeCell ref="I15:K18"/>
    <mergeCell ref="I19:K21"/>
    <mergeCell ref="I22:K24"/>
  </mergeCells>
  <conditionalFormatting sqref="B8:B24">
    <cfRule type="expression" dxfId="2" priority="1">
      <formula>ISBLANK(E8:E73)</formula>
    </cfRule>
  </conditionalFormatting>
  <conditionalFormatting sqref="B25:B33">
    <cfRule type="expression" dxfId="1" priority="3">
      <formula>ISBLANK(E25:E91)</formula>
    </cfRule>
  </conditionalFormatting>
  <conditionalFormatting sqref="B34:B73">
    <cfRule type="expression" dxfId="0" priority="5">
      <formula>ISBLANK(E34:E101)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FAD-4D34-44B1-928D-445A2FCF7696}">
  <dimension ref="B2:L32"/>
  <sheetViews>
    <sheetView topLeftCell="A10" workbookViewId="0">
      <selection activeCell="B26" sqref="B26:H28"/>
    </sheetView>
  </sheetViews>
  <sheetFormatPr defaultRowHeight="15"/>
  <cols>
    <col min="2" max="2" width="19" bestFit="1" customWidth="1"/>
    <col min="3" max="3" width="53.140625" customWidth="1"/>
    <col min="4" max="4" width="13.85546875" bestFit="1" customWidth="1"/>
    <col min="5" max="5" width="33.140625" customWidth="1"/>
    <col min="6" max="7" width="19.28515625" bestFit="1" customWidth="1"/>
    <col min="8" max="8" width="30.5703125" customWidth="1"/>
  </cols>
  <sheetData>
    <row r="2" spans="2:12">
      <c r="C2" s="1" t="s">
        <v>805</v>
      </c>
      <c r="D2" s="2" t="s">
        <v>806</v>
      </c>
      <c r="E2" s="3" t="s">
        <v>807</v>
      </c>
    </row>
    <row r="3" spans="2:12">
      <c r="C3" s="4" t="s">
        <v>164</v>
      </c>
      <c r="D3" s="5">
        <v>167</v>
      </c>
      <c r="E3" s="6">
        <f>COUNTA(B:B)-2</f>
        <v>14</v>
      </c>
      <c r="I3" s="149" t="s">
        <v>808</v>
      </c>
      <c r="J3" s="149"/>
      <c r="K3" s="149"/>
    </row>
    <row r="4" spans="2:12">
      <c r="C4" s="72"/>
      <c r="D4" s="73"/>
      <c r="E4" s="73"/>
      <c r="F4" s="73"/>
      <c r="I4" s="149"/>
      <c r="J4" s="149"/>
      <c r="K4" s="149"/>
      <c r="L4" s="61"/>
    </row>
    <row r="5" spans="2:12">
      <c r="I5" s="149"/>
      <c r="J5" s="149"/>
      <c r="K5" s="149"/>
      <c r="L5" s="61"/>
    </row>
    <row r="6" spans="2:12">
      <c r="C6" s="151" t="s">
        <v>6</v>
      </c>
      <c r="D6" s="152"/>
      <c r="E6" s="153"/>
      <c r="I6" s="149"/>
      <c r="J6" s="149"/>
      <c r="K6" s="149"/>
      <c r="L6" s="61"/>
    </row>
    <row r="7" spans="2:12">
      <c r="C7" s="154"/>
      <c r="D7" s="155"/>
      <c r="E7" s="156"/>
      <c r="I7" s="149"/>
      <c r="J7" s="149"/>
      <c r="K7" s="149"/>
      <c r="L7" s="61"/>
    </row>
    <row r="8" spans="2:12" ht="15" customHeight="1">
      <c r="B8" s="7" t="s">
        <v>809</v>
      </c>
      <c r="C8" s="8" t="s">
        <v>810</v>
      </c>
      <c r="D8" s="8" t="s">
        <v>811</v>
      </c>
      <c r="E8" s="74" t="s">
        <v>832</v>
      </c>
      <c r="F8" s="8" t="s">
        <v>812</v>
      </c>
      <c r="G8" s="75" t="s">
        <v>813</v>
      </c>
      <c r="J8" s="61"/>
      <c r="K8" s="61"/>
      <c r="L8" s="61"/>
    </row>
    <row r="9" spans="2:12" ht="15" customHeight="1">
      <c r="B9" s="11">
        <v>106</v>
      </c>
      <c r="C9" s="12" t="s">
        <v>814</v>
      </c>
      <c r="D9" s="12"/>
      <c r="E9" s="12"/>
      <c r="F9" s="35"/>
      <c r="G9" s="39"/>
    </row>
    <row r="10" spans="2:12" ht="15" customHeight="1">
      <c r="B10" s="11">
        <v>110</v>
      </c>
      <c r="C10" s="12" t="s">
        <v>814</v>
      </c>
      <c r="D10" s="12"/>
      <c r="E10" s="12"/>
      <c r="F10" s="11"/>
      <c r="G10" s="39"/>
    </row>
    <row r="11" spans="2:12" ht="15" customHeight="1">
      <c r="B11" s="11">
        <v>112</v>
      </c>
      <c r="C11" s="12" t="s">
        <v>814</v>
      </c>
      <c r="D11" s="12"/>
      <c r="E11" s="12"/>
      <c r="F11" s="11"/>
      <c r="G11" s="27"/>
    </row>
    <row r="12" spans="2:12" ht="15" customHeight="1">
      <c r="B12" s="11">
        <v>131</v>
      </c>
      <c r="C12" s="12" t="s">
        <v>814</v>
      </c>
      <c r="D12" s="12"/>
      <c r="E12" s="12"/>
      <c r="F12" s="11"/>
      <c r="G12" s="27"/>
    </row>
    <row r="13" spans="2:12" ht="15" customHeight="1">
      <c r="B13" s="11">
        <v>143</v>
      </c>
      <c r="C13" s="12" t="s">
        <v>814</v>
      </c>
      <c r="D13" s="12"/>
      <c r="E13" s="12"/>
      <c r="F13" s="12"/>
      <c r="G13" s="39"/>
    </row>
    <row r="14" spans="2:12" ht="15" customHeight="1">
      <c r="B14" s="11">
        <v>148</v>
      </c>
      <c r="C14" s="12"/>
      <c r="D14" s="12" t="s">
        <v>814</v>
      </c>
      <c r="E14" s="27" t="s">
        <v>857</v>
      </c>
      <c r="F14" s="39"/>
      <c r="G14" s="39"/>
    </row>
    <row r="15" spans="2:12" ht="15" customHeight="1">
      <c r="B15" s="11">
        <v>156</v>
      </c>
      <c r="C15" s="12" t="s">
        <v>814</v>
      </c>
      <c r="D15" s="12"/>
      <c r="E15" s="26" t="s">
        <v>858</v>
      </c>
      <c r="F15" s="12"/>
      <c r="G15" s="39"/>
    </row>
    <row r="16" spans="2:12" ht="15" customHeight="1">
      <c r="B16" s="11">
        <v>160</v>
      </c>
      <c r="C16" s="12" t="s">
        <v>814</v>
      </c>
      <c r="D16" s="12"/>
      <c r="E16" s="12"/>
      <c r="F16" s="28"/>
      <c r="G16" s="39"/>
    </row>
    <row r="20" spans="2:8">
      <c r="C20" s="157" t="s">
        <v>5</v>
      </c>
      <c r="D20" s="157"/>
      <c r="E20" s="157"/>
    </row>
    <row r="21" spans="2:8">
      <c r="C21" s="157"/>
      <c r="D21" s="157"/>
      <c r="E21" s="157"/>
    </row>
    <row r="22" spans="2:8">
      <c r="B22" s="7" t="s">
        <v>830</v>
      </c>
      <c r="C22" s="76" t="s">
        <v>831</v>
      </c>
      <c r="D22" s="65" t="s">
        <v>810</v>
      </c>
      <c r="E22" s="65" t="s">
        <v>811</v>
      </c>
      <c r="F22" s="8" t="s">
        <v>832</v>
      </c>
      <c r="G22" s="8" t="s">
        <v>812</v>
      </c>
      <c r="H22" s="8" t="s">
        <v>813</v>
      </c>
    </row>
    <row r="23" spans="2:8">
      <c r="B23" s="39">
        <v>42</v>
      </c>
      <c r="C23" s="47" t="s">
        <v>859</v>
      </c>
      <c r="D23" s="39"/>
      <c r="E23" s="39"/>
      <c r="F23" s="39"/>
      <c r="G23" s="39"/>
      <c r="H23" s="39"/>
    </row>
    <row r="26" spans="2:8">
      <c r="C26" s="146" t="s">
        <v>12</v>
      </c>
      <c r="D26" s="147"/>
    </row>
    <row r="27" spans="2:8">
      <c r="C27" s="63"/>
      <c r="D27" s="64"/>
    </row>
    <row r="28" spans="2:8">
      <c r="B28" s="49" t="s">
        <v>830</v>
      </c>
      <c r="C28" s="68" t="s">
        <v>831</v>
      </c>
      <c r="D28" s="69" t="s">
        <v>810</v>
      </c>
      <c r="E28" s="70" t="s">
        <v>811</v>
      </c>
      <c r="F28" s="10" t="s">
        <v>832</v>
      </c>
      <c r="G28" s="71" t="s">
        <v>812</v>
      </c>
      <c r="H28" s="10" t="s">
        <v>813</v>
      </c>
    </row>
    <row r="29" spans="2:8" ht="15.75" customHeight="1">
      <c r="B29" s="39">
        <v>106</v>
      </c>
      <c r="C29" s="27" t="s">
        <v>860</v>
      </c>
      <c r="D29" s="39"/>
      <c r="E29" s="39"/>
      <c r="F29" s="39"/>
      <c r="G29" s="39"/>
      <c r="H29" s="39"/>
    </row>
    <row r="30" spans="2:8">
      <c r="B30" s="39">
        <v>131</v>
      </c>
      <c r="C30" s="27" t="s">
        <v>861</v>
      </c>
      <c r="D30" s="39"/>
      <c r="E30" s="39"/>
      <c r="F30" s="39"/>
      <c r="G30" s="39"/>
      <c r="H30" s="39"/>
    </row>
    <row r="31" spans="2:8">
      <c r="B31" s="39">
        <v>156</v>
      </c>
      <c r="C31" s="27" t="s">
        <v>862</v>
      </c>
      <c r="D31" s="39"/>
      <c r="E31" s="39"/>
      <c r="F31" s="39"/>
      <c r="G31" s="39"/>
      <c r="H31" s="39"/>
    </row>
    <row r="32" spans="2:8">
      <c r="B32" s="39">
        <v>160</v>
      </c>
      <c r="C32" s="27" t="s">
        <v>863</v>
      </c>
      <c r="D32" s="39"/>
      <c r="E32" s="39"/>
      <c r="F32" s="39"/>
      <c r="G32" s="39"/>
      <c r="H32" s="39"/>
    </row>
  </sheetData>
  <mergeCells count="4">
    <mergeCell ref="I3:K7"/>
    <mergeCell ref="C6:E7"/>
    <mergeCell ref="C20:E21"/>
    <mergeCell ref="C26:D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FD6D-78CE-49CF-8DC6-79760B6B0BEC}">
  <dimension ref="B1:N24"/>
  <sheetViews>
    <sheetView topLeftCell="A14" workbookViewId="0">
      <selection activeCell="B25" sqref="B25"/>
    </sheetView>
  </sheetViews>
  <sheetFormatPr defaultRowHeight="15"/>
  <cols>
    <col min="2" max="2" width="19" bestFit="1" customWidth="1"/>
    <col min="3" max="3" width="28.5703125" bestFit="1" customWidth="1"/>
    <col min="4" max="4" width="13.85546875" bestFit="1" customWidth="1"/>
    <col min="5" max="6" width="19.28515625" bestFit="1" customWidth="1"/>
    <col min="7" max="7" width="30.85546875" customWidth="1"/>
    <col min="8" max="8" width="12.5703125" bestFit="1" customWidth="1"/>
    <col min="13" max="13" width="11.42578125" customWidth="1"/>
    <col min="14" max="14" width="10.140625" customWidth="1"/>
  </cols>
  <sheetData>
    <row r="1" spans="2:14" ht="15.75" thickBot="1"/>
    <row r="2" spans="2:14" ht="15.75" thickBot="1">
      <c r="C2" s="1" t="s">
        <v>805</v>
      </c>
      <c r="D2" s="2" t="s">
        <v>806</v>
      </c>
      <c r="E2" s="3" t="s">
        <v>807</v>
      </c>
    </row>
    <row r="3" spans="2:14" ht="15.75" thickBot="1">
      <c r="C3" s="4" t="s">
        <v>192</v>
      </c>
      <c r="D3" s="5">
        <v>232</v>
      </c>
      <c r="E3" s="6">
        <f>COUNTA(B:B)-2</f>
        <v>6</v>
      </c>
    </row>
    <row r="6" spans="2:14">
      <c r="J6" s="89"/>
      <c r="K6" s="90" t="s">
        <v>864</v>
      </c>
      <c r="L6" s="90"/>
      <c r="M6" s="90"/>
      <c r="N6" s="91"/>
    </row>
    <row r="7" spans="2:14" ht="15" customHeight="1">
      <c r="B7" s="7" t="s">
        <v>809</v>
      </c>
      <c r="C7" s="8" t="s">
        <v>810</v>
      </c>
      <c r="D7" s="8" t="s">
        <v>811</v>
      </c>
      <c r="E7" s="9" t="s">
        <v>865</v>
      </c>
      <c r="F7" s="8" t="s">
        <v>812</v>
      </c>
      <c r="G7" s="10" t="s">
        <v>813</v>
      </c>
      <c r="J7" s="92"/>
      <c r="K7" s="88" t="s">
        <v>866</v>
      </c>
      <c r="L7" s="88"/>
      <c r="M7" s="88"/>
      <c r="N7" s="93"/>
    </row>
    <row r="8" spans="2:14" ht="15" customHeight="1">
      <c r="B8" s="11">
        <v>52</v>
      </c>
      <c r="C8" s="12" t="s">
        <v>814</v>
      </c>
      <c r="D8" s="13"/>
      <c r="E8" s="14" t="s">
        <v>867</v>
      </c>
      <c r="F8" s="15"/>
      <c r="G8" s="16"/>
      <c r="J8" s="92"/>
      <c r="K8" s="88"/>
      <c r="L8" s="88"/>
      <c r="M8" s="88"/>
      <c r="N8" s="93"/>
    </row>
    <row r="9" spans="2:14" ht="15" customHeight="1">
      <c r="B9" s="11">
        <v>73</v>
      </c>
      <c r="C9" s="12" t="s">
        <v>814</v>
      </c>
      <c r="D9" s="13"/>
      <c r="E9" s="14" t="s">
        <v>867</v>
      </c>
      <c r="F9" s="15"/>
      <c r="G9" s="16"/>
      <c r="J9" s="92"/>
      <c r="K9" s="88"/>
      <c r="L9" s="88"/>
      <c r="M9" s="88"/>
      <c r="N9" s="93"/>
    </row>
    <row r="10" spans="2:14" ht="15" customHeight="1">
      <c r="B10" s="11">
        <v>78</v>
      </c>
      <c r="C10" s="12" t="s">
        <v>814</v>
      </c>
      <c r="D10" s="13"/>
      <c r="E10" s="14" t="s">
        <v>867</v>
      </c>
      <c r="F10" s="15"/>
      <c r="G10" s="17"/>
      <c r="J10" s="92" t="s">
        <v>868</v>
      </c>
      <c r="K10" s="88" t="s">
        <v>869</v>
      </c>
      <c r="L10" s="88"/>
      <c r="M10" s="88"/>
      <c r="N10" s="93"/>
    </row>
    <row r="11" spans="2:14" ht="15" customHeight="1">
      <c r="B11" s="11">
        <v>97</v>
      </c>
      <c r="C11" s="12"/>
      <c r="D11" s="13" t="s">
        <v>814</v>
      </c>
      <c r="E11" s="14" t="s">
        <v>867</v>
      </c>
      <c r="F11" s="87"/>
      <c r="G11" s="17" t="s">
        <v>857</v>
      </c>
      <c r="J11" s="92"/>
      <c r="K11" s="88"/>
      <c r="L11" s="88"/>
      <c r="M11" s="88"/>
      <c r="N11" s="93"/>
    </row>
    <row r="12" spans="2:14" ht="15" customHeight="1">
      <c r="B12" s="11">
        <v>103</v>
      </c>
      <c r="C12" s="12" t="s">
        <v>814</v>
      </c>
      <c r="D12" s="13" t="s">
        <v>814</v>
      </c>
      <c r="E12" s="83" t="s">
        <v>867</v>
      </c>
      <c r="F12" s="39" t="s">
        <v>815</v>
      </c>
      <c r="G12" s="78" t="s">
        <v>870</v>
      </c>
      <c r="J12" s="92" t="s">
        <v>871</v>
      </c>
      <c r="K12" s="88"/>
      <c r="L12" s="88"/>
      <c r="M12" s="88"/>
      <c r="N12" s="93"/>
    </row>
    <row r="13" spans="2:14">
      <c r="J13" s="94" t="s">
        <v>872</v>
      </c>
      <c r="K13" s="95"/>
      <c r="L13" s="95"/>
      <c r="M13" s="95"/>
      <c r="N13" s="96"/>
    </row>
    <row r="15" spans="2:14">
      <c r="C15" s="157" t="s">
        <v>5</v>
      </c>
      <c r="D15" s="157"/>
      <c r="E15" s="157"/>
    </row>
    <row r="16" spans="2:14">
      <c r="C16" s="157"/>
      <c r="D16" s="157"/>
      <c r="E16" s="157"/>
    </row>
    <row r="17" spans="2:8">
      <c r="B17" s="7" t="s">
        <v>830</v>
      </c>
      <c r="C17" s="76" t="s">
        <v>831</v>
      </c>
      <c r="D17" s="65" t="s">
        <v>810</v>
      </c>
      <c r="E17" s="65" t="s">
        <v>811</v>
      </c>
      <c r="F17" s="8" t="s">
        <v>832</v>
      </c>
      <c r="G17" s="8" t="s">
        <v>812</v>
      </c>
      <c r="H17" s="8" t="s">
        <v>813</v>
      </c>
    </row>
    <row r="18" spans="2:8">
      <c r="B18" s="39"/>
      <c r="C18" s="47"/>
      <c r="D18" s="39"/>
      <c r="E18" s="39"/>
      <c r="F18" s="39"/>
      <c r="G18" s="39"/>
      <c r="H18" s="39"/>
    </row>
    <row r="21" spans="2:8">
      <c r="C21" s="146" t="s">
        <v>12</v>
      </c>
      <c r="D21" s="147"/>
    </row>
    <row r="22" spans="2:8">
      <c r="C22" s="63"/>
      <c r="D22" s="64"/>
    </row>
    <row r="23" spans="2:8">
      <c r="B23" s="49" t="s">
        <v>830</v>
      </c>
      <c r="C23" s="68" t="s">
        <v>831</v>
      </c>
      <c r="D23" s="69" t="s">
        <v>810</v>
      </c>
      <c r="E23" s="70" t="s">
        <v>811</v>
      </c>
      <c r="F23" s="10" t="s">
        <v>832</v>
      </c>
      <c r="G23" s="71" t="s">
        <v>812</v>
      </c>
      <c r="H23" s="10" t="s">
        <v>813</v>
      </c>
    </row>
    <row r="24" spans="2:8">
      <c r="B24" s="39"/>
      <c r="C24" s="47"/>
      <c r="D24" s="39"/>
      <c r="E24" s="39"/>
      <c r="F24" s="39"/>
      <c r="G24" s="39"/>
      <c r="H24" s="39"/>
    </row>
  </sheetData>
  <mergeCells count="2">
    <mergeCell ref="C15:E16"/>
    <mergeCell ref="C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AD7B-5D4B-4322-AE9B-F223EA47D9AA}">
  <dimension ref="B1:H68"/>
  <sheetViews>
    <sheetView workbookViewId="0">
      <selection activeCell="C51" sqref="C51"/>
    </sheetView>
  </sheetViews>
  <sheetFormatPr defaultRowHeight="15"/>
  <cols>
    <col min="2" max="2" width="19" bestFit="1" customWidth="1"/>
    <col min="3" max="3" width="70.5703125" customWidth="1"/>
    <col min="4" max="4" width="13.85546875" bestFit="1" customWidth="1"/>
    <col min="5" max="6" width="19.28515625" bestFit="1" customWidth="1"/>
    <col min="7" max="7" width="30.85546875" customWidth="1"/>
    <col min="8" max="8" width="12.5703125" bestFit="1" customWidth="1"/>
  </cols>
  <sheetData>
    <row r="1" spans="2:7" ht="15.75" thickBot="1"/>
    <row r="2" spans="2:7" ht="15.75" thickBot="1">
      <c r="C2" s="1" t="s">
        <v>805</v>
      </c>
      <c r="D2" s="2" t="s">
        <v>806</v>
      </c>
      <c r="E2" s="3" t="s">
        <v>807</v>
      </c>
    </row>
    <row r="3" spans="2:7" ht="15.75" thickBot="1">
      <c r="C3" s="4" t="s">
        <v>206</v>
      </c>
      <c r="D3" s="5">
        <v>768</v>
      </c>
      <c r="E3" s="6">
        <f>COUNTA(B8:B33)</f>
        <v>26</v>
      </c>
    </row>
    <row r="7" spans="2:7" ht="15" customHeight="1">
      <c r="B7" s="7" t="s">
        <v>809</v>
      </c>
      <c r="C7" s="8" t="s">
        <v>810</v>
      </c>
      <c r="D7" s="8" t="s">
        <v>811</v>
      </c>
      <c r="E7" s="9" t="s">
        <v>865</v>
      </c>
      <c r="F7" s="8" t="s">
        <v>812</v>
      </c>
      <c r="G7" s="10" t="s">
        <v>813</v>
      </c>
    </row>
    <row r="8" spans="2:7" ht="15" customHeight="1">
      <c r="B8" s="11">
        <v>102</v>
      </c>
      <c r="C8" s="12"/>
      <c r="D8" s="13" t="s">
        <v>814</v>
      </c>
      <c r="E8" s="14" t="s">
        <v>867</v>
      </c>
      <c r="F8" s="15"/>
      <c r="G8" s="27" t="s">
        <v>857</v>
      </c>
    </row>
    <row r="9" spans="2:7" ht="15" customHeight="1">
      <c r="B9" s="11">
        <v>223</v>
      </c>
      <c r="C9" s="12" t="s">
        <v>814</v>
      </c>
      <c r="D9" s="13"/>
      <c r="E9" s="14" t="s">
        <v>867</v>
      </c>
      <c r="F9" s="15"/>
      <c r="G9" s="22"/>
    </row>
    <row r="10" spans="2:7" ht="15" customHeight="1">
      <c r="B10" s="11">
        <v>272</v>
      </c>
      <c r="C10" s="12" t="s">
        <v>814</v>
      </c>
      <c r="D10" s="13"/>
      <c r="E10" s="14" t="s">
        <v>867</v>
      </c>
      <c r="F10" s="15"/>
      <c r="G10" s="17"/>
    </row>
    <row r="11" spans="2:7" ht="15" customHeight="1">
      <c r="B11" s="11">
        <v>282</v>
      </c>
      <c r="C11" s="12" t="s">
        <v>814</v>
      </c>
      <c r="D11" s="13"/>
      <c r="E11" s="14" t="s">
        <v>867</v>
      </c>
      <c r="F11" s="15"/>
      <c r="G11" s="17"/>
    </row>
    <row r="12" spans="2:7" ht="15" customHeight="1">
      <c r="B12" s="11">
        <v>296</v>
      </c>
      <c r="C12" s="12" t="s">
        <v>814</v>
      </c>
      <c r="D12" s="13"/>
      <c r="E12" s="14" t="s">
        <v>867</v>
      </c>
      <c r="F12" s="18"/>
      <c r="G12" s="16"/>
    </row>
    <row r="13" spans="2:7" ht="15" customHeight="1">
      <c r="B13" s="11">
        <v>329</v>
      </c>
      <c r="C13" s="12" t="s">
        <v>814</v>
      </c>
      <c r="D13" s="12"/>
      <c r="E13" s="14" t="s">
        <v>867</v>
      </c>
      <c r="F13" s="12"/>
      <c r="G13" s="12"/>
    </row>
    <row r="14" spans="2:7" ht="15" customHeight="1">
      <c r="B14" s="11">
        <v>339</v>
      </c>
      <c r="C14" s="12" t="s">
        <v>814</v>
      </c>
      <c r="D14" s="12"/>
      <c r="E14" s="14" t="s">
        <v>867</v>
      </c>
      <c r="F14" s="12"/>
      <c r="G14" s="12"/>
    </row>
    <row r="15" spans="2:7" ht="15" customHeight="1">
      <c r="B15" s="11">
        <v>388</v>
      </c>
      <c r="C15" s="19" t="s">
        <v>814</v>
      </c>
      <c r="D15" s="20"/>
      <c r="E15" s="14" t="s">
        <v>867</v>
      </c>
      <c r="F15" s="21"/>
      <c r="G15" s="22"/>
    </row>
    <row r="16" spans="2:7" ht="15" customHeight="1">
      <c r="B16" s="11">
        <v>416</v>
      </c>
      <c r="C16" s="12" t="s">
        <v>814</v>
      </c>
      <c r="D16" s="13" t="s">
        <v>814</v>
      </c>
      <c r="E16" s="14" t="s">
        <v>867</v>
      </c>
      <c r="F16" s="21"/>
      <c r="G16" s="17" t="s">
        <v>873</v>
      </c>
    </row>
    <row r="17" spans="2:7" ht="15" customHeight="1">
      <c r="B17" s="11">
        <v>420</v>
      </c>
      <c r="C17" s="19" t="s">
        <v>814</v>
      </c>
      <c r="D17" s="20" t="s">
        <v>814</v>
      </c>
      <c r="E17" s="14" t="s">
        <v>867</v>
      </c>
      <c r="F17" s="21"/>
      <c r="G17" s="17" t="s">
        <v>874</v>
      </c>
    </row>
    <row r="18" spans="2:7" ht="15" customHeight="1">
      <c r="B18" s="11">
        <v>433</v>
      </c>
      <c r="C18" s="19" t="s">
        <v>814</v>
      </c>
      <c r="D18" s="20" t="s">
        <v>814</v>
      </c>
      <c r="E18" s="14" t="s">
        <v>867</v>
      </c>
      <c r="F18" s="21"/>
      <c r="G18" s="17" t="s">
        <v>874</v>
      </c>
    </row>
    <row r="19" spans="2:7" ht="15" customHeight="1">
      <c r="B19" s="11">
        <v>439</v>
      </c>
      <c r="C19" s="19" t="s">
        <v>814</v>
      </c>
      <c r="D19" s="20"/>
      <c r="E19" s="14" t="s">
        <v>867</v>
      </c>
      <c r="F19" s="21"/>
      <c r="G19" s="16"/>
    </row>
    <row r="20" spans="2:7" ht="15" customHeight="1">
      <c r="B20" s="11" t="s">
        <v>875</v>
      </c>
      <c r="C20" s="12" t="s">
        <v>814</v>
      </c>
      <c r="D20" s="13"/>
      <c r="E20" s="14" t="s">
        <v>867</v>
      </c>
      <c r="F20" s="21" t="s">
        <v>818</v>
      </c>
      <c r="G20" s="17"/>
    </row>
    <row r="21" spans="2:7" ht="15" customHeight="1">
      <c r="B21" s="11">
        <v>461</v>
      </c>
      <c r="C21" s="19" t="s">
        <v>814</v>
      </c>
      <c r="D21" s="20" t="s">
        <v>814</v>
      </c>
      <c r="E21" s="14" t="s">
        <v>867</v>
      </c>
      <c r="F21" s="21"/>
      <c r="G21" s="17" t="s">
        <v>874</v>
      </c>
    </row>
    <row r="22" spans="2:7" ht="15" customHeight="1">
      <c r="B22" s="11">
        <v>479</v>
      </c>
      <c r="C22" s="12"/>
      <c r="D22" s="13" t="s">
        <v>814</v>
      </c>
      <c r="E22" s="14" t="s">
        <v>867</v>
      </c>
      <c r="F22" s="23"/>
      <c r="G22" s="16" t="s">
        <v>876</v>
      </c>
    </row>
    <row r="23" spans="2:7" ht="15" customHeight="1">
      <c r="B23" s="11">
        <v>484</v>
      </c>
      <c r="C23" s="19" t="s">
        <v>814</v>
      </c>
      <c r="D23" s="20" t="s">
        <v>814</v>
      </c>
      <c r="E23" s="14" t="s">
        <v>867</v>
      </c>
      <c r="F23" s="21"/>
      <c r="G23" s="17" t="s">
        <v>874</v>
      </c>
    </row>
    <row r="24" spans="2:7" ht="15" customHeight="1">
      <c r="B24" s="11">
        <v>499</v>
      </c>
      <c r="C24" s="19" t="s">
        <v>814</v>
      </c>
      <c r="D24" s="20" t="s">
        <v>814</v>
      </c>
      <c r="E24" s="14" t="s">
        <v>867</v>
      </c>
      <c r="F24" s="21"/>
      <c r="G24" s="17" t="s">
        <v>874</v>
      </c>
    </row>
    <row r="25" spans="2:7" ht="15" customHeight="1">
      <c r="B25" s="11">
        <v>521</v>
      </c>
      <c r="C25" s="12" t="s">
        <v>814</v>
      </c>
      <c r="D25" s="13"/>
      <c r="E25" s="14" t="s">
        <v>867</v>
      </c>
      <c r="F25" s="23"/>
      <c r="G25" s="16"/>
    </row>
    <row r="26" spans="2:7" ht="15" customHeight="1">
      <c r="B26" s="11">
        <v>525</v>
      </c>
      <c r="C26" s="19" t="s">
        <v>814</v>
      </c>
      <c r="D26" s="20" t="s">
        <v>814</v>
      </c>
      <c r="E26" s="14" t="s">
        <v>867</v>
      </c>
      <c r="F26" s="21"/>
      <c r="G26" s="17" t="s">
        <v>874</v>
      </c>
    </row>
    <row r="27" spans="2:7" ht="15" customHeight="1">
      <c r="B27" s="11">
        <v>539</v>
      </c>
      <c r="C27" s="19" t="s">
        <v>814</v>
      </c>
      <c r="D27" s="20" t="s">
        <v>814</v>
      </c>
      <c r="E27" s="14" t="s">
        <v>867</v>
      </c>
      <c r="F27" s="21"/>
      <c r="G27" s="17" t="s">
        <v>874</v>
      </c>
    </row>
    <row r="28" spans="2:7" ht="15" customHeight="1">
      <c r="B28" s="11">
        <v>555</v>
      </c>
      <c r="C28" s="12"/>
      <c r="D28" s="13" t="s">
        <v>814</v>
      </c>
      <c r="E28" s="14" t="s">
        <v>867</v>
      </c>
      <c r="F28" s="23"/>
      <c r="G28" s="16" t="s">
        <v>876</v>
      </c>
    </row>
    <row r="29" spans="2:7" ht="15" customHeight="1">
      <c r="B29" s="11">
        <v>560</v>
      </c>
      <c r="C29" s="19" t="s">
        <v>814</v>
      </c>
      <c r="D29" s="20" t="s">
        <v>814</v>
      </c>
      <c r="E29" s="14" t="s">
        <v>867</v>
      </c>
      <c r="F29" s="21"/>
      <c r="G29" s="17" t="s">
        <v>874</v>
      </c>
    </row>
    <row r="30" spans="2:7" ht="15" customHeight="1">
      <c r="B30" s="11">
        <v>572</v>
      </c>
      <c r="C30" s="19" t="s">
        <v>814</v>
      </c>
      <c r="D30" s="20" t="s">
        <v>814</v>
      </c>
      <c r="E30" s="14" t="s">
        <v>867</v>
      </c>
      <c r="F30" s="21"/>
      <c r="G30" s="17" t="s">
        <v>874</v>
      </c>
    </row>
    <row r="31" spans="2:7" ht="15" customHeight="1">
      <c r="B31" s="11">
        <v>579</v>
      </c>
      <c r="C31" s="12"/>
      <c r="D31" s="13" t="s">
        <v>814</v>
      </c>
      <c r="E31" s="14" t="s">
        <v>867</v>
      </c>
      <c r="F31" s="23"/>
      <c r="G31" s="16" t="s">
        <v>876</v>
      </c>
    </row>
    <row r="32" spans="2:7" ht="15" customHeight="1">
      <c r="B32" s="11">
        <v>638</v>
      </c>
      <c r="C32" s="19" t="s">
        <v>814</v>
      </c>
      <c r="D32" s="20" t="s">
        <v>814</v>
      </c>
      <c r="E32" s="14" t="s">
        <v>867</v>
      </c>
      <c r="F32" s="21"/>
      <c r="G32" s="17" t="s">
        <v>874</v>
      </c>
    </row>
    <row r="33" spans="2:8">
      <c r="B33" s="29">
        <v>662</v>
      </c>
      <c r="C33" s="30"/>
      <c r="D33" s="31" t="s">
        <v>814</v>
      </c>
      <c r="E33" s="32" t="s">
        <v>867</v>
      </c>
      <c r="F33" s="33"/>
      <c r="G33" s="34" t="s">
        <v>876</v>
      </c>
    </row>
    <row r="34" spans="2:8" ht="15" customHeight="1">
      <c r="B34" s="11">
        <v>670</v>
      </c>
      <c r="C34" s="12" t="s">
        <v>814</v>
      </c>
      <c r="D34" s="12"/>
      <c r="E34" s="26" t="s">
        <v>867</v>
      </c>
      <c r="F34" s="28"/>
      <c r="G34" s="27" t="s">
        <v>858</v>
      </c>
    </row>
    <row r="35" spans="2:8">
      <c r="B35" s="35">
        <v>684</v>
      </c>
      <c r="C35" s="36" t="s">
        <v>814</v>
      </c>
      <c r="D35" s="20"/>
      <c r="E35" s="37" t="s">
        <v>867</v>
      </c>
      <c r="F35" s="21"/>
      <c r="G35" s="22" t="s">
        <v>877</v>
      </c>
    </row>
    <row r="36" spans="2:8">
      <c r="B36" s="11">
        <v>692</v>
      </c>
      <c r="C36" s="19" t="s">
        <v>814</v>
      </c>
      <c r="D36" s="20" t="s">
        <v>814</v>
      </c>
      <c r="E36" s="14" t="s">
        <v>867</v>
      </c>
      <c r="F36" s="21"/>
      <c r="G36" s="17" t="s">
        <v>874</v>
      </c>
    </row>
    <row r="37" spans="2:8">
      <c r="B37" s="11">
        <v>716</v>
      </c>
      <c r="C37" s="19" t="s">
        <v>814</v>
      </c>
      <c r="D37" s="20" t="s">
        <v>814</v>
      </c>
      <c r="E37" s="14" t="s">
        <v>867</v>
      </c>
      <c r="F37" s="21"/>
      <c r="G37" s="17" t="s">
        <v>874</v>
      </c>
    </row>
    <row r="38" spans="2:8">
      <c r="B38" s="11">
        <v>735</v>
      </c>
      <c r="C38" s="19" t="s">
        <v>814</v>
      </c>
      <c r="D38" s="20" t="s">
        <v>814</v>
      </c>
      <c r="E38" s="14" t="s">
        <v>867</v>
      </c>
      <c r="F38" s="21"/>
      <c r="G38" s="17" t="s">
        <v>874</v>
      </c>
    </row>
    <row r="39" spans="2:8">
      <c r="B39" s="11">
        <v>752</v>
      </c>
      <c r="C39" s="19" t="s">
        <v>814</v>
      </c>
      <c r="D39" s="20" t="s">
        <v>814</v>
      </c>
      <c r="E39" s="14" t="s">
        <v>867</v>
      </c>
      <c r="F39" s="21"/>
      <c r="G39" s="17" t="s">
        <v>874</v>
      </c>
    </row>
    <row r="42" spans="2:8">
      <c r="C42" s="157" t="s">
        <v>5</v>
      </c>
      <c r="D42" s="157"/>
      <c r="E42" s="157"/>
    </row>
    <row r="43" spans="2:8">
      <c r="C43" s="157"/>
      <c r="D43" s="157"/>
      <c r="E43" s="157"/>
    </row>
    <row r="44" spans="2:8">
      <c r="B44" s="7" t="s">
        <v>830</v>
      </c>
      <c r="C44" s="76" t="s">
        <v>831</v>
      </c>
      <c r="D44" s="65" t="s">
        <v>810</v>
      </c>
      <c r="E44" s="65" t="s">
        <v>811</v>
      </c>
      <c r="F44" s="8" t="s">
        <v>832</v>
      </c>
      <c r="G44" s="8" t="s">
        <v>812</v>
      </c>
      <c r="H44" s="8" t="s">
        <v>813</v>
      </c>
    </row>
    <row r="45" spans="2:8">
      <c r="B45" s="39"/>
      <c r="C45" s="47"/>
      <c r="D45" s="39"/>
      <c r="E45" s="39"/>
      <c r="F45" s="39"/>
      <c r="G45" s="39"/>
      <c r="H45" s="39"/>
    </row>
    <row r="48" spans="2:8">
      <c r="C48" s="146" t="s">
        <v>12</v>
      </c>
      <c r="D48" s="147"/>
    </row>
    <row r="49" spans="2:8">
      <c r="C49" s="63"/>
      <c r="D49" s="64"/>
    </row>
    <row r="50" spans="2:8">
      <c r="B50" s="49" t="s">
        <v>830</v>
      </c>
      <c r="C50" s="68" t="s">
        <v>831</v>
      </c>
      <c r="D50" s="69" t="s">
        <v>810</v>
      </c>
      <c r="E50" s="70" t="s">
        <v>811</v>
      </c>
      <c r="F50" s="10" t="s">
        <v>832</v>
      </c>
      <c r="G50" s="71" t="s">
        <v>812</v>
      </c>
      <c r="H50" s="10" t="s">
        <v>813</v>
      </c>
    </row>
    <row r="51" spans="2:8">
      <c r="B51" s="39">
        <v>416</v>
      </c>
      <c r="C51" s="39" t="s">
        <v>878</v>
      </c>
      <c r="D51" s="39" t="b">
        <v>1</v>
      </c>
      <c r="E51" s="39"/>
      <c r="F51" s="39"/>
      <c r="G51" s="39"/>
      <c r="H51" s="39"/>
    </row>
    <row r="52" spans="2:8">
      <c r="B52" s="39">
        <v>420</v>
      </c>
      <c r="C52" s="39" t="s">
        <v>879</v>
      </c>
      <c r="D52" s="39" t="b">
        <v>1</v>
      </c>
      <c r="E52" s="39"/>
      <c r="F52" s="39"/>
      <c r="G52" s="39"/>
      <c r="H52" s="39"/>
    </row>
    <row r="53" spans="2:8">
      <c r="B53" s="39">
        <v>433</v>
      </c>
      <c r="C53" s="39" t="s">
        <v>880</v>
      </c>
      <c r="D53" s="39" t="b">
        <v>1</v>
      </c>
      <c r="E53" s="39"/>
      <c r="F53" s="39"/>
      <c r="G53" s="39"/>
      <c r="H53" s="39"/>
    </row>
    <row r="54" spans="2:8">
      <c r="B54" s="39">
        <v>461</v>
      </c>
      <c r="C54" s="39" t="s">
        <v>881</v>
      </c>
      <c r="D54" s="39" t="b">
        <v>1</v>
      </c>
      <c r="E54" s="39"/>
      <c r="F54" s="39"/>
      <c r="G54" s="39"/>
      <c r="H54" s="39"/>
    </row>
    <row r="55" spans="2:8">
      <c r="B55" s="39">
        <v>484</v>
      </c>
      <c r="C55" s="39" t="s">
        <v>882</v>
      </c>
      <c r="D55" s="39" t="b">
        <v>1</v>
      </c>
      <c r="E55" s="39"/>
      <c r="F55" s="39"/>
      <c r="G55" s="39"/>
      <c r="H55" s="39"/>
    </row>
    <row r="56" spans="2:8">
      <c r="B56" s="39">
        <v>499</v>
      </c>
      <c r="C56" s="39" t="s">
        <v>883</v>
      </c>
      <c r="D56" s="39" t="b">
        <v>1</v>
      </c>
      <c r="E56" s="39"/>
      <c r="F56" s="39"/>
      <c r="G56" s="39"/>
      <c r="H56" s="39"/>
    </row>
    <row r="57" spans="2:8">
      <c r="B57" s="39">
        <v>525</v>
      </c>
      <c r="C57" s="39" t="s">
        <v>884</v>
      </c>
      <c r="D57" s="39" t="b">
        <v>1</v>
      </c>
      <c r="E57" s="39"/>
      <c r="F57" s="39"/>
      <c r="G57" s="39"/>
      <c r="H57" s="39"/>
    </row>
    <row r="58" spans="2:8">
      <c r="B58" s="39">
        <v>539</v>
      </c>
      <c r="C58" s="39" t="s">
        <v>885</v>
      </c>
      <c r="D58" s="39" t="b">
        <v>1</v>
      </c>
      <c r="E58" s="39"/>
      <c r="F58" s="39"/>
      <c r="G58" s="39"/>
      <c r="H58" s="39"/>
    </row>
    <row r="59" spans="2:8">
      <c r="B59" s="39">
        <v>560</v>
      </c>
      <c r="C59" s="39" t="s">
        <v>886</v>
      </c>
      <c r="D59" s="39" t="b">
        <v>1</v>
      </c>
      <c r="E59" s="39"/>
      <c r="F59" s="39"/>
      <c r="G59" s="39"/>
      <c r="H59" s="39"/>
    </row>
    <row r="60" spans="2:8">
      <c r="B60" s="39">
        <v>572</v>
      </c>
      <c r="C60" s="39" t="s">
        <v>887</v>
      </c>
      <c r="D60" s="39" t="b">
        <v>1</v>
      </c>
      <c r="E60" s="39"/>
      <c r="F60" s="39"/>
      <c r="G60" s="39"/>
      <c r="H60" s="39"/>
    </row>
    <row r="61" spans="2:8">
      <c r="B61" s="39">
        <v>638</v>
      </c>
      <c r="C61" s="27" t="s">
        <v>888</v>
      </c>
      <c r="D61" s="39" t="b">
        <v>1</v>
      </c>
      <c r="E61" s="39"/>
      <c r="F61" s="39"/>
      <c r="G61" s="39"/>
      <c r="H61" s="39"/>
    </row>
    <row r="62" spans="2:8">
      <c r="B62" s="39">
        <v>662</v>
      </c>
      <c r="C62" s="39" t="s">
        <v>889</v>
      </c>
      <c r="D62" s="39" t="b">
        <v>1</v>
      </c>
      <c r="E62" s="39"/>
      <c r="F62" s="39"/>
      <c r="G62" s="39"/>
      <c r="H62" s="39"/>
    </row>
    <row r="63" spans="2:8" ht="30.75" customHeight="1">
      <c r="B63" s="39">
        <v>670</v>
      </c>
      <c r="C63" s="27" t="s">
        <v>890</v>
      </c>
      <c r="D63" s="39" t="b">
        <v>1</v>
      </c>
      <c r="E63" s="39"/>
      <c r="F63" s="39"/>
      <c r="G63" s="39"/>
      <c r="H63" s="39"/>
    </row>
    <row r="64" spans="2:8" ht="30.75">
      <c r="B64" s="39">
        <v>684</v>
      </c>
      <c r="C64" s="27" t="s">
        <v>891</v>
      </c>
      <c r="D64" s="39" t="b">
        <v>1</v>
      </c>
      <c r="E64" s="39"/>
      <c r="F64" s="39"/>
      <c r="G64" s="39"/>
      <c r="H64" s="39"/>
    </row>
    <row r="65" spans="2:8">
      <c r="B65" s="39">
        <v>692</v>
      </c>
      <c r="C65" s="27" t="s">
        <v>892</v>
      </c>
      <c r="D65" s="39" t="b">
        <v>1</v>
      </c>
      <c r="E65" s="39"/>
      <c r="F65" s="39"/>
      <c r="G65" s="39"/>
      <c r="H65" s="39"/>
    </row>
    <row r="66" spans="2:8">
      <c r="B66" s="39">
        <v>716</v>
      </c>
      <c r="C66" s="27" t="s">
        <v>888</v>
      </c>
      <c r="D66" s="39" t="b">
        <v>1</v>
      </c>
      <c r="E66" s="39"/>
      <c r="F66" s="39"/>
      <c r="G66" s="39"/>
      <c r="H66" s="39"/>
    </row>
    <row r="67" spans="2:8">
      <c r="B67" s="39">
        <v>735</v>
      </c>
      <c r="C67" s="27" t="s">
        <v>888</v>
      </c>
      <c r="D67" s="39" t="b">
        <v>1</v>
      </c>
      <c r="E67" s="39"/>
      <c r="F67" s="39"/>
      <c r="G67" s="39"/>
      <c r="H67" s="39"/>
    </row>
    <row r="68" spans="2:8">
      <c r="B68" s="39">
        <v>752</v>
      </c>
      <c r="C68" s="27" t="s">
        <v>888</v>
      </c>
      <c r="D68" s="39" t="b">
        <v>1</v>
      </c>
      <c r="E68" s="39"/>
      <c r="F68" s="39"/>
      <c r="G68" s="39"/>
      <c r="H68" s="39"/>
    </row>
  </sheetData>
  <mergeCells count="2">
    <mergeCell ref="C42:E43"/>
    <mergeCell ref="C48:D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E22B-8E28-423A-96FA-27B6A60B655D}">
  <dimension ref="B1:J78"/>
  <sheetViews>
    <sheetView topLeftCell="A57" workbookViewId="0">
      <selection activeCell="C72" sqref="C72"/>
    </sheetView>
  </sheetViews>
  <sheetFormatPr defaultRowHeight="15"/>
  <cols>
    <col min="2" max="2" width="19" style="126" bestFit="1" customWidth="1"/>
    <col min="3" max="3" width="60.85546875" customWidth="1"/>
    <col min="4" max="4" width="13.85546875" bestFit="1" customWidth="1"/>
    <col min="5" max="6" width="19.28515625" bestFit="1" customWidth="1"/>
    <col min="7" max="7" width="30.85546875" customWidth="1"/>
    <col min="8" max="8" width="12.5703125" bestFit="1" customWidth="1"/>
  </cols>
  <sheetData>
    <row r="1" spans="2:10" ht="15.75" thickBot="1"/>
    <row r="2" spans="2:10" ht="15.75" thickBot="1">
      <c r="C2" s="1" t="s">
        <v>805</v>
      </c>
      <c r="D2" s="2" t="s">
        <v>806</v>
      </c>
      <c r="E2" s="3" t="s">
        <v>807</v>
      </c>
    </row>
    <row r="3" spans="2:10" ht="15.75" thickBot="1">
      <c r="C3" s="4" t="s">
        <v>294</v>
      </c>
      <c r="D3" s="5">
        <v>768</v>
      </c>
      <c r="E3" s="6">
        <f>COUNTA(B:B)-2</f>
        <v>61</v>
      </c>
    </row>
    <row r="7" spans="2:10" ht="15" customHeight="1">
      <c r="B7" s="127" t="s">
        <v>809</v>
      </c>
      <c r="C7" s="8" t="s">
        <v>810</v>
      </c>
      <c r="D7" s="8" t="s">
        <v>811</v>
      </c>
      <c r="E7" s="9" t="s">
        <v>865</v>
      </c>
      <c r="F7" s="10" t="s">
        <v>812</v>
      </c>
      <c r="G7" s="10" t="s">
        <v>813</v>
      </c>
    </row>
    <row r="8" spans="2:10" ht="15" customHeight="1">
      <c r="B8" s="124">
        <v>115</v>
      </c>
      <c r="C8" s="12"/>
      <c r="D8" s="13" t="s">
        <v>814</v>
      </c>
      <c r="E8" s="83" t="s">
        <v>867</v>
      </c>
      <c r="F8" s="11" t="s">
        <v>818</v>
      </c>
      <c r="G8" s="78" t="s">
        <v>893</v>
      </c>
      <c r="J8" t="s">
        <v>894</v>
      </c>
    </row>
    <row r="9" spans="2:10" ht="15" customHeight="1">
      <c r="B9" s="124">
        <v>122</v>
      </c>
      <c r="C9" s="12" t="s">
        <v>814</v>
      </c>
      <c r="D9" s="13"/>
      <c r="E9" s="83" t="s">
        <v>867</v>
      </c>
      <c r="F9" s="81" t="s">
        <v>818</v>
      </c>
      <c r="G9" s="80"/>
      <c r="J9" t="s">
        <v>895</v>
      </c>
    </row>
    <row r="10" spans="2:10" ht="15" customHeight="1">
      <c r="B10" s="124">
        <v>165</v>
      </c>
      <c r="C10" s="12" t="s">
        <v>814</v>
      </c>
      <c r="D10" s="13"/>
      <c r="E10" s="83" t="s">
        <v>867</v>
      </c>
      <c r="F10" s="81" t="s">
        <v>818</v>
      </c>
      <c r="G10" s="84" t="s">
        <v>893</v>
      </c>
    </row>
    <row r="11" spans="2:10" ht="15" customHeight="1">
      <c r="B11" s="124">
        <v>187</v>
      </c>
      <c r="C11" s="12" t="s">
        <v>814</v>
      </c>
      <c r="D11" s="13"/>
      <c r="E11" s="83" t="s">
        <v>867</v>
      </c>
      <c r="F11" s="81" t="s">
        <v>818</v>
      </c>
      <c r="G11" s="85" t="s">
        <v>896</v>
      </c>
    </row>
    <row r="12" spans="2:10" ht="15" customHeight="1">
      <c r="B12" s="124">
        <v>204</v>
      </c>
      <c r="C12" s="12" t="s">
        <v>814</v>
      </c>
      <c r="D12" s="13"/>
      <c r="E12" s="83" t="s">
        <v>867</v>
      </c>
      <c r="F12" s="81" t="s">
        <v>818</v>
      </c>
      <c r="G12" s="86"/>
      <c r="J12" s="82"/>
    </row>
    <row r="13" spans="2:10" ht="15" customHeight="1">
      <c r="B13" s="124">
        <v>209</v>
      </c>
      <c r="C13" s="12" t="s">
        <v>814</v>
      </c>
      <c r="D13" s="12"/>
      <c r="E13" s="83" t="s">
        <v>867</v>
      </c>
      <c r="F13" s="79" t="s">
        <v>818</v>
      </c>
      <c r="G13" s="78" t="s">
        <v>897</v>
      </c>
    </row>
    <row r="14" spans="2:10" ht="15" customHeight="1">
      <c r="B14" s="124">
        <v>224</v>
      </c>
      <c r="C14" s="12" t="s">
        <v>814</v>
      </c>
      <c r="D14" s="12"/>
      <c r="E14" s="83" t="s">
        <v>867</v>
      </c>
      <c r="F14" s="79" t="s">
        <v>818</v>
      </c>
      <c r="G14" s="78" t="s">
        <v>897</v>
      </c>
      <c r="J14" s="82"/>
    </row>
    <row r="15" spans="2:10" ht="15" customHeight="1">
      <c r="B15" s="124">
        <v>234</v>
      </c>
      <c r="C15" s="19" t="s">
        <v>814</v>
      </c>
      <c r="D15" s="20"/>
      <c r="E15" s="83" t="s">
        <v>867</v>
      </c>
      <c r="F15" s="79" t="s">
        <v>818</v>
      </c>
      <c r="G15" s="86"/>
      <c r="J15" s="82"/>
    </row>
    <row r="16" spans="2:10" ht="15" customHeight="1">
      <c r="B16" s="124">
        <v>244</v>
      </c>
      <c r="C16" s="12" t="s">
        <v>814</v>
      </c>
      <c r="D16" s="13"/>
      <c r="E16" s="83" t="s">
        <v>867</v>
      </c>
      <c r="F16" s="79" t="s">
        <v>818</v>
      </c>
      <c r="G16" s="80"/>
      <c r="J16" s="82"/>
    </row>
    <row r="17" spans="2:10" ht="15" customHeight="1">
      <c r="B17" s="124">
        <v>258</v>
      </c>
      <c r="C17" s="19" t="s">
        <v>814</v>
      </c>
      <c r="D17" s="20"/>
      <c r="E17" s="83" t="s">
        <v>867</v>
      </c>
      <c r="F17" s="79" t="s">
        <v>818</v>
      </c>
      <c r="G17" s="80"/>
    </row>
    <row r="18" spans="2:10" ht="15" customHeight="1">
      <c r="B18" s="124">
        <v>269</v>
      </c>
      <c r="C18" s="19" t="s">
        <v>814</v>
      </c>
      <c r="D18" s="20"/>
      <c r="E18" s="83" t="s">
        <v>867</v>
      </c>
      <c r="F18" s="79" t="s">
        <v>818</v>
      </c>
      <c r="G18" s="80"/>
      <c r="J18" s="82"/>
    </row>
    <row r="19" spans="2:10" ht="15" customHeight="1">
      <c r="B19" s="124">
        <v>270</v>
      </c>
      <c r="C19" s="19" t="s">
        <v>814</v>
      </c>
      <c r="D19" s="20"/>
      <c r="E19" s="83" t="s">
        <v>867</v>
      </c>
      <c r="F19" s="79" t="s">
        <v>818</v>
      </c>
      <c r="G19" s="80"/>
      <c r="J19" s="82"/>
    </row>
    <row r="20" spans="2:10" ht="15" customHeight="1">
      <c r="B20" s="124">
        <v>273</v>
      </c>
      <c r="C20" s="12" t="s">
        <v>814</v>
      </c>
      <c r="D20" s="13"/>
      <c r="E20" s="83" t="s">
        <v>867</v>
      </c>
      <c r="F20" s="79" t="s">
        <v>818</v>
      </c>
      <c r="G20" s="78"/>
    </row>
    <row r="21" spans="2:10" ht="15" customHeight="1">
      <c r="B21" s="124">
        <v>286</v>
      </c>
      <c r="C21" s="12" t="s">
        <v>814</v>
      </c>
      <c r="D21" s="13"/>
      <c r="E21" s="83" t="s">
        <v>867</v>
      </c>
      <c r="F21" s="79" t="s">
        <v>818</v>
      </c>
      <c r="G21" s="80"/>
      <c r="J21" s="82"/>
    </row>
    <row r="22" spans="2:10" ht="15" customHeight="1">
      <c r="B22" s="124">
        <v>290</v>
      </c>
      <c r="C22" s="12" t="s">
        <v>814</v>
      </c>
      <c r="D22" s="13"/>
      <c r="E22" s="83" t="s">
        <v>867</v>
      </c>
      <c r="F22" s="79" t="s">
        <v>818</v>
      </c>
      <c r="G22" s="80" t="s">
        <v>898</v>
      </c>
    </row>
    <row r="23" spans="2:10" ht="15" customHeight="1">
      <c r="B23" s="124">
        <v>294</v>
      </c>
      <c r="C23" s="12" t="s">
        <v>814</v>
      </c>
      <c r="D23" s="13"/>
      <c r="E23" s="83" t="s">
        <v>867</v>
      </c>
      <c r="F23" s="79" t="s">
        <v>818</v>
      </c>
      <c r="G23" s="78"/>
      <c r="J23" s="82"/>
    </row>
    <row r="24" spans="2:10" ht="15" customHeight="1">
      <c r="B24" s="124">
        <v>297</v>
      </c>
      <c r="C24" s="12" t="s">
        <v>814</v>
      </c>
      <c r="D24" s="13"/>
      <c r="E24" s="83" t="s">
        <v>867</v>
      </c>
      <c r="F24" s="79" t="s">
        <v>818</v>
      </c>
      <c r="G24" s="80"/>
      <c r="J24" s="82"/>
    </row>
    <row r="25" spans="2:10" ht="15" customHeight="1">
      <c r="B25" s="124">
        <v>300</v>
      </c>
      <c r="C25" s="12" t="s">
        <v>814</v>
      </c>
      <c r="D25" s="13"/>
      <c r="E25" s="83" t="s">
        <v>867</v>
      </c>
      <c r="F25" s="79" t="s">
        <v>818</v>
      </c>
      <c r="G25" s="80"/>
    </row>
    <row r="26" spans="2:10" ht="15" customHeight="1">
      <c r="B26" s="124">
        <v>339</v>
      </c>
      <c r="C26" s="12" t="s">
        <v>814</v>
      </c>
      <c r="D26" s="13"/>
      <c r="E26" s="83" t="s">
        <v>867</v>
      </c>
      <c r="F26" s="79" t="s">
        <v>818</v>
      </c>
      <c r="G26" s="80" t="s">
        <v>899</v>
      </c>
    </row>
    <row r="27" spans="2:10" ht="15" customHeight="1">
      <c r="B27" s="124">
        <v>377</v>
      </c>
      <c r="C27" s="12" t="s">
        <v>814</v>
      </c>
      <c r="D27" s="13"/>
      <c r="E27" s="83" t="s">
        <v>867</v>
      </c>
      <c r="F27" s="79" t="s">
        <v>818</v>
      </c>
      <c r="G27" s="78"/>
    </row>
    <row r="28" spans="2:10" ht="15" customHeight="1">
      <c r="B28" s="124">
        <v>400</v>
      </c>
      <c r="C28" s="12" t="s">
        <v>814</v>
      </c>
      <c r="D28" s="13"/>
      <c r="E28" s="83" t="s">
        <v>867</v>
      </c>
      <c r="F28" s="79" t="s">
        <v>818</v>
      </c>
      <c r="G28" s="78"/>
    </row>
    <row r="29" spans="2:10" ht="15" customHeight="1">
      <c r="B29" s="124">
        <v>435</v>
      </c>
      <c r="C29" s="12" t="s">
        <v>814</v>
      </c>
      <c r="D29" s="13"/>
      <c r="E29" s="83" t="s">
        <v>867</v>
      </c>
      <c r="F29" s="79" t="s">
        <v>818</v>
      </c>
      <c r="G29" s="78" t="s">
        <v>900</v>
      </c>
    </row>
    <row r="30" spans="2:10" ht="15" customHeight="1">
      <c r="B30" s="124">
        <v>448</v>
      </c>
      <c r="C30" s="12" t="s">
        <v>814</v>
      </c>
      <c r="D30" s="13"/>
      <c r="E30" s="83" t="s">
        <v>867</v>
      </c>
      <c r="F30" s="79" t="s">
        <v>818</v>
      </c>
      <c r="G30" s="78"/>
    </row>
    <row r="31" spans="2:10" ht="15" customHeight="1">
      <c r="B31" s="124">
        <v>453</v>
      </c>
      <c r="C31" s="12" t="s">
        <v>814</v>
      </c>
      <c r="D31" s="13"/>
      <c r="E31" s="83" t="s">
        <v>867</v>
      </c>
      <c r="F31" s="79" t="s">
        <v>818</v>
      </c>
      <c r="G31" s="78"/>
    </row>
    <row r="32" spans="2:10" ht="15" customHeight="1">
      <c r="B32" s="124">
        <v>470</v>
      </c>
      <c r="C32" s="12"/>
      <c r="D32" s="13" t="s">
        <v>814</v>
      </c>
      <c r="E32" s="83" t="s">
        <v>867</v>
      </c>
      <c r="F32" s="81" t="s">
        <v>815</v>
      </c>
      <c r="G32" s="78" t="s">
        <v>901</v>
      </c>
    </row>
    <row r="33" spans="2:7" ht="15" customHeight="1">
      <c r="B33" s="124">
        <v>479</v>
      </c>
      <c r="C33" s="12" t="s">
        <v>814</v>
      </c>
      <c r="D33" s="13" t="s">
        <v>814</v>
      </c>
      <c r="E33" s="83" t="s">
        <v>867</v>
      </c>
      <c r="F33" s="81" t="s">
        <v>818</v>
      </c>
      <c r="G33" s="80" t="s">
        <v>902</v>
      </c>
    </row>
    <row r="34" spans="2:7">
      <c r="B34" s="124">
        <v>502</v>
      </c>
      <c r="C34" s="12" t="s">
        <v>814</v>
      </c>
      <c r="D34" s="13" t="s">
        <v>814</v>
      </c>
      <c r="E34" s="83" t="s">
        <v>867</v>
      </c>
      <c r="F34" s="81" t="s">
        <v>818</v>
      </c>
      <c r="G34" s="80" t="s">
        <v>902</v>
      </c>
    </row>
    <row r="35" spans="2:7">
      <c r="B35" s="125">
        <v>507</v>
      </c>
      <c r="C35" s="12" t="s">
        <v>814</v>
      </c>
      <c r="D35" s="13"/>
      <c r="E35" s="83" t="s">
        <v>867</v>
      </c>
      <c r="F35" s="81" t="s">
        <v>818</v>
      </c>
      <c r="G35" s="80" t="s">
        <v>903</v>
      </c>
    </row>
    <row r="36" spans="2:7">
      <c r="B36" s="124">
        <v>521</v>
      </c>
      <c r="C36" s="12" t="s">
        <v>814</v>
      </c>
      <c r="D36" s="13"/>
      <c r="E36" s="83" t="s">
        <v>867</v>
      </c>
      <c r="F36" s="79" t="s">
        <v>818</v>
      </c>
      <c r="G36" s="80"/>
    </row>
    <row r="37" spans="2:7">
      <c r="B37" s="124">
        <v>527</v>
      </c>
      <c r="C37" s="12" t="s">
        <v>814</v>
      </c>
      <c r="D37" s="13"/>
      <c r="E37" s="83" t="s">
        <v>867</v>
      </c>
      <c r="F37" s="79" t="s">
        <v>818</v>
      </c>
      <c r="G37" s="80"/>
    </row>
    <row r="38" spans="2:7">
      <c r="B38" s="124">
        <v>533</v>
      </c>
      <c r="C38" s="12" t="s">
        <v>814</v>
      </c>
      <c r="D38" s="13"/>
      <c r="E38" s="83" t="s">
        <v>867</v>
      </c>
      <c r="F38" s="79" t="s">
        <v>818</v>
      </c>
      <c r="G38" s="80"/>
    </row>
    <row r="39" spans="2:7">
      <c r="B39" s="124">
        <v>541</v>
      </c>
      <c r="C39" s="12"/>
      <c r="D39" s="13" t="s">
        <v>814</v>
      </c>
      <c r="E39" s="83" t="s">
        <v>867</v>
      </c>
      <c r="F39" s="81" t="s">
        <v>815</v>
      </c>
      <c r="G39" s="80" t="s">
        <v>904</v>
      </c>
    </row>
    <row r="40" spans="2:7">
      <c r="B40" s="124">
        <v>545</v>
      </c>
      <c r="C40" s="12"/>
      <c r="D40" s="13" t="s">
        <v>814</v>
      </c>
      <c r="E40" s="83" t="s">
        <v>867</v>
      </c>
      <c r="F40" s="79" t="s">
        <v>815</v>
      </c>
      <c r="G40" s="80" t="s">
        <v>904</v>
      </c>
    </row>
    <row r="41" spans="2:7">
      <c r="B41" s="124">
        <v>549</v>
      </c>
      <c r="C41" s="12"/>
      <c r="D41" s="13" t="s">
        <v>814</v>
      </c>
      <c r="E41" s="83" t="s">
        <v>867</v>
      </c>
      <c r="F41" s="79" t="s">
        <v>815</v>
      </c>
      <c r="G41" s="80" t="s">
        <v>904</v>
      </c>
    </row>
    <row r="42" spans="2:7">
      <c r="B42" s="124">
        <v>579</v>
      </c>
      <c r="C42" s="12" t="s">
        <v>814</v>
      </c>
      <c r="D42" s="13" t="s">
        <v>814</v>
      </c>
      <c r="E42" s="83" t="s">
        <v>867</v>
      </c>
      <c r="F42" s="81" t="s">
        <v>818</v>
      </c>
      <c r="G42" s="80" t="s">
        <v>905</v>
      </c>
    </row>
    <row r="43" spans="2:7">
      <c r="B43" s="124">
        <v>583</v>
      </c>
      <c r="C43" s="12" t="s">
        <v>814</v>
      </c>
      <c r="D43" s="13" t="s">
        <v>814</v>
      </c>
      <c r="E43" s="83" t="s">
        <v>867</v>
      </c>
      <c r="F43" s="79" t="s">
        <v>818</v>
      </c>
      <c r="G43" s="80" t="s">
        <v>902</v>
      </c>
    </row>
    <row r="44" spans="2:7">
      <c r="B44" s="124">
        <v>590</v>
      </c>
      <c r="C44" s="12" t="s">
        <v>814</v>
      </c>
      <c r="D44" s="13" t="s">
        <v>814</v>
      </c>
      <c r="E44" s="83" t="s">
        <v>867</v>
      </c>
      <c r="F44" s="79" t="s">
        <v>818</v>
      </c>
      <c r="G44" s="80" t="s">
        <v>902</v>
      </c>
    </row>
    <row r="45" spans="2:7">
      <c r="B45" s="124">
        <v>595</v>
      </c>
      <c r="C45" s="12" t="s">
        <v>814</v>
      </c>
      <c r="D45" s="13"/>
      <c r="E45" s="83" t="s">
        <v>867</v>
      </c>
      <c r="F45" s="81" t="s">
        <v>818</v>
      </c>
      <c r="G45" s="80"/>
    </row>
    <row r="46" spans="2:7">
      <c r="B46" s="124">
        <v>600</v>
      </c>
      <c r="C46" s="12" t="s">
        <v>814</v>
      </c>
      <c r="D46" s="13" t="s">
        <v>814</v>
      </c>
      <c r="E46" s="83" t="s">
        <v>867</v>
      </c>
      <c r="F46" s="81" t="s">
        <v>818</v>
      </c>
      <c r="G46" s="80" t="s">
        <v>902</v>
      </c>
    </row>
    <row r="47" spans="2:7">
      <c r="B47" s="124">
        <v>605</v>
      </c>
      <c r="C47" s="12" t="s">
        <v>814</v>
      </c>
      <c r="D47" s="13" t="s">
        <v>814</v>
      </c>
      <c r="E47" s="83" t="s">
        <v>867</v>
      </c>
      <c r="F47" s="79" t="s">
        <v>818</v>
      </c>
      <c r="G47" s="80" t="s">
        <v>902</v>
      </c>
    </row>
    <row r="48" spans="2:7">
      <c r="B48" s="124">
        <v>610</v>
      </c>
      <c r="C48" s="12" t="s">
        <v>814</v>
      </c>
      <c r="D48" s="13" t="s">
        <v>814</v>
      </c>
      <c r="E48" s="83" t="s">
        <v>867</v>
      </c>
      <c r="F48" s="79" t="s">
        <v>818</v>
      </c>
      <c r="G48" s="80" t="s">
        <v>902</v>
      </c>
    </row>
    <row r="49" spans="2:7">
      <c r="B49" s="124">
        <v>625</v>
      </c>
      <c r="C49" s="12" t="s">
        <v>814</v>
      </c>
      <c r="D49" s="13" t="s">
        <v>814</v>
      </c>
      <c r="E49" s="83" t="s">
        <v>867</v>
      </c>
      <c r="F49" s="79" t="s">
        <v>818</v>
      </c>
      <c r="G49" s="80" t="s">
        <v>902</v>
      </c>
    </row>
    <row r="50" spans="2:7">
      <c r="B50" s="124">
        <v>647</v>
      </c>
      <c r="C50" s="12"/>
      <c r="D50" s="13" t="s">
        <v>814</v>
      </c>
      <c r="E50" s="83" t="s">
        <v>867</v>
      </c>
      <c r="F50" s="81" t="s">
        <v>815</v>
      </c>
      <c r="G50" s="80" t="s">
        <v>904</v>
      </c>
    </row>
    <row r="51" spans="2:7">
      <c r="B51" s="124">
        <v>658</v>
      </c>
      <c r="C51" s="12" t="s">
        <v>814</v>
      </c>
      <c r="D51" s="13"/>
      <c r="E51" s="83" t="s">
        <v>867</v>
      </c>
      <c r="F51" s="81" t="s">
        <v>818</v>
      </c>
      <c r="G51" s="80"/>
    </row>
    <row r="52" spans="2:7">
      <c r="B52" s="124">
        <v>664</v>
      </c>
      <c r="C52" s="12" t="s">
        <v>814</v>
      </c>
      <c r="D52" s="13"/>
      <c r="E52" s="83" t="s">
        <v>867</v>
      </c>
      <c r="F52" s="81" t="s">
        <v>818</v>
      </c>
      <c r="G52" s="80"/>
    </row>
    <row r="53" spans="2:7">
      <c r="B53" s="124">
        <v>682</v>
      </c>
      <c r="C53" s="12"/>
      <c r="D53" s="13" t="s">
        <v>814</v>
      </c>
      <c r="E53" s="83" t="s">
        <v>867</v>
      </c>
      <c r="F53" s="81" t="s">
        <v>815</v>
      </c>
      <c r="G53" s="80" t="s">
        <v>904</v>
      </c>
    </row>
    <row r="54" spans="2:7">
      <c r="B54" s="124">
        <v>692</v>
      </c>
      <c r="C54" s="12" t="s">
        <v>814</v>
      </c>
      <c r="D54" s="13" t="s">
        <v>814</v>
      </c>
      <c r="E54" s="83" t="s">
        <v>867</v>
      </c>
      <c r="F54" s="81" t="s">
        <v>818</v>
      </c>
      <c r="G54" s="80" t="s">
        <v>902</v>
      </c>
    </row>
    <row r="55" spans="2:7">
      <c r="B55" s="124">
        <v>719</v>
      </c>
      <c r="C55" s="12" t="s">
        <v>814</v>
      </c>
      <c r="D55" s="13" t="s">
        <v>814</v>
      </c>
      <c r="E55" s="83" t="s">
        <v>867</v>
      </c>
      <c r="F55" s="81" t="s">
        <v>818</v>
      </c>
      <c r="G55" s="80" t="s">
        <v>902</v>
      </c>
    </row>
    <row r="56" spans="2:7">
      <c r="B56" s="124">
        <v>734</v>
      </c>
      <c r="C56" s="12"/>
      <c r="D56" s="13" t="s">
        <v>814</v>
      </c>
      <c r="E56" s="83" t="s">
        <v>867</v>
      </c>
      <c r="F56" s="81" t="s">
        <v>815</v>
      </c>
      <c r="G56" s="80" t="s">
        <v>904</v>
      </c>
    </row>
    <row r="57" spans="2:7">
      <c r="B57" s="124">
        <v>739</v>
      </c>
      <c r="C57" s="12" t="s">
        <v>814</v>
      </c>
      <c r="D57" s="13" t="s">
        <v>814</v>
      </c>
      <c r="E57" s="83" t="s">
        <v>867</v>
      </c>
      <c r="F57" s="81" t="s">
        <v>818</v>
      </c>
      <c r="G57" s="80" t="s">
        <v>902</v>
      </c>
    </row>
    <row r="58" spans="2:7">
      <c r="B58" s="124">
        <v>748</v>
      </c>
      <c r="C58" s="12"/>
      <c r="D58" s="13" t="s">
        <v>814</v>
      </c>
      <c r="E58" s="83" t="s">
        <v>867</v>
      </c>
      <c r="F58" s="81" t="s">
        <v>815</v>
      </c>
      <c r="G58" s="80" t="s">
        <v>904</v>
      </c>
    </row>
    <row r="59" spans="2:7">
      <c r="B59" s="124">
        <v>752</v>
      </c>
      <c r="C59" s="12" t="s">
        <v>814</v>
      </c>
      <c r="D59" s="12"/>
      <c r="E59" s="83" t="s">
        <v>867</v>
      </c>
      <c r="F59" s="81" t="s">
        <v>818</v>
      </c>
      <c r="G59" s="78" t="s">
        <v>897</v>
      </c>
    </row>
    <row r="60" spans="2:7">
      <c r="B60" s="124">
        <v>764</v>
      </c>
      <c r="C60" s="12" t="s">
        <v>814</v>
      </c>
      <c r="D60" s="13" t="s">
        <v>814</v>
      </c>
      <c r="E60" s="83" t="s">
        <v>867</v>
      </c>
      <c r="F60" s="81" t="s">
        <v>818</v>
      </c>
      <c r="G60" s="80" t="s">
        <v>905</v>
      </c>
    </row>
    <row r="63" spans="2:7">
      <c r="C63" s="157" t="s">
        <v>5</v>
      </c>
      <c r="D63" s="157"/>
      <c r="E63" s="157"/>
    </row>
    <row r="64" spans="2:7">
      <c r="C64" s="157"/>
      <c r="D64" s="157"/>
      <c r="E64" s="157"/>
    </row>
    <row r="65" spans="2:8">
      <c r="B65" s="130" t="s">
        <v>830</v>
      </c>
      <c r="C65" s="76" t="s">
        <v>831</v>
      </c>
      <c r="D65" s="65" t="s">
        <v>810</v>
      </c>
      <c r="E65" s="65" t="s">
        <v>811</v>
      </c>
      <c r="F65" s="8" t="s">
        <v>832</v>
      </c>
      <c r="G65" s="8" t="s">
        <v>812</v>
      </c>
      <c r="H65" s="8" t="s">
        <v>813</v>
      </c>
    </row>
    <row r="66" spans="2:8">
      <c r="B66" s="128"/>
      <c r="C66" s="47"/>
      <c r="D66" s="39"/>
      <c r="E66" s="39"/>
      <c r="F66" s="39"/>
      <c r="G66" s="39"/>
      <c r="H66" s="39"/>
    </row>
    <row r="69" spans="2:8">
      <c r="C69" s="146" t="s">
        <v>12</v>
      </c>
      <c r="D69" s="147"/>
    </row>
    <row r="70" spans="2:8">
      <c r="C70" s="63"/>
      <c r="D70" s="64"/>
    </row>
    <row r="71" spans="2:8">
      <c r="B71" s="129" t="s">
        <v>830</v>
      </c>
      <c r="C71" s="68" t="s">
        <v>831</v>
      </c>
      <c r="D71" s="69" t="s">
        <v>810</v>
      </c>
      <c r="E71" s="70" t="s">
        <v>811</v>
      </c>
      <c r="F71" s="10" t="s">
        <v>832</v>
      </c>
      <c r="G71" s="71" t="s">
        <v>812</v>
      </c>
      <c r="H71" s="10" t="s">
        <v>813</v>
      </c>
    </row>
    <row r="72" spans="2:8" ht="15.75" customHeight="1">
      <c r="B72" s="128">
        <v>290</v>
      </c>
      <c r="C72" s="27" t="s">
        <v>906</v>
      </c>
      <c r="D72" s="39"/>
      <c r="E72" s="39"/>
      <c r="F72" s="39"/>
      <c r="G72" s="39"/>
      <c r="H72" s="39"/>
    </row>
    <row r="73" spans="2:8">
      <c r="B73" s="128">
        <v>339</v>
      </c>
      <c r="C73" s="27" t="s">
        <v>907</v>
      </c>
      <c r="D73" s="39"/>
      <c r="E73" s="39"/>
      <c r="F73" s="39"/>
      <c r="G73" s="39"/>
      <c r="H73" s="39"/>
    </row>
    <row r="74" spans="2:8">
      <c r="B74" s="128" t="s">
        <v>908</v>
      </c>
      <c r="C74" s="39" t="s">
        <v>909</v>
      </c>
      <c r="D74" s="39"/>
      <c r="E74" s="39"/>
      <c r="F74" s="39"/>
      <c r="G74" s="39"/>
      <c r="H74" s="39"/>
    </row>
    <row r="75" spans="2:8">
      <c r="B75" s="128" t="s">
        <v>910</v>
      </c>
      <c r="C75" s="27" t="s">
        <v>911</v>
      </c>
      <c r="D75" s="39"/>
      <c r="E75" s="39"/>
      <c r="F75" s="39"/>
      <c r="G75" s="39"/>
      <c r="H75" s="39"/>
    </row>
    <row r="76" spans="2:8">
      <c r="B76" s="128" t="s">
        <v>912</v>
      </c>
      <c r="C76" s="27" t="s">
        <v>907</v>
      </c>
      <c r="D76" s="39"/>
      <c r="E76" s="39"/>
      <c r="F76" s="39"/>
      <c r="G76" s="39"/>
      <c r="H76" s="39"/>
    </row>
    <row r="77" spans="2:8">
      <c r="B77" s="128" t="s">
        <v>913</v>
      </c>
      <c r="C77" s="39" t="s">
        <v>914</v>
      </c>
      <c r="D77" s="39"/>
      <c r="E77" s="39"/>
      <c r="F77" s="39"/>
      <c r="G77" s="39"/>
      <c r="H77" s="39"/>
    </row>
    <row r="78" spans="2:8">
      <c r="B78" s="128" t="s">
        <v>915</v>
      </c>
      <c r="C78" s="27" t="s">
        <v>916</v>
      </c>
      <c r="D78" s="39"/>
      <c r="E78" s="39"/>
      <c r="F78" s="39"/>
      <c r="G78" s="39"/>
      <c r="H78" s="39"/>
    </row>
  </sheetData>
  <mergeCells count="2">
    <mergeCell ref="C63:E64"/>
    <mergeCell ref="C69:D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9673-0A5A-4ADC-ABB5-F41E50AF3971}">
  <dimension ref="C1:I19"/>
  <sheetViews>
    <sheetView workbookViewId="0">
      <selection activeCell="C16" sqref="C16:I18"/>
    </sheetView>
  </sheetViews>
  <sheetFormatPr defaultRowHeight="15"/>
  <cols>
    <col min="4" max="4" width="37.5703125" bestFit="1" customWidth="1"/>
    <col min="5" max="5" width="11.85546875" bestFit="1" customWidth="1"/>
    <col min="6" max="6" width="16" bestFit="1" customWidth="1"/>
    <col min="7" max="7" width="42.42578125" customWidth="1"/>
    <col min="8" max="8" width="19.28515625" bestFit="1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382</v>
      </c>
      <c r="E3" s="5">
        <v>195</v>
      </c>
      <c r="F3" s="6">
        <f>COUNTA(C7:C59)</f>
        <v>6</v>
      </c>
      <c r="G3" s="48"/>
    </row>
    <row r="4" spans="3:9">
      <c r="G4" s="48"/>
    </row>
    <row r="5" spans="3:9">
      <c r="G5" s="48"/>
    </row>
    <row r="6" spans="3:9">
      <c r="C6" s="7" t="s">
        <v>830</v>
      </c>
      <c r="D6" s="49" t="s">
        <v>917</v>
      </c>
      <c r="E6" s="8" t="s">
        <v>810</v>
      </c>
      <c r="F6" s="8" t="s">
        <v>811</v>
      </c>
      <c r="G6" s="7" t="s">
        <v>832</v>
      </c>
      <c r="H6" s="8" t="s">
        <v>812</v>
      </c>
      <c r="I6" s="8" t="s">
        <v>813</v>
      </c>
    </row>
    <row r="7" spans="3:9">
      <c r="C7" s="43">
        <v>99</v>
      </c>
      <c r="D7" s="47" t="s">
        <v>918</v>
      </c>
      <c r="E7" s="45"/>
      <c r="F7" s="39"/>
      <c r="G7" s="27"/>
      <c r="H7" s="39"/>
      <c r="I7" s="39"/>
    </row>
    <row r="8" spans="3:9">
      <c r="C8" s="43">
        <v>110</v>
      </c>
      <c r="D8" s="47" t="s">
        <v>919</v>
      </c>
      <c r="E8" s="45"/>
      <c r="F8" s="39"/>
      <c r="G8" s="27"/>
      <c r="H8" s="39"/>
      <c r="I8" s="39"/>
    </row>
    <row r="10" spans="3:9">
      <c r="D10" s="157" t="s">
        <v>5</v>
      </c>
      <c r="E10" s="157"/>
      <c r="F10" s="157"/>
    </row>
    <row r="11" spans="3:9">
      <c r="D11" s="157"/>
      <c r="E11" s="157"/>
      <c r="F11" s="157"/>
    </row>
    <row r="12" spans="3:9">
      <c r="C12" s="7" t="s">
        <v>830</v>
      </c>
      <c r="D12" s="68" t="s">
        <v>831</v>
      </c>
      <c r="E12" s="65" t="s">
        <v>810</v>
      </c>
      <c r="F12" s="65" t="s">
        <v>811</v>
      </c>
      <c r="G12" s="8" t="s">
        <v>832</v>
      </c>
      <c r="H12" s="8" t="s">
        <v>812</v>
      </c>
      <c r="I12" s="8" t="s">
        <v>813</v>
      </c>
    </row>
    <row r="13" spans="3:9" ht="15" customHeight="1">
      <c r="C13" s="43" t="s">
        <v>920</v>
      </c>
      <c r="D13" s="47" t="s">
        <v>921</v>
      </c>
      <c r="E13" s="45"/>
      <c r="F13" s="39"/>
      <c r="G13" s="27" t="s">
        <v>922</v>
      </c>
      <c r="H13" s="39"/>
      <c r="I13" s="39"/>
    </row>
    <row r="16" spans="3:9">
      <c r="C16" s="126"/>
      <c r="D16" s="146" t="s">
        <v>12</v>
      </c>
      <c r="E16" s="147"/>
    </row>
    <row r="17" spans="3:9">
      <c r="C17" s="126"/>
      <c r="D17" s="105"/>
      <c r="E17" s="119"/>
    </row>
    <row r="18" spans="3:9">
      <c r="C18" s="130" t="s">
        <v>830</v>
      </c>
      <c r="D18" s="7" t="s">
        <v>831</v>
      </c>
      <c r="E18" s="8" t="s">
        <v>810</v>
      </c>
      <c r="F18" s="8" t="s">
        <v>811</v>
      </c>
      <c r="G18" s="8" t="s">
        <v>832</v>
      </c>
      <c r="H18" s="8" t="s">
        <v>812</v>
      </c>
      <c r="I18" s="8" t="s">
        <v>813</v>
      </c>
    </row>
    <row r="19" spans="3:9">
      <c r="C19" s="39">
        <v>173</v>
      </c>
      <c r="D19" s="39" t="s">
        <v>923</v>
      </c>
      <c r="E19" s="39"/>
      <c r="F19" s="39"/>
      <c r="G19" s="39"/>
      <c r="H19" s="39"/>
      <c r="I19" s="39"/>
    </row>
  </sheetData>
  <mergeCells count="2">
    <mergeCell ref="D10:F11"/>
    <mergeCell ref="D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E745-C277-4D23-9796-85543715A3A6}">
  <dimension ref="C1:I50"/>
  <sheetViews>
    <sheetView topLeftCell="A23" workbookViewId="0">
      <selection activeCell="C40" sqref="C40:I42"/>
    </sheetView>
  </sheetViews>
  <sheetFormatPr defaultRowHeight="15"/>
  <cols>
    <col min="4" max="4" width="40.28515625" bestFit="1" customWidth="1"/>
    <col min="5" max="5" width="11.85546875" bestFit="1" customWidth="1"/>
    <col min="6" max="6" width="16" bestFit="1" customWidth="1"/>
    <col min="7" max="7" width="44.140625" customWidth="1"/>
    <col min="8" max="8" width="19.28515625" bestFit="1" customWidth="1"/>
    <col min="9" max="9" width="12.5703125" bestFit="1" customWidth="1"/>
  </cols>
  <sheetData>
    <row r="1" spans="3:9">
      <c r="G1" s="48"/>
    </row>
    <row r="2" spans="3:9">
      <c r="D2" s="1" t="s">
        <v>805</v>
      </c>
      <c r="E2" s="2" t="s">
        <v>806</v>
      </c>
      <c r="F2" s="3" t="s">
        <v>807</v>
      </c>
      <c r="G2" s="48"/>
    </row>
    <row r="3" spans="3:9">
      <c r="D3" s="4" t="s">
        <v>401</v>
      </c>
      <c r="E3" s="5">
        <v>897</v>
      </c>
      <c r="F3" s="6">
        <f>COUNTA(C:C)-2</f>
        <v>35</v>
      </c>
      <c r="G3" s="48"/>
    </row>
    <row r="4" spans="3:9">
      <c r="G4" s="48"/>
    </row>
    <row r="5" spans="3:9">
      <c r="D5" s="43" t="s">
        <v>924</v>
      </c>
      <c r="E5" s="101"/>
      <c r="F5" s="45"/>
      <c r="G5" s="48"/>
    </row>
    <row r="6" spans="3:9">
      <c r="C6" s="58" t="s">
        <v>830</v>
      </c>
      <c r="D6" s="102" t="s">
        <v>917</v>
      </c>
      <c r="E6" s="103" t="s">
        <v>810</v>
      </c>
      <c r="F6" s="103" t="s">
        <v>811</v>
      </c>
      <c r="G6" s="58" t="s">
        <v>832</v>
      </c>
      <c r="H6" s="59" t="s">
        <v>812</v>
      </c>
      <c r="I6" s="59" t="s">
        <v>813</v>
      </c>
    </row>
    <row r="7" spans="3:9">
      <c r="C7" s="41">
        <v>185</v>
      </c>
      <c r="D7" s="47" t="s">
        <v>925</v>
      </c>
      <c r="E7" s="41"/>
      <c r="F7" s="41"/>
      <c r="G7" s="27" t="s">
        <v>926</v>
      </c>
      <c r="H7" s="41"/>
      <c r="I7" s="41"/>
    </row>
    <row r="8" spans="3:9">
      <c r="C8" s="41">
        <v>197</v>
      </c>
      <c r="D8" s="47" t="s">
        <v>927</v>
      </c>
      <c r="E8" s="41"/>
      <c r="F8" s="41"/>
      <c r="G8" s="60"/>
      <c r="H8" s="41"/>
      <c r="I8" s="41"/>
    </row>
    <row r="9" spans="3:9">
      <c r="C9" s="41">
        <v>262</v>
      </c>
      <c r="D9" s="47" t="s">
        <v>928</v>
      </c>
      <c r="E9" s="41"/>
      <c r="F9" s="41"/>
      <c r="G9" s="27" t="s">
        <v>926</v>
      </c>
      <c r="H9" s="41"/>
      <c r="I9" s="41"/>
    </row>
    <row r="10" spans="3:9">
      <c r="C10" s="41">
        <v>290</v>
      </c>
      <c r="D10" s="47" t="s">
        <v>929</v>
      </c>
      <c r="E10" s="41"/>
      <c r="F10" s="41"/>
      <c r="G10" s="27" t="s">
        <v>926</v>
      </c>
      <c r="H10" s="41"/>
      <c r="I10" s="41"/>
    </row>
    <row r="11" spans="3:9">
      <c r="C11" s="41">
        <v>301</v>
      </c>
      <c r="D11" s="47" t="s">
        <v>930</v>
      </c>
      <c r="E11" s="41"/>
      <c r="F11" s="41"/>
      <c r="G11" s="41"/>
      <c r="H11" s="41"/>
      <c r="I11" s="41"/>
    </row>
    <row r="12" spans="3:9">
      <c r="C12" s="41">
        <v>471</v>
      </c>
      <c r="D12" s="47" t="s">
        <v>931</v>
      </c>
      <c r="E12" s="41"/>
      <c r="F12" s="41"/>
      <c r="G12" s="41"/>
      <c r="H12" s="41"/>
      <c r="I12" s="41"/>
    </row>
    <row r="13" spans="3:9">
      <c r="C13" s="41">
        <v>517</v>
      </c>
      <c r="D13" s="47" t="s">
        <v>932</v>
      </c>
      <c r="E13" s="41"/>
      <c r="F13" s="41"/>
      <c r="G13" s="41"/>
      <c r="H13" s="41"/>
      <c r="I13" s="41"/>
    </row>
    <row r="14" spans="3:9">
      <c r="C14" s="41">
        <v>566</v>
      </c>
      <c r="D14" s="47" t="s">
        <v>933</v>
      </c>
      <c r="E14" s="41"/>
      <c r="F14" s="41"/>
      <c r="G14" s="41"/>
      <c r="H14" s="41"/>
      <c r="I14" s="41"/>
    </row>
    <row r="15" spans="3:9">
      <c r="C15" s="41">
        <v>655</v>
      </c>
      <c r="D15" s="47" t="s">
        <v>934</v>
      </c>
      <c r="E15" s="41"/>
      <c r="F15" s="41"/>
      <c r="G15" s="41"/>
      <c r="H15" s="41"/>
      <c r="I15" s="41"/>
    </row>
    <row r="16" spans="3:9">
      <c r="C16" s="41">
        <v>686</v>
      </c>
      <c r="D16" s="47" t="s">
        <v>935</v>
      </c>
      <c r="E16" s="41"/>
      <c r="F16" s="41"/>
      <c r="G16" s="27" t="s">
        <v>926</v>
      </c>
      <c r="H16" s="41"/>
      <c r="I16" s="41"/>
    </row>
    <row r="17" spans="3:9">
      <c r="C17" s="41">
        <v>716</v>
      </c>
      <c r="D17" s="47" t="s">
        <v>928</v>
      </c>
      <c r="E17" s="41"/>
      <c r="F17" s="41"/>
      <c r="G17" s="27" t="s">
        <v>926</v>
      </c>
      <c r="H17" s="41"/>
      <c r="I17" s="41"/>
    </row>
    <row r="18" spans="3:9">
      <c r="C18" s="41">
        <v>720</v>
      </c>
      <c r="D18" s="47" t="s">
        <v>936</v>
      </c>
      <c r="E18" s="41"/>
      <c r="F18" s="41"/>
      <c r="G18" s="41"/>
      <c r="H18" s="41"/>
      <c r="I18" s="41"/>
    </row>
    <row r="19" spans="3:9">
      <c r="C19" s="41">
        <v>748</v>
      </c>
      <c r="D19" s="47" t="s">
        <v>937</v>
      </c>
      <c r="E19" s="41"/>
      <c r="F19" s="41"/>
      <c r="G19" s="27" t="s">
        <v>926</v>
      </c>
      <c r="H19" s="41"/>
      <c r="I19" s="41"/>
    </row>
    <row r="20" spans="3:9">
      <c r="C20" s="41">
        <v>756</v>
      </c>
      <c r="D20" s="47" t="s">
        <v>934</v>
      </c>
      <c r="E20" s="41"/>
      <c r="F20" s="41"/>
      <c r="G20" s="41"/>
      <c r="H20" s="41"/>
      <c r="I20" s="41"/>
    </row>
    <row r="21" spans="3:9">
      <c r="C21" s="41">
        <v>777</v>
      </c>
      <c r="D21" s="47" t="s">
        <v>938</v>
      </c>
      <c r="E21" s="41"/>
      <c r="F21" s="41"/>
      <c r="G21" s="41"/>
      <c r="H21" s="41"/>
      <c r="I21" s="41"/>
    </row>
    <row r="22" spans="3:9">
      <c r="C22" s="41">
        <v>802</v>
      </c>
      <c r="D22" s="47" t="s">
        <v>939</v>
      </c>
      <c r="E22" s="41"/>
      <c r="F22" s="41"/>
      <c r="G22" s="27" t="s">
        <v>926</v>
      </c>
      <c r="H22" s="41"/>
      <c r="I22" s="41"/>
    </row>
    <row r="23" spans="3:9">
      <c r="C23" s="41">
        <v>814</v>
      </c>
      <c r="D23" s="47" t="s">
        <v>940</v>
      </c>
      <c r="E23" s="41"/>
      <c r="F23" s="41"/>
      <c r="G23" s="41"/>
      <c r="H23" s="41"/>
      <c r="I23" s="41"/>
    </row>
    <row r="26" spans="3:9">
      <c r="D26" s="157" t="s">
        <v>5</v>
      </c>
      <c r="E26" s="157"/>
      <c r="F26" s="157"/>
    </row>
    <row r="27" spans="3:9">
      <c r="D27" s="157"/>
      <c r="E27" s="157"/>
      <c r="F27" s="157"/>
    </row>
    <row r="28" spans="3:9">
      <c r="C28" s="7" t="s">
        <v>830</v>
      </c>
      <c r="D28" s="68" t="s">
        <v>831</v>
      </c>
      <c r="E28" s="65" t="s">
        <v>810</v>
      </c>
      <c r="F28" s="65" t="s">
        <v>811</v>
      </c>
      <c r="G28" s="8" t="s">
        <v>832</v>
      </c>
      <c r="H28" s="8" t="s">
        <v>812</v>
      </c>
      <c r="I28" s="8" t="s">
        <v>813</v>
      </c>
    </row>
    <row r="29" spans="3:9">
      <c r="C29" s="42">
        <v>5</v>
      </c>
      <c r="D29" s="47" t="s">
        <v>941</v>
      </c>
      <c r="E29" s="44"/>
      <c r="F29" s="40"/>
      <c r="G29" s="40" t="s">
        <v>942</v>
      </c>
      <c r="H29" s="40"/>
      <c r="I29" s="40"/>
    </row>
    <row r="30" spans="3:9">
      <c r="C30" s="43">
        <v>6</v>
      </c>
      <c r="D30" s="47" t="s">
        <v>943</v>
      </c>
      <c r="E30" s="45"/>
      <c r="F30" s="39"/>
      <c r="G30" s="40" t="s">
        <v>942</v>
      </c>
      <c r="H30" s="39"/>
      <c r="I30" s="39"/>
    </row>
    <row r="31" spans="3:9">
      <c r="C31" s="43">
        <v>9</v>
      </c>
      <c r="D31" s="47" t="s">
        <v>944</v>
      </c>
      <c r="E31" s="45"/>
      <c r="F31" s="39"/>
      <c r="G31" s="39" t="s">
        <v>945</v>
      </c>
      <c r="H31" s="39"/>
      <c r="I31" s="39"/>
    </row>
    <row r="32" spans="3:9">
      <c r="C32" s="43">
        <v>11</v>
      </c>
      <c r="D32" s="47" t="s">
        <v>946</v>
      </c>
      <c r="E32" s="45"/>
      <c r="F32" s="39"/>
      <c r="G32" s="39"/>
      <c r="H32" s="39"/>
      <c r="I32" s="39"/>
    </row>
    <row r="33" spans="3:9">
      <c r="C33" s="43">
        <v>15</v>
      </c>
      <c r="D33" s="47" t="s">
        <v>947</v>
      </c>
      <c r="E33" s="45"/>
      <c r="F33" s="39"/>
      <c r="G33" s="39" t="s">
        <v>945</v>
      </c>
      <c r="H33" s="39"/>
      <c r="I33" s="39"/>
    </row>
    <row r="34" spans="3:9">
      <c r="C34" s="43">
        <v>16</v>
      </c>
      <c r="D34" s="47" t="s">
        <v>948</v>
      </c>
      <c r="E34" s="45"/>
      <c r="F34" s="39"/>
      <c r="G34" s="39"/>
      <c r="H34" s="39"/>
      <c r="I34" s="39"/>
    </row>
    <row r="35" spans="3:9">
      <c r="C35" s="43">
        <v>18</v>
      </c>
      <c r="D35" s="47" t="s">
        <v>949</v>
      </c>
      <c r="E35" s="45"/>
      <c r="F35" s="39"/>
      <c r="G35" s="39"/>
      <c r="H35" s="39"/>
      <c r="I35" s="39"/>
    </row>
    <row r="36" spans="3:9">
      <c r="C36" s="43">
        <v>19</v>
      </c>
      <c r="D36" s="47" t="s">
        <v>950</v>
      </c>
      <c r="E36" s="45"/>
      <c r="F36" s="39"/>
      <c r="G36" s="39"/>
      <c r="H36" s="39"/>
      <c r="I36" s="39"/>
    </row>
    <row r="37" spans="3:9">
      <c r="C37" s="77" t="s">
        <v>951</v>
      </c>
      <c r="D37" s="47" t="s">
        <v>952</v>
      </c>
      <c r="E37" s="45"/>
      <c r="F37" s="39"/>
      <c r="G37" s="39" t="s">
        <v>945</v>
      </c>
      <c r="H37" s="39"/>
      <c r="I37" s="39"/>
    </row>
    <row r="40" spans="3:9">
      <c r="C40" s="126"/>
      <c r="D40" s="146" t="s">
        <v>12</v>
      </c>
      <c r="E40" s="147"/>
    </row>
    <row r="41" spans="3:9">
      <c r="C41" s="126"/>
      <c r="D41" s="105"/>
      <c r="E41" s="119"/>
    </row>
    <row r="42" spans="3:9">
      <c r="C42" s="129" t="s">
        <v>830</v>
      </c>
      <c r="D42" s="49" t="s">
        <v>831</v>
      </c>
      <c r="E42" s="10" t="s">
        <v>810</v>
      </c>
      <c r="F42" s="10" t="s">
        <v>811</v>
      </c>
      <c r="G42" s="10" t="s">
        <v>832</v>
      </c>
      <c r="H42" s="10" t="s">
        <v>812</v>
      </c>
      <c r="I42" s="10" t="s">
        <v>813</v>
      </c>
    </row>
    <row r="43" spans="3:9">
      <c r="C43" s="39">
        <v>185</v>
      </c>
      <c r="D43" s="39" t="s">
        <v>925</v>
      </c>
      <c r="E43" s="39"/>
      <c r="F43" s="39"/>
      <c r="G43" s="39"/>
      <c r="H43" s="39"/>
      <c r="I43" s="39"/>
    </row>
    <row r="44" spans="3:9">
      <c r="C44" s="39">
        <v>262</v>
      </c>
      <c r="D44" s="39" t="s">
        <v>928</v>
      </c>
      <c r="E44" s="39"/>
      <c r="F44" s="39"/>
      <c r="G44" s="39"/>
      <c r="H44" s="39"/>
      <c r="I44" s="39"/>
    </row>
    <row r="45" spans="3:9">
      <c r="C45" s="39">
        <v>290</v>
      </c>
      <c r="D45" s="39" t="s">
        <v>929</v>
      </c>
      <c r="E45" s="39"/>
      <c r="F45" s="39"/>
      <c r="G45" s="39"/>
      <c r="H45" s="39"/>
      <c r="I45" s="39"/>
    </row>
    <row r="46" spans="3:9">
      <c r="C46" s="39">
        <v>644</v>
      </c>
      <c r="D46" s="39" t="s">
        <v>937</v>
      </c>
      <c r="E46" s="39"/>
      <c r="F46" s="39"/>
      <c r="G46" s="39"/>
      <c r="H46" s="39"/>
      <c r="I46" s="39"/>
    </row>
    <row r="47" spans="3:9">
      <c r="C47" s="39">
        <v>686</v>
      </c>
      <c r="D47" s="39" t="s">
        <v>935</v>
      </c>
      <c r="E47" s="39"/>
      <c r="F47" s="39"/>
      <c r="G47" s="39"/>
      <c r="H47" s="39"/>
      <c r="I47" s="39"/>
    </row>
    <row r="48" spans="3:9">
      <c r="C48" s="39">
        <v>716</v>
      </c>
      <c r="D48" s="39" t="s">
        <v>928</v>
      </c>
      <c r="E48" s="39"/>
      <c r="F48" s="39"/>
      <c r="G48" s="39"/>
      <c r="H48" s="39"/>
      <c r="I48" s="39"/>
    </row>
    <row r="49" spans="3:9">
      <c r="C49" s="39">
        <v>748</v>
      </c>
      <c r="D49" s="39" t="s">
        <v>937</v>
      </c>
      <c r="E49" s="39"/>
      <c r="F49" s="39"/>
      <c r="G49" s="39"/>
      <c r="H49" s="39"/>
      <c r="I49" s="39"/>
    </row>
    <row r="50" spans="3:9">
      <c r="C50" s="39">
        <v>802</v>
      </c>
      <c r="D50" s="39" t="s">
        <v>939</v>
      </c>
      <c r="E50" s="39"/>
      <c r="F50" s="39"/>
      <c r="G50" s="39"/>
      <c r="H50" s="39"/>
      <c r="I50" s="39"/>
    </row>
  </sheetData>
  <mergeCells count="2">
    <mergeCell ref="D26:F27"/>
    <mergeCell ref="D40:E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6799-29AB-4616-802A-D77A0F94E886}">
  <dimension ref="C2:I24"/>
  <sheetViews>
    <sheetView workbookViewId="0">
      <selection activeCell="C21" sqref="C21:I23"/>
    </sheetView>
  </sheetViews>
  <sheetFormatPr defaultRowHeight="15"/>
  <cols>
    <col min="3" max="3" width="19" bestFit="1" customWidth="1"/>
    <col min="4" max="4" width="70.5703125" bestFit="1" customWidth="1"/>
    <col min="5" max="5" width="11.85546875" bestFit="1" customWidth="1"/>
    <col min="6" max="6" width="16" bestFit="1" customWidth="1"/>
    <col min="7" max="7" width="49.28515625" style="48" customWidth="1"/>
    <col min="8" max="8" width="19.28515625" bestFit="1" customWidth="1"/>
    <col min="9" max="9" width="12.5703125" bestFit="1" customWidth="1"/>
  </cols>
  <sheetData>
    <row r="2" spans="3:9">
      <c r="D2" s="1" t="s">
        <v>805</v>
      </c>
      <c r="E2" s="2" t="s">
        <v>806</v>
      </c>
      <c r="F2" s="3" t="s">
        <v>807</v>
      </c>
    </row>
    <row r="3" spans="3:9">
      <c r="D3" s="4" t="s">
        <v>953</v>
      </c>
      <c r="E3" s="5">
        <v>125</v>
      </c>
      <c r="F3" s="6">
        <f>COUNTA(C:C)-2</f>
        <v>8</v>
      </c>
    </row>
    <row r="6" spans="3:9">
      <c r="C6" s="7" t="s">
        <v>830</v>
      </c>
      <c r="D6" s="49" t="s">
        <v>917</v>
      </c>
      <c r="E6" s="8" t="s">
        <v>810</v>
      </c>
      <c r="F6" s="8" t="s">
        <v>811</v>
      </c>
      <c r="G6" s="38" t="s">
        <v>832</v>
      </c>
      <c r="H6" s="8" t="s">
        <v>812</v>
      </c>
      <c r="I6" s="8" t="s">
        <v>813</v>
      </c>
    </row>
    <row r="7" spans="3:9" ht="30.75">
      <c r="C7" s="43">
        <v>61</v>
      </c>
      <c r="D7" s="47" t="s">
        <v>954</v>
      </c>
      <c r="E7" s="45"/>
      <c r="F7" s="39"/>
      <c r="G7" s="27" t="s">
        <v>955</v>
      </c>
      <c r="H7" s="39"/>
      <c r="I7" s="39"/>
    </row>
    <row r="8" spans="3:9" ht="30.75">
      <c r="C8" s="43">
        <v>87</v>
      </c>
      <c r="D8" s="47" t="s">
        <v>956</v>
      </c>
      <c r="E8" s="45"/>
      <c r="F8" s="39"/>
      <c r="G8" s="27" t="s">
        <v>957</v>
      </c>
      <c r="H8" s="39"/>
      <c r="I8" s="39"/>
    </row>
    <row r="9" spans="3:9">
      <c r="C9" s="39">
        <v>100</v>
      </c>
      <c r="D9" s="50" t="s">
        <v>958</v>
      </c>
      <c r="E9" s="39"/>
      <c r="F9" s="39"/>
      <c r="G9" s="27"/>
      <c r="H9" s="39"/>
      <c r="I9" s="39"/>
    </row>
    <row r="13" spans="3:9">
      <c r="D13" s="157" t="s">
        <v>5</v>
      </c>
      <c r="E13" s="157"/>
      <c r="F13" s="157"/>
      <c r="G13"/>
    </row>
    <row r="14" spans="3:9">
      <c r="D14" s="158"/>
      <c r="E14" s="158"/>
      <c r="F14" s="158"/>
      <c r="G14"/>
    </row>
    <row r="15" spans="3:9">
      <c r="C15" s="7" t="s">
        <v>830</v>
      </c>
      <c r="D15" s="7" t="s">
        <v>831</v>
      </c>
      <c r="E15" s="8" t="s">
        <v>810</v>
      </c>
      <c r="F15" s="8" t="s">
        <v>811</v>
      </c>
      <c r="G15" s="8" t="s">
        <v>832</v>
      </c>
      <c r="H15" s="8" t="s">
        <v>812</v>
      </c>
      <c r="I15" s="8" t="s">
        <v>813</v>
      </c>
    </row>
    <row r="16" spans="3:9">
      <c r="C16" s="39">
        <v>10</v>
      </c>
      <c r="D16" s="47" t="s">
        <v>959</v>
      </c>
      <c r="E16" s="39"/>
      <c r="F16" s="39"/>
      <c r="G16" s="39"/>
      <c r="H16" s="39"/>
      <c r="I16" s="39"/>
    </row>
    <row r="17" spans="3:9">
      <c r="C17" s="39">
        <v>11</v>
      </c>
      <c r="D17" s="47" t="s">
        <v>960</v>
      </c>
      <c r="E17" s="39"/>
      <c r="F17" s="39"/>
      <c r="G17" s="27"/>
      <c r="H17" s="39"/>
      <c r="I17" s="39"/>
    </row>
    <row r="18" spans="3:9">
      <c r="C18" s="39">
        <v>12</v>
      </c>
      <c r="D18" s="47" t="s">
        <v>961</v>
      </c>
      <c r="E18" s="39"/>
      <c r="F18" s="39"/>
      <c r="G18" s="27"/>
      <c r="H18" s="39"/>
      <c r="I18" s="39"/>
    </row>
    <row r="19" spans="3:9">
      <c r="D19" s="46"/>
    </row>
    <row r="21" spans="3:9">
      <c r="C21" s="126"/>
      <c r="D21" s="146" t="s">
        <v>12</v>
      </c>
      <c r="E21" s="147"/>
      <c r="G21"/>
    </row>
    <row r="22" spans="3:9">
      <c r="C22" s="126"/>
      <c r="D22" s="105"/>
      <c r="E22" s="119"/>
      <c r="G22"/>
    </row>
    <row r="23" spans="3:9">
      <c r="C23" s="129" t="s">
        <v>830</v>
      </c>
      <c r="D23" s="49" t="s">
        <v>831</v>
      </c>
      <c r="E23" s="10" t="s">
        <v>810</v>
      </c>
      <c r="F23" s="10" t="s">
        <v>811</v>
      </c>
      <c r="G23" s="10" t="s">
        <v>832</v>
      </c>
      <c r="H23" s="10" t="s">
        <v>812</v>
      </c>
      <c r="I23" s="10" t="s">
        <v>813</v>
      </c>
    </row>
    <row r="24" spans="3:9">
      <c r="C24" s="39">
        <v>87</v>
      </c>
      <c r="D24" s="39" t="s">
        <v>956</v>
      </c>
      <c r="E24" s="39"/>
      <c r="F24" s="39"/>
      <c r="G24" s="27"/>
      <c r="H24" s="39"/>
      <c r="I24" s="39"/>
    </row>
  </sheetData>
  <mergeCells count="2">
    <mergeCell ref="D13:F14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2023-09-12T01:36:38Z</dcterms:created>
  <dcterms:modified xsi:type="dcterms:W3CDTF">2024-02-15T04:37:04Z</dcterms:modified>
  <cp:category/>
  <cp:contentStatus/>
</cp:coreProperties>
</file>