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<sst xmlns="http://schemas.openxmlformats.org/spreadsheetml/2006/main" count="43" uniqueCount="43">
  <si>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</si>
  <si>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</si>
  <si>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</si>
  <si>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</si>
  <si>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</si>
  <si>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</si>
  <si>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</si>
  <si>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</si>
  <si>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</si>
  <si>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</si>
  <si>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</si>
  <si>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Character Animations - Joseph</t>
  </si>
  <si>
    <t xml:space="preserve">Character Models - Joseph</t>
  </si>
  <si>
    <t xml:space="preserve">Shield Powerup Implementation - Austin</t>
  </si>
  <si>
    <t xml:space="preserve">Other Powerup - Austin</t>
  </si>
  <si>
    <t xml:space="preserve">Main Menus - Jerry</t>
  </si>
  <si>
    <t xml:space="preserve">In-game Menus - Braydon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</si>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</sst>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62.1</c:v>
                </c:pt>
                <c:pt idx="3">
                  <c:v>58.65</c:v>
                </c:pt>
                <c:pt idx="4">
                  <c:v>55.2</c:v>
                </c:pt>
                <c:pt idx="5">
                  <c:v>51.75</c:v>
                </c:pt>
                <c:pt idx="6">
                  <c:v>48.3</c:v>
                </c:pt>
                <c:pt idx="7">
                  <c:v>44.85</c:v>
                </c:pt>
                <c:pt idx="8">
                  <c:v>41.4</c:v>
                </c:pt>
                <c:pt idx="9">
                  <c:v>37.95</c:v>
                </c:pt>
                <c:pt idx="10">
                  <c:v>34.5</c:v>
                </c:pt>
                <c:pt idx="11">
                  <c:v>31.05</c:v>
                </c:pt>
                <c:pt idx="12">
                  <c:v>27.6</c:v>
                </c:pt>
                <c:pt idx="13">
                  <c:v>24.15</c:v>
                </c:pt>
                <c:pt idx="14">
                  <c:v>20.7</c:v>
                </c:pt>
                <c:pt idx="15">
                  <c:v>17.25</c:v>
                </c:pt>
                <c:pt idx="16">
                  <c:v>13.8</c:v>
                </c:pt>
                <c:pt idx="17">
                  <c:v>10.35</c:v>
                </c:pt>
                <c:pt idx="18">
                  <c:v>6.89999999999998</c:v>
                </c:pt>
                <c:pt idx="19">
                  <c:v>3.44999999999998</c:v>
                </c:pt>
                <c:pt idx="20">
                  <c:v>-2.39808173319034E-014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044416"/>
        <c:axId val="17032541"/>
      </c:lineChart>
      <c:catAx>
        <c:axId val="840444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32541"/>
        <c:crosses val="autoZero"/>
        <c:auto val="1"/>
        <c:lblAlgn val="ctr"/>
        <c:lblOffset val="100"/>
        <c:noMultiLvlLbl val="0"/>
      </c:catAx>
      <c:valAx>
        <c:axId val="1703254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4441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62.1</c:v>
                </c:pt>
                <c:pt idx="3">
                  <c:v>58.65</c:v>
                </c:pt>
                <c:pt idx="4">
                  <c:v>55.2</c:v>
                </c:pt>
                <c:pt idx="5">
                  <c:v>51.75</c:v>
                </c:pt>
                <c:pt idx="6">
                  <c:v>48.3</c:v>
                </c:pt>
                <c:pt idx="7">
                  <c:v>44.85</c:v>
                </c:pt>
                <c:pt idx="8">
                  <c:v>41.4</c:v>
                </c:pt>
                <c:pt idx="9">
                  <c:v>37.95</c:v>
                </c:pt>
                <c:pt idx="10">
                  <c:v>34.5</c:v>
                </c:pt>
                <c:pt idx="11">
                  <c:v>31.05</c:v>
                </c:pt>
                <c:pt idx="12">
                  <c:v>27.6</c:v>
                </c:pt>
                <c:pt idx="13">
                  <c:v>24.15</c:v>
                </c:pt>
                <c:pt idx="14">
                  <c:v>20.7</c:v>
                </c:pt>
                <c:pt idx="15">
                  <c:v>17.25</c:v>
                </c:pt>
                <c:pt idx="16">
                  <c:v>13.8</c:v>
                </c:pt>
                <c:pt idx="17">
                  <c:v>10.35</c:v>
                </c:pt>
                <c:pt idx="18">
                  <c:v>6.89999999999998</c:v>
                </c:pt>
                <c:pt idx="19">
                  <c:v>3.44999999999998</c:v>
                </c:pt>
                <c:pt idx="20">
                  <c:v>-2.39808173319034E-014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537599"/>
        <c:axId val="96963144"/>
      </c:lineChart>
      <c:catAx>
        <c:axId val="98537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6963144"/>
        <c:crosses val="autoZero"/>
        <c:auto val="1"/>
        <c:lblAlgn val="ctr"/>
        <c:lblOffset val="100"/>
        <c:noMultiLvlLbl val="0"/>
      </c:catAx>
      <c:valAx>
        <c:axId val="9696314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8537599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>
      <xdr:nvGraphicFramePr>
        <xdr:cNvPr id="0" name="Chart 2"/>
        <xdr:cNvGraphicFramePr/>
      </xdr:nvGraphicFramePr>
      <xdr:xfrm>
        <a:off x="8304840" y="66600"/>
        <a:ext cx="749772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>
      <xdr:nvGraphicFramePr>
        <xdr:cNvPr id="1" name="Chart 1"/>
        <xdr:cNvGraphicFramePr/>
      </xdr:nvGraphicFramePr>
      <xdr:xfrm>
        <a:off x="237960" y="218880"/>
        <a:ext cx="14054760" cy="63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13" activeCellId="0" sqref="C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22" min="3" style="0" width="5.71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69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20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20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10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10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6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6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6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6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 t="n">
        <v>12</v>
      </c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12</v>
      </c>
      <c r="X12" s="21" t="n">
        <f aca="false">IFERROR(1-(W12/B12),"")</f>
        <v>0</v>
      </c>
    </row>
    <row r="13" customFormat="false" ht="30" hidden="false" customHeight="true" outlineLevel="0" collapsed="false">
      <c r="A13" s="22" t="s">
        <v>16</v>
      </c>
      <c r="B13" s="23" t="n">
        <v>15</v>
      </c>
      <c r="C13" s="24" t="n">
        <v>1</v>
      </c>
      <c r="D13" s="25" t="n">
        <v>0</v>
      </c>
      <c r="E13" s="24" t="n">
        <v>0</v>
      </c>
      <c r="F13" s="25" t="n">
        <v>0</v>
      </c>
      <c r="G13" s="24" t="n">
        <v>1</v>
      </c>
      <c r="H13" s="25" t="n">
        <v>2</v>
      </c>
      <c r="I13" s="24" t="n">
        <v>0</v>
      </c>
      <c r="J13" s="25" t="n">
        <v>0</v>
      </c>
      <c r="K13" s="24" t="n">
        <v>2</v>
      </c>
      <c r="L13" s="25" t="n">
        <v>0</v>
      </c>
      <c r="M13" s="24" t="n">
        <v>2</v>
      </c>
      <c r="N13" s="25" t="n">
        <v>0</v>
      </c>
      <c r="O13" s="24" t="n">
        <v>-3</v>
      </c>
      <c r="P13" s="25" t="n">
        <v>4</v>
      </c>
      <c r="Q13" s="24" t="n">
        <v>0</v>
      </c>
      <c r="R13" s="25" t="n">
        <v>0</v>
      </c>
      <c r="S13" s="24" t="n">
        <v>1</v>
      </c>
      <c r="T13" s="25" t="n">
        <v>2</v>
      </c>
      <c r="U13" s="24" t="n">
        <v>2</v>
      </c>
      <c r="V13" s="25" t="n">
        <v>-6</v>
      </c>
      <c r="W13" s="26" t="n">
        <f aca="false">B13-SUM(C13:V13)</f>
        <v>7</v>
      </c>
      <c r="X13" s="21" t="n">
        <f aca="false">IFERROR(1-(W13/B13),"")</f>
        <v>0.533333333333333</v>
      </c>
    </row>
    <row r="14" customFormat="false" ht="30" hidden="false" customHeight="true" outlineLevel="0" collapsed="false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41</v>
      </c>
      <c r="B38" s="34" t="n">
        <f aca="false">SUM(B8:B37)</f>
        <v>69</v>
      </c>
      <c r="C38" s="35" t="n">
        <f aca="false">IFERROR(IF(B38-SUM(C8:C37)=B38,NA(),B38-SUM(C8:C37)),NA())</f>
        <v>68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61</v>
      </c>
      <c r="X38" s="37" t="n">
        <f aca="false">IFERROR(1-(W38/B38),"")</f>
        <v>0.115942028985507</v>
      </c>
    </row>
    <row r="39" customFormat="false" ht="17.25" hidden="false" customHeight="false" outlineLevel="0" collapsed="false">
      <c r="A39" s="38" t="s">
        <v>42</v>
      </c>
      <c r="B39" s="39" t="n">
        <f aca="false">SUM(B8:B37)</f>
        <v>69</v>
      </c>
      <c r="C39" s="40" t="n">
        <f aca="false">IFERROR((IF(B39-($B$38/$G$4) &lt; 0,"-", B39-($B$38/$G$4))),IFERROR(B39-($B$38/20),"-"))</f>
        <v>65.55</v>
      </c>
      <c r="D39" s="40" t="n">
        <f aca="false">IFERROR((IF(C39-($B$38/$G$4) &lt; 0,"-", C39-($B$38/$G$4))),IFERROR(C39-($B$38/20),"-"))</f>
        <v>62.1</v>
      </c>
      <c r="E39" s="40" t="n">
        <f aca="false">IFERROR((IF(D39-($B$38/$G$4) &lt; 0,"-", D39-($B$38/$G$4))),IFERROR(D39-($B$38/20),"-"))</f>
        <v>58.65</v>
      </c>
      <c r="F39" s="40" t="n">
        <f aca="false">IFERROR((IF(E39-($B$38/$G$4) &lt; 0,"-", E39-($B$38/$G$4))),IFERROR(E39-($B$38/20),"-"))</f>
        <v>55.2</v>
      </c>
      <c r="G39" s="40" t="n">
        <f aca="false">IFERROR((IF(F39-($B$38/$G$4) &lt; 0,"-", F39-($B$38/$G$4))),IFERROR(F39-($B$38/20),"-"))</f>
        <v>51.75</v>
      </c>
      <c r="H39" s="40" t="n">
        <f aca="false">IFERROR((IF(G39-($B$38/$G$4) &lt; 0,"-", G39-($B$38/$G$4))),IFERROR(G39-($B$38/20),"-"))</f>
        <v>48.3</v>
      </c>
      <c r="I39" s="40" t="n">
        <f aca="false">IFERROR((IF(H39-($B$38/$G$4) &lt; 0,"-", H39-($B$38/$G$4))),IFERROR(H39-($B$38/20),"-"))</f>
        <v>44.85</v>
      </c>
      <c r="J39" s="40" t="n">
        <f aca="false">IFERROR((IF(I39-($B$38/$G$4) &lt; 0,"-", I39-($B$38/$G$4))),IFERROR(I39-($B$38/20),"-"))</f>
        <v>41.4</v>
      </c>
      <c r="K39" s="40" t="n">
        <f aca="false">IFERROR((IF(J39-($B$38/$G$4) &lt; 0,"-", J39-($B$38/$G$4))),IFERROR(J39-($B$38/20),"-"))</f>
        <v>37.95</v>
      </c>
      <c r="L39" s="40" t="n">
        <f aca="false">IFERROR((IF(K39-($B$38/$G$4) &lt; 0,"-", K39-($B$38/$G$4))),IFERROR(K39-($B$38/20),"-"))</f>
        <v>34.5</v>
      </c>
      <c r="M39" s="40" t="n">
        <f aca="false">IFERROR((IF(L39-($B$38/$G$4) &lt; 0,"-", L39-($B$38/$G$4))),IFERROR(L39-($B$38/20),"-"))</f>
        <v>31.05</v>
      </c>
      <c r="N39" s="40" t="n">
        <f aca="false">IFERROR((IF(M39-($B$38/$G$4) &lt; 0,"-", M39-($B$38/$G$4))),IFERROR(M39-($B$38/20),"-"))</f>
        <v>27.6</v>
      </c>
      <c r="O39" s="40" t="n">
        <f aca="false">IFERROR((IF(N39-($B$38/$G$4) &lt; 0,"-", N39-($B$38/$G$4))),IFERROR(N39-($B$38/20),"-"))</f>
        <v>24.15</v>
      </c>
      <c r="P39" s="40" t="n">
        <f aca="false">IFERROR((IF(O39-($B$38/$G$4) &lt; 0,"-", O39-($B$38/$G$4))),IFERROR(O39-($B$38/20),"-"))</f>
        <v>20.7</v>
      </c>
      <c r="Q39" s="40" t="n">
        <f aca="false">IFERROR((IF(P39-($B$38/$G$4) &lt; 0,"-", P39-($B$38/$G$4))),IFERROR(P39-($B$38/20),"-"))</f>
        <v>17.25</v>
      </c>
      <c r="R39" s="40" t="n">
        <f aca="false">IFERROR((IF(Q39-($B$38/$G$4) &lt; 0,"-", Q39-($B$38/$G$4))),IFERROR(Q39-($B$38/20),"-"))</f>
        <v>13.8</v>
      </c>
      <c r="S39" s="40" t="n">
        <f aca="false">IFERROR((IF(R39-($B$38/$G$4) &lt; 0,"-", R39-($B$38/$G$4))),IFERROR(R39-($B$38/20),"-"))</f>
        <v>10.35</v>
      </c>
      <c r="T39" s="40" t="n">
        <f aca="false">IFERROR((IF(S39-($B$38/$G$4) &lt; 0,"-", S39-($B$38/$G$4))),IFERROR(S39-($B$38/20),"-"))</f>
        <v>6.89999999999998</v>
      </c>
      <c r="U39" s="40" t="n">
        <f aca="false">IFERROR((IF(T39-($B$38/$G$4) &lt; 0,"-", T39-($B$38/$G$4))),IFERROR(T39-($B$38/20),"-"))</f>
        <v>3.44999999999998</v>
      </c>
      <c r="V39" s="40" t="n">
        <f aca="false">IFERROR((IF(U39-($B$38/$G$4) &lt; 0,"-", U39-($B$38/$G$4))),IFERROR(U39-($B$38/20),"-"))</f>
        <v>-2.39808173319034E-014</v>
      </c>
      <c r="W39" s="41"/>
      <c r="X39" s="42"/>
    </row>
    <row r="40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{113B4CE2-8C96-4116-8A18-E052C995704E}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B4CE2-8C96-4116-8A18-E052C995704E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2023-05-06T10:15:51Z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