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Earl\Desktop\New folder\Trophy-Hoard\"/>
    </mc:Choice>
  </mc:AlternateContent>
  <xr:revisionPtr revIDLastSave="0" documentId="13_ncr:1_{79BE46A7-4798-471C-B715-636AD7B9A3E1}" xr6:coauthVersionLast="47" xr6:coauthVersionMax="47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21" i="1"/>
  <c r="X25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X19" i="1" s="1"/>
  <c r="W20" i="1"/>
  <c r="X20" i="1" s="1"/>
  <c r="W21" i="1"/>
  <c r="W22" i="1"/>
  <c r="X22" i="1" s="1"/>
  <c r="W23" i="1"/>
  <c r="X23" i="1" s="1"/>
  <c r="W24" i="1"/>
  <c r="X24" i="1" s="1"/>
  <c r="W25" i="1"/>
  <c r="W26" i="1"/>
  <c r="X26" i="1" s="1"/>
  <c r="W27" i="1"/>
  <c r="X27" i="1" s="1"/>
  <c r="W28" i="1"/>
  <c r="X28" i="1" s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<sst xmlns="http://schemas.openxmlformats.org/spreadsheetml/2006/main" count="43" uniqueCount="43">
  <si>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</si>
  <si>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</si>
  <si>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</si>
  <si>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</si>
  <si>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</si>
  <si>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</si>
  <si>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</si>
  <si>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</si>
  <si>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</si>
  <si>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</si>
  <si>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</si>
  <si>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</si>
  <si>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</si>
  <si>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</si>
  <si>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</si>
  <si>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</si>
  <si>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</si>
  <si>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</si>
  <si>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</si>
  <si>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</si>
  <si>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</si>
  <si>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</si>
  <si>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</si>
  <si>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</si>
  <si>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</si>
  <si>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</si>
  <si>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</si>
  <si>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</si>
  <si>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</si>
  <si>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</si>
  <si>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</si>
  <si>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</si>
  <si>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</si>
  <si>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</si>
  <si>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</si>
  <si>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</si>
  <si>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</si>
  <si>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</si>
  <si>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Invisibility and Fireball Power Up</t>
  </si>
  <si>
    <t>Animations</t>
  </si>
  <si>
    <t>Main Menu</t>
  </si>
  <si>
    <t>Gameplay UI</t>
  </si>
  <si>
    <t>Dungeon Level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</si>
</sst>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143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143</c:v>
                </c:pt>
                <c:pt idx="1">
                  <c:v>128.69999999999999</c:v>
                </c:pt>
                <c:pt idx="2">
                  <c:v>114.39999999999999</c:v>
                </c:pt>
                <c:pt idx="3">
                  <c:v>100.1</c:v>
                </c:pt>
                <c:pt idx="4">
                  <c:v>85.8</c:v>
                </c:pt>
                <c:pt idx="5">
                  <c:v>71.5</c:v>
                </c:pt>
                <c:pt idx="6">
                  <c:v>57.2</c:v>
                </c:pt>
                <c:pt idx="7">
                  <c:v>42.900000000000006</c:v>
                </c:pt>
                <c:pt idx="8">
                  <c:v>28.600000000000005</c:v>
                </c:pt>
                <c:pt idx="9">
                  <c:v>14.300000000000004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143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143</c:v>
                </c:pt>
                <c:pt idx="1">
                  <c:v>128.69999999999999</c:v>
                </c:pt>
                <c:pt idx="2">
                  <c:v>114.39999999999999</c:v>
                </c:pt>
                <c:pt idx="3">
                  <c:v>100.1</c:v>
                </c:pt>
                <c:pt idx="4">
                  <c:v>85.8</c:v>
                </c:pt>
                <c:pt idx="5">
                  <c:v>71.5</c:v>
                </c:pt>
                <c:pt idx="6">
                  <c:v>57.2</c:v>
                </c:pt>
                <c:pt idx="7">
                  <c:v>42.900000000000006</c:v>
                </c:pt>
                <c:pt idx="8">
                  <c:v>28.600000000000005</c:v>
                </c:pt>
                <c:pt idx="9">
                  <c:v>14.300000000000004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Z12" sqref="Z12"/>
    </sheetView>
  </sheetViews>
  <sheetFormatPr defaultRowHeight="14.4" x14ac:dyDescent="0.3"/>
  <cols>
    <col min="1" max="1" width="70.6640625" customWidth="1"/>
    <col min="2" max="2" width="15.6640625" customWidth="1"/>
    <col min="3" max="12" width="5.6640625" customWidth="1"/>
    <col min="13" max="22" width="5.664062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30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31</v>
      </c>
      <c r="D3" s="40"/>
      <c r="E3" s="40"/>
      <c r="F3" s="40"/>
      <c r="G3" s="33">
        <f>B38</f>
        <v>143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32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33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36</v>
      </c>
      <c r="X6" s="42"/>
    </row>
    <row r="7" spans="1:24" ht="45.75" customHeight="1" thickBot="1" x14ac:dyDescent="0.35">
      <c r="A7" s="1" t="s">
        <v>2</v>
      </c>
      <c r="B7" s="2" t="s">
        <v>37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34</v>
      </c>
      <c r="X7" s="9" t="s">
        <v>35</v>
      </c>
    </row>
    <row r="8" spans="1:24" ht="30" customHeight="1" thickTop="1" x14ac:dyDescent="0.4">
      <c r="A8" s="3" t="s">
        <v>38</v>
      </c>
      <c r="B8" s="18">
        <v>22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22</v>
      </c>
      <c r="X8" s="17">
        <f>IFERROR(1-(W8/B8),"")</f>
        <v>0</v>
      </c>
    </row>
    <row r="9" spans="1:24" ht="30" customHeight="1" x14ac:dyDescent="0.4">
      <c r="A9" s="4" t="s">
        <v>39</v>
      </c>
      <c r="B9" s="21">
        <v>15</v>
      </c>
      <c r="C9" s="22">
        <v>0</v>
      </c>
      <c r="D9" s="23">
        <v>2</v>
      </c>
      <c r="E9" s="22">
        <v>4</v>
      </c>
      <c r="F9" s="23">
        <v>3</v>
      </c>
      <c r="G9" s="22">
        <v>4.5</v>
      </c>
      <c r="H9" s="23">
        <v>0</v>
      </c>
      <c r="I9" s="22">
        <v>0</v>
      </c>
      <c r="J9" s="23">
        <v>0</v>
      </c>
      <c r="K9" s="22">
        <v>0</v>
      </c>
      <c r="L9" s="23">
        <v>0</v>
      </c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1.5</v>
      </c>
      <c r="X9" s="17">
        <f>IFERROR(1-(W9/B9),"")</f>
        <v>0.9</v>
      </c>
    </row>
    <row r="10" spans="1:24" ht="30" customHeight="1" x14ac:dyDescent="0.4">
      <c r="A10" s="4" t="s">
        <v>42</v>
      </c>
      <c r="B10" s="21">
        <v>80</v>
      </c>
      <c r="C10" s="22">
        <v>0</v>
      </c>
      <c r="D10" s="23">
        <v>0</v>
      </c>
      <c r="E10" s="22">
        <v>0</v>
      </c>
      <c r="F10" s="23">
        <v>0</v>
      </c>
      <c r="G10" s="22">
        <v>0</v>
      </c>
      <c r="H10" s="23">
        <v>13</v>
      </c>
      <c r="I10" s="22">
        <v>6</v>
      </c>
      <c r="J10" s="23">
        <v>3</v>
      </c>
      <c r="K10" s="22">
        <v>4.5</v>
      </c>
      <c r="L10" s="23">
        <v>5</v>
      </c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48.5</v>
      </c>
      <c r="X10" s="17">
        <f t="shared" ref="X10:X38" si="1">IFERROR(1-(W10/B10),"")</f>
        <v>0.39375000000000004</v>
      </c>
    </row>
    <row r="11" spans="1:24" ht="30" customHeight="1" x14ac:dyDescent="0.4">
      <c r="A11" s="4" t="s">
        <v>40</v>
      </c>
      <c r="B11" s="21">
        <v>12</v>
      </c>
      <c r="C11" s="22">
        <v>0</v>
      </c>
      <c r="D11" s="23">
        <v>1</v>
      </c>
      <c r="E11" s="22">
        <v>1</v>
      </c>
      <c r="F11" s="23">
        <v>2</v>
      </c>
      <c r="G11" s="22">
        <v>0</v>
      </c>
      <c r="H11" s="23">
        <v>0</v>
      </c>
      <c r="I11" s="22">
        <v>2</v>
      </c>
      <c r="J11" s="23">
        <v>1</v>
      </c>
      <c r="K11" s="22">
        <v>2</v>
      </c>
      <c r="L11" s="23">
        <v>3</v>
      </c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41</v>
      </c>
      <c r="B12" s="21">
        <v>14</v>
      </c>
      <c r="C12" s="22">
        <v>0</v>
      </c>
      <c r="D12" s="23">
        <v>1</v>
      </c>
      <c r="E12" s="22">
        <v>1</v>
      </c>
      <c r="F12" s="23">
        <v>2</v>
      </c>
      <c r="G12" s="22">
        <v>0</v>
      </c>
      <c r="H12" s="23">
        <v>0</v>
      </c>
      <c r="I12" s="22">
        <v>2</v>
      </c>
      <c r="J12" s="23">
        <v>1</v>
      </c>
      <c r="K12" s="22">
        <v>2</v>
      </c>
      <c r="L12" s="23">
        <v>3</v>
      </c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2</v>
      </c>
      <c r="X12" s="17">
        <f t="shared" si="1"/>
        <v>0.85714285714285721</v>
      </c>
    </row>
    <row r="13" spans="1:24" ht="30" customHeight="1" x14ac:dyDescent="0.4">
      <c r="A13" s="4" t="s">
        <v>3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4">
      <c r="A14" s="4" t="s">
        <v>4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4">
      <c r="A15" s="4" t="s">
        <v>5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4">
      <c r="A16" s="4" t="s">
        <v>6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4">
      <c r="A17" s="4" t="s">
        <v>7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4">
      <c r="A18" s="4" t="s">
        <v>8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4">
      <c r="A19" s="4" t="s">
        <v>9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4">
      <c r="A20" s="4" t="s">
        <v>10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4">
      <c r="A21" s="4" t="s">
        <v>11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12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13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14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15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16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17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18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19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20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21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22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23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24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25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26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27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28</v>
      </c>
      <c r="B38" s="10">
        <f>SUM(B8:B37)</f>
        <v>143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74</v>
      </c>
      <c r="X38" s="30">
        <f t="shared" si="1"/>
        <v>0.4825174825174825</v>
      </c>
    </row>
    <row r="39" spans="1:24" ht="18" thickBot="1" x14ac:dyDescent="0.45">
      <c r="A39" s="8" t="s">
        <v>29</v>
      </c>
      <c r="B39" s="12">
        <f>SUM(B8:B37)</f>
        <v>143</v>
      </c>
      <c r="C39" s="13">
        <f>IFERROR((IF(B39-($B$38/$G$4) &lt; 0,"-", B39-($B$38/$G$4))),IFERROR(B39-($B$38/20),"-"))</f>
        <v>128.69999999999999</v>
      </c>
      <c r="D39" s="13">
        <f t="shared" ref="D39:V39" si="3">IFERROR((IF(C39-($B$38/$G$4) &lt; 0,"-", C39-($B$38/$G$4))),IFERROR(C39-($B$38/20),"-"))</f>
        <v>114.39999999999999</v>
      </c>
      <c r="E39" s="13">
        <f t="shared" si="3"/>
        <v>100.1</v>
      </c>
      <c r="F39" s="13">
        <f t="shared" si="3"/>
        <v>85.8</v>
      </c>
      <c r="G39" s="13">
        <f t="shared" si="3"/>
        <v>71.5</v>
      </c>
      <c r="H39" s="13">
        <f t="shared" si="3"/>
        <v>57.2</v>
      </c>
      <c r="I39" s="13">
        <f t="shared" si="3"/>
        <v>42.900000000000006</v>
      </c>
      <c r="J39" s="13">
        <f t="shared" si="3"/>
        <v>28.600000000000005</v>
      </c>
      <c r="K39" s="13">
        <f t="shared" si="3"/>
        <v>14.300000000000004</v>
      </c>
      <c r="L39" s="13">
        <f t="shared" si="3"/>
        <v>3.5527136788005009E-15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Joseph Earl</cp:lastModifiedBy>
  <dcterms:created xsi:type="dcterms:W3CDTF">2019-01-22T01:21:48Z</dcterms:created>
  <dcterms:modified xsi:type="dcterms:W3CDTF">2023-05-22T22:35:57Z</dcterms:modified>
</cp:coreProperties>
</file>