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D:\Portfolio\논문\"/>
    </mc:Choice>
  </mc:AlternateContent>
  <xr:revisionPtr revIDLastSave="0" documentId="13_ncr:1_{2643C1EE-7241-4AB2-B4FC-7C3FA9794E39}" xr6:coauthVersionLast="47" xr6:coauthVersionMax="47" xr10:uidLastSave="{00000000-0000-0000-0000-000000000000}"/>
  <bookViews>
    <workbookView xWindow="-10160" yWindow="-19220" windowWidth="35500" windowHeight="18250" activeTab="4" xr2:uid="{00000000-000D-0000-FFFF-FFFF00000000}"/>
  </bookViews>
  <sheets>
    <sheet name="Sheet1" sheetId="1" r:id="rId1"/>
    <sheet name="Sheet2" sheetId="2" r:id="rId2"/>
    <sheet name="Sheet2 (2)" sheetId="3" r:id="rId3"/>
    <sheet name="YOLO_s" sheetId="4" r:id="rId4"/>
    <sheet name="YOLO_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119" i="5" l="1"/>
  <c r="AM120" i="5" s="1"/>
  <c r="AL119" i="5"/>
  <c r="AL120" i="5" s="1"/>
  <c r="AK119" i="5"/>
  <c r="AK120" i="5" s="1"/>
  <c r="AJ119" i="5"/>
  <c r="AJ120" i="5" s="1"/>
  <c r="AI119" i="5"/>
  <c r="AI120" i="5" s="1"/>
  <c r="AH119" i="5"/>
  <c r="AH120" i="5" s="1"/>
  <c r="AG119" i="5"/>
  <c r="AG120" i="5" s="1"/>
  <c r="AN118" i="5"/>
  <c r="AN117" i="5"/>
  <c r="AM112" i="5"/>
  <c r="AM113" i="5" s="1"/>
  <c r="AL112" i="5"/>
  <c r="AL113" i="5" s="1"/>
  <c r="AK112" i="5"/>
  <c r="AK113" i="5" s="1"/>
  <c r="AJ112" i="5"/>
  <c r="AJ113" i="5" s="1"/>
  <c r="AI112" i="5"/>
  <c r="AI113" i="5" s="1"/>
  <c r="AH112" i="5"/>
  <c r="AH113" i="5" s="1"/>
  <c r="AG112" i="5"/>
  <c r="AG113" i="5" s="1"/>
  <c r="AN111" i="5"/>
  <c r="AN110" i="5"/>
  <c r="AK106" i="5"/>
  <c r="AJ106" i="5"/>
  <c r="AM105" i="5"/>
  <c r="AM106" i="5" s="1"/>
  <c r="AL105" i="5"/>
  <c r="AL106" i="5" s="1"/>
  <c r="AK105" i="5"/>
  <c r="AJ105" i="5"/>
  <c r="AI105" i="5"/>
  <c r="AI106" i="5" s="1"/>
  <c r="AH105" i="5"/>
  <c r="AH106" i="5" s="1"/>
  <c r="AG105" i="5"/>
  <c r="AG106" i="5" s="1"/>
  <c r="AN104" i="5"/>
  <c r="AN103" i="5"/>
  <c r="AM98" i="5"/>
  <c r="AM99" i="5" s="1"/>
  <c r="AL98" i="5"/>
  <c r="AL99" i="5" s="1"/>
  <c r="AK98" i="5"/>
  <c r="AK99" i="5" s="1"/>
  <c r="AJ98" i="5"/>
  <c r="AJ99" i="5" s="1"/>
  <c r="AI98" i="5"/>
  <c r="AI99" i="5" s="1"/>
  <c r="AH98" i="5"/>
  <c r="AH99" i="5" s="1"/>
  <c r="AG98" i="5"/>
  <c r="AG99" i="5" s="1"/>
  <c r="AN97" i="5"/>
  <c r="AN96" i="5"/>
  <c r="AM91" i="5"/>
  <c r="AM92" i="5" s="1"/>
  <c r="AL91" i="5"/>
  <c r="AL92" i="5" s="1"/>
  <c r="AK91" i="5"/>
  <c r="AK92" i="5" s="1"/>
  <c r="AJ91" i="5"/>
  <c r="AJ92" i="5" s="1"/>
  <c r="AI91" i="5"/>
  <c r="AI92" i="5" s="1"/>
  <c r="AH91" i="5"/>
  <c r="AH92" i="5" s="1"/>
  <c r="AG91" i="5"/>
  <c r="AN90" i="5"/>
  <c r="AN89" i="5"/>
  <c r="AK85" i="5"/>
  <c r="AM84" i="5"/>
  <c r="AM85" i="5" s="1"/>
  <c r="AL84" i="5"/>
  <c r="AL85" i="5" s="1"/>
  <c r="AK84" i="5"/>
  <c r="AJ84" i="5"/>
  <c r="AJ85" i="5" s="1"/>
  <c r="AI84" i="5"/>
  <c r="AI85" i="5" s="1"/>
  <c r="AH84" i="5"/>
  <c r="AH85" i="5" s="1"/>
  <c r="AG84" i="5"/>
  <c r="AG85" i="5" s="1"/>
  <c r="AN83" i="5"/>
  <c r="AN82" i="5"/>
  <c r="AM78" i="5"/>
  <c r="AK78" i="5"/>
  <c r="AJ78" i="5"/>
  <c r="AI78" i="5"/>
  <c r="AG78" i="5"/>
  <c r="AM77" i="5"/>
  <c r="AL77" i="5"/>
  <c r="AL78" i="5" s="1"/>
  <c r="AK77" i="5"/>
  <c r="AJ77" i="5"/>
  <c r="AI77" i="5"/>
  <c r="AH77" i="5"/>
  <c r="AH78" i="5" s="1"/>
  <c r="AG77" i="5"/>
  <c r="AN76" i="5"/>
  <c r="AN75" i="5"/>
  <c r="AH71" i="5"/>
  <c r="AG71" i="5"/>
  <c r="AM70" i="5"/>
  <c r="AM71" i="5" s="1"/>
  <c r="AL70" i="5"/>
  <c r="AL71" i="5" s="1"/>
  <c r="AK70" i="5"/>
  <c r="AK71" i="5" s="1"/>
  <c r="AJ70" i="5"/>
  <c r="AJ71" i="5" s="1"/>
  <c r="AI70" i="5"/>
  <c r="AI71" i="5" s="1"/>
  <c r="AH70" i="5"/>
  <c r="AG70" i="5"/>
  <c r="AN69" i="5"/>
  <c r="AN68" i="5"/>
  <c r="AM63" i="5"/>
  <c r="AM64" i="5" s="1"/>
  <c r="AL63" i="5"/>
  <c r="AL64" i="5" s="1"/>
  <c r="AK63" i="5"/>
  <c r="AK64" i="5" s="1"/>
  <c r="AJ63" i="5"/>
  <c r="AJ64" i="5" s="1"/>
  <c r="AI63" i="5"/>
  <c r="AI64" i="5" s="1"/>
  <c r="AH63" i="5"/>
  <c r="AH64" i="5" s="1"/>
  <c r="AG63" i="5"/>
  <c r="AG64" i="5" s="1"/>
  <c r="AN62" i="5"/>
  <c r="AN61" i="5"/>
  <c r="AL57" i="5"/>
  <c r="AK57" i="5"/>
  <c r="AJ57" i="5"/>
  <c r="AI57" i="5"/>
  <c r="AM56" i="5"/>
  <c r="AM57" i="5" s="1"/>
  <c r="AL56" i="5"/>
  <c r="AK56" i="5"/>
  <c r="AJ56" i="5"/>
  <c r="AI56" i="5"/>
  <c r="AH56" i="5"/>
  <c r="AH57" i="5" s="1"/>
  <c r="AG56" i="5"/>
  <c r="AG57" i="5" s="1"/>
  <c r="AN55" i="5"/>
  <c r="AN54" i="5"/>
  <c r="AK50" i="5"/>
  <c r="AJ50" i="5"/>
  <c r="AM49" i="5"/>
  <c r="AM50" i="5" s="1"/>
  <c r="AL49" i="5"/>
  <c r="AL50" i="5" s="1"/>
  <c r="AK49" i="5"/>
  <c r="AJ49" i="5"/>
  <c r="AI49" i="5"/>
  <c r="AI50" i="5" s="1"/>
  <c r="AH49" i="5"/>
  <c r="AH50" i="5" s="1"/>
  <c r="AG49" i="5"/>
  <c r="AG50" i="5" s="1"/>
  <c r="AN48" i="5"/>
  <c r="AN47" i="5"/>
  <c r="AM42" i="5"/>
  <c r="AM43" i="5" s="1"/>
  <c r="AL42" i="5"/>
  <c r="AL43" i="5" s="1"/>
  <c r="AK42" i="5"/>
  <c r="AK43" i="5" s="1"/>
  <c r="AJ42" i="5"/>
  <c r="AJ43" i="5" s="1"/>
  <c r="AI42" i="5"/>
  <c r="AI43" i="5" s="1"/>
  <c r="AH42" i="5"/>
  <c r="AH43" i="5" s="1"/>
  <c r="AG42" i="5"/>
  <c r="AG43" i="5" s="1"/>
  <c r="AN41" i="5"/>
  <c r="AN40" i="5"/>
  <c r="AM35" i="5"/>
  <c r="AM36" i="5" s="1"/>
  <c r="AL35" i="5"/>
  <c r="AL36" i="5" s="1"/>
  <c r="AK35" i="5"/>
  <c r="AK36" i="5" s="1"/>
  <c r="AJ35" i="5"/>
  <c r="AJ36" i="5" s="1"/>
  <c r="AI35" i="5"/>
  <c r="AI36" i="5" s="1"/>
  <c r="AH35" i="5"/>
  <c r="AH36" i="5" s="1"/>
  <c r="AG35" i="5"/>
  <c r="AG36" i="5" s="1"/>
  <c r="AN34" i="5"/>
  <c r="AN33" i="5"/>
  <c r="AK29" i="5"/>
  <c r="AM28" i="5"/>
  <c r="AM29" i="5" s="1"/>
  <c r="AL28" i="5"/>
  <c r="AL29" i="5" s="1"/>
  <c r="AK28" i="5"/>
  <c r="AJ28" i="5"/>
  <c r="AJ29" i="5" s="1"/>
  <c r="AI28" i="5"/>
  <c r="AI29" i="5" s="1"/>
  <c r="AH28" i="5"/>
  <c r="AH29" i="5" s="1"/>
  <c r="AG28" i="5"/>
  <c r="AG29" i="5" s="1"/>
  <c r="AN27" i="5"/>
  <c r="AN26" i="5"/>
  <c r="AM21" i="5"/>
  <c r="AM22" i="5" s="1"/>
  <c r="AL21" i="5"/>
  <c r="AL22" i="5" s="1"/>
  <c r="AK21" i="5"/>
  <c r="AK22" i="5" s="1"/>
  <c r="AJ21" i="5"/>
  <c r="AJ22" i="5" s="1"/>
  <c r="AI21" i="5"/>
  <c r="AI22" i="5" s="1"/>
  <c r="AH21" i="5"/>
  <c r="AH22" i="5" s="1"/>
  <c r="AG21" i="5"/>
  <c r="AG22" i="5" s="1"/>
  <c r="AN20" i="5"/>
  <c r="AN19" i="5"/>
  <c r="AM14" i="5"/>
  <c r="AM15" i="5" s="1"/>
  <c r="AL14" i="5"/>
  <c r="AL15" i="5" s="1"/>
  <c r="AK14" i="5"/>
  <c r="AK15" i="5" s="1"/>
  <c r="AJ14" i="5"/>
  <c r="AJ15" i="5" s="1"/>
  <c r="AI14" i="5"/>
  <c r="AI15" i="5" s="1"/>
  <c r="AH14" i="5"/>
  <c r="AH15" i="5" s="1"/>
  <c r="AG14" i="5"/>
  <c r="AG15" i="5" s="1"/>
  <c r="AN13" i="5"/>
  <c r="AN12" i="5"/>
  <c r="AM7" i="5"/>
  <c r="AM8" i="5" s="1"/>
  <c r="AL7" i="5"/>
  <c r="AL8" i="5" s="1"/>
  <c r="AK7" i="5"/>
  <c r="AK8" i="5" s="1"/>
  <c r="AJ7" i="5"/>
  <c r="AJ8" i="5" s="1"/>
  <c r="AI7" i="5"/>
  <c r="AI8" i="5" s="1"/>
  <c r="AH7" i="5"/>
  <c r="AH8" i="5" s="1"/>
  <c r="AG7" i="5"/>
  <c r="AG8" i="5" s="1"/>
  <c r="AN6" i="5"/>
  <c r="AN5" i="5"/>
  <c r="AA64" i="5"/>
  <c r="Z64" i="5"/>
  <c r="AC63" i="5"/>
  <c r="AC64" i="5" s="1"/>
  <c r="AB63" i="5"/>
  <c r="AB64" i="5" s="1"/>
  <c r="AA63" i="5"/>
  <c r="Z63" i="5"/>
  <c r="Y63" i="5"/>
  <c r="Y64" i="5" s="1"/>
  <c r="X63" i="5"/>
  <c r="X64" i="5" s="1"/>
  <c r="W63" i="5"/>
  <c r="W64" i="5" s="1"/>
  <c r="AD62" i="5"/>
  <c r="AD61" i="5"/>
  <c r="AC56" i="5"/>
  <c r="AC57" i="5" s="1"/>
  <c r="AB56" i="5"/>
  <c r="AB57" i="5" s="1"/>
  <c r="AA56" i="5"/>
  <c r="AA57" i="5" s="1"/>
  <c r="Z56" i="5"/>
  <c r="Z57" i="5" s="1"/>
  <c r="Y56" i="5"/>
  <c r="Y57" i="5" s="1"/>
  <c r="X56" i="5"/>
  <c r="X57" i="5" s="1"/>
  <c r="W56" i="5"/>
  <c r="W57" i="5" s="1"/>
  <c r="AD55" i="5"/>
  <c r="AD54" i="5"/>
  <c r="AC49" i="5"/>
  <c r="AC50" i="5" s="1"/>
  <c r="AB49" i="5"/>
  <c r="AB50" i="5" s="1"/>
  <c r="AA49" i="5"/>
  <c r="AA50" i="5" s="1"/>
  <c r="Z49" i="5"/>
  <c r="Z50" i="5" s="1"/>
  <c r="Y49" i="5"/>
  <c r="Y50" i="5" s="1"/>
  <c r="X49" i="5"/>
  <c r="X50" i="5" s="1"/>
  <c r="W49" i="5"/>
  <c r="W50" i="5" s="1"/>
  <c r="AD48" i="5"/>
  <c r="AD47" i="5"/>
  <c r="AC42" i="5"/>
  <c r="AC43" i="5" s="1"/>
  <c r="AB42" i="5"/>
  <c r="AB43" i="5" s="1"/>
  <c r="AA42" i="5"/>
  <c r="AA43" i="5" s="1"/>
  <c r="Z42" i="5"/>
  <c r="Z43" i="5" s="1"/>
  <c r="Y42" i="5"/>
  <c r="Y43" i="5" s="1"/>
  <c r="X42" i="5"/>
  <c r="X43" i="5" s="1"/>
  <c r="W42" i="5"/>
  <c r="W43" i="5" s="1"/>
  <c r="AD41" i="5"/>
  <c r="AD40" i="5"/>
  <c r="AA36" i="5"/>
  <c r="AC35" i="5"/>
  <c r="AC36" i="5" s="1"/>
  <c r="AB35" i="5"/>
  <c r="AB36" i="5" s="1"/>
  <c r="AA35" i="5"/>
  <c r="Z35" i="5"/>
  <c r="Z36" i="5" s="1"/>
  <c r="Y35" i="5"/>
  <c r="Y36" i="5" s="1"/>
  <c r="X35" i="5"/>
  <c r="X36" i="5" s="1"/>
  <c r="W35" i="5"/>
  <c r="W36" i="5" s="1"/>
  <c r="AD34" i="5"/>
  <c r="AD33" i="5"/>
  <c r="AC28" i="5"/>
  <c r="AC29" i="5" s="1"/>
  <c r="AB28" i="5"/>
  <c r="AB29" i="5" s="1"/>
  <c r="AA28" i="5"/>
  <c r="AA29" i="5" s="1"/>
  <c r="Z28" i="5"/>
  <c r="Z29" i="5" s="1"/>
  <c r="Y28" i="5"/>
  <c r="Y29" i="5" s="1"/>
  <c r="X28" i="5"/>
  <c r="X29" i="5" s="1"/>
  <c r="W28" i="5"/>
  <c r="AD27" i="5"/>
  <c r="AD26" i="5"/>
  <c r="W22" i="5"/>
  <c r="AC21" i="5"/>
  <c r="AC22" i="5" s="1"/>
  <c r="AB21" i="5"/>
  <c r="AB22" i="5" s="1"/>
  <c r="AA21" i="5"/>
  <c r="AA22" i="5" s="1"/>
  <c r="Z21" i="5"/>
  <c r="Z22" i="5" s="1"/>
  <c r="Y21" i="5"/>
  <c r="X21" i="5"/>
  <c r="X22" i="5" s="1"/>
  <c r="W21" i="5"/>
  <c r="AD20" i="5"/>
  <c r="AD19" i="5"/>
  <c r="AC14" i="5"/>
  <c r="AC15" i="5" s="1"/>
  <c r="AB14" i="5"/>
  <c r="AB15" i="5" s="1"/>
  <c r="AA14" i="5"/>
  <c r="AA15" i="5" s="1"/>
  <c r="Z14" i="5"/>
  <c r="Z15" i="5" s="1"/>
  <c r="Y14" i="5"/>
  <c r="Y15" i="5" s="1"/>
  <c r="X14" i="5"/>
  <c r="X15" i="5" s="1"/>
  <c r="W14" i="5"/>
  <c r="W15" i="5" s="1"/>
  <c r="AD13" i="5"/>
  <c r="AD12" i="5"/>
  <c r="AC7" i="5"/>
  <c r="AC8" i="5" s="1"/>
  <c r="AB7" i="5"/>
  <c r="AB8" i="5" s="1"/>
  <c r="AA7" i="5"/>
  <c r="AA8" i="5" s="1"/>
  <c r="Z7" i="5"/>
  <c r="Z8" i="5" s="1"/>
  <c r="Y7" i="5"/>
  <c r="Y8" i="5" s="1"/>
  <c r="X7" i="5"/>
  <c r="X8" i="5" s="1"/>
  <c r="W7" i="5"/>
  <c r="W8" i="5" s="1"/>
  <c r="AD6" i="5"/>
  <c r="AD5" i="5"/>
  <c r="Q42" i="5"/>
  <c r="Q43" i="5" s="1"/>
  <c r="Q7" i="5"/>
  <c r="Q8" i="5" s="1"/>
  <c r="H42" i="5"/>
  <c r="H43" i="5" s="1"/>
  <c r="C28" i="5"/>
  <c r="C29" i="5" s="1"/>
  <c r="D28" i="5"/>
  <c r="D29" i="5" s="1"/>
  <c r="E28" i="5"/>
  <c r="E29" i="5" s="1"/>
  <c r="F28" i="5"/>
  <c r="G28" i="5"/>
  <c r="H28" i="5"/>
  <c r="H29" i="5" s="1"/>
  <c r="I28" i="5"/>
  <c r="I29" i="5" s="1"/>
  <c r="S63" i="5"/>
  <c r="S64" i="5" s="1"/>
  <c r="R63" i="5"/>
  <c r="R64" i="5" s="1"/>
  <c r="Q63" i="5"/>
  <c r="Q64" i="5" s="1"/>
  <c r="P63" i="5"/>
  <c r="P64" i="5" s="1"/>
  <c r="O63" i="5"/>
  <c r="O64" i="5" s="1"/>
  <c r="N63" i="5"/>
  <c r="N64" i="5" s="1"/>
  <c r="M63" i="5"/>
  <c r="M64" i="5" s="1"/>
  <c r="I63" i="5"/>
  <c r="I64" i="5" s="1"/>
  <c r="H63" i="5"/>
  <c r="H64" i="5" s="1"/>
  <c r="G63" i="5"/>
  <c r="G64" i="5" s="1"/>
  <c r="F63" i="5"/>
  <c r="F64" i="5" s="1"/>
  <c r="E63" i="5"/>
  <c r="E64" i="5" s="1"/>
  <c r="D63" i="5"/>
  <c r="D64" i="5" s="1"/>
  <c r="C63" i="5"/>
  <c r="C64" i="5" s="1"/>
  <c r="T62" i="5"/>
  <c r="J62" i="5"/>
  <c r="T61" i="5"/>
  <c r="J61" i="5"/>
  <c r="S56" i="5"/>
  <c r="S57" i="5" s="1"/>
  <c r="R56" i="5"/>
  <c r="R57" i="5" s="1"/>
  <c r="Q56" i="5"/>
  <c r="Q57" i="5" s="1"/>
  <c r="P56" i="5"/>
  <c r="P57" i="5" s="1"/>
  <c r="O56" i="5"/>
  <c r="O57" i="5" s="1"/>
  <c r="N56" i="5"/>
  <c r="N57" i="5" s="1"/>
  <c r="M56" i="5"/>
  <c r="M57" i="5" s="1"/>
  <c r="I56" i="5"/>
  <c r="I57" i="5" s="1"/>
  <c r="H56" i="5"/>
  <c r="H57" i="5" s="1"/>
  <c r="G56" i="5"/>
  <c r="G57" i="5" s="1"/>
  <c r="F56" i="5"/>
  <c r="F57" i="5" s="1"/>
  <c r="E56" i="5"/>
  <c r="E57" i="5" s="1"/>
  <c r="D56" i="5"/>
  <c r="D57" i="5" s="1"/>
  <c r="C56" i="5"/>
  <c r="C57" i="5" s="1"/>
  <c r="T55" i="5"/>
  <c r="J55" i="5"/>
  <c r="T54" i="5"/>
  <c r="J54" i="5"/>
  <c r="S49" i="5"/>
  <c r="S50" i="5" s="1"/>
  <c r="R49" i="5"/>
  <c r="R50" i="5" s="1"/>
  <c r="Q49" i="5"/>
  <c r="Q50" i="5" s="1"/>
  <c r="P49" i="5"/>
  <c r="P50" i="5" s="1"/>
  <c r="O49" i="5"/>
  <c r="O50" i="5" s="1"/>
  <c r="N49" i="5"/>
  <c r="N50" i="5" s="1"/>
  <c r="M49" i="5"/>
  <c r="I49" i="5"/>
  <c r="I50" i="5" s="1"/>
  <c r="H49" i="5"/>
  <c r="H50" i="5" s="1"/>
  <c r="G49" i="5"/>
  <c r="G50" i="5" s="1"/>
  <c r="F49" i="5"/>
  <c r="F50" i="5" s="1"/>
  <c r="E49" i="5"/>
  <c r="E50" i="5" s="1"/>
  <c r="D49" i="5"/>
  <c r="D50" i="5" s="1"/>
  <c r="C49" i="5"/>
  <c r="C50" i="5" s="1"/>
  <c r="T48" i="5"/>
  <c r="J48" i="5"/>
  <c r="T47" i="5"/>
  <c r="J47" i="5"/>
  <c r="S42" i="5"/>
  <c r="S43" i="5" s="1"/>
  <c r="R42" i="5"/>
  <c r="R43" i="5" s="1"/>
  <c r="P42" i="5"/>
  <c r="P43" i="5" s="1"/>
  <c r="O42" i="5"/>
  <c r="O43" i="5" s="1"/>
  <c r="N42" i="5"/>
  <c r="N43" i="5" s="1"/>
  <c r="M42" i="5"/>
  <c r="M43" i="5" s="1"/>
  <c r="I42" i="5"/>
  <c r="I43" i="5" s="1"/>
  <c r="G42" i="5"/>
  <c r="G43" i="5" s="1"/>
  <c r="F42" i="5"/>
  <c r="F43" i="5" s="1"/>
  <c r="E42" i="5"/>
  <c r="E43" i="5" s="1"/>
  <c r="D42" i="5"/>
  <c r="D43" i="5" s="1"/>
  <c r="C42" i="5"/>
  <c r="C43" i="5" s="1"/>
  <c r="T41" i="5"/>
  <c r="J41" i="5"/>
  <c r="T40" i="5"/>
  <c r="J40" i="5"/>
  <c r="S35" i="5"/>
  <c r="S36" i="5" s="1"/>
  <c r="R35" i="5"/>
  <c r="R36" i="5" s="1"/>
  <c r="Q35" i="5"/>
  <c r="Q36" i="5" s="1"/>
  <c r="P35" i="5"/>
  <c r="P36" i="5" s="1"/>
  <c r="O35" i="5"/>
  <c r="O36" i="5" s="1"/>
  <c r="N35" i="5"/>
  <c r="N36" i="5" s="1"/>
  <c r="M35" i="5"/>
  <c r="M36" i="5" s="1"/>
  <c r="I36" i="5"/>
  <c r="H35" i="5"/>
  <c r="H36" i="5" s="1"/>
  <c r="G35" i="5"/>
  <c r="G36" i="5" s="1"/>
  <c r="F35" i="5"/>
  <c r="F36" i="5" s="1"/>
  <c r="E35" i="5"/>
  <c r="E36" i="5" s="1"/>
  <c r="D35" i="5"/>
  <c r="D36" i="5" s="1"/>
  <c r="C35" i="5"/>
  <c r="C36" i="5" s="1"/>
  <c r="T34" i="5"/>
  <c r="J34" i="5"/>
  <c r="T33" i="5"/>
  <c r="J33" i="5"/>
  <c r="G29" i="5"/>
  <c r="F29" i="5"/>
  <c r="S28" i="5"/>
  <c r="S29" i="5" s="1"/>
  <c r="R28" i="5"/>
  <c r="R29" i="5" s="1"/>
  <c r="Q28" i="5"/>
  <c r="Q29" i="5" s="1"/>
  <c r="P28" i="5"/>
  <c r="P29" i="5" s="1"/>
  <c r="O28" i="5"/>
  <c r="O29" i="5" s="1"/>
  <c r="N28" i="5"/>
  <c r="N29" i="5" s="1"/>
  <c r="M28" i="5"/>
  <c r="M29" i="5" s="1"/>
  <c r="T27" i="5"/>
  <c r="J27" i="5"/>
  <c r="T26" i="5"/>
  <c r="J26" i="5"/>
  <c r="S21" i="5"/>
  <c r="S22" i="5" s="1"/>
  <c r="R21" i="5"/>
  <c r="R22" i="5" s="1"/>
  <c r="Q21" i="5"/>
  <c r="Q22" i="5" s="1"/>
  <c r="P21" i="5"/>
  <c r="P22" i="5" s="1"/>
  <c r="O21" i="5"/>
  <c r="O22" i="5" s="1"/>
  <c r="N21" i="5"/>
  <c r="N22" i="5" s="1"/>
  <c r="M21" i="5"/>
  <c r="M22" i="5" s="1"/>
  <c r="I21" i="5"/>
  <c r="I22" i="5" s="1"/>
  <c r="H21" i="5"/>
  <c r="H22" i="5" s="1"/>
  <c r="G21" i="5"/>
  <c r="G22" i="5" s="1"/>
  <c r="F21" i="5"/>
  <c r="F22" i="5" s="1"/>
  <c r="E21" i="5"/>
  <c r="E22" i="5" s="1"/>
  <c r="D21" i="5"/>
  <c r="D22" i="5" s="1"/>
  <c r="C21" i="5"/>
  <c r="C22" i="5" s="1"/>
  <c r="T20" i="5"/>
  <c r="J20" i="5"/>
  <c r="T19" i="5"/>
  <c r="J19" i="5"/>
  <c r="S14" i="5"/>
  <c r="S15" i="5" s="1"/>
  <c r="R14" i="5"/>
  <c r="R15" i="5" s="1"/>
  <c r="Q14" i="5"/>
  <c r="Q15" i="5" s="1"/>
  <c r="P14" i="5"/>
  <c r="P15" i="5" s="1"/>
  <c r="O14" i="5"/>
  <c r="O15" i="5" s="1"/>
  <c r="N14" i="5"/>
  <c r="N15" i="5" s="1"/>
  <c r="M14" i="5"/>
  <c r="M15" i="5" s="1"/>
  <c r="I14" i="5"/>
  <c r="I15" i="5" s="1"/>
  <c r="H14" i="5"/>
  <c r="H15" i="5" s="1"/>
  <c r="G14" i="5"/>
  <c r="G15" i="5" s="1"/>
  <c r="F14" i="5"/>
  <c r="F15" i="5" s="1"/>
  <c r="E14" i="5"/>
  <c r="E15" i="5" s="1"/>
  <c r="D14" i="5"/>
  <c r="D15" i="5" s="1"/>
  <c r="C14" i="5"/>
  <c r="T13" i="5"/>
  <c r="J13" i="5"/>
  <c r="T12" i="5"/>
  <c r="J12" i="5"/>
  <c r="S7" i="5"/>
  <c r="S8" i="5" s="1"/>
  <c r="R7" i="5"/>
  <c r="R8" i="5" s="1"/>
  <c r="P7" i="5"/>
  <c r="P8" i="5" s="1"/>
  <c r="O7" i="5"/>
  <c r="O8" i="5" s="1"/>
  <c r="N7" i="5"/>
  <c r="N8" i="5" s="1"/>
  <c r="M7" i="5"/>
  <c r="I7" i="5"/>
  <c r="I8" i="5" s="1"/>
  <c r="H7" i="5"/>
  <c r="H8" i="5" s="1"/>
  <c r="G7" i="5"/>
  <c r="G8" i="5" s="1"/>
  <c r="F7" i="5"/>
  <c r="F8" i="5" s="1"/>
  <c r="E7" i="5"/>
  <c r="E8" i="5" s="1"/>
  <c r="D7" i="5"/>
  <c r="D8" i="5" s="1"/>
  <c r="C7" i="5"/>
  <c r="C8" i="5" s="1"/>
  <c r="T6" i="5"/>
  <c r="J6" i="5"/>
  <c r="T5" i="5"/>
  <c r="J5" i="5"/>
  <c r="AN91" i="5" l="1"/>
  <c r="AN77" i="5"/>
  <c r="AN21" i="5"/>
  <c r="AN70" i="5"/>
  <c r="AN98" i="5"/>
  <c r="AG92" i="5"/>
  <c r="AN119" i="5"/>
  <c r="AN84" i="5"/>
  <c r="AN105" i="5"/>
  <c r="AN112" i="5"/>
  <c r="AN49" i="5"/>
  <c r="AN7" i="5"/>
  <c r="AN28" i="5"/>
  <c r="AN56" i="5"/>
  <c r="AN42" i="5"/>
  <c r="AN14" i="5"/>
  <c r="AN35" i="5"/>
  <c r="AN63" i="5"/>
  <c r="AD28" i="5"/>
  <c r="W29" i="5"/>
  <c r="AD21" i="5"/>
  <c r="Y22" i="5"/>
  <c r="AD14" i="5"/>
  <c r="AD42" i="5"/>
  <c r="AD7" i="5"/>
  <c r="AD35" i="5"/>
  <c r="AD56" i="5"/>
  <c r="AD49" i="5"/>
  <c r="AD63" i="5"/>
  <c r="T7" i="5"/>
  <c r="J14" i="5"/>
  <c r="T49" i="5"/>
  <c r="C15" i="5"/>
  <c r="T63" i="5"/>
  <c r="M50" i="5"/>
  <c r="T35" i="5"/>
  <c r="T21" i="5"/>
  <c r="M8" i="5"/>
  <c r="J63" i="5"/>
  <c r="J42" i="5"/>
  <c r="J28" i="5"/>
  <c r="T42" i="5"/>
  <c r="J56" i="5"/>
  <c r="T14" i="5"/>
  <c r="J7" i="5"/>
  <c r="T28" i="5"/>
  <c r="J21" i="5"/>
  <c r="J35" i="5"/>
  <c r="T56" i="5"/>
  <c r="J49" i="5"/>
  <c r="P71" i="4" l="1"/>
  <c r="S70" i="4"/>
  <c r="S71" i="4" s="1"/>
  <c r="R70" i="4"/>
  <c r="R71" i="4" s="1"/>
  <c r="Q70" i="4"/>
  <c r="Q71" i="4" s="1"/>
  <c r="P70" i="4"/>
  <c r="O70" i="4"/>
  <c r="O71" i="4" s="1"/>
  <c r="N70" i="4"/>
  <c r="N71" i="4" s="1"/>
  <c r="M70" i="4"/>
  <c r="M71" i="4" s="1"/>
  <c r="T69" i="4"/>
  <c r="T68" i="4"/>
  <c r="P64" i="4"/>
  <c r="O64" i="4"/>
  <c r="N64" i="4"/>
  <c r="M64" i="4"/>
  <c r="S63" i="4"/>
  <c r="S64" i="4" s="1"/>
  <c r="R63" i="4"/>
  <c r="R64" i="4" s="1"/>
  <c r="Q63" i="4"/>
  <c r="Q64" i="4" s="1"/>
  <c r="P63" i="4"/>
  <c r="O63" i="4"/>
  <c r="N63" i="4"/>
  <c r="M63" i="4"/>
  <c r="T62" i="4"/>
  <c r="T61" i="4"/>
  <c r="S56" i="4"/>
  <c r="S57" i="4" s="1"/>
  <c r="R56" i="4"/>
  <c r="R57" i="4" s="1"/>
  <c r="Q56" i="4"/>
  <c r="Q57" i="4" s="1"/>
  <c r="P56" i="4"/>
  <c r="P57" i="4" s="1"/>
  <c r="O56" i="4"/>
  <c r="O57" i="4" s="1"/>
  <c r="N56" i="4"/>
  <c r="N57" i="4" s="1"/>
  <c r="M56" i="4"/>
  <c r="T55" i="4"/>
  <c r="T54" i="4"/>
  <c r="S49" i="4"/>
  <c r="S50" i="4" s="1"/>
  <c r="R49" i="4"/>
  <c r="R50" i="4" s="1"/>
  <c r="Q49" i="4"/>
  <c r="Q50" i="4" s="1"/>
  <c r="P49" i="4"/>
  <c r="P50" i="4" s="1"/>
  <c r="O49" i="4"/>
  <c r="O50" i="4" s="1"/>
  <c r="N49" i="4"/>
  <c r="N50" i="4" s="1"/>
  <c r="M49" i="4"/>
  <c r="M50" i="4" s="1"/>
  <c r="T48" i="4"/>
  <c r="T47" i="4"/>
  <c r="Q43" i="4"/>
  <c r="P43" i="4"/>
  <c r="S42" i="4"/>
  <c r="S43" i="4" s="1"/>
  <c r="R42" i="4"/>
  <c r="R43" i="4" s="1"/>
  <c r="Q42" i="4"/>
  <c r="P42" i="4"/>
  <c r="O42" i="4"/>
  <c r="O43" i="4" s="1"/>
  <c r="N42" i="4"/>
  <c r="N43" i="4" s="1"/>
  <c r="M42" i="4"/>
  <c r="M43" i="4" s="1"/>
  <c r="T41" i="4"/>
  <c r="T40" i="4"/>
  <c r="R36" i="4"/>
  <c r="Q36" i="4"/>
  <c r="P36" i="4"/>
  <c r="S35" i="4"/>
  <c r="R35" i="4"/>
  <c r="Q35" i="4"/>
  <c r="P35" i="4"/>
  <c r="O35" i="4"/>
  <c r="O36" i="4" s="1"/>
  <c r="N35" i="4"/>
  <c r="N36" i="4" s="1"/>
  <c r="M35" i="4"/>
  <c r="M36" i="4" s="1"/>
  <c r="T34" i="4"/>
  <c r="T33" i="4"/>
  <c r="M29" i="4"/>
  <c r="S28" i="4"/>
  <c r="S29" i="4" s="1"/>
  <c r="R28" i="4"/>
  <c r="R29" i="4" s="1"/>
  <c r="Q28" i="4"/>
  <c r="Q29" i="4" s="1"/>
  <c r="P28" i="4"/>
  <c r="P29" i="4" s="1"/>
  <c r="O28" i="4"/>
  <c r="O29" i="4" s="1"/>
  <c r="N28" i="4"/>
  <c r="M28" i="4"/>
  <c r="T27" i="4"/>
  <c r="T26" i="4"/>
  <c r="S21" i="4"/>
  <c r="S22" i="4" s="1"/>
  <c r="R21" i="4"/>
  <c r="R22" i="4" s="1"/>
  <c r="Q21" i="4"/>
  <c r="Q22" i="4" s="1"/>
  <c r="P21" i="4"/>
  <c r="P22" i="4" s="1"/>
  <c r="O21" i="4"/>
  <c r="O22" i="4" s="1"/>
  <c r="N21" i="4"/>
  <c r="N22" i="4" s="1"/>
  <c r="M21" i="4"/>
  <c r="M22" i="4" s="1"/>
  <c r="T20" i="4"/>
  <c r="T19" i="4"/>
  <c r="S14" i="4"/>
  <c r="S15" i="4" s="1"/>
  <c r="R14" i="4"/>
  <c r="R15" i="4" s="1"/>
  <c r="Q14" i="4"/>
  <c r="Q15" i="4" s="1"/>
  <c r="P14" i="4"/>
  <c r="P15" i="4" s="1"/>
  <c r="O14" i="4"/>
  <c r="O15" i="4" s="1"/>
  <c r="N14" i="4"/>
  <c r="N15" i="4" s="1"/>
  <c r="M14" i="4"/>
  <c r="M15" i="4" s="1"/>
  <c r="T13" i="4"/>
  <c r="T12" i="4"/>
  <c r="Q8" i="4"/>
  <c r="P8" i="4"/>
  <c r="M8" i="4"/>
  <c r="S7" i="4"/>
  <c r="S8" i="4" s="1"/>
  <c r="R7" i="4"/>
  <c r="R8" i="4" s="1"/>
  <c r="Q7" i="4"/>
  <c r="P7" i="4"/>
  <c r="O7" i="4"/>
  <c r="O8" i="4" s="1"/>
  <c r="N7" i="4"/>
  <c r="N8" i="4" s="1"/>
  <c r="M7" i="4"/>
  <c r="T6" i="4"/>
  <c r="T5" i="4"/>
  <c r="I77" i="4"/>
  <c r="I78" i="4" s="1"/>
  <c r="H77" i="4"/>
  <c r="H78" i="4" s="1"/>
  <c r="G77" i="4"/>
  <c r="G78" i="4" s="1"/>
  <c r="F77" i="4"/>
  <c r="F78" i="4" s="1"/>
  <c r="E77" i="4"/>
  <c r="E78" i="4" s="1"/>
  <c r="D77" i="4"/>
  <c r="D78" i="4" s="1"/>
  <c r="C77" i="4"/>
  <c r="C78" i="4" s="1"/>
  <c r="J76" i="4"/>
  <c r="J75" i="4"/>
  <c r="I63" i="4"/>
  <c r="E7" i="4"/>
  <c r="F7" i="4"/>
  <c r="I70" i="4"/>
  <c r="I71" i="4" s="1"/>
  <c r="H70" i="4"/>
  <c r="H71" i="4" s="1"/>
  <c r="G70" i="4"/>
  <c r="G71" i="4" s="1"/>
  <c r="F70" i="4"/>
  <c r="F71" i="4" s="1"/>
  <c r="E70" i="4"/>
  <c r="E71" i="4" s="1"/>
  <c r="D70" i="4"/>
  <c r="D71" i="4" s="1"/>
  <c r="C70" i="4"/>
  <c r="C71" i="4" s="1"/>
  <c r="J69" i="4"/>
  <c r="J68" i="4"/>
  <c r="G64" i="4"/>
  <c r="F64" i="4"/>
  <c r="E64" i="4"/>
  <c r="D64" i="4"/>
  <c r="C64" i="4"/>
  <c r="I64" i="4"/>
  <c r="H63" i="4"/>
  <c r="H64" i="4" s="1"/>
  <c r="G63" i="4"/>
  <c r="F63" i="4"/>
  <c r="E63" i="4"/>
  <c r="D63" i="4"/>
  <c r="C63" i="4"/>
  <c r="J62" i="4"/>
  <c r="J61" i="4"/>
  <c r="I56" i="4"/>
  <c r="I57" i="4" s="1"/>
  <c r="H56" i="4"/>
  <c r="H57" i="4" s="1"/>
  <c r="G56" i="4"/>
  <c r="G57" i="4" s="1"/>
  <c r="F56" i="4"/>
  <c r="F57" i="4" s="1"/>
  <c r="E56" i="4"/>
  <c r="E57" i="4" s="1"/>
  <c r="D56" i="4"/>
  <c r="D57" i="4" s="1"/>
  <c r="C56" i="4"/>
  <c r="C57" i="4" s="1"/>
  <c r="J55" i="4"/>
  <c r="J54" i="4"/>
  <c r="I49" i="4"/>
  <c r="I50" i="4" s="1"/>
  <c r="H49" i="4"/>
  <c r="H50" i="4" s="1"/>
  <c r="G49" i="4"/>
  <c r="G50" i="4" s="1"/>
  <c r="F49" i="4"/>
  <c r="F50" i="4" s="1"/>
  <c r="E49" i="4"/>
  <c r="E50" i="4" s="1"/>
  <c r="D49" i="4"/>
  <c r="D50" i="4" s="1"/>
  <c r="C49" i="4"/>
  <c r="C50" i="4" s="1"/>
  <c r="J48" i="4"/>
  <c r="J47" i="4"/>
  <c r="I42" i="4"/>
  <c r="I43" i="4" s="1"/>
  <c r="H42" i="4"/>
  <c r="H43" i="4" s="1"/>
  <c r="G42" i="4"/>
  <c r="G43" i="4" s="1"/>
  <c r="F42" i="4"/>
  <c r="F43" i="4" s="1"/>
  <c r="E42" i="4"/>
  <c r="E43" i="4" s="1"/>
  <c r="D42" i="4"/>
  <c r="D43" i="4" s="1"/>
  <c r="C42" i="4"/>
  <c r="J41" i="4"/>
  <c r="J40" i="4"/>
  <c r="I35" i="4"/>
  <c r="I36" i="4" s="1"/>
  <c r="H35" i="4"/>
  <c r="H36" i="4" s="1"/>
  <c r="G35" i="4"/>
  <c r="G36" i="4" s="1"/>
  <c r="F35" i="4"/>
  <c r="F36" i="4" s="1"/>
  <c r="E35" i="4"/>
  <c r="E36" i="4" s="1"/>
  <c r="D35" i="4"/>
  <c r="D36" i="4" s="1"/>
  <c r="C35" i="4"/>
  <c r="C36" i="4" s="1"/>
  <c r="J34" i="4"/>
  <c r="J33" i="4"/>
  <c r="I28" i="4"/>
  <c r="I29" i="4" s="1"/>
  <c r="H28" i="4"/>
  <c r="H29" i="4" s="1"/>
  <c r="G28" i="4"/>
  <c r="G29" i="4" s="1"/>
  <c r="F28" i="4"/>
  <c r="F29" i="4" s="1"/>
  <c r="E28" i="4"/>
  <c r="E29" i="4" s="1"/>
  <c r="D28" i="4"/>
  <c r="D29" i="4" s="1"/>
  <c r="C28" i="4"/>
  <c r="C29" i="4" s="1"/>
  <c r="J27" i="4"/>
  <c r="J26" i="4"/>
  <c r="I21" i="4"/>
  <c r="I22" i="4" s="1"/>
  <c r="H21" i="4"/>
  <c r="H22" i="4" s="1"/>
  <c r="G21" i="4"/>
  <c r="G22" i="4" s="1"/>
  <c r="F21" i="4"/>
  <c r="F22" i="4" s="1"/>
  <c r="E21" i="4"/>
  <c r="E22" i="4" s="1"/>
  <c r="D21" i="4"/>
  <c r="D22" i="4" s="1"/>
  <c r="C21" i="4"/>
  <c r="J20" i="4"/>
  <c r="J19" i="4"/>
  <c r="I14" i="4"/>
  <c r="I15" i="4" s="1"/>
  <c r="H14" i="4"/>
  <c r="H15" i="4" s="1"/>
  <c r="G14" i="4"/>
  <c r="G15" i="4" s="1"/>
  <c r="F14" i="4"/>
  <c r="F15" i="4" s="1"/>
  <c r="E14" i="4"/>
  <c r="E15" i="4" s="1"/>
  <c r="D14" i="4"/>
  <c r="D15" i="4" s="1"/>
  <c r="C14" i="4"/>
  <c r="J13" i="4"/>
  <c r="J12" i="4"/>
  <c r="G8" i="4"/>
  <c r="I7" i="4"/>
  <c r="I8" i="4" s="1"/>
  <c r="H7" i="4"/>
  <c r="H8" i="4" s="1"/>
  <c r="G7" i="4"/>
  <c r="F8" i="4"/>
  <c r="E8" i="4"/>
  <c r="D7" i="4"/>
  <c r="D8" i="4" s="1"/>
  <c r="C7" i="4"/>
  <c r="C8" i="4" s="1"/>
  <c r="J6" i="4"/>
  <c r="J5" i="4"/>
  <c r="AB65" i="3"/>
  <c r="AB66" i="3" s="1"/>
  <c r="AB72" i="3"/>
  <c r="AB73" i="3" s="1"/>
  <c r="AA72" i="3"/>
  <c r="AA73" i="3" s="1"/>
  <c r="Z72" i="3"/>
  <c r="Z73" i="3" s="1"/>
  <c r="Y72" i="3"/>
  <c r="Y73" i="3" s="1"/>
  <c r="X72" i="3"/>
  <c r="X73" i="3" s="1"/>
  <c r="W72" i="3"/>
  <c r="W73" i="3" s="1"/>
  <c r="V72" i="3"/>
  <c r="AC71" i="3"/>
  <c r="AC70" i="3"/>
  <c r="AA65" i="3"/>
  <c r="AA66" i="3" s="1"/>
  <c r="Z65" i="3"/>
  <c r="Z66" i="3" s="1"/>
  <c r="Y65" i="3"/>
  <c r="Y66" i="3" s="1"/>
  <c r="X65" i="3"/>
  <c r="X66" i="3" s="1"/>
  <c r="W65" i="3"/>
  <c r="W66" i="3" s="1"/>
  <c r="V65" i="3"/>
  <c r="V66" i="3" s="1"/>
  <c r="AC64" i="3"/>
  <c r="AC63" i="3"/>
  <c r="Y58" i="3"/>
  <c r="X58" i="3"/>
  <c r="W58" i="3"/>
  <c r="V58" i="3"/>
  <c r="AB57" i="3"/>
  <c r="AB58" i="3" s="1"/>
  <c r="AA57" i="3"/>
  <c r="AA58" i="3" s="1"/>
  <c r="Z57" i="3"/>
  <c r="Z58" i="3" s="1"/>
  <c r="Y57" i="3"/>
  <c r="X57" i="3"/>
  <c r="W57" i="3"/>
  <c r="V57" i="3"/>
  <c r="AC56" i="3"/>
  <c r="AC55" i="3"/>
  <c r="O73" i="3"/>
  <c r="R72" i="3"/>
  <c r="R73" i="3" s="1"/>
  <c r="Q72" i="3"/>
  <c r="Q73" i="3" s="1"/>
  <c r="P72" i="3"/>
  <c r="P73" i="3" s="1"/>
  <c r="O72" i="3"/>
  <c r="N72" i="3"/>
  <c r="N73" i="3" s="1"/>
  <c r="M72" i="3"/>
  <c r="M73" i="3" s="1"/>
  <c r="L72" i="3"/>
  <c r="L73" i="3" s="1"/>
  <c r="S71" i="3"/>
  <c r="S70" i="3"/>
  <c r="P66" i="3"/>
  <c r="O66" i="3"/>
  <c r="R65" i="3"/>
  <c r="R66" i="3" s="1"/>
  <c r="Q65" i="3"/>
  <c r="Q66" i="3" s="1"/>
  <c r="P65" i="3"/>
  <c r="O65" i="3"/>
  <c r="N65" i="3"/>
  <c r="N66" i="3" s="1"/>
  <c r="M65" i="3"/>
  <c r="M66" i="3" s="1"/>
  <c r="L65" i="3"/>
  <c r="L66" i="3" s="1"/>
  <c r="S64" i="3"/>
  <c r="S63" i="3"/>
  <c r="L58" i="3"/>
  <c r="R57" i="3"/>
  <c r="R58" i="3" s="1"/>
  <c r="Q57" i="3"/>
  <c r="Q58" i="3" s="1"/>
  <c r="P57" i="3"/>
  <c r="P58" i="3" s="1"/>
  <c r="O57" i="3"/>
  <c r="O58" i="3" s="1"/>
  <c r="N57" i="3"/>
  <c r="N58" i="3" s="1"/>
  <c r="M57" i="3"/>
  <c r="M58" i="3" s="1"/>
  <c r="L57" i="3"/>
  <c r="S56" i="3"/>
  <c r="S55" i="3"/>
  <c r="AB47" i="3"/>
  <c r="AB48" i="3" s="1"/>
  <c r="AA47" i="3"/>
  <c r="AA48" i="3" s="1"/>
  <c r="Z47" i="3"/>
  <c r="Z48" i="3" s="1"/>
  <c r="Y47" i="3"/>
  <c r="Y48" i="3" s="1"/>
  <c r="X47" i="3"/>
  <c r="X48" i="3" s="1"/>
  <c r="W47" i="3"/>
  <c r="W48" i="3" s="1"/>
  <c r="V47" i="3"/>
  <c r="V48" i="3" s="1"/>
  <c r="AC46" i="3"/>
  <c r="AC45" i="3"/>
  <c r="Z41" i="3"/>
  <c r="Y41" i="3"/>
  <c r="AB40" i="3"/>
  <c r="AB41" i="3" s="1"/>
  <c r="AA40" i="3"/>
  <c r="AA41" i="3" s="1"/>
  <c r="Z40" i="3"/>
  <c r="Y40" i="3"/>
  <c r="X40" i="3"/>
  <c r="X41" i="3" s="1"/>
  <c r="W40" i="3"/>
  <c r="W41" i="3" s="1"/>
  <c r="V40" i="3"/>
  <c r="AC39" i="3"/>
  <c r="AC38" i="3"/>
  <c r="X33" i="3"/>
  <c r="V33" i="3"/>
  <c r="AB32" i="3"/>
  <c r="AB33" i="3" s="1"/>
  <c r="AA32" i="3"/>
  <c r="AA33" i="3" s="1"/>
  <c r="Z32" i="3"/>
  <c r="Z33" i="3" s="1"/>
  <c r="Y32" i="3"/>
  <c r="Y33" i="3" s="1"/>
  <c r="X32" i="3"/>
  <c r="W32" i="3"/>
  <c r="W33" i="3" s="1"/>
  <c r="V32" i="3"/>
  <c r="AC31" i="3"/>
  <c r="AC30" i="3"/>
  <c r="R48" i="3"/>
  <c r="R47" i="3"/>
  <c r="Q47" i="3"/>
  <c r="Q48" i="3" s="1"/>
  <c r="P47" i="3"/>
  <c r="P48" i="3" s="1"/>
  <c r="O47" i="3"/>
  <c r="O48" i="3" s="1"/>
  <c r="N47" i="3"/>
  <c r="N48" i="3" s="1"/>
  <c r="M47" i="3"/>
  <c r="M48" i="3" s="1"/>
  <c r="L47" i="3"/>
  <c r="L48" i="3" s="1"/>
  <c r="S46" i="3"/>
  <c r="S45" i="3"/>
  <c r="R40" i="3"/>
  <c r="Q40" i="3"/>
  <c r="Q41" i="3" s="1"/>
  <c r="P40" i="3"/>
  <c r="P41" i="3" s="1"/>
  <c r="O40" i="3"/>
  <c r="O41" i="3" s="1"/>
  <c r="N40" i="3"/>
  <c r="N41" i="3" s="1"/>
  <c r="M40" i="3"/>
  <c r="M41" i="3" s="1"/>
  <c r="L40" i="3"/>
  <c r="L41" i="3" s="1"/>
  <c r="S39" i="3"/>
  <c r="S38" i="3"/>
  <c r="P33" i="3"/>
  <c r="L33" i="3"/>
  <c r="R32" i="3"/>
  <c r="R33" i="3" s="1"/>
  <c r="Q32" i="3"/>
  <c r="Q33" i="3" s="1"/>
  <c r="P32" i="3"/>
  <c r="O32" i="3"/>
  <c r="O33" i="3" s="1"/>
  <c r="N32" i="3"/>
  <c r="N33" i="3" s="1"/>
  <c r="M32" i="3"/>
  <c r="M33" i="3" s="1"/>
  <c r="L32" i="3"/>
  <c r="S31" i="3"/>
  <c r="S30" i="3"/>
  <c r="AB22" i="3"/>
  <c r="AB23" i="3" s="1"/>
  <c r="AA22" i="3"/>
  <c r="AA23" i="3" s="1"/>
  <c r="Z22" i="3"/>
  <c r="Z23" i="3" s="1"/>
  <c r="Y22" i="3"/>
  <c r="Y23" i="3" s="1"/>
  <c r="X22" i="3"/>
  <c r="X23" i="3" s="1"/>
  <c r="W22" i="3"/>
  <c r="W23" i="3" s="1"/>
  <c r="V22" i="3"/>
  <c r="V23" i="3" s="1"/>
  <c r="AC21" i="3"/>
  <c r="AC20" i="3"/>
  <c r="AB15" i="3"/>
  <c r="AB16" i="3" s="1"/>
  <c r="AA15" i="3"/>
  <c r="AA16" i="3" s="1"/>
  <c r="Z15" i="3"/>
  <c r="Z16" i="3" s="1"/>
  <c r="Y15" i="3"/>
  <c r="Y16" i="3" s="1"/>
  <c r="X15" i="3"/>
  <c r="X16" i="3" s="1"/>
  <c r="W15" i="3"/>
  <c r="W16" i="3" s="1"/>
  <c r="V15" i="3"/>
  <c r="V16" i="3" s="1"/>
  <c r="AC14" i="3"/>
  <c r="AC13" i="3"/>
  <c r="AB7" i="3"/>
  <c r="AB8" i="3" s="1"/>
  <c r="AA7" i="3"/>
  <c r="AA8" i="3" s="1"/>
  <c r="Z7" i="3"/>
  <c r="Z8" i="3" s="1"/>
  <c r="Y7" i="3"/>
  <c r="Y8" i="3" s="1"/>
  <c r="X7" i="3"/>
  <c r="X8" i="3" s="1"/>
  <c r="W7" i="3"/>
  <c r="W8" i="3" s="1"/>
  <c r="V7" i="3"/>
  <c r="V8" i="3" s="1"/>
  <c r="AC6" i="3"/>
  <c r="AC5" i="3"/>
  <c r="P8" i="3"/>
  <c r="R7" i="3"/>
  <c r="R8" i="3" s="1"/>
  <c r="Q7" i="3"/>
  <c r="Q8" i="3" s="1"/>
  <c r="P7" i="3"/>
  <c r="O7" i="3"/>
  <c r="O8" i="3" s="1"/>
  <c r="N7" i="3"/>
  <c r="N8" i="3" s="1"/>
  <c r="M7" i="3"/>
  <c r="M8" i="3" s="1"/>
  <c r="L7" i="3"/>
  <c r="L8" i="3" s="1"/>
  <c r="S6" i="3"/>
  <c r="S5" i="3"/>
  <c r="R22" i="3"/>
  <c r="R23" i="3" s="1"/>
  <c r="Q22" i="3"/>
  <c r="Q23" i="3" s="1"/>
  <c r="P22" i="3"/>
  <c r="P23" i="3" s="1"/>
  <c r="O22" i="3"/>
  <c r="O23" i="3" s="1"/>
  <c r="N22" i="3"/>
  <c r="N23" i="3" s="1"/>
  <c r="M22" i="3"/>
  <c r="M23" i="3" s="1"/>
  <c r="L22" i="3"/>
  <c r="L23" i="3" s="1"/>
  <c r="S21" i="3"/>
  <c r="S20" i="3"/>
  <c r="R15" i="3"/>
  <c r="R16" i="3" s="1"/>
  <c r="Q15" i="3"/>
  <c r="Q16" i="3" s="1"/>
  <c r="P15" i="3"/>
  <c r="P16" i="3" s="1"/>
  <c r="O15" i="3"/>
  <c r="O16" i="3" s="1"/>
  <c r="N15" i="3"/>
  <c r="N16" i="3" s="1"/>
  <c r="M15" i="3"/>
  <c r="M16" i="3" s="1"/>
  <c r="L15" i="3"/>
  <c r="L16" i="3" s="1"/>
  <c r="S14" i="3"/>
  <c r="S13" i="3"/>
  <c r="I18" i="3"/>
  <c r="I17" i="3"/>
  <c r="I16" i="3"/>
  <c r="I15" i="3"/>
  <c r="I14" i="3"/>
  <c r="I13" i="3"/>
  <c r="I12" i="3"/>
  <c r="H4" i="2"/>
  <c r="H5" i="2"/>
  <c r="H6" i="2"/>
  <c r="H7" i="2"/>
  <c r="H8" i="2"/>
  <c r="H9" i="2"/>
  <c r="H3" i="2"/>
  <c r="H10" i="2" s="1"/>
  <c r="F10" i="2"/>
  <c r="K12" i="1"/>
  <c r="K6" i="1"/>
  <c r="K7" i="1"/>
  <c r="K8" i="1"/>
  <c r="K9" i="1"/>
  <c r="K10" i="1"/>
  <c r="K11" i="1"/>
  <c r="K5" i="1"/>
  <c r="J12" i="1"/>
  <c r="R6" i="2"/>
  <c r="Q6" i="2"/>
  <c r="P6" i="2"/>
  <c r="O6" i="2"/>
  <c r="N6" i="2"/>
  <c r="M6" i="2"/>
  <c r="L6" i="2"/>
  <c r="R5" i="2"/>
  <c r="Q5" i="2"/>
  <c r="P5" i="2"/>
  <c r="O5" i="2"/>
  <c r="N5" i="2"/>
  <c r="M5" i="2"/>
  <c r="L5" i="2"/>
  <c r="S4" i="2"/>
  <c r="S3" i="2"/>
  <c r="S5" i="2" s="1"/>
  <c r="N8" i="1"/>
  <c r="O8" i="1"/>
  <c r="P8" i="1"/>
  <c r="Q8" i="1"/>
  <c r="R8" i="1"/>
  <c r="S8" i="1"/>
  <c r="M8" i="1"/>
  <c r="N7" i="1"/>
  <c r="O7" i="1"/>
  <c r="P7" i="1"/>
  <c r="Q7" i="1"/>
  <c r="R7" i="1"/>
  <c r="S7" i="1"/>
  <c r="M7" i="1"/>
  <c r="T6" i="1"/>
  <c r="T5" i="1"/>
  <c r="I12" i="1"/>
  <c r="F1" i="1"/>
  <c r="T56" i="4" l="1"/>
  <c r="T35" i="4"/>
  <c r="T28" i="4"/>
  <c r="T7" i="4"/>
  <c r="T63" i="4"/>
  <c r="M57" i="4"/>
  <c r="T21" i="4"/>
  <c r="N29" i="4"/>
  <c r="T49" i="4"/>
  <c r="T14" i="4"/>
  <c r="T42" i="4"/>
  <c r="S36" i="4"/>
  <c r="T70" i="4"/>
  <c r="J77" i="4"/>
  <c r="J63" i="4"/>
  <c r="J42" i="4"/>
  <c r="J21" i="4"/>
  <c r="J14" i="4"/>
  <c r="J7" i="4"/>
  <c r="J70" i="4"/>
  <c r="J56" i="4"/>
  <c r="J49" i="4"/>
  <c r="C43" i="4"/>
  <c r="J35" i="4"/>
  <c r="J28" i="4"/>
  <c r="C22" i="4"/>
  <c r="C15" i="4"/>
  <c r="AC72" i="3"/>
  <c r="AC40" i="3"/>
  <c r="V41" i="3"/>
  <c r="S40" i="3"/>
  <c r="V73" i="3"/>
  <c r="AC57" i="3"/>
  <c r="AC65" i="3"/>
  <c r="S65" i="3"/>
  <c r="S57" i="3"/>
  <c r="S72" i="3"/>
  <c r="AC32" i="3"/>
  <c r="AC47" i="3"/>
  <c r="S32" i="3"/>
  <c r="R41" i="3"/>
  <c r="S47" i="3"/>
  <c r="AC7" i="3"/>
  <c r="AC22" i="3"/>
  <c r="AC15" i="3"/>
  <c r="AC16" i="3" s="1"/>
  <c r="S7" i="3"/>
  <c r="S22" i="3"/>
  <c r="S15" i="3"/>
  <c r="I19" i="3"/>
  <c r="T7" i="1"/>
</calcChain>
</file>

<file path=xl/sharedStrings.xml><?xml version="1.0" encoding="utf-8"?>
<sst xmlns="http://schemas.openxmlformats.org/spreadsheetml/2006/main" count="1509" uniqueCount="310">
  <si>
    <t>4 0.602740 0.455446 0.365297 0.455446</t>
  </si>
  <si>
    <t>0 0.676953 0.516016 0.157031 0.419531</t>
  </si>
  <si>
    <t>5 0.591406 0.355469 0.268750 0.071875</t>
  </si>
  <si>
    <t>0 0.674609 0.923438 0.210156 0.153125</t>
  </si>
  <si>
    <t>1 0.285156 0.581944 0.102344 0.168056</t>
  </si>
  <si>
    <t>0 0.789844 0.625000 0.134375 0.284722</t>
  </si>
  <si>
    <t>6 0.479102 0.649306 0.385547 0.329167</t>
  </si>
  <si>
    <t>1 0.485938 0.597569 0.164844 0.229861</t>
  </si>
  <si>
    <t>0 0.768945 0.668056 0.137891 0.302778</t>
  </si>
  <si>
    <t>6 0.871484 0.467708 0.257031 0.368750</t>
  </si>
  <si>
    <t>1 0.315039 0.612847 0.090234 0.172917</t>
  </si>
  <si>
    <t>1 0.525391 0.593750 0.071875 0.137500</t>
  </si>
  <si>
    <t>6 0.381445 0.626736 0.392578 0.374306</t>
  </si>
  <si>
    <t>0 0.439453 0.490972 0.360938 0.277778</t>
  </si>
  <si>
    <t>6 0.374609 0.610069 0.397656 0.350694</t>
  </si>
  <si>
    <t>1 0.686523 0.484028 0.090234 0.216667</t>
  </si>
  <si>
    <t>1 0.370312 0.455556 0.076563 0.163889</t>
  </si>
  <si>
    <t>1 0.095312 0.406597 0.137500 0.232639</t>
  </si>
  <si>
    <t>6 0.387891 0.539236 0.407813 0.388194</t>
  </si>
  <si>
    <t>1 0.800977 0.691319 0.137891 0.350694</t>
  </si>
  <si>
    <t>0 0.333789 0.641667 0.199609 0.297222</t>
  </si>
  <si>
    <t>1 0.384375 0.506597 0.110156 0.204861</t>
  </si>
  <si>
    <t>1 0.611133 0.497569 0.083203 0.193750</t>
  </si>
  <si>
    <t>불량 검출</t>
  </si>
  <si>
    <t>기존 PCB의 미검출</t>
  </si>
  <si>
    <t>5 0.864844 0.650000 0.068750 0.343750</t>
  </si>
  <si>
    <t>5 0.476172 0.412500 0.325781 0.087500</t>
  </si>
  <si>
    <t>5 0.335938 0.399219 0.107813 0.403125</t>
  </si>
  <si>
    <t>6 0.626563 0.541406 0.143750 0.253125</t>
  </si>
  <si>
    <t>6 0.633203 0.501953 0.217969 0.133594</t>
  </si>
  <si>
    <t>6 0.661719 0.523047 0.131250 0.272656</t>
  </si>
  <si>
    <t>6 0.576172 0.563281 0.211719 0.143750</t>
  </si>
  <si>
    <t>1 0.659766 0.650391 0.114844 0.163281</t>
  </si>
  <si>
    <t>1 0.604688 0.689453 0.148438 0.133594</t>
  </si>
  <si>
    <t>1 0.571094 0.718359 0.146875 0.163281</t>
  </si>
  <si>
    <t>1 0.587109 0.620703 0.166406 0.141406</t>
  </si>
  <si>
    <t>0 0.475000 0.571094 0.209375 0.100000</t>
  </si>
  <si>
    <t>0 0.436719 0.670703 0.090625 0.241406</t>
  </si>
  <si>
    <t>0 0.476562 0.685156 0.212500 0.103125</t>
  </si>
  <si>
    <t>5 0.454297 0.400000 0.175781 0.239063</t>
  </si>
  <si>
    <t>0 0.561719 0.644141 0.096875 0.236719</t>
  </si>
  <si>
    <t>4 0.675391 0.337500 0.389844 0.168750</t>
  </si>
  <si>
    <t>6 0.494141 0.561719 0.721094 0.418750</t>
  </si>
  <si>
    <t>4 0.781250 0.901953 0.304688 0.185156</t>
  </si>
  <si>
    <t>5 0.657813 0.530469 0.226562 0.193750</t>
  </si>
  <si>
    <t>5 0.768750 0.598437 0.126562 0.185938</t>
  </si>
  <si>
    <t>5 0.710938 0.712500 0.204687 0.185938</t>
  </si>
  <si>
    <t>6 0.627344 0.381641 0.287500 0.317969</t>
  </si>
  <si>
    <t>6 0.675000 0.408984 0.254688 0.311719</t>
  </si>
  <si>
    <t>6 0.650391 0.439453 0.285156 0.316406</t>
  </si>
  <si>
    <t>0 0.087109 0.851172 0.172656 0.092969</t>
  </si>
  <si>
    <t>6 0.649219 0.493750 0.278125 0.312500</t>
  </si>
  <si>
    <t>1 0.660937 0.420703 0.300000 0.178906</t>
  </si>
  <si>
    <t>1 0.834766 0.359766 0.166406 0.319531</t>
  </si>
  <si>
    <t>1 0.767578 0.758594 0.292969 0.165625</t>
  </si>
  <si>
    <t>1 0.318750 0.424609 0.182812 0.324219</t>
  </si>
  <si>
    <t>2 0.461328 0.509375 0.086719 0.295312</t>
  </si>
  <si>
    <t>2 0.716797 0.376953 0.238281 0.058594</t>
  </si>
  <si>
    <t>2 0.862500 0.382812 0.048438 0.290625</t>
  </si>
  <si>
    <t>2 0.649609 0.466406 0.253906 0.053125</t>
  </si>
  <si>
    <t>2 0.507812 0.837500 0.093750 0.087500</t>
  </si>
  <si>
    <t>0 0.567187 0.398828 0.432812 0.283594</t>
  </si>
  <si>
    <t>0 0.690234 0.425781 0.246094 0.515625</t>
  </si>
  <si>
    <t>0 0.604688 0.412891 0.445312 0.282031</t>
  </si>
  <si>
    <t>0 0.694531 0.488672 0.253125 0.510156</t>
  </si>
  <si>
    <t>2 0.716797 0.591797 0.144531 0.208594</t>
  </si>
  <si>
    <t>2 0.564844 0.470313 0.187500 0.171875</t>
  </si>
  <si>
    <t>2 0.630469 0.355469 0.171875 0.221875</t>
  </si>
  <si>
    <t>2 0.552344 0.435156 0.178125 0.171875</t>
  </si>
  <si>
    <t>5 0.667578 0.318750 0.317969 0.101562</t>
  </si>
  <si>
    <t>5 0.822266 0.329688 0.072656 0.415625</t>
  </si>
  <si>
    <t>5 0.630078 0.829688 0.324219 0.109375</t>
  </si>
  <si>
    <t>5 0.228125 0.454297 0.126562 0.422656</t>
  </si>
  <si>
    <t>6 0.765234 0.356250 0.139844 0.242188</t>
  </si>
  <si>
    <t>6 0.716016 0.323437 0.221094 0.134375</t>
  </si>
  <si>
    <t>6 0.770703 0.377734 0.132031 0.242969</t>
  </si>
  <si>
    <t>6 0.682031 0.353906 0.212500 0.131250</t>
  </si>
  <si>
    <t>5 0.468750 0.420312 0.089063 0.235937</t>
  </si>
  <si>
    <t>5 0.486328 0.676562 0.086719 0.209375</t>
  </si>
  <si>
    <t>5 0.436719 0.350391 0.171875 0.074219</t>
  </si>
  <si>
    <t>5 0.642188 0.346484 0.198437 0.075781</t>
  </si>
  <si>
    <t>0 0.683203 0.523828 0.132031 0.408594</t>
  </si>
  <si>
    <t>0 0.083594 0.298828 0.165625 0.133594</t>
  </si>
  <si>
    <t>0 0.592187 0.444922 0.354687 0.158594</t>
  </si>
  <si>
    <t>0 0.212109 0.440625 0.203906 0.250000</t>
  </si>
  <si>
    <t>5 0.732422 0.359766 0.069531 0.269531</t>
  </si>
  <si>
    <t>0 0.493359 0.525391 0.158594 0.424219</t>
  </si>
  <si>
    <t>0 0.486719 0.094141 0.215625 0.186719</t>
  </si>
  <si>
    <t>5 0.562500 0.674609 0.246875 0.080469</t>
  </si>
  <si>
    <t>2 0.656641 0.392578 0.097656 0.102344</t>
  </si>
  <si>
    <t>6 0.522656 0.053125 0.159375 0.104688</t>
  </si>
  <si>
    <t>2 0.283594 0.421875 0.112500 0.150000</t>
  </si>
  <si>
    <t>2 0.348828 0.800781 0.138281 0.125000</t>
  </si>
  <si>
    <t>2 0.704688 0.770312 0.089063 0.123438</t>
  </si>
  <si>
    <t>2 0.427344 0.703906 0.184375 0.112500</t>
  </si>
  <si>
    <t>1 0.368750 0.267969 0.109375 0.131250</t>
  </si>
  <si>
    <t>6 0.066406 0.426953 0.131250 0.177344</t>
  </si>
  <si>
    <t>0 0.451953 0.280469 0.092969 0.106250</t>
  </si>
  <si>
    <t>5 0.628125 0.336328 0.167187 0.196094</t>
  </si>
  <si>
    <t>5 0.823438 0.484375 0.156250 0.200000</t>
  </si>
  <si>
    <t>5 0.670703 0.705078 0.205469 0.202344</t>
  </si>
  <si>
    <t>5 0.375000 0.538672 0.248438 0.228906</t>
  </si>
  <si>
    <t>0 0.319922 0.726172 0.107031 0.110156</t>
  </si>
  <si>
    <t>5 0.555469 0.487109 0.084375 0.094531</t>
  </si>
  <si>
    <t>1 0.773438 0.462891 0.064062 0.211719</t>
  </si>
  <si>
    <t>1 0.662500 0.577344 0.217188 0.100000</t>
  </si>
  <si>
    <t>1 0.641797 0.412500 0.113281 0.264062</t>
  </si>
  <si>
    <t>1 0.608594 0.289844 0.218750 0.128125</t>
  </si>
  <si>
    <t>5 0.615234 0.527734 0.077344 0.088281</t>
  </si>
  <si>
    <t>6 0.733594 0.395313 0.153125 0.253125</t>
  </si>
  <si>
    <t>2 0.466016 0.846875 0.164844 0.100000</t>
  </si>
  <si>
    <t>6 0.692187 0.361719 0.187500 0.168750</t>
  </si>
  <si>
    <t>2 0.358594 0.516797 0.087500 0.158594</t>
  </si>
  <si>
    <t>6 0.762891 0.396484 0.128906 0.242969</t>
  </si>
  <si>
    <t>6 0.708984 0.324219 0.228906 0.159375</t>
  </si>
  <si>
    <t>5 0.131641 0.592969 0.183594 0.243750</t>
  </si>
  <si>
    <t>0 0.194922 0.403516 0.080469 0.105469</t>
  </si>
  <si>
    <t>5 0.625781 0.428516 0.106250 0.105469</t>
  </si>
  <si>
    <t>1 0.583594 0.641406 0.115625 0.056250</t>
  </si>
  <si>
    <t>1 0.728516 0.648047 0.108594 0.096094</t>
  </si>
  <si>
    <t>5 0.664844 0.465234 0.121875 0.107031</t>
  </si>
  <si>
    <t>1 0.553516 0.237500 0.077344 0.095312</t>
  </si>
  <si>
    <t>1 0.697266 0.251172 0.135156 0.053906</t>
  </si>
  <si>
    <t>5 0.762891 0.387109 0.111719 0.150781</t>
  </si>
  <si>
    <t>5 0.666016 0.476172 0.147656 0.102344</t>
  </si>
  <si>
    <t>5 0.694922 0.308203 0.074219 0.135156</t>
  </si>
  <si>
    <t>5 0.718750 0.524219 0.084375 0.162500</t>
  </si>
  <si>
    <t>삭제필요</t>
    <phoneticPr fontId="2" type="noConversion"/>
  </si>
  <si>
    <t>셋팅</t>
    <phoneticPr fontId="2" type="noConversion"/>
  </si>
  <si>
    <t>현재</t>
    <phoneticPr fontId="2" type="noConversion"/>
  </si>
  <si>
    <t>0 0.701172 0.377734 0.211719 0.094531</t>
  </si>
  <si>
    <t>5 0.389844 0.412500 0.065625 0.139063</t>
  </si>
  <si>
    <t>0 0.797656 0.414844 0.084375 0.234375</t>
  </si>
  <si>
    <t>5 0.780078 0.064844 0.082031 0.071875</t>
  </si>
  <si>
    <t>0 0.685937 0.371484 0.200000 0.092969</t>
  </si>
  <si>
    <t>0 0.782813 0.387891 0.089063 0.238281</t>
  </si>
  <si>
    <t>5 0.829688 0.761719 0.123438 0.078125</t>
  </si>
  <si>
    <t>0 0.807813 0.280859 0.198437 0.099219</t>
  </si>
  <si>
    <t>5 0.494531 0.310156 0.068750 0.143750</t>
  </si>
  <si>
    <t>0 0.753516 0.310547 0.089844 0.241406</t>
  </si>
  <si>
    <t>5 0.628906 0.418750 0.143750 0.123438</t>
  </si>
  <si>
    <t>5 0.412500 0.241016 0.128125 0.063281</t>
  </si>
  <si>
    <t>0 0.376563 0.438281 0.107813 0.087500</t>
  </si>
  <si>
    <t>5 0.808594 0.576562 0.068750 0.203125</t>
  </si>
  <si>
    <t>5 0.933594 0.344531 0.062500 0.162500</t>
  </si>
  <si>
    <t>6 0.695312 0.291797 0.185938 0.122656</t>
  </si>
  <si>
    <t>5 0.560937 0.429688 0.142187 0.120313</t>
  </si>
  <si>
    <t>5 0.775781 0.578906 0.121875 0.050000</t>
  </si>
  <si>
    <t>6 0.810937 0.316797 0.135937 0.247656</t>
  </si>
  <si>
    <t>6 0.768359 0.576562 0.203906 0.115625</t>
  </si>
  <si>
    <t>5 0.675000 0.292578 0.120313 0.189844</t>
  </si>
  <si>
    <t>5 0.539453 0.532813 0.063281 0.140625</t>
  </si>
  <si>
    <t>2 0.813281 0.512109 0.078125 0.194531</t>
  </si>
  <si>
    <t>2 0.744922 0.273438 0.149219 0.082812</t>
  </si>
  <si>
    <t>2 0.785937 0.379297 0.085938 0.202344</t>
  </si>
  <si>
    <t>2 0.739062 0.334375 0.176563 0.079687</t>
  </si>
  <si>
    <t>1 0.642578 0.330078 0.280469 0.172656</t>
  </si>
  <si>
    <t>1 0.795703 0.445703 0.138281 0.308594</t>
  </si>
  <si>
    <t>1 0.497266 0.859766 0.283594 0.157031</t>
  </si>
  <si>
    <t>1 0.405859 0.367969 0.171094 0.312500</t>
  </si>
  <si>
    <t>0 0.438672 0.292187 0.200781 0.104688</t>
  </si>
  <si>
    <t>1 0.730469 0.635938 0.078125 0.070312</t>
  </si>
  <si>
    <t>5 0.743750 0.371875 0.114062 0.070312</t>
  </si>
  <si>
    <t>0 0.691797 0.062109 0.074219 0.119531</t>
  </si>
  <si>
    <t>1 0.434766 0.346484 0.064844 0.086719</t>
  </si>
  <si>
    <t>0</t>
  </si>
  <si>
    <t>1</t>
  </si>
  <si>
    <t>2</t>
  </si>
  <si>
    <t>4</t>
  </si>
  <si>
    <t>5</t>
  </si>
  <si>
    <t>6</t>
  </si>
  <si>
    <t>crop_image_250221_100519</t>
  </si>
  <si>
    <t>crop_image_250221_102920</t>
  </si>
  <si>
    <t>crop_image_250221_102931</t>
  </si>
  <si>
    <t>crop_image_250221_103035</t>
  </si>
  <si>
    <t>crop_image_250221_103104</t>
  </si>
  <si>
    <t>crop_image_250221_103137</t>
  </si>
  <si>
    <t>crop_image_250221_103158</t>
  </si>
  <si>
    <t>crop_image_250221_103250</t>
  </si>
  <si>
    <t>crop_image_250221_103315</t>
  </si>
  <si>
    <t>crop_image_250221_103344</t>
  </si>
  <si>
    <t>crop_image_250221_103427</t>
  </si>
  <si>
    <t>crop_image_250221_103530</t>
  </si>
  <si>
    <t>crop_image_250221_103600</t>
  </si>
  <si>
    <t>crop_image_250221_103627</t>
  </si>
  <si>
    <t>crop_image_250221_103656</t>
  </si>
  <si>
    <t>crop_image_250221_104433</t>
  </si>
  <si>
    <t>crop_image_250221_104504</t>
  </si>
  <si>
    <t>crop_image_250221_104525</t>
  </si>
  <si>
    <t>crop_image_250221_104632</t>
  </si>
  <si>
    <t>crop_image_250221_104705</t>
  </si>
  <si>
    <t>crop_image_250221_104730</t>
  </si>
  <si>
    <t>crop_image_250221_104755</t>
  </si>
  <si>
    <t>crop_image_250221_104816</t>
  </si>
  <si>
    <t>crop_image_250221_104853</t>
  </si>
  <si>
    <t>crop_image_250221_104912</t>
  </si>
  <si>
    <t>crop_image_250221_104938</t>
  </si>
  <si>
    <t>crop_image_250221_104957</t>
  </si>
  <si>
    <t>crop_image_250221_105033</t>
  </si>
  <si>
    <t>crop_image_250221_105049</t>
  </si>
  <si>
    <t>crop_image_250221_105112</t>
  </si>
  <si>
    <t>crop_image_250221_105133</t>
  </si>
  <si>
    <t>crop_image_250221_105205</t>
  </si>
  <si>
    <t>crop_image_250221_105238</t>
  </si>
  <si>
    <t>crop_image_250221_105259</t>
  </si>
  <si>
    <t>crop_image_250221_105349</t>
  </si>
  <si>
    <t>crop_image_250221_105415</t>
  </si>
  <si>
    <t>crop_image_250221_105437</t>
  </si>
  <si>
    <t>crop_image_250221_105454</t>
  </si>
  <si>
    <t>crop_image_250221_105513</t>
  </si>
  <si>
    <t>crop_image_250221_105548</t>
  </si>
  <si>
    <t>crop_image_250221_105610</t>
  </si>
  <si>
    <t>crop_image_250221_105630</t>
  </si>
  <si>
    <t>crop_image_250221_105652</t>
  </si>
  <si>
    <t>crop_image_250221_105730</t>
  </si>
  <si>
    <t>crop_image_250221_105801</t>
  </si>
  <si>
    <t>crop_image_250221_105823</t>
  </si>
  <si>
    <t>crop_image_250221_105846</t>
  </si>
  <si>
    <t>crop_image_250221_105919</t>
  </si>
  <si>
    <t>crop_image_250221_105940</t>
  </si>
  <si>
    <t>crop_image_250221_110001</t>
  </si>
  <si>
    <t>crop_image_250221_110023</t>
  </si>
  <si>
    <t>crop_image_250221_110117</t>
  </si>
  <si>
    <t>crop_image_250221_110143</t>
  </si>
  <si>
    <t>crop_image_250221_110205</t>
  </si>
  <si>
    <t>crop_image_250221_110224</t>
  </si>
  <si>
    <t>crop_image_250221_110258</t>
  </si>
  <si>
    <t>crop_image_250221_110341</t>
  </si>
  <si>
    <t>crop_image_250221_110400</t>
  </si>
  <si>
    <t>crop_image_250221_110432</t>
  </si>
  <si>
    <t>crop_image_250221_110455</t>
  </si>
  <si>
    <t>crop_image_250221_110514</t>
  </si>
  <si>
    <t>crop_image_250221_110536</t>
  </si>
  <si>
    <t>crop_image_250221_111238</t>
  </si>
  <si>
    <t>crop_image_250221_111804</t>
  </si>
  <si>
    <t>crop_image_250221_112047</t>
  </si>
  <si>
    <t>crop_image_250221_112108</t>
  </si>
  <si>
    <t>crop_image_250221_112141</t>
  </si>
  <si>
    <t>crop_image_250221_112259</t>
    <phoneticPr fontId="2" type="noConversion"/>
  </si>
  <si>
    <t>crop_image_250221_110712</t>
    <phoneticPr fontId="2" type="noConversion"/>
  </si>
  <si>
    <t>crop_image_250221_110806</t>
    <phoneticPr fontId="2" type="noConversion"/>
  </si>
  <si>
    <t>crop_image_250221_110859</t>
    <phoneticPr fontId="2" type="noConversion"/>
  </si>
  <si>
    <t>crop_image_250221_110925</t>
    <phoneticPr fontId="2" type="noConversion"/>
  </si>
  <si>
    <t>crop_image_250221_111104</t>
    <phoneticPr fontId="2" type="noConversion"/>
  </si>
  <si>
    <t>crop_image_250221_111139</t>
    <phoneticPr fontId="2" type="noConversion"/>
  </si>
  <si>
    <t>crop_image_250221_111207</t>
    <phoneticPr fontId="2" type="noConversion"/>
  </si>
  <si>
    <t>5 0.762891 0.387109 0.111719 0.150781</t>
    <phoneticPr fontId="2" type="noConversion"/>
  </si>
  <si>
    <t>crop_image_250221_111302</t>
    <phoneticPr fontId="2" type="noConversion"/>
  </si>
  <si>
    <t>5 0.718750 0.524219 0.084375 0.162500</t>
    <phoneticPr fontId="2" type="noConversion"/>
  </si>
  <si>
    <t>crop_image_250221_111348</t>
    <phoneticPr fontId="2" type="noConversion"/>
  </si>
  <si>
    <t>6 0.471484 0.591406 0.727344 0.443750</t>
  </si>
  <si>
    <t>crop_image_250221_110628</t>
    <phoneticPr fontId="2" type="noConversion"/>
  </si>
  <si>
    <t>crop_image_250221_110610</t>
    <phoneticPr fontId="2" type="noConversion"/>
  </si>
  <si>
    <t>crop_image_250221_110650</t>
    <phoneticPr fontId="2" type="noConversion"/>
  </si>
  <si>
    <t>crop_image_250221_112159</t>
    <phoneticPr fontId="2" type="noConversion"/>
  </si>
  <si>
    <t>crop_image_250221_111824</t>
    <phoneticPr fontId="2" type="noConversion"/>
  </si>
  <si>
    <t>crop_image_250221_111742</t>
    <phoneticPr fontId="2" type="noConversion"/>
  </si>
  <si>
    <t>crop_image_250221_111643</t>
    <phoneticPr fontId="2" type="noConversion"/>
  </si>
  <si>
    <t>crop_image_250221_111536</t>
    <phoneticPr fontId="2" type="noConversion"/>
  </si>
  <si>
    <t>crop_image_250221_111509</t>
    <phoneticPr fontId="2" type="noConversion"/>
  </si>
  <si>
    <t>crop_image_250221_110833</t>
    <phoneticPr fontId="2" type="noConversion"/>
  </si>
  <si>
    <t>crop_image_250221_111858</t>
    <phoneticPr fontId="2" type="noConversion"/>
  </si>
  <si>
    <t>crop_image_250221_111919</t>
    <phoneticPr fontId="2" type="noConversion"/>
  </si>
  <si>
    <t>crop_image_250221_111944</t>
    <phoneticPr fontId="2" type="noConversion"/>
  </si>
  <si>
    <t>crop_image_250221_112005</t>
    <phoneticPr fontId="2" type="noConversion"/>
  </si>
  <si>
    <t>1 0.642578 0.330078 0.280469 0.172656</t>
    <phoneticPr fontId="2" type="noConversion"/>
  </si>
  <si>
    <t>crop_image_250221_112319</t>
    <phoneticPr fontId="2" type="noConversion"/>
  </si>
  <si>
    <t>crop_image_250221_112343</t>
  </si>
  <si>
    <t>crop_image_250221_112404</t>
  </si>
  <si>
    <t>crop_image_250221_112610</t>
  </si>
  <si>
    <t>crop_image_250221_112636</t>
  </si>
  <si>
    <t>6 0.675000 0.408984 0.254688 0.311719</t>
    <phoneticPr fontId="2" type="noConversion"/>
  </si>
  <si>
    <t>부품누락</t>
    <phoneticPr fontId="2" type="noConversion"/>
  </si>
  <si>
    <t>과납</t>
    <phoneticPr fontId="2" type="noConversion"/>
  </si>
  <si>
    <t>브릿지</t>
    <phoneticPr fontId="2" type="noConversion"/>
  </si>
  <si>
    <t>이물질</t>
    <phoneticPr fontId="2" type="noConversion"/>
  </si>
  <si>
    <t>들뜸</t>
    <phoneticPr fontId="2" type="noConversion"/>
  </si>
  <si>
    <t>스크래치</t>
    <phoneticPr fontId="2" type="noConversion"/>
  </si>
  <si>
    <t>오정렬</t>
    <phoneticPr fontId="2" type="noConversion"/>
  </si>
  <si>
    <t>소계</t>
    <phoneticPr fontId="2" type="noConversion"/>
  </si>
  <si>
    <t>3_0</t>
    <phoneticPr fontId="2" type="noConversion"/>
  </si>
  <si>
    <t>2 0.489583 0.533796 0.023958 0.178704</t>
  </si>
  <si>
    <t>5 0.566146 0.287500 0.021875 0.084259</t>
  </si>
  <si>
    <t>2 0.354427 0.445370 0.043229 0.064815</t>
  </si>
  <si>
    <t>2 0.499219 0.442130 0.107813 0.039815</t>
  </si>
  <si>
    <t>5 0.686979 0.550926 0.101042 0.046296</t>
  </si>
  <si>
    <t>5 0.963802 0.859259 0.043229 0.088889</t>
  </si>
  <si>
    <t>2 0.572917 0.234722 0.038542 0.078704</t>
  </si>
  <si>
    <t>3_1</t>
    <phoneticPr fontId="2" type="noConversion"/>
  </si>
  <si>
    <t>Before</t>
    <phoneticPr fontId="2" type="noConversion"/>
  </si>
  <si>
    <t>After1</t>
    <phoneticPr fontId="2" type="noConversion"/>
  </si>
  <si>
    <t>AFfter2</t>
    <phoneticPr fontId="2" type="noConversion"/>
  </si>
  <si>
    <t>YOLO-N</t>
    <phoneticPr fontId="2" type="noConversion"/>
  </si>
  <si>
    <t>YOLO-S</t>
    <phoneticPr fontId="2" type="noConversion"/>
  </si>
  <si>
    <t>YOLO-M</t>
    <phoneticPr fontId="2" type="noConversion"/>
  </si>
  <si>
    <t>YOLO-L</t>
    <phoneticPr fontId="2" type="noConversion"/>
  </si>
  <si>
    <t>YOLO-X</t>
    <phoneticPr fontId="2" type="noConversion"/>
  </si>
  <si>
    <t>RT-DETR</t>
    <phoneticPr fontId="2" type="noConversion"/>
  </si>
  <si>
    <t>라벨링 재작업</t>
    <phoneticPr fontId="2" type="noConversion"/>
  </si>
  <si>
    <t>미탐지</t>
    <phoneticPr fontId="2" type="noConversion"/>
  </si>
  <si>
    <t>모두 동일</t>
    <phoneticPr fontId="2" type="noConversion"/>
  </si>
  <si>
    <t>1,2번 고정</t>
    <phoneticPr fontId="2" type="noConversion"/>
  </si>
  <si>
    <t>2,3번 고정</t>
    <phoneticPr fontId="2" type="noConversion"/>
  </si>
  <si>
    <t>1,3번 고정</t>
    <phoneticPr fontId="2" type="noConversion"/>
  </si>
  <si>
    <t>0_0_0.1</t>
    <phoneticPr fontId="2" type="noConversion"/>
  </si>
  <si>
    <t>1.0_0_0</t>
    <phoneticPr fontId="2" type="noConversion"/>
  </si>
  <si>
    <t>0_0.1_0</t>
    <phoneticPr fontId="2" type="noConversion"/>
  </si>
  <si>
    <t>degrees</t>
    <phoneticPr fontId="2" type="noConversion"/>
  </si>
  <si>
    <t>flipud</t>
    <phoneticPr fontId="2" type="noConversion"/>
  </si>
  <si>
    <t>fliplr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</si>
</sst>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0"/>
      <color rgb="FF000000"/>
      <name val="한컴돋움"/>
      <family val="1"/>
      <charset val="129"/>
    </font>
    <font>
      <sz val="10"/>
      <color rgb="FF000000"/>
      <name val="한컴돋움"/>
      <family val="1"/>
      <charset val="129"/>
    </font>
    <font>
      <sz val="10"/>
      <color rgb="FF808080"/>
      <name val="한컴돋움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0"/>
      <color rgb="FF808080"/>
      <name val="한컴돋움"/>
      <family val="1"/>
      <charset val="129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19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7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3" fontId="4" fillId="0" borderId="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9" fontId="0" fillId="0" borderId="0" xfId="1" applyFont="1" applyAlignment="1"/>
    <xf numFmtId="176" fontId="0" fillId="0" borderId="0" xfId="1" applyNumberFormat="1" applyFont="1" applyAlignment="1"/>
    <xf numFmtId="0" fontId="4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76" fontId="0" fillId="2" borderId="0" xfId="1" applyNumberFormat="1" applyFont="1" applyFill="1" applyAlignment="1"/>
    <xf numFmtId="0" fontId="6" fillId="0" borderId="0" xfId="0" applyFo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4" fillId="11" borderId="2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6" fillId="11" borderId="0" xfId="0" applyFont="1" applyFill="1"/>
    <xf numFmtId="0" fontId="0" fillId="0" borderId="4" xfId="0" applyBorder="1"/>
    <xf numFmtId="0" fontId="0" fillId="11" borderId="5" xfId="0" applyFill="1" applyBorder="1"/>
    <xf numFmtId="0" fontId="0" fillId="0" borderId="7" xfId="0" applyBorder="1"/>
    <xf numFmtId="0" fontId="3" fillId="0" borderId="9" xfId="0" applyFont="1" applyBorder="1" applyAlignment="1">
      <alignment horizontal="center" vertical="center" wrapText="1"/>
    </xf>
    <xf numFmtId="0" fontId="0" fillId="11" borderId="8" xfId="0" applyFill="1" applyBorder="1"/>
    <xf numFmtId="0" fontId="0" fillId="0" borderId="11" xfId="0" applyBorder="1"/>
    <xf numFmtId="176" fontId="0" fillId="11" borderId="12" xfId="1" applyNumberFormat="1" applyFont="1" applyFill="1" applyBorder="1" applyAlignment="1"/>
    <xf numFmtId="0" fontId="0" fillId="11" borderId="6" xfId="0" applyFill="1" applyBorder="1"/>
    <xf numFmtId="0" fontId="0" fillId="11" borderId="4" xfId="0" applyFill="1" applyBorder="1"/>
    <xf numFmtId="0" fontId="0" fillId="11" borderId="7" xfId="0" applyFill="1" applyBorder="1"/>
    <xf numFmtId="3" fontId="4" fillId="11" borderId="10" xfId="0" applyNumberFormat="1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0" fillId="11" borderId="13" xfId="0" applyFill="1" applyBorder="1"/>
    <xf numFmtId="0" fontId="0" fillId="11" borderId="11" xfId="0" applyFill="1" applyBorder="1"/>
    <xf numFmtId="0" fontId="6" fillId="11" borderId="0" xfId="0" applyFont="1" applyFill="1" applyAlignment="1">
      <alignment horizontal="center"/>
    </xf>
    <xf numFmtId="176" fontId="0" fillId="11" borderId="0" xfId="1" applyNumberFormat="1" applyFont="1" applyFill="1" applyBorder="1" applyAlignment="1"/>
    <xf numFmtId="0" fontId="3" fillId="11" borderId="15" xfId="0" applyFont="1" applyFill="1" applyBorder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7" fillId="11" borderId="1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11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0" fillId="0" borderId="14" xfId="0" applyBorder="1"/>
    <xf numFmtId="0" fontId="0" fillId="11" borderId="5" xfId="0" applyFill="1" applyBorder="1" applyAlignment="1">
      <alignment horizontal="center"/>
    </xf>
    <xf numFmtId="0" fontId="6" fillId="10" borderId="14" xfId="0" applyFont="1" applyFill="1" applyBorder="1"/>
    <xf numFmtId="0" fontId="9" fillId="11" borderId="14" xfId="0" applyFont="1" applyFill="1" applyBorder="1"/>
    <xf numFmtId="0" fontId="0" fillId="0" borderId="14" xfId="0" applyBorder="1" applyAlignment="1">
      <alignment horizontal="center"/>
    </xf>
    <xf numFmtId="0" fontId="0" fillId="12" borderId="14" xfId="0" applyFill="1" applyBorder="1"/>
    <xf numFmtId="0" fontId="0" fillId="11" borderId="14" xfId="0" applyFill="1" applyBorder="1"/>
    <xf numFmtId="0" fontId="6" fillId="8" borderId="14" xfId="0" applyFont="1" applyFill="1" applyBorder="1"/>
    <xf numFmtId="0" fontId="0" fillId="11" borderId="14" xfId="0" applyFill="1" applyBorder="1" applyAlignment="1">
      <alignment horizontal="center"/>
    </xf>
    <xf numFmtId="0" fontId="6" fillId="11" borderId="0" xfId="0" applyFont="1" applyFill="1" applyAlignment="1">
      <alignment horizontal="center"/>
    </xf>
    <xf numFmtId="0" fontId="6" fillId="11" borderId="5" xfId="0" applyFont="1" applyFill="1" applyBorder="1" applyAlignment="1">
      <alignment horizontal="center"/>
    </xf>
    <xf numFmtId="0" fontId="6" fillId="11" borderId="14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7" borderId="14" xfId="0" applyFont="1" applyFill="1" applyBorder="1"/>
    <xf numFmtId="0" fontId="6" fillId="7" borderId="0" xfId="0" applyFont="1" applyFill="1"/>
    <xf numFmtId="0" fontId="9" fillId="0" borderId="14" xfId="0" applyFont="1" applyBorder="1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"/>
  <sheetViews>
    <sheetView workbookViewId="0">
      <selection activeCell="G3" sqref="G3:G19"/>
    </sheetView>
  </sheetViews>
  <sheetFormatPr defaultRowHeight="16.899999999999999" x14ac:dyDescent="0.6"/>
  <sheetData>
    <row r="1" spans="1:20" x14ac:dyDescent="0.6">
      <c r="A1" t="s">
        <v>0</v>
      </c>
      <c r="F1" s="4">
        <f>4</f>
        <v>4</v>
      </c>
    </row>
    <row r="2" spans="1:20" x14ac:dyDescent="0.6">
      <c r="A2" t="s">
        <v>1</v>
      </c>
      <c r="F2" s="1">
        <v>0</v>
      </c>
    </row>
    <row r="3" spans="1:20" x14ac:dyDescent="0.6">
      <c r="A3" t="s">
        <v>2</v>
      </c>
      <c r="F3" s="5">
        <v>5</v>
      </c>
    </row>
    <row r="4" spans="1:20" x14ac:dyDescent="0.6">
      <c r="A4" t="s">
        <v>3</v>
      </c>
      <c r="F4" s="1">
        <v>0</v>
      </c>
      <c r="M4">
        <v>0</v>
      </c>
      <c r="N4">
        <v>1</v>
      </c>
      <c r="O4">
        <v>2</v>
      </c>
      <c r="P4">
        <v>3</v>
      </c>
      <c r="Q4">
        <v>4</v>
      </c>
      <c r="R4">
        <v>5</v>
      </c>
      <c r="S4">
        <v>6</v>
      </c>
    </row>
    <row r="5" spans="1:20" x14ac:dyDescent="0.6">
      <c r="A5" t="s">
        <v>6</v>
      </c>
      <c r="F5" s="6">
        <v>6</v>
      </c>
      <c r="H5">
        <v>0</v>
      </c>
      <c r="I5">
        <v>6</v>
      </c>
      <c r="J5">
        <v>232</v>
      </c>
      <c r="K5">
        <f>J5-I5</f>
        <v>226</v>
      </c>
      <c r="L5" s="7" t="s">
        <v>23</v>
      </c>
      <c r="M5" s="13">
        <v>200</v>
      </c>
      <c r="N5" s="8">
        <v>193</v>
      </c>
      <c r="O5" s="8">
        <v>182</v>
      </c>
      <c r="P5" s="8">
        <v>200</v>
      </c>
      <c r="Q5" s="8">
        <v>183</v>
      </c>
      <c r="R5" s="13">
        <v>187</v>
      </c>
      <c r="S5" s="8">
        <v>197</v>
      </c>
      <c r="T5" s="9">
        <f>SUM(M5:S5)</f>
        <v>1342</v>
      </c>
    </row>
    <row r="6" spans="1:20" ht="25.5" x14ac:dyDescent="0.6">
      <c r="A6" t="s">
        <v>21</v>
      </c>
      <c r="F6" s="2">
        <v>1</v>
      </c>
      <c r="H6">
        <v>1</v>
      </c>
      <c r="I6">
        <v>10</v>
      </c>
      <c r="J6">
        <v>221</v>
      </c>
      <c r="K6">
        <f t="shared" ref="K6:K11" si="0">J6-I6</f>
        <v>211</v>
      </c>
      <c r="L6" s="7" t="s">
        <v>24</v>
      </c>
      <c r="M6" s="14">
        <v>15</v>
      </c>
      <c r="N6" s="10">
        <v>11</v>
      </c>
      <c r="O6" s="10">
        <v>12</v>
      </c>
      <c r="P6" s="10">
        <v>11</v>
      </c>
      <c r="Q6" s="10">
        <v>6</v>
      </c>
      <c r="R6" s="14">
        <v>22</v>
      </c>
      <c r="S6" s="10">
        <v>13</v>
      </c>
      <c r="T6" s="9">
        <f>SUM(M6:S6)</f>
        <v>90</v>
      </c>
    </row>
    <row r="7" spans="1:20" x14ac:dyDescent="0.6">
      <c r="A7" t="s">
        <v>22</v>
      </c>
      <c r="F7" s="2">
        <v>1</v>
      </c>
      <c r="H7">
        <v>2</v>
      </c>
      <c r="I7">
        <v>0</v>
      </c>
      <c r="J7">
        <v>204</v>
      </c>
      <c r="K7">
        <f t="shared" si="0"/>
        <v>204</v>
      </c>
      <c r="M7" s="1">
        <f>M5+M6</f>
        <v>215</v>
      </c>
      <c r="N7">
        <f t="shared" ref="N7:T7" si="1">N5+N6</f>
        <v>204</v>
      </c>
      <c r="O7">
        <f t="shared" si="1"/>
        <v>194</v>
      </c>
      <c r="P7">
        <f t="shared" si="1"/>
        <v>211</v>
      </c>
      <c r="Q7">
        <f t="shared" si="1"/>
        <v>189</v>
      </c>
      <c r="R7" s="1">
        <f t="shared" si="1"/>
        <v>209</v>
      </c>
      <c r="S7">
        <f t="shared" si="1"/>
        <v>210</v>
      </c>
      <c r="T7">
        <f t="shared" si="1"/>
        <v>1432</v>
      </c>
    </row>
    <row r="8" spans="1:20" x14ac:dyDescent="0.6">
      <c r="A8" t="s">
        <v>7</v>
      </c>
      <c r="F8" s="2">
        <v>1</v>
      </c>
      <c r="H8">
        <v>3</v>
      </c>
      <c r="I8">
        <v>1</v>
      </c>
      <c r="J8">
        <v>222</v>
      </c>
      <c r="K8">
        <f t="shared" si="0"/>
        <v>221</v>
      </c>
      <c r="M8" s="15">
        <f>M6/M5</f>
        <v>7.4999999999999997E-2</v>
      </c>
      <c r="N8" s="12">
        <f t="shared" ref="N8:S8" si="2">N6/N5</f>
        <v>5.6994818652849742E-2</v>
      </c>
      <c r="O8" s="12">
        <f t="shared" si="2"/>
        <v>6.5934065934065936E-2</v>
      </c>
      <c r="P8" s="12">
        <f t="shared" si="2"/>
        <v>5.5E-2</v>
      </c>
      <c r="Q8" s="12">
        <f t="shared" si="2"/>
        <v>3.2786885245901641E-2</v>
      </c>
      <c r="R8" s="15">
        <f t="shared" si="2"/>
        <v>0.11764705882352941</v>
      </c>
      <c r="S8" s="12">
        <f t="shared" si="2"/>
        <v>6.5989847715736044E-2</v>
      </c>
    </row>
    <row r="9" spans="1:20" x14ac:dyDescent="0.6">
      <c r="A9" t="s">
        <v>8</v>
      </c>
      <c r="F9" s="1">
        <v>0</v>
      </c>
      <c r="H9">
        <v>4</v>
      </c>
      <c r="I9">
        <v>1</v>
      </c>
      <c r="J9">
        <v>191</v>
      </c>
      <c r="K9">
        <f t="shared" si="0"/>
        <v>190</v>
      </c>
      <c r="M9" s="11"/>
    </row>
    <row r="10" spans="1:20" x14ac:dyDescent="0.6">
      <c r="A10" t="s">
        <v>9</v>
      </c>
      <c r="F10" s="3">
        <v>3</v>
      </c>
      <c r="H10">
        <v>5</v>
      </c>
      <c r="I10">
        <v>1</v>
      </c>
      <c r="J10">
        <v>252</v>
      </c>
      <c r="K10">
        <f t="shared" si="0"/>
        <v>251</v>
      </c>
    </row>
    <row r="11" spans="1:20" x14ac:dyDescent="0.6">
      <c r="A11" t="s">
        <v>10</v>
      </c>
      <c r="F11" s="2">
        <v>1</v>
      </c>
      <c r="H11">
        <v>6</v>
      </c>
      <c r="I11">
        <v>4</v>
      </c>
      <c r="J11">
        <v>222</v>
      </c>
      <c r="K11">
        <f t="shared" si="0"/>
        <v>218</v>
      </c>
    </row>
    <row r="12" spans="1:20" x14ac:dyDescent="0.6">
      <c r="A12" t="s">
        <v>11</v>
      </c>
      <c r="F12" s="2">
        <v>1</v>
      </c>
      <c r="I12">
        <f>SUM(I5:I11)</f>
        <v>23</v>
      </c>
      <c r="J12">
        <f>SUM(J5:J11)</f>
        <v>1544</v>
      </c>
      <c r="K12" s="16">
        <f>SUM(K5:K11)</f>
        <v>1521</v>
      </c>
    </row>
    <row r="13" spans="1:20" x14ac:dyDescent="0.6">
      <c r="A13" t="s">
        <v>12</v>
      </c>
      <c r="F13" s="6">
        <v>6</v>
      </c>
    </row>
    <row r="14" spans="1:20" x14ac:dyDescent="0.6">
      <c r="A14" t="s">
        <v>13</v>
      </c>
      <c r="F14" s="1">
        <v>0</v>
      </c>
    </row>
    <row r="15" spans="1:20" x14ac:dyDescent="0.6">
      <c r="A15" t="s">
        <v>14</v>
      </c>
      <c r="F15" s="6">
        <v>6</v>
      </c>
    </row>
    <row r="16" spans="1:20" x14ac:dyDescent="0.6">
      <c r="A16" t="s">
        <v>15</v>
      </c>
      <c r="F16" s="2">
        <v>1</v>
      </c>
    </row>
    <row r="17" spans="1:6" x14ac:dyDescent="0.6">
      <c r="A17" t="s">
        <v>16</v>
      </c>
      <c r="F17" s="2">
        <v>1</v>
      </c>
    </row>
    <row r="18" spans="1:6" x14ac:dyDescent="0.6">
      <c r="A18" t="s">
        <v>17</v>
      </c>
      <c r="F18" s="2">
        <v>1</v>
      </c>
    </row>
    <row r="19" spans="1:6" x14ac:dyDescent="0.6">
      <c r="A19" t="s">
        <v>18</v>
      </c>
      <c r="F19" s="6">
        <v>6</v>
      </c>
    </row>
    <row r="20" spans="1:6" x14ac:dyDescent="0.6">
      <c r="A20" t="s">
        <v>4</v>
      </c>
      <c r="F20" s="2">
        <v>1</v>
      </c>
    </row>
    <row r="21" spans="1:6" x14ac:dyDescent="0.6">
      <c r="A21" t="s">
        <v>5</v>
      </c>
      <c r="F21" s="1">
        <v>0</v>
      </c>
    </row>
    <row r="22" spans="1:6" x14ac:dyDescent="0.6">
      <c r="A22" t="s">
        <v>19</v>
      </c>
      <c r="F22" s="2">
        <v>1</v>
      </c>
    </row>
    <row r="23" spans="1:6" x14ac:dyDescent="0.6">
      <c r="A23" t="s">
        <v>20</v>
      </c>
      <c r="F23" s="1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79D31-D190-4B83-9D20-802D2C7FCCE7}">
  <dimension ref="A1:S138"/>
  <sheetViews>
    <sheetView workbookViewId="0">
      <selection activeCell="K132" sqref="K132"/>
    </sheetView>
  </sheetViews>
  <sheetFormatPr defaultRowHeight="16.899999999999999" x14ac:dyDescent="0.6"/>
  <sheetData>
    <row r="1" spans="1:19" x14ac:dyDescent="0.6">
      <c r="A1" t="s">
        <v>25</v>
      </c>
    </row>
    <row r="2" spans="1:19" x14ac:dyDescent="0.6">
      <c r="A2" t="s">
        <v>26</v>
      </c>
      <c r="F2" t="s">
        <v>128</v>
      </c>
      <c r="G2" t="s">
        <v>129</v>
      </c>
      <c r="H2" t="s">
        <v>127</v>
      </c>
      <c r="L2">
        <v>0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</row>
    <row r="3" spans="1:19" x14ac:dyDescent="0.6">
      <c r="A3" t="s">
        <v>27</v>
      </c>
      <c r="E3">
        <v>0</v>
      </c>
      <c r="F3">
        <v>215</v>
      </c>
      <c r="G3">
        <v>226</v>
      </c>
      <c r="H3">
        <f>G3-F3</f>
        <v>11</v>
      </c>
      <c r="K3" s="7" t="s">
        <v>23</v>
      </c>
      <c r="L3" s="13">
        <v>200</v>
      </c>
      <c r="M3" s="8">
        <v>193</v>
      </c>
      <c r="N3" s="8">
        <v>182</v>
      </c>
      <c r="O3" s="8">
        <v>200</v>
      </c>
      <c r="P3" s="8">
        <v>183</v>
      </c>
      <c r="Q3" s="13">
        <v>187</v>
      </c>
      <c r="R3" s="8">
        <v>197</v>
      </c>
      <c r="S3" s="9">
        <f>SUM(L3:R3)</f>
        <v>1342</v>
      </c>
    </row>
    <row r="4" spans="1:19" ht="25.5" x14ac:dyDescent="0.6">
      <c r="A4" t="s">
        <v>28</v>
      </c>
      <c r="E4">
        <v>1</v>
      </c>
      <c r="F4">
        <v>204</v>
      </c>
      <c r="G4">
        <v>211</v>
      </c>
      <c r="H4">
        <f t="shared" ref="H4:H9" si="0">G4-F4</f>
        <v>7</v>
      </c>
      <c r="K4" s="7" t="s">
        <v>24</v>
      </c>
      <c r="L4" s="14">
        <v>15</v>
      </c>
      <c r="M4" s="10">
        <v>11</v>
      </c>
      <c r="N4" s="10">
        <v>12</v>
      </c>
      <c r="O4" s="10">
        <v>11</v>
      </c>
      <c r="P4" s="10">
        <v>6</v>
      </c>
      <c r="Q4" s="14">
        <v>22</v>
      </c>
      <c r="R4" s="10">
        <v>13</v>
      </c>
      <c r="S4" s="9">
        <f>SUM(L4:R4)</f>
        <v>90</v>
      </c>
    </row>
    <row r="5" spans="1:19" x14ac:dyDescent="0.6">
      <c r="A5" t="s">
        <v>29</v>
      </c>
      <c r="E5">
        <v>2</v>
      </c>
      <c r="F5">
        <v>194</v>
      </c>
      <c r="G5">
        <v>204</v>
      </c>
      <c r="H5">
        <f t="shared" si="0"/>
        <v>10</v>
      </c>
      <c r="L5" s="1">
        <f>L3+L4</f>
        <v>215</v>
      </c>
      <c r="M5">
        <f t="shared" ref="M5:S5" si="1">M3+M4</f>
        <v>204</v>
      </c>
      <c r="N5">
        <f t="shared" si="1"/>
        <v>194</v>
      </c>
      <c r="O5">
        <f t="shared" si="1"/>
        <v>211</v>
      </c>
      <c r="P5">
        <f t="shared" si="1"/>
        <v>189</v>
      </c>
      <c r="Q5" s="1">
        <f t="shared" si="1"/>
        <v>209</v>
      </c>
      <c r="R5">
        <f t="shared" si="1"/>
        <v>210</v>
      </c>
      <c r="S5">
        <f t="shared" si="1"/>
        <v>1432</v>
      </c>
    </row>
    <row r="6" spans="1:19" x14ac:dyDescent="0.6">
      <c r="A6" t="s">
        <v>30</v>
      </c>
      <c r="E6">
        <v>3</v>
      </c>
      <c r="F6">
        <v>211</v>
      </c>
      <c r="G6">
        <v>221</v>
      </c>
      <c r="H6">
        <f t="shared" si="0"/>
        <v>10</v>
      </c>
      <c r="L6" s="15">
        <f>L4/L3</f>
        <v>7.4999999999999997E-2</v>
      </c>
      <c r="M6" s="12">
        <f t="shared" ref="M6:R6" si="2">M4/M3</f>
        <v>5.6994818652849742E-2</v>
      </c>
      <c r="N6" s="12">
        <f t="shared" si="2"/>
        <v>6.5934065934065936E-2</v>
      </c>
      <c r="O6" s="12">
        <f t="shared" si="2"/>
        <v>5.5E-2</v>
      </c>
      <c r="P6" s="12">
        <f t="shared" si="2"/>
        <v>3.2786885245901641E-2</v>
      </c>
      <c r="Q6" s="15">
        <f t="shared" si="2"/>
        <v>0.11764705882352941</v>
      </c>
      <c r="R6" s="12">
        <f t="shared" si="2"/>
        <v>6.5989847715736044E-2</v>
      </c>
    </row>
    <row r="7" spans="1:19" x14ac:dyDescent="0.6">
      <c r="A7" t="s">
        <v>31</v>
      </c>
      <c r="E7">
        <v>4</v>
      </c>
      <c r="F7">
        <v>189</v>
      </c>
      <c r="G7">
        <v>190</v>
      </c>
      <c r="H7">
        <f t="shared" si="0"/>
        <v>1</v>
      </c>
    </row>
    <row r="8" spans="1:19" x14ac:dyDescent="0.6">
      <c r="A8" t="s">
        <v>32</v>
      </c>
      <c r="E8">
        <v>5</v>
      </c>
      <c r="F8">
        <v>209</v>
      </c>
      <c r="G8">
        <v>251</v>
      </c>
      <c r="H8">
        <f t="shared" si="0"/>
        <v>42</v>
      </c>
    </row>
    <row r="9" spans="1:19" x14ac:dyDescent="0.6">
      <c r="A9" t="s">
        <v>33</v>
      </c>
      <c r="E9">
        <v>6</v>
      </c>
      <c r="F9">
        <v>210</v>
      </c>
      <c r="G9">
        <v>218</v>
      </c>
      <c r="H9">
        <f t="shared" si="0"/>
        <v>8</v>
      </c>
    </row>
    <row r="10" spans="1:19" x14ac:dyDescent="0.6">
      <c r="A10" t="s">
        <v>34</v>
      </c>
      <c r="F10" s="16">
        <f>SUM(F3:F9)</f>
        <v>1432</v>
      </c>
      <c r="G10" s="16">
        <v>1521</v>
      </c>
      <c r="H10" s="16">
        <f>SUM(H3:H9)</f>
        <v>89</v>
      </c>
      <c r="I10" s="16"/>
      <c r="J10" s="16"/>
    </row>
    <row r="11" spans="1:19" x14ac:dyDescent="0.6">
      <c r="A11" t="s">
        <v>35</v>
      </c>
    </row>
    <row r="12" spans="1:19" x14ac:dyDescent="0.6">
      <c r="A12" t="s">
        <v>36</v>
      </c>
    </row>
    <row r="13" spans="1:19" x14ac:dyDescent="0.6">
      <c r="A13" t="s">
        <v>37</v>
      </c>
    </row>
    <row r="14" spans="1:19" x14ac:dyDescent="0.6">
      <c r="A14" t="s">
        <v>38</v>
      </c>
    </row>
    <row r="15" spans="1:19" x14ac:dyDescent="0.6">
      <c r="A15" t="s">
        <v>40</v>
      </c>
    </row>
    <row r="16" spans="1:19" x14ac:dyDescent="0.6">
      <c r="A16" t="s">
        <v>39</v>
      </c>
    </row>
    <row r="17" spans="1:1" x14ac:dyDescent="0.6">
      <c r="A17" t="s">
        <v>41</v>
      </c>
    </row>
    <row r="18" spans="1:1" x14ac:dyDescent="0.6">
      <c r="A18" t="s">
        <v>42</v>
      </c>
    </row>
    <row r="19" spans="1:1" x14ac:dyDescent="0.6">
      <c r="A19" t="s">
        <v>43</v>
      </c>
    </row>
    <row r="20" spans="1:1" x14ac:dyDescent="0.6">
      <c r="A20" t="s">
        <v>39</v>
      </c>
    </row>
    <row r="21" spans="1:1" x14ac:dyDescent="0.6">
      <c r="A21" t="s">
        <v>44</v>
      </c>
    </row>
    <row r="22" spans="1:1" x14ac:dyDescent="0.6">
      <c r="A22" t="s">
        <v>45</v>
      </c>
    </row>
    <row r="23" spans="1:1" x14ac:dyDescent="0.6">
      <c r="A23" t="s">
        <v>46</v>
      </c>
    </row>
    <row r="24" spans="1:1" x14ac:dyDescent="0.6">
      <c r="A24" t="s">
        <v>47</v>
      </c>
    </row>
    <row r="25" spans="1:1" x14ac:dyDescent="0.6">
      <c r="A25" t="s">
        <v>48</v>
      </c>
    </row>
    <row r="26" spans="1:1" s="1" customFormat="1" x14ac:dyDescent="0.6">
      <c r="A26" s="1" t="s">
        <v>49</v>
      </c>
    </row>
    <row r="27" spans="1:1" s="1" customFormat="1" x14ac:dyDescent="0.6">
      <c r="A27" s="1" t="s">
        <v>50</v>
      </c>
    </row>
    <row r="28" spans="1:1" x14ac:dyDescent="0.6">
      <c r="A28" t="s">
        <v>51</v>
      </c>
    </row>
    <row r="29" spans="1:1" x14ac:dyDescent="0.6">
      <c r="A29" t="s">
        <v>52</v>
      </c>
    </row>
    <row r="30" spans="1:1" x14ac:dyDescent="0.6">
      <c r="A30" t="s">
        <v>53</v>
      </c>
    </row>
    <row r="31" spans="1:1" x14ac:dyDescent="0.6">
      <c r="A31" t="s">
        <v>54</v>
      </c>
    </row>
    <row r="32" spans="1:1" x14ac:dyDescent="0.6">
      <c r="A32" t="s">
        <v>55</v>
      </c>
    </row>
    <row r="33" spans="1:1" x14ac:dyDescent="0.6">
      <c r="A33" t="s">
        <v>56</v>
      </c>
    </row>
    <row r="34" spans="1:1" x14ac:dyDescent="0.6">
      <c r="A34" t="s">
        <v>57</v>
      </c>
    </row>
    <row r="35" spans="1:1" x14ac:dyDescent="0.6">
      <c r="A35" t="s">
        <v>58</v>
      </c>
    </row>
    <row r="36" spans="1:1" s="1" customFormat="1" x14ac:dyDescent="0.6">
      <c r="A36" s="1" t="s">
        <v>59</v>
      </c>
    </row>
    <row r="37" spans="1:1" s="1" customFormat="1" x14ac:dyDescent="0.6">
      <c r="A37" s="1" t="s">
        <v>60</v>
      </c>
    </row>
    <row r="38" spans="1:1" x14ac:dyDescent="0.6">
      <c r="A38" t="s">
        <v>61</v>
      </c>
    </row>
    <row r="39" spans="1:1" x14ac:dyDescent="0.6">
      <c r="A39" t="s">
        <v>62</v>
      </c>
    </row>
    <row r="40" spans="1:1" x14ac:dyDescent="0.6">
      <c r="A40" t="s">
        <v>63</v>
      </c>
    </row>
    <row r="41" spans="1:1" x14ac:dyDescent="0.6">
      <c r="A41" t="s">
        <v>64</v>
      </c>
    </row>
    <row r="42" spans="1:1" x14ac:dyDescent="0.6">
      <c r="A42" t="s">
        <v>65</v>
      </c>
    </row>
    <row r="43" spans="1:1" x14ac:dyDescent="0.6">
      <c r="A43" t="s">
        <v>66</v>
      </c>
    </row>
    <row r="44" spans="1:1" x14ac:dyDescent="0.6">
      <c r="A44" t="s">
        <v>67</v>
      </c>
    </row>
    <row r="45" spans="1:1" x14ac:dyDescent="0.6">
      <c r="A45" t="s">
        <v>68</v>
      </c>
    </row>
    <row r="46" spans="1:1" x14ac:dyDescent="0.6">
      <c r="A46" t="s">
        <v>69</v>
      </c>
    </row>
    <row r="47" spans="1:1" x14ac:dyDescent="0.6">
      <c r="A47" t="s">
        <v>70</v>
      </c>
    </row>
    <row r="48" spans="1:1" x14ac:dyDescent="0.6">
      <c r="A48" t="s">
        <v>71</v>
      </c>
    </row>
    <row r="49" spans="1:1" x14ac:dyDescent="0.6">
      <c r="A49" t="s">
        <v>72</v>
      </c>
    </row>
    <row r="50" spans="1:1" x14ac:dyDescent="0.6">
      <c r="A50" t="s">
        <v>73</v>
      </c>
    </row>
    <row r="51" spans="1:1" x14ac:dyDescent="0.6">
      <c r="A51" t="s">
        <v>74</v>
      </c>
    </row>
    <row r="52" spans="1:1" x14ac:dyDescent="0.6">
      <c r="A52" t="s">
        <v>75</v>
      </c>
    </row>
    <row r="53" spans="1:1" x14ac:dyDescent="0.6">
      <c r="A53" t="s">
        <v>76</v>
      </c>
    </row>
    <row r="54" spans="1:1" s="1" customFormat="1" x14ac:dyDescent="0.6">
      <c r="A54" s="1" t="s">
        <v>77</v>
      </c>
    </row>
    <row r="55" spans="1:1" s="1" customFormat="1" x14ac:dyDescent="0.6">
      <c r="A55" s="1" t="s">
        <v>78</v>
      </c>
    </row>
    <row r="56" spans="1:1" s="2" customFormat="1" x14ac:dyDescent="0.6">
      <c r="A56" s="2" t="s">
        <v>79</v>
      </c>
    </row>
    <row r="57" spans="1:1" s="2" customFormat="1" x14ac:dyDescent="0.6">
      <c r="A57" s="2" t="s">
        <v>80</v>
      </c>
    </row>
    <row r="58" spans="1:1" s="2" customFormat="1" x14ac:dyDescent="0.6">
      <c r="A58" s="2" t="s">
        <v>81</v>
      </c>
    </row>
    <row r="59" spans="1:1" s="2" customFormat="1" x14ac:dyDescent="0.6">
      <c r="A59" s="2" t="s">
        <v>82</v>
      </c>
    </row>
    <row r="60" spans="1:1" s="1" customFormat="1" x14ac:dyDescent="0.6">
      <c r="A60" s="1" t="s">
        <v>83</v>
      </c>
    </row>
    <row r="61" spans="1:1" s="1" customFormat="1" x14ac:dyDescent="0.6">
      <c r="A61" s="1" t="s">
        <v>84</v>
      </c>
    </row>
    <row r="62" spans="1:1" s="1" customFormat="1" x14ac:dyDescent="0.6">
      <c r="A62" s="1" t="s">
        <v>85</v>
      </c>
    </row>
    <row r="63" spans="1:1" s="2" customFormat="1" x14ac:dyDescent="0.6">
      <c r="A63" s="2" t="s">
        <v>86</v>
      </c>
    </row>
    <row r="64" spans="1:1" s="2" customFormat="1" x14ac:dyDescent="0.6">
      <c r="A64" s="2" t="s">
        <v>87</v>
      </c>
    </row>
    <row r="65" spans="1:1" s="2" customFormat="1" x14ac:dyDescent="0.6">
      <c r="A65" s="2" t="s">
        <v>88</v>
      </c>
    </row>
    <row r="66" spans="1:1" s="17" customFormat="1" x14ac:dyDescent="0.6">
      <c r="A66" s="17" t="s">
        <v>89</v>
      </c>
    </row>
    <row r="67" spans="1:1" s="17" customFormat="1" x14ac:dyDescent="0.6">
      <c r="A67" s="17" t="s">
        <v>90</v>
      </c>
    </row>
    <row r="68" spans="1:1" s="17" customFormat="1" x14ac:dyDescent="0.6">
      <c r="A68" s="17" t="s">
        <v>91</v>
      </c>
    </row>
    <row r="69" spans="1:1" s="18" customFormat="1" x14ac:dyDescent="0.6">
      <c r="A69" s="18" t="s">
        <v>92</v>
      </c>
    </row>
    <row r="70" spans="1:1" s="18" customFormat="1" x14ac:dyDescent="0.6">
      <c r="A70" s="18" t="s">
        <v>93</v>
      </c>
    </row>
    <row r="71" spans="1:1" s="2" customFormat="1" x14ac:dyDescent="0.6">
      <c r="A71" s="2" t="s">
        <v>94</v>
      </c>
    </row>
    <row r="72" spans="1:1" s="2" customFormat="1" x14ac:dyDescent="0.6">
      <c r="A72" s="2" t="s">
        <v>95</v>
      </c>
    </row>
    <row r="73" spans="1:1" s="2" customFormat="1" x14ac:dyDescent="0.6">
      <c r="A73" s="2" t="s">
        <v>96</v>
      </c>
    </row>
    <row r="74" spans="1:1" s="18" customFormat="1" x14ac:dyDescent="0.6">
      <c r="A74" s="18" t="s">
        <v>97</v>
      </c>
    </row>
    <row r="75" spans="1:1" s="18" customFormat="1" x14ac:dyDescent="0.6">
      <c r="A75" s="18" t="s">
        <v>98</v>
      </c>
    </row>
    <row r="76" spans="1:1" x14ac:dyDescent="0.6">
      <c r="A76" t="s">
        <v>99</v>
      </c>
    </row>
    <row r="77" spans="1:1" x14ac:dyDescent="0.6">
      <c r="A77" t="s">
        <v>100</v>
      </c>
    </row>
    <row r="78" spans="1:1" s="1" customFormat="1" x14ac:dyDescent="0.6">
      <c r="A78" s="1" t="s">
        <v>101</v>
      </c>
    </row>
    <row r="79" spans="1:1" s="1" customFormat="1" x14ac:dyDescent="0.6">
      <c r="A79" s="1" t="s">
        <v>102</v>
      </c>
    </row>
    <row r="80" spans="1:1" s="5" customFormat="1" x14ac:dyDescent="0.6">
      <c r="A80" s="5" t="s">
        <v>103</v>
      </c>
    </row>
    <row r="81" spans="1:1" s="5" customFormat="1" x14ac:dyDescent="0.6">
      <c r="A81" s="5" t="s">
        <v>104</v>
      </c>
    </row>
    <row r="82" spans="1:1" x14ac:dyDescent="0.6">
      <c r="A82" t="s">
        <v>105</v>
      </c>
    </row>
    <row r="83" spans="1:1" x14ac:dyDescent="0.6">
      <c r="A83" t="s">
        <v>106</v>
      </c>
    </row>
    <row r="84" spans="1:1" s="19" customFormat="1" x14ac:dyDescent="0.6">
      <c r="A84" s="19" t="s">
        <v>107</v>
      </c>
    </row>
    <row r="85" spans="1:1" s="19" customFormat="1" x14ac:dyDescent="0.6">
      <c r="A85" s="19" t="s">
        <v>108</v>
      </c>
    </row>
    <row r="86" spans="1:1" s="2" customFormat="1" x14ac:dyDescent="0.6">
      <c r="A86" s="2" t="s">
        <v>109</v>
      </c>
    </row>
    <row r="87" spans="1:1" s="2" customFormat="1" x14ac:dyDescent="0.6">
      <c r="A87" s="2" t="s">
        <v>110</v>
      </c>
    </row>
    <row r="88" spans="1:1" s="1" customFormat="1" x14ac:dyDescent="0.6">
      <c r="A88" s="1" t="s">
        <v>111</v>
      </c>
    </row>
    <row r="89" spans="1:1" s="1" customFormat="1" x14ac:dyDescent="0.6">
      <c r="A89" s="1" t="s">
        <v>112</v>
      </c>
    </row>
    <row r="90" spans="1:1" x14ac:dyDescent="0.6">
      <c r="A90" t="s">
        <v>113</v>
      </c>
    </row>
    <row r="91" spans="1:1" s="18" customFormat="1" x14ac:dyDescent="0.6">
      <c r="A91" s="18" t="s">
        <v>114</v>
      </c>
    </row>
    <row r="92" spans="1:1" s="18" customFormat="1" x14ac:dyDescent="0.6">
      <c r="A92" s="18" t="s">
        <v>115</v>
      </c>
    </row>
    <row r="93" spans="1:1" s="18" customFormat="1" x14ac:dyDescent="0.6">
      <c r="A93" s="18" t="s">
        <v>116</v>
      </c>
    </row>
    <row r="94" spans="1:1" s="19" customFormat="1" x14ac:dyDescent="0.6">
      <c r="A94" s="19" t="s">
        <v>117</v>
      </c>
    </row>
    <row r="95" spans="1:1" s="19" customFormat="1" x14ac:dyDescent="0.6">
      <c r="A95" s="19" t="s">
        <v>118</v>
      </c>
    </row>
    <row r="96" spans="1:1" s="19" customFormat="1" x14ac:dyDescent="0.6">
      <c r="A96" s="19" t="s">
        <v>119</v>
      </c>
    </row>
    <row r="97" spans="1:1" s="3" customFormat="1" x14ac:dyDescent="0.6">
      <c r="A97" s="3" t="s">
        <v>120</v>
      </c>
    </row>
    <row r="98" spans="1:1" s="3" customFormat="1" x14ac:dyDescent="0.6">
      <c r="A98" s="3" t="s">
        <v>121</v>
      </c>
    </row>
    <row r="99" spans="1:1" s="3" customFormat="1" x14ac:dyDescent="0.6">
      <c r="A99" s="3" t="s">
        <v>122</v>
      </c>
    </row>
    <row r="100" spans="1:1" x14ac:dyDescent="0.6">
      <c r="A100" t="s">
        <v>123</v>
      </c>
    </row>
    <row r="101" spans="1:1" x14ac:dyDescent="0.6">
      <c r="A101" t="s">
        <v>124</v>
      </c>
    </row>
    <row r="102" spans="1:1" x14ac:dyDescent="0.6">
      <c r="A102" t="s">
        <v>125</v>
      </c>
    </row>
    <row r="103" spans="1:1" x14ac:dyDescent="0.6">
      <c r="A103" t="s">
        <v>126</v>
      </c>
    </row>
    <row r="104" spans="1:1" s="4" customFormat="1" x14ac:dyDescent="0.6">
      <c r="A104" s="4" t="s">
        <v>130</v>
      </c>
    </row>
    <row r="105" spans="1:1" s="4" customFormat="1" x14ac:dyDescent="0.6">
      <c r="A105" s="4" t="s">
        <v>131</v>
      </c>
    </row>
    <row r="106" spans="1:1" s="2" customFormat="1" x14ac:dyDescent="0.6">
      <c r="A106" s="2" t="s">
        <v>132</v>
      </c>
    </row>
    <row r="107" spans="1:1" s="2" customFormat="1" x14ac:dyDescent="0.6">
      <c r="A107" s="2" t="s">
        <v>133</v>
      </c>
    </row>
    <row r="108" spans="1:1" x14ac:dyDescent="0.6">
      <c r="A108" t="s">
        <v>134</v>
      </c>
    </row>
    <row r="109" spans="1:1" s="6" customFormat="1" x14ac:dyDescent="0.6">
      <c r="A109" s="6" t="s">
        <v>135</v>
      </c>
    </row>
    <row r="110" spans="1:1" s="6" customFormat="1" x14ac:dyDescent="0.6">
      <c r="A110" s="6" t="s">
        <v>136</v>
      </c>
    </row>
    <row r="111" spans="1:1" s="1" customFormat="1" x14ac:dyDescent="0.6">
      <c r="A111" s="1" t="s">
        <v>137</v>
      </c>
    </row>
    <row r="112" spans="1:1" s="1" customFormat="1" x14ac:dyDescent="0.6">
      <c r="A112" s="1" t="s">
        <v>138</v>
      </c>
    </row>
    <row r="113" spans="1:1" x14ac:dyDescent="0.6">
      <c r="A113" t="s">
        <v>139</v>
      </c>
    </row>
    <row r="114" spans="1:1" s="5" customFormat="1" x14ac:dyDescent="0.6">
      <c r="A114" s="5" t="s">
        <v>140</v>
      </c>
    </row>
    <row r="115" spans="1:1" s="5" customFormat="1" x14ac:dyDescent="0.6">
      <c r="A115" s="5" t="s">
        <v>141</v>
      </c>
    </row>
    <row r="116" spans="1:1" s="5" customFormat="1" x14ac:dyDescent="0.6">
      <c r="A116" s="5" t="s">
        <v>142</v>
      </c>
    </row>
    <row r="117" spans="1:1" s="2" customFormat="1" x14ac:dyDescent="0.6">
      <c r="A117" s="2" t="s">
        <v>143</v>
      </c>
    </row>
    <row r="118" spans="1:1" s="2" customFormat="1" x14ac:dyDescent="0.6">
      <c r="A118" s="2" t="s">
        <v>144</v>
      </c>
    </row>
    <row r="119" spans="1:1" s="2" customFormat="1" x14ac:dyDescent="0.6">
      <c r="A119" s="2" t="s">
        <v>145</v>
      </c>
    </row>
    <row r="120" spans="1:1" s="4" customFormat="1" x14ac:dyDescent="0.6">
      <c r="A120" s="4" t="s">
        <v>146</v>
      </c>
    </row>
    <row r="121" spans="1:1" s="4" customFormat="1" x14ac:dyDescent="0.6">
      <c r="A121" s="4" t="s">
        <v>147</v>
      </c>
    </row>
    <row r="122" spans="1:1" s="4" customFormat="1" x14ac:dyDescent="0.6">
      <c r="A122" s="4" t="s">
        <v>148</v>
      </c>
    </row>
    <row r="123" spans="1:1" s="2" customFormat="1" x14ac:dyDescent="0.6">
      <c r="A123" s="2" t="s">
        <v>149</v>
      </c>
    </row>
    <row r="124" spans="1:1" s="2" customFormat="1" x14ac:dyDescent="0.6">
      <c r="A124" s="2" t="s">
        <v>150</v>
      </c>
    </row>
    <row r="125" spans="1:1" s="2" customFormat="1" x14ac:dyDescent="0.6">
      <c r="A125" s="2" t="s">
        <v>151</v>
      </c>
    </row>
    <row r="126" spans="1:1" x14ac:dyDescent="0.6">
      <c r="A126" t="s">
        <v>152</v>
      </c>
    </row>
    <row r="127" spans="1:1" x14ac:dyDescent="0.6">
      <c r="A127" t="s">
        <v>153</v>
      </c>
    </row>
    <row r="128" spans="1:1" x14ac:dyDescent="0.6">
      <c r="A128" t="s">
        <v>154</v>
      </c>
    </row>
    <row r="129" spans="1:1" x14ac:dyDescent="0.6">
      <c r="A129" t="s">
        <v>155</v>
      </c>
    </row>
    <row r="130" spans="1:1" x14ac:dyDescent="0.6">
      <c r="A130" t="s">
        <v>156</v>
      </c>
    </row>
    <row r="131" spans="1:1" x14ac:dyDescent="0.6">
      <c r="A131" t="s">
        <v>157</v>
      </c>
    </row>
    <row r="132" spans="1:1" x14ac:dyDescent="0.6">
      <c r="A132" t="s">
        <v>158</v>
      </c>
    </row>
    <row r="133" spans="1:1" x14ac:dyDescent="0.6">
      <c r="A133" t="s">
        <v>159</v>
      </c>
    </row>
    <row r="134" spans="1:1" s="1" customFormat="1" x14ac:dyDescent="0.6">
      <c r="A134" s="1" t="s">
        <v>160</v>
      </c>
    </row>
    <row r="135" spans="1:1" s="1" customFormat="1" x14ac:dyDescent="0.6">
      <c r="A135" s="1" t="s">
        <v>161</v>
      </c>
    </row>
    <row r="136" spans="1:1" s="5" customFormat="1" x14ac:dyDescent="0.6">
      <c r="A136" s="5" t="s">
        <v>162</v>
      </c>
    </row>
    <row r="137" spans="1:1" s="5" customFormat="1" x14ac:dyDescent="0.6">
      <c r="A137" s="5" t="s">
        <v>163</v>
      </c>
    </row>
    <row r="138" spans="1:1" s="5" customFormat="1" x14ac:dyDescent="0.6">
      <c r="A138" s="5" t="s">
        <v>164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73864-0F46-4A02-99C8-DA7932EAF9E2}">
  <dimension ref="A1:AD145"/>
  <sheetViews>
    <sheetView topLeftCell="A7" zoomScale="85" zoomScaleNormal="85" workbookViewId="0">
      <selection activeCell="I7" sqref="I7"/>
    </sheetView>
  </sheetViews>
  <sheetFormatPr defaultRowHeight="16.899999999999999" x14ac:dyDescent="0.6"/>
  <cols>
    <col min="1" max="1" width="26.5" customWidth="1"/>
    <col min="11" max="19" width="9" style="20"/>
    <col min="20" max="20" width="9" style="41"/>
    <col min="21" max="29" width="9" style="20"/>
    <col min="30" max="30" width="9" style="46"/>
  </cols>
  <sheetData>
    <row r="1" spans="1:30" x14ac:dyDescent="0.6">
      <c r="A1" t="s">
        <v>171</v>
      </c>
      <c r="B1" t="s">
        <v>25</v>
      </c>
      <c r="F1" t="s">
        <v>169</v>
      </c>
      <c r="G1" t="s">
        <v>169</v>
      </c>
      <c r="K1" s="63" t="s">
        <v>292</v>
      </c>
      <c r="L1" s="63"/>
      <c r="M1" s="63"/>
      <c r="N1" s="63"/>
      <c r="O1" s="63"/>
      <c r="P1" s="63"/>
      <c r="Q1" s="63"/>
      <c r="R1" s="63"/>
      <c r="S1" s="63"/>
      <c r="U1" s="63" t="s">
        <v>293</v>
      </c>
      <c r="V1" s="63"/>
      <c r="W1" s="63"/>
      <c r="X1" s="63"/>
      <c r="Y1" s="63"/>
      <c r="Z1" s="63"/>
      <c r="AA1" s="63"/>
      <c r="AB1" s="63"/>
      <c r="AC1" s="63"/>
    </row>
    <row r="2" spans="1:30" ht="17.25" thickBot="1" x14ac:dyDescent="0.65">
      <c r="A2" t="s">
        <v>172</v>
      </c>
      <c r="B2" t="s">
        <v>26</v>
      </c>
      <c r="F2" t="s">
        <v>169</v>
      </c>
      <c r="G2" t="s">
        <v>169</v>
      </c>
      <c r="K2" s="66" t="s">
        <v>289</v>
      </c>
      <c r="L2" s="66"/>
      <c r="M2" s="66"/>
      <c r="N2" s="66"/>
      <c r="O2" s="66"/>
      <c r="P2" s="66"/>
      <c r="Q2" s="66"/>
      <c r="R2" s="66"/>
      <c r="S2" s="66"/>
      <c r="U2" s="64" t="s">
        <v>289</v>
      </c>
      <c r="V2" s="64"/>
      <c r="W2" s="64"/>
      <c r="X2" s="64"/>
      <c r="Y2" s="64"/>
      <c r="Z2" s="64"/>
      <c r="AA2" s="64"/>
      <c r="AB2" s="64"/>
      <c r="AC2" s="64"/>
    </row>
    <row r="3" spans="1:30" x14ac:dyDescent="0.6">
      <c r="A3" t="s">
        <v>173</v>
      </c>
      <c r="B3" t="s">
        <v>27</v>
      </c>
      <c r="F3" t="s">
        <v>169</v>
      </c>
      <c r="G3" t="s">
        <v>169</v>
      </c>
      <c r="J3" s="7"/>
      <c r="K3" s="26"/>
      <c r="L3" s="20" t="s">
        <v>272</v>
      </c>
      <c r="M3" s="20" t="s">
        <v>273</v>
      </c>
      <c r="N3" s="20" t="s">
        <v>274</v>
      </c>
      <c r="O3" s="20" t="s">
        <v>275</v>
      </c>
      <c r="P3" s="20" t="s">
        <v>276</v>
      </c>
      <c r="Q3" s="20" t="s">
        <v>277</v>
      </c>
      <c r="R3" s="20" t="s">
        <v>278</v>
      </c>
      <c r="S3" s="28"/>
      <c r="U3" s="32"/>
      <c r="V3" s="25" t="s">
        <v>272</v>
      </c>
      <c r="W3" s="25" t="s">
        <v>273</v>
      </c>
      <c r="X3" s="25" t="s">
        <v>274</v>
      </c>
      <c r="Y3" s="25" t="s">
        <v>275</v>
      </c>
      <c r="Z3" s="25" t="s">
        <v>276</v>
      </c>
      <c r="AA3" s="25" t="s">
        <v>277</v>
      </c>
      <c r="AB3" s="25" t="s">
        <v>278</v>
      </c>
      <c r="AC3" s="31"/>
    </row>
    <row r="4" spans="1:30" x14ac:dyDescent="0.6">
      <c r="A4" t="s">
        <v>174</v>
      </c>
      <c r="B4" t="s">
        <v>28</v>
      </c>
      <c r="F4" t="s">
        <v>170</v>
      </c>
      <c r="G4" t="s">
        <v>170</v>
      </c>
      <c r="J4" s="7"/>
      <c r="K4" s="26"/>
      <c r="L4" s="20">
        <v>0</v>
      </c>
      <c r="M4" s="20">
        <v>1</v>
      </c>
      <c r="N4" s="20">
        <v>2</v>
      </c>
      <c r="O4" s="20">
        <v>3</v>
      </c>
      <c r="P4" s="20">
        <v>4</v>
      </c>
      <c r="Q4" s="20">
        <v>5</v>
      </c>
      <c r="R4" s="20">
        <v>6</v>
      </c>
      <c r="S4" s="28"/>
      <c r="U4" s="33"/>
      <c r="V4" s="20">
        <v>0</v>
      </c>
      <c r="W4" s="20">
        <v>1</v>
      </c>
      <c r="X4" s="20">
        <v>2</v>
      </c>
      <c r="Y4" s="20">
        <v>3</v>
      </c>
      <c r="Z4" s="20">
        <v>4</v>
      </c>
      <c r="AA4" s="20">
        <v>5</v>
      </c>
      <c r="AB4" s="20">
        <v>6</v>
      </c>
      <c r="AC4" s="28"/>
    </row>
    <row r="5" spans="1:30" x14ac:dyDescent="0.6">
      <c r="A5" t="s">
        <v>175</v>
      </c>
      <c r="B5" t="s">
        <v>29</v>
      </c>
      <c r="F5" t="s">
        <v>170</v>
      </c>
      <c r="G5" t="s">
        <v>170</v>
      </c>
      <c r="K5" s="27" t="s">
        <v>23</v>
      </c>
      <c r="L5" s="21">
        <v>193</v>
      </c>
      <c r="M5" s="21">
        <v>180</v>
      </c>
      <c r="N5" s="21">
        <v>177</v>
      </c>
      <c r="O5" s="21">
        <v>192</v>
      </c>
      <c r="P5" s="21">
        <v>183</v>
      </c>
      <c r="Q5" s="21">
        <v>179</v>
      </c>
      <c r="R5" s="21">
        <v>192</v>
      </c>
      <c r="S5" s="34">
        <f>SUM(L5:R5)</f>
        <v>1296</v>
      </c>
      <c r="T5" s="38">
        <v>5</v>
      </c>
      <c r="U5" s="35" t="s">
        <v>23</v>
      </c>
      <c r="V5" s="21">
        <v>193</v>
      </c>
      <c r="W5" s="21">
        <v>178</v>
      </c>
      <c r="X5" s="21">
        <v>177</v>
      </c>
      <c r="Y5" s="21">
        <v>192</v>
      </c>
      <c r="Z5" s="21">
        <v>183</v>
      </c>
      <c r="AA5" s="21">
        <v>178</v>
      </c>
      <c r="AB5" s="21">
        <v>189</v>
      </c>
      <c r="AC5" s="34">
        <f>SUM(V5:AB5)</f>
        <v>1290</v>
      </c>
      <c r="AD5" s="40">
        <v>6</v>
      </c>
    </row>
    <row r="6" spans="1:30" x14ac:dyDescent="0.6">
      <c r="A6" t="s">
        <v>176</v>
      </c>
      <c r="B6" t="s">
        <v>30</v>
      </c>
      <c r="F6" t="s">
        <v>170</v>
      </c>
      <c r="G6" t="s">
        <v>170</v>
      </c>
      <c r="K6" s="27" t="s">
        <v>299</v>
      </c>
      <c r="L6" s="22">
        <v>26</v>
      </c>
      <c r="M6" s="22">
        <v>22</v>
      </c>
      <c r="N6" s="22">
        <v>26</v>
      </c>
      <c r="O6" s="22">
        <v>7</v>
      </c>
      <c r="P6" s="22">
        <v>10</v>
      </c>
      <c r="Q6" s="22">
        <v>45</v>
      </c>
      <c r="R6" s="22">
        <v>26</v>
      </c>
      <c r="S6" s="34">
        <f>SUM(L6:R6)</f>
        <v>162</v>
      </c>
      <c r="U6" s="27" t="s">
        <v>299</v>
      </c>
      <c r="V6" s="22">
        <v>26</v>
      </c>
      <c r="W6" s="22">
        <v>24</v>
      </c>
      <c r="X6" s="22">
        <v>26</v>
      </c>
      <c r="Y6" s="22">
        <v>7</v>
      </c>
      <c r="Z6" s="22">
        <v>10</v>
      </c>
      <c r="AA6" s="22">
        <v>46</v>
      </c>
      <c r="AB6" s="22">
        <v>29</v>
      </c>
      <c r="AC6" s="34">
        <f>SUM(V6:AB6)</f>
        <v>168</v>
      </c>
    </row>
    <row r="7" spans="1:30" x14ac:dyDescent="0.6">
      <c r="A7" t="s">
        <v>177</v>
      </c>
      <c r="B7" t="s">
        <v>31</v>
      </c>
      <c r="F7" t="s">
        <v>170</v>
      </c>
      <c r="G7" t="s">
        <v>170</v>
      </c>
      <c r="K7" s="26" t="s">
        <v>279</v>
      </c>
      <c r="L7" s="20">
        <f>L5+L6</f>
        <v>219</v>
      </c>
      <c r="M7" s="20">
        <f t="shared" ref="M7:R7" si="0">M5+M6</f>
        <v>202</v>
      </c>
      <c r="N7" s="20">
        <f t="shared" si="0"/>
        <v>203</v>
      </c>
      <c r="O7" s="20">
        <f t="shared" si="0"/>
        <v>199</v>
      </c>
      <c r="P7" s="20">
        <f t="shared" si="0"/>
        <v>193</v>
      </c>
      <c r="Q7" s="20">
        <f t="shared" si="0"/>
        <v>224</v>
      </c>
      <c r="R7" s="20">
        <f t="shared" si="0"/>
        <v>218</v>
      </c>
      <c r="S7" s="28">
        <f>SUM(L7:R7)</f>
        <v>1458</v>
      </c>
      <c r="U7" s="33" t="s">
        <v>279</v>
      </c>
      <c r="V7" s="20">
        <f>V5+V6</f>
        <v>219</v>
      </c>
      <c r="W7" s="20">
        <f t="shared" ref="W7:AB7" si="1">W5+W6</f>
        <v>202</v>
      </c>
      <c r="X7" s="20">
        <f t="shared" si="1"/>
        <v>203</v>
      </c>
      <c r="Y7" s="20">
        <f t="shared" si="1"/>
        <v>199</v>
      </c>
      <c r="Z7" s="20">
        <f t="shared" si="1"/>
        <v>193</v>
      </c>
      <c r="AA7" s="20">
        <f t="shared" si="1"/>
        <v>224</v>
      </c>
      <c r="AB7" s="20">
        <f t="shared" si="1"/>
        <v>218</v>
      </c>
      <c r="AC7" s="28">
        <f>SUM(V7:AB7)</f>
        <v>1458</v>
      </c>
    </row>
    <row r="8" spans="1:30" s="20" customFormat="1" ht="17.25" thickBot="1" x14ac:dyDescent="0.65">
      <c r="A8" s="20" t="s">
        <v>178</v>
      </c>
      <c r="B8" s="20" t="s">
        <v>32</v>
      </c>
      <c r="F8" s="20" t="s">
        <v>166</v>
      </c>
      <c r="G8" s="20" t="s">
        <v>166</v>
      </c>
      <c r="K8" s="29"/>
      <c r="L8" s="30">
        <f>L6/L7</f>
        <v>0.11872146118721461</v>
      </c>
      <c r="M8" s="30">
        <f t="shared" ref="M8:R8" si="2">M6/M7</f>
        <v>0.10891089108910891</v>
      </c>
      <c r="N8" s="30">
        <f t="shared" si="2"/>
        <v>0.12807881773399016</v>
      </c>
      <c r="O8" s="30">
        <f t="shared" si="2"/>
        <v>3.5175879396984924E-2</v>
      </c>
      <c r="P8" s="30">
        <f t="shared" si="2"/>
        <v>5.181347150259067E-2</v>
      </c>
      <c r="Q8" s="30">
        <f t="shared" si="2"/>
        <v>0.20089285714285715</v>
      </c>
      <c r="R8" s="30">
        <f t="shared" si="2"/>
        <v>0.11926605504587157</v>
      </c>
      <c r="S8" s="36"/>
      <c r="T8" s="41"/>
      <c r="U8" s="37"/>
      <c r="V8" s="30">
        <f>V6/V7</f>
        <v>0.11872146118721461</v>
      </c>
      <c r="W8" s="30">
        <f t="shared" ref="W8:AB8" si="3">W6/W7</f>
        <v>0.11881188118811881</v>
      </c>
      <c r="X8" s="30">
        <f t="shared" si="3"/>
        <v>0.12807881773399016</v>
      </c>
      <c r="Y8" s="30">
        <f t="shared" si="3"/>
        <v>3.5175879396984924E-2</v>
      </c>
      <c r="Z8" s="30">
        <f t="shared" si="3"/>
        <v>5.181347150259067E-2</v>
      </c>
      <c r="AA8" s="30">
        <f t="shared" si="3"/>
        <v>0.20535714285714285</v>
      </c>
      <c r="AB8" s="30">
        <f t="shared" si="3"/>
        <v>0.13302752293577982</v>
      </c>
      <c r="AC8" s="36"/>
      <c r="AD8" s="47"/>
    </row>
    <row r="9" spans="1:30" s="20" customFormat="1" x14ac:dyDescent="0.6">
      <c r="A9" s="20" t="s">
        <v>179</v>
      </c>
      <c r="B9" s="20" t="s">
        <v>33</v>
      </c>
      <c r="F9" s="20" t="s">
        <v>166</v>
      </c>
      <c r="G9" s="20" t="s">
        <v>166</v>
      </c>
      <c r="K9" s="65"/>
      <c r="L9" s="65"/>
      <c r="M9" s="65"/>
      <c r="N9" s="65"/>
      <c r="O9" s="65"/>
      <c r="P9" s="65"/>
      <c r="Q9" s="65"/>
      <c r="R9" s="65"/>
      <c r="S9" s="65"/>
      <c r="T9" s="41"/>
      <c r="U9" s="65"/>
      <c r="V9" s="65"/>
      <c r="W9" s="65"/>
      <c r="X9" s="65"/>
      <c r="Y9" s="65"/>
      <c r="Z9" s="65"/>
      <c r="AA9" s="65"/>
      <c r="AB9" s="65"/>
      <c r="AC9" s="65"/>
      <c r="AD9" s="47"/>
    </row>
    <row r="10" spans="1:30" s="20" customFormat="1" x14ac:dyDescent="0.6">
      <c r="A10" s="20" t="s">
        <v>180</v>
      </c>
      <c r="B10" s="20" t="s">
        <v>34</v>
      </c>
      <c r="F10" s="20" t="s">
        <v>166</v>
      </c>
      <c r="G10" s="20" t="s">
        <v>166</v>
      </c>
      <c r="H10" s="23"/>
      <c r="I10" s="23"/>
      <c r="K10" s="66" t="s">
        <v>290</v>
      </c>
      <c r="L10" s="66"/>
      <c r="M10" s="66"/>
      <c r="N10" s="66"/>
      <c r="O10" s="66"/>
      <c r="P10" s="66"/>
      <c r="Q10" s="66"/>
      <c r="R10" s="66"/>
      <c r="S10" s="66"/>
      <c r="T10" s="41"/>
      <c r="U10" s="66" t="s">
        <v>290</v>
      </c>
      <c r="V10" s="66"/>
      <c r="W10" s="66"/>
      <c r="X10" s="66"/>
      <c r="Y10" s="66"/>
      <c r="Z10" s="66"/>
      <c r="AA10" s="66"/>
      <c r="AB10" s="66"/>
      <c r="AC10" s="66"/>
      <c r="AD10" s="47"/>
    </row>
    <row r="11" spans="1:30" x14ac:dyDescent="0.6">
      <c r="A11" t="s">
        <v>181</v>
      </c>
      <c r="B11" t="s">
        <v>35</v>
      </c>
      <c r="F11" t="s">
        <v>166</v>
      </c>
      <c r="G11" t="s">
        <v>166</v>
      </c>
      <c r="I11" t="s">
        <v>298</v>
      </c>
      <c r="K11" s="26"/>
      <c r="L11" s="20" t="s">
        <v>272</v>
      </c>
      <c r="M11" s="20" t="s">
        <v>273</v>
      </c>
      <c r="N11" s="20" t="s">
        <v>274</v>
      </c>
      <c r="O11" s="20" t="s">
        <v>275</v>
      </c>
      <c r="P11" s="20" t="s">
        <v>276</v>
      </c>
      <c r="Q11" s="20" t="s">
        <v>277</v>
      </c>
      <c r="R11" s="20" t="s">
        <v>278</v>
      </c>
      <c r="S11" s="28"/>
      <c r="U11" s="33"/>
      <c r="V11" s="20" t="s">
        <v>272</v>
      </c>
      <c r="W11" s="20" t="s">
        <v>273</v>
      </c>
      <c r="X11" s="20" t="s">
        <v>274</v>
      </c>
      <c r="Y11" s="20" t="s">
        <v>275</v>
      </c>
      <c r="Z11" s="20" t="s">
        <v>276</v>
      </c>
      <c r="AA11" s="20" t="s">
        <v>277</v>
      </c>
      <c r="AB11" s="20" t="s">
        <v>278</v>
      </c>
      <c r="AC11" s="28"/>
    </row>
    <row r="12" spans="1:30" x14ac:dyDescent="0.6">
      <c r="A12" t="s">
        <v>182</v>
      </c>
      <c r="B12" t="s">
        <v>36</v>
      </c>
      <c r="F12" t="s">
        <v>165</v>
      </c>
      <c r="G12" t="s">
        <v>165</v>
      </c>
      <c r="H12">
        <v>0</v>
      </c>
      <c r="I12">
        <f>COUNTIF(G:G,0)</f>
        <v>26</v>
      </c>
      <c r="K12" s="26"/>
      <c r="L12" s="20">
        <v>0</v>
      </c>
      <c r="M12" s="20">
        <v>1</v>
      </c>
      <c r="N12" s="20">
        <v>2</v>
      </c>
      <c r="O12" s="20">
        <v>3</v>
      </c>
      <c r="P12" s="20">
        <v>4</v>
      </c>
      <c r="Q12" s="20">
        <v>5</v>
      </c>
      <c r="R12" s="20">
        <v>6</v>
      </c>
      <c r="S12" s="28"/>
      <c r="U12" s="33"/>
      <c r="V12" s="20">
        <v>0</v>
      </c>
      <c r="W12" s="20">
        <v>1</v>
      </c>
      <c r="X12" s="20">
        <v>2</v>
      </c>
      <c r="Y12" s="20">
        <v>3</v>
      </c>
      <c r="Z12" s="20">
        <v>4</v>
      </c>
      <c r="AA12" s="20">
        <v>5</v>
      </c>
      <c r="AB12" s="20">
        <v>6</v>
      </c>
      <c r="AC12" s="28"/>
    </row>
    <row r="13" spans="1:30" x14ac:dyDescent="0.6">
      <c r="A13" t="s">
        <v>183</v>
      </c>
      <c r="B13" t="s">
        <v>37</v>
      </c>
      <c r="F13" t="s">
        <v>165</v>
      </c>
      <c r="G13" t="s">
        <v>165</v>
      </c>
      <c r="H13">
        <v>1</v>
      </c>
      <c r="I13">
        <f>COUNTIF(G:G,1)</f>
        <v>30</v>
      </c>
      <c r="K13" s="27" t="s">
        <v>23</v>
      </c>
      <c r="L13" s="21">
        <v>210</v>
      </c>
      <c r="M13" s="21">
        <v>190</v>
      </c>
      <c r="N13" s="21">
        <v>197</v>
      </c>
      <c r="O13" s="21">
        <v>192</v>
      </c>
      <c r="P13" s="21">
        <v>183</v>
      </c>
      <c r="Q13" s="21">
        <v>216</v>
      </c>
      <c r="R13" s="21">
        <v>208</v>
      </c>
      <c r="S13" s="34">
        <f>SUM(L13:R13)</f>
        <v>1396</v>
      </c>
      <c r="T13" s="38">
        <v>62</v>
      </c>
      <c r="U13" s="35" t="s">
        <v>23</v>
      </c>
      <c r="V13" s="21">
        <v>205</v>
      </c>
      <c r="W13" s="21">
        <v>189</v>
      </c>
      <c r="X13" s="21">
        <v>182</v>
      </c>
      <c r="Y13" s="21">
        <v>192</v>
      </c>
      <c r="Z13" s="21">
        <v>183</v>
      </c>
      <c r="AA13" s="21">
        <v>217</v>
      </c>
      <c r="AB13" s="21">
        <v>205</v>
      </c>
      <c r="AC13" s="34">
        <f>SUM(V13:AB13)</f>
        <v>1373</v>
      </c>
      <c r="AD13" s="40">
        <v>130</v>
      </c>
    </row>
    <row r="14" spans="1:30" x14ac:dyDescent="0.6">
      <c r="A14" t="s">
        <v>184</v>
      </c>
      <c r="B14" t="s">
        <v>38</v>
      </c>
      <c r="F14" t="s">
        <v>165</v>
      </c>
      <c r="G14" t="s">
        <v>165</v>
      </c>
      <c r="H14">
        <v>2</v>
      </c>
      <c r="I14">
        <f>COUNTIF(G:G,2)</f>
        <v>20</v>
      </c>
      <c r="K14" s="27" t="s">
        <v>299</v>
      </c>
      <c r="L14" s="22">
        <v>9</v>
      </c>
      <c r="M14" s="22">
        <v>12</v>
      </c>
      <c r="N14" s="22">
        <v>6</v>
      </c>
      <c r="O14" s="22">
        <v>7</v>
      </c>
      <c r="P14" s="22">
        <v>10</v>
      </c>
      <c r="Q14" s="22">
        <v>8</v>
      </c>
      <c r="R14" s="22">
        <v>10</v>
      </c>
      <c r="S14" s="34">
        <f>SUM(L14:R14)</f>
        <v>62</v>
      </c>
      <c r="U14" s="27" t="s">
        <v>299</v>
      </c>
      <c r="V14" s="22">
        <v>14</v>
      </c>
      <c r="W14" s="22">
        <v>13</v>
      </c>
      <c r="X14" s="22">
        <v>21</v>
      </c>
      <c r="Y14" s="22">
        <v>7</v>
      </c>
      <c r="Z14" s="22">
        <v>10</v>
      </c>
      <c r="AA14" s="22">
        <v>7</v>
      </c>
      <c r="AB14" s="22">
        <v>13</v>
      </c>
      <c r="AC14" s="34">
        <f>SUM(V14:AB14)</f>
        <v>85</v>
      </c>
      <c r="AD14" s="42">
        <v>181</v>
      </c>
    </row>
    <row r="15" spans="1:30" x14ac:dyDescent="0.6">
      <c r="A15" t="s">
        <v>185</v>
      </c>
      <c r="B15" t="s">
        <v>40</v>
      </c>
      <c r="F15" t="s">
        <v>165</v>
      </c>
      <c r="G15" t="s">
        <v>165</v>
      </c>
      <c r="H15">
        <v>3</v>
      </c>
      <c r="I15">
        <f>COUNTIF(G:G,3)</f>
        <v>0</v>
      </c>
      <c r="K15" s="26" t="s">
        <v>279</v>
      </c>
      <c r="L15" s="20">
        <f>L13+L14</f>
        <v>219</v>
      </c>
      <c r="M15" s="20">
        <f t="shared" ref="M15" si="4">M13+M14</f>
        <v>202</v>
      </c>
      <c r="N15" s="20">
        <f t="shared" ref="N15" si="5">N13+N14</f>
        <v>203</v>
      </c>
      <c r="O15" s="20">
        <f t="shared" ref="O15" si="6">O13+O14</f>
        <v>199</v>
      </c>
      <c r="P15" s="20">
        <f t="shared" ref="P15" si="7">P13+P14</f>
        <v>193</v>
      </c>
      <c r="Q15" s="20">
        <f t="shared" ref="Q15" si="8">Q13+Q14</f>
        <v>224</v>
      </c>
      <c r="R15" s="20">
        <f t="shared" ref="R15" si="9">R13+R14</f>
        <v>218</v>
      </c>
      <c r="S15" s="28">
        <f>SUM(L15:R15)</f>
        <v>1458</v>
      </c>
      <c r="U15" s="33" t="s">
        <v>279</v>
      </c>
      <c r="V15" s="20">
        <f>V13+V14</f>
        <v>219</v>
      </c>
      <c r="W15" s="20">
        <f t="shared" ref="W15:AB15" si="10">W13+W14</f>
        <v>202</v>
      </c>
      <c r="X15" s="20">
        <f t="shared" si="10"/>
        <v>203</v>
      </c>
      <c r="Y15" s="20">
        <f t="shared" si="10"/>
        <v>199</v>
      </c>
      <c r="Z15" s="20">
        <f t="shared" si="10"/>
        <v>193</v>
      </c>
      <c r="AA15" s="20">
        <f t="shared" si="10"/>
        <v>224</v>
      </c>
      <c r="AB15" s="20">
        <f t="shared" si="10"/>
        <v>218</v>
      </c>
      <c r="AC15" s="28">
        <f>SUM(V15:AB15)</f>
        <v>1458</v>
      </c>
    </row>
    <row r="16" spans="1:30" ht="17.25" thickBot="1" x14ac:dyDescent="0.65">
      <c r="A16" t="s">
        <v>186</v>
      </c>
      <c r="B16" t="s">
        <v>250</v>
      </c>
      <c r="F16" t="s">
        <v>170</v>
      </c>
      <c r="G16" t="s">
        <v>170</v>
      </c>
      <c r="H16">
        <v>4</v>
      </c>
      <c r="I16">
        <f>COUNTIF(G:G,4)</f>
        <v>2</v>
      </c>
      <c r="K16" s="26"/>
      <c r="L16" s="39">
        <f>L14/L15</f>
        <v>4.1095890410958902E-2</v>
      </c>
      <c r="M16" s="39">
        <f t="shared" ref="M16" si="11">M14/M15</f>
        <v>5.9405940594059403E-2</v>
      </c>
      <c r="N16" s="39">
        <f t="shared" ref="N16" si="12">N14/N15</f>
        <v>2.9556650246305417E-2</v>
      </c>
      <c r="O16" s="39">
        <f t="shared" ref="O16" si="13">O14/O15</f>
        <v>3.5175879396984924E-2</v>
      </c>
      <c r="P16" s="39">
        <f t="shared" ref="P16" si="14">P14/P15</f>
        <v>5.181347150259067E-2</v>
      </c>
      <c r="Q16" s="39">
        <f t="shared" ref="Q16" si="15">Q14/Q15</f>
        <v>3.5714285714285712E-2</v>
      </c>
      <c r="R16" s="39">
        <f t="shared" ref="R16" si="16">R14/R15</f>
        <v>4.5871559633027525E-2</v>
      </c>
      <c r="S16" s="28"/>
      <c r="U16" s="37"/>
      <c r="V16" s="30">
        <f>V14/V15</f>
        <v>6.3926940639269403E-2</v>
      </c>
      <c r="W16" s="30">
        <f t="shared" ref="W16:AB16" si="17">W14/W15</f>
        <v>6.4356435643564358E-2</v>
      </c>
      <c r="X16" s="30">
        <f t="shared" si="17"/>
        <v>0.10344827586206896</v>
      </c>
      <c r="Y16" s="30">
        <f t="shared" si="17"/>
        <v>3.5175879396984924E-2</v>
      </c>
      <c r="Z16" s="30">
        <f t="shared" si="17"/>
        <v>5.181347150259067E-2</v>
      </c>
      <c r="AA16" s="30">
        <f t="shared" si="17"/>
        <v>3.125E-2</v>
      </c>
      <c r="AB16" s="30">
        <f t="shared" si="17"/>
        <v>5.9633027522935783E-2</v>
      </c>
      <c r="AC16" s="36">
        <f>1432-AC15</f>
        <v>-26</v>
      </c>
    </row>
    <row r="17" spans="1:30" ht="17.25" thickBot="1" x14ac:dyDescent="0.65">
      <c r="A17" t="s">
        <v>187</v>
      </c>
      <c r="B17" t="s">
        <v>41</v>
      </c>
      <c r="F17" t="s">
        <v>168</v>
      </c>
      <c r="G17" t="s">
        <v>168</v>
      </c>
      <c r="H17">
        <v>5</v>
      </c>
      <c r="I17">
        <f>COUNTIF(G:G,5)</f>
        <v>44</v>
      </c>
      <c r="K17" s="66" t="s">
        <v>291</v>
      </c>
      <c r="L17" s="66"/>
      <c r="M17" s="66"/>
      <c r="N17" s="66"/>
      <c r="O17" s="66"/>
      <c r="P17" s="66"/>
      <c r="Q17" s="66"/>
      <c r="R17" s="66"/>
      <c r="S17" s="66"/>
      <c r="U17" s="65" t="s">
        <v>291</v>
      </c>
      <c r="V17" s="65"/>
      <c r="W17" s="65"/>
      <c r="X17" s="65"/>
      <c r="Y17" s="65"/>
      <c r="Z17" s="65"/>
      <c r="AA17" s="65"/>
      <c r="AB17" s="65"/>
      <c r="AC17" s="65"/>
    </row>
    <row r="18" spans="1:30" x14ac:dyDescent="0.6">
      <c r="A18" t="s">
        <v>188</v>
      </c>
      <c r="B18" t="s">
        <v>42</v>
      </c>
      <c r="F18" t="s">
        <v>170</v>
      </c>
      <c r="G18" t="s">
        <v>170</v>
      </c>
      <c r="H18">
        <v>6</v>
      </c>
      <c r="I18">
        <f>COUNTIF(G:G,6)</f>
        <v>23</v>
      </c>
      <c r="K18" s="26"/>
      <c r="L18" s="20" t="s">
        <v>272</v>
      </c>
      <c r="M18" s="20" t="s">
        <v>273</v>
      </c>
      <c r="N18" s="20" t="s">
        <v>274</v>
      </c>
      <c r="O18" s="20" t="s">
        <v>275</v>
      </c>
      <c r="P18" s="20" t="s">
        <v>276</v>
      </c>
      <c r="Q18" s="20" t="s">
        <v>277</v>
      </c>
      <c r="R18" s="20" t="s">
        <v>278</v>
      </c>
      <c r="S18" s="28"/>
      <c r="U18" s="32"/>
      <c r="V18" s="25" t="s">
        <v>272</v>
      </c>
      <c r="W18" s="25" t="s">
        <v>273</v>
      </c>
      <c r="X18" s="25" t="s">
        <v>274</v>
      </c>
      <c r="Y18" s="25" t="s">
        <v>275</v>
      </c>
      <c r="Z18" s="25" t="s">
        <v>276</v>
      </c>
      <c r="AA18" s="25" t="s">
        <v>277</v>
      </c>
      <c r="AB18" s="25" t="s">
        <v>278</v>
      </c>
      <c r="AC18" s="31"/>
    </row>
    <row r="19" spans="1:30" x14ac:dyDescent="0.6">
      <c r="A19" t="s">
        <v>189</v>
      </c>
      <c r="B19" t="s">
        <v>43</v>
      </c>
      <c r="F19" t="s">
        <v>168</v>
      </c>
      <c r="G19" t="s">
        <v>168</v>
      </c>
      <c r="I19" s="16">
        <f>SUM(I12:I18)</f>
        <v>145</v>
      </c>
      <c r="K19" s="26"/>
      <c r="L19" s="20">
        <v>0</v>
      </c>
      <c r="M19" s="20">
        <v>1</v>
      </c>
      <c r="N19" s="20">
        <v>2</v>
      </c>
      <c r="O19" s="20">
        <v>3</v>
      </c>
      <c r="P19" s="20">
        <v>4</v>
      </c>
      <c r="Q19" s="20">
        <v>5</v>
      </c>
      <c r="R19" s="20">
        <v>6</v>
      </c>
      <c r="S19" s="28"/>
      <c r="U19" s="33"/>
      <c r="V19" s="20">
        <v>0</v>
      </c>
      <c r="W19" s="20">
        <v>1</v>
      </c>
      <c r="X19" s="20">
        <v>2</v>
      </c>
      <c r="Y19" s="20">
        <v>3</v>
      </c>
      <c r="Z19" s="20">
        <v>4</v>
      </c>
      <c r="AA19" s="20">
        <v>5</v>
      </c>
      <c r="AB19" s="20">
        <v>6</v>
      </c>
      <c r="AC19" s="28"/>
    </row>
    <row r="20" spans="1:30" x14ac:dyDescent="0.6">
      <c r="A20" t="s">
        <v>190</v>
      </c>
      <c r="B20" t="s">
        <v>39</v>
      </c>
      <c r="F20" t="s">
        <v>169</v>
      </c>
      <c r="G20" t="s">
        <v>169</v>
      </c>
      <c r="K20" s="27" t="s">
        <v>23</v>
      </c>
      <c r="L20" s="21">
        <v>209</v>
      </c>
      <c r="M20" s="21">
        <v>194</v>
      </c>
      <c r="N20" s="21">
        <v>188</v>
      </c>
      <c r="O20" s="21">
        <v>192</v>
      </c>
      <c r="P20" s="21">
        <v>183</v>
      </c>
      <c r="Q20" s="21">
        <v>215</v>
      </c>
      <c r="R20" s="21">
        <v>206</v>
      </c>
      <c r="S20" s="34">
        <f>SUM(L20:R20)</f>
        <v>1387</v>
      </c>
      <c r="T20" s="38">
        <v>37</v>
      </c>
      <c r="U20" s="35" t="s">
        <v>23</v>
      </c>
      <c r="V20" s="21">
        <v>202</v>
      </c>
      <c r="W20" s="21">
        <v>185</v>
      </c>
      <c r="X20" s="21">
        <v>180</v>
      </c>
      <c r="Y20" s="21">
        <v>192</v>
      </c>
      <c r="Z20" s="21">
        <v>183</v>
      </c>
      <c r="AA20" s="21">
        <v>201</v>
      </c>
      <c r="AB20" s="21">
        <v>202</v>
      </c>
      <c r="AC20" s="34">
        <f>SUM(V20:AB20)</f>
        <v>1345</v>
      </c>
    </row>
    <row r="21" spans="1:30" x14ac:dyDescent="0.6">
      <c r="A21" t="s">
        <v>191</v>
      </c>
      <c r="B21" t="s">
        <v>44</v>
      </c>
      <c r="F21" t="s">
        <v>169</v>
      </c>
      <c r="G21" t="s">
        <v>169</v>
      </c>
      <c r="K21" s="27" t="s">
        <v>299</v>
      </c>
      <c r="L21" s="22">
        <v>10</v>
      </c>
      <c r="M21" s="22">
        <v>8</v>
      </c>
      <c r="N21" s="22">
        <v>15</v>
      </c>
      <c r="O21" s="22">
        <v>7</v>
      </c>
      <c r="P21" s="22">
        <v>10</v>
      </c>
      <c r="Q21" s="22">
        <v>9</v>
      </c>
      <c r="R21" s="22">
        <v>12</v>
      </c>
      <c r="S21" s="34">
        <f>SUM(L21:R21)</f>
        <v>71</v>
      </c>
      <c r="U21" s="27" t="s">
        <v>299</v>
      </c>
      <c r="V21" s="22">
        <v>17</v>
      </c>
      <c r="W21" s="22">
        <v>17</v>
      </c>
      <c r="X21" s="22">
        <v>23</v>
      </c>
      <c r="Y21" s="22">
        <v>7</v>
      </c>
      <c r="Z21" s="22">
        <v>10</v>
      </c>
      <c r="AA21" s="22">
        <v>23</v>
      </c>
      <c r="AB21" s="22">
        <v>16</v>
      </c>
      <c r="AC21" s="34">
        <f>SUM(V21:AB21)</f>
        <v>113</v>
      </c>
    </row>
    <row r="22" spans="1:30" x14ac:dyDescent="0.6">
      <c r="A22" t="s">
        <v>192</v>
      </c>
      <c r="B22" t="s">
        <v>45</v>
      </c>
      <c r="F22" t="s">
        <v>169</v>
      </c>
      <c r="G22" t="s">
        <v>169</v>
      </c>
      <c r="K22" s="26" t="s">
        <v>279</v>
      </c>
      <c r="L22" s="20">
        <f>L20+L21</f>
        <v>219</v>
      </c>
      <c r="M22" s="20">
        <f t="shared" ref="M22" si="18">M20+M21</f>
        <v>202</v>
      </c>
      <c r="N22" s="20">
        <f t="shared" ref="N22" si="19">N20+N21</f>
        <v>203</v>
      </c>
      <c r="O22" s="20">
        <f t="shared" ref="O22" si="20">O20+O21</f>
        <v>199</v>
      </c>
      <c r="P22" s="20">
        <f t="shared" ref="P22" si="21">P20+P21</f>
        <v>193</v>
      </c>
      <c r="Q22" s="20">
        <f t="shared" ref="Q22" si="22">Q20+Q21</f>
        <v>224</v>
      </c>
      <c r="R22" s="20">
        <f t="shared" ref="R22" si="23">R20+R21</f>
        <v>218</v>
      </c>
      <c r="S22" s="28">
        <f>SUM(L22:R22)</f>
        <v>1458</v>
      </c>
      <c r="U22" s="33" t="s">
        <v>279</v>
      </c>
      <c r="V22" s="20">
        <f>V20+V21</f>
        <v>219</v>
      </c>
      <c r="W22" s="20">
        <f t="shared" ref="W22:AB22" si="24">W20+W21</f>
        <v>202</v>
      </c>
      <c r="X22" s="20">
        <f t="shared" si="24"/>
        <v>203</v>
      </c>
      <c r="Y22" s="20">
        <f t="shared" si="24"/>
        <v>199</v>
      </c>
      <c r="Z22" s="20">
        <f t="shared" si="24"/>
        <v>193</v>
      </c>
      <c r="AA22" s="20">
        <f t="shared" si="24"/>
        <v>224</v>
      </c>
      <c r="AB22" s="20">
        <f t="shared" si="24"/>
        <v>218</v>
      </c>
      <c r="AC22" s="28">
        <f>SUM(V22:AB22)</f>
        <v>1458</v>
      </c>
    </row>
    <row r="23" spans="1:30" ht="17.25" thickBot="1" x14ac:dyDescent="0.65">
      <c r="A23" t="s">
        <v>193</v>
      </c>
      <c r="B23" t="s">
        <v>46</v>
      </c>
      <c r="F23" t="s">
        <v>169</v>
      </c>
      <c r="G23" t="s">
        <v>169</v>
      </c>
      <c r="K23" s="29"/>
      <c r="L23" s="30">
        <f>L21/L22</f>
        <v>4.5662100456621002E-2</v>
      </c>
      <c r="M23" s="30">
        <f t="shared" ref="M23" si="25">M21/M22</f>
        <v>3.9603960396039604E-2</v>
      </c>
      <c r="N23" s="30">
        <f t="shared" ref="N23" si="26">N21/N22</f>
        <v>7.3891625615763554E-2</v>
      </c>
      <c r="O23" s="30">
        <f t="shared" ref="O23" si="27">O21/O22</f>
        <v>3.5175879396984924E-2</v>
      </c>
      <c r="P23" s="30">
        <f t="shared" ref="P23" si="28">P21/P22</f>
        <v>5.181347150259067E-2</v>
      </c>
      <c r="Q23" s="30">
        <f t="shared" ref="Q23" si="29">Q21/Q22</f>
        <v>4.0178571428571432E-2</v>
      </c>
      <c r="R23" s="30">
        <f t="shared" ref="R23" si="30">R21/R22</f>
        <v>5.5045871559633031E-2</v>
      </c>
      <c r="S23" s="36"/>
      <c r="U23" s="37"/>
      <c r="V23" s="30">
        <f>V21/V22</f>
        <v>7.7625570776255703E-2</v>
      </c>
      <c r="W23" s="30">
        <f t="shared" ref="W23:AB23" si="31">W21/W22</f>
        <v>8.4158415841584164E-2</v>
      </c>
      <c r="X23" s="30">
        <f t="shared" si="31"/>
        <v>0.11330049261083744</v>
      </c>
      <c r="Y23" s="30">
        <f t="shared" si="31"/>
        <v>3.5175879396984924E-2</v>
      </c>
      <c r="Z23" s="30">
        <f t="shared" si="31"/>
        <v>5.181347150259067E-2</v>
      </c>
      <c r="AA23" s="30">
        <f t="shared" si="31"/>
        <v>0.10267857142857142</v>
      </c>
      <c r="AB23" s="30">
        <f t="shared" si="31"/>
        <v>7.3394495412844041E-2</v>
      </c>
      <c r="AC23" s="36"/>
    </row>
    <row r="24" spans="1:30" x14ac:dyDescent="0.6">
      <c r="A24" t="s">
        <v>194</v>
      </c>
      <c r="B24" t="s">
        <v>47</v>
      </c>
      <c r="F24" t="s">
        <v>170</v>
      </c>
      <c r="G24" t="s">
        <v>170</v>
      </c>
      <c r="K24" s="65"/>
      <c r="L24" s="65"/>
      <c r="M24" s="65"/>
      <c r="N24" s="65"/>
      <c r="O24" s="65"/>
      <c r="P24" s="65"/>
      <c r="Q24" s="65"/>
      <c r="R24" s="65"/>
      <c r="S24" s="65"/>
    </row>
    <row r="25" spans="1:30" x14ac:dyDescent="0.6">
      <c r="A25" t="s">
        <v>195</v>
      </c>
      <c r="B25" t="s">
        <v>271</v>
      </c>
      <c r="F25" t="s">
        <v>170</v>
      </c>
      <c r="G25" t="s">
        <v>170</v>
      </c>
    </row>
    <row r="26" spans="1:30" s="1" customFormat="1" ht="17.25" thickBot="1" x14ac:dyDescent="0.65">
      <c r="A26" s="1" t="s">
        <v>196</v>
      </c>
      <c r="F26" t="s">
        <v>170</v>
      </c>
      <c r="G26" t="s">
        <v>170</v>
      </c>
      <c r="K26" s="67" t="s">
        <v>294</v>
      </c>
      <c r="L26" s="67"/>
      <c r="M26" s="67"/>
      <c r="N26" s="67"/>
      <c r="O26" s="67"/>
      <c r="P26" s="67"/>
      <c r="Q26" s="67"/>
      <c r="R26" s="67"/>
      <c r="S26" s="67"/>
      <c r="T26" s="41"/>
      <c r="U26" s="67" t="s">
        <v>295</v>
      </c>
      <c r="V26" s="67"/>
      <c r="W26" s="67"/>
      <c r="X26" s="67"/>
      <c r="Y26" s="67"/>
      <c r="Z26" s="67"/>
      <c r="AA26" s="67"/>
      <c r="AB26" s="67"/>
      <c r="AC26" s="67"/>
      <c r="AD26" s="48"/>
    </row>
    <row r="27" spans="1:30" s="1" customFormat="1" ht="17.25" thickBot="1" x14ac:dyDescent="0.65">
      <c r="F27" t="s">
        <v>165</v>
      </c>
      <c r="G27" t="s">
        <v>165</v>
      </c>
      <c r="K27" s="65" t="s">
        <v>289</v>
      </c>
      <c r="L27" s="65"/>
      <c r="M27" s="65"/>
      <c r="N27" s="65"/>
      <c r="O27" s="65"/>
      <c r="P27" s="65"/>
      <c r="Q27" s="65"/>
      <c r="R27" s="65"/>
      <c r="S27" s="65"/>
      <c r="T27" s="41"/>
      <c r="U27" s="65" t="s">
        <v>289</v>
      </c>
      <c r="V27" s="65"/>
      <c r="W27" s="65"/>
      <c r="X27" s="65"/>
      <c r="Y27" s="65"/>
      <c r="Z27" s="65"/>
      <c r="AA27" s="65"/>
      <c r="AB27" s="65"/>
      <c r="AC27" s="65"/>
      <c r="AD27" s="48"/>
    </row>
    <row r="28" spans="1:30" x14ac:dyDescent="0.6">
      <c r="A28" t="s">
        <v>197</v>
      </c>
      <c r="B28" t="s">
        <v>51</v>
      </c>
      <c r="F28" t="s">
        <v>170</v>
      </c>
      <c r="G28" t="s">
        <v>170</v>
      </c>
      <c r="K28" s="24"/>
      <c r="L28" s="25" t="s">
        <v>272</v>
      </c>
      <c r="M28" s="25" t="s">
        <v>273</v>
      </c>
      <c r="N28" s="25" t="s">
        <v>274</v>
      </c>
      <c r="O28" s="25" t="s">
        <v>275</v>
      </c>
      <c r="P28" s="25" t="s">
        <v>276</v>
      </c>
      <c r="Q28" s="25" t="s">
        <v>277</v>
      </c>
      <c r="R28" s="25" t="s">
        <v>278</v>
      </c>
      <c r="S28" s="31"/>
      <c r="U28" s="32"/>
      <c r="V28" s="25" t="s">
        <v>272</v>
      </c>
      <c r="W28" s="25" t="s">
        <v>273</v>
      </c>
      <c r="X28" s="25" t="s">
        <v>274</v>
      </c>
      <c r="Y28" s="25" t="s">
        <v>275</v>
      </c>
      <c r="Z28" s="25" t="s">
        <v>276</v>
      </c>
      <c r="AA28" s="25" t="s">
        <v>277</v>
      </c>
      <c r="AB28" s="25" t="s">
        <v>278</v>
      </c>
      <c r="AC28" s="31"/>
      <c r="AD28" s="43"/>
    </row>
    <row r="29" spans="1:30" x14ac:dyDescent="0.6">
      <c r="A29" t="s">
        <v>198</v>
      </c>
      <c r="B29" t="s">
        <v>52</v>
      </c>
      <c r="F29" t="s">
        <v>166</v>
      </c>
      <c r="G29" t="s">
        <v>166</v>
      </c>
      <c r="K29" s="26"/>
      <c r="L29" s="20">
        <v>0</v>
      </c>
      <c r="M29" s="20">
        <v>1</v>
      </c>
      <c r="N29" s="20">
        <v>2</v>
      </c>
      <c r="O29" s="20">
        <v>3</v>
      </c>
      <c r="P29" s="20">
        <v>4</v>
      </c>
      <c r="Q29" s="20">
        <v>5</v>
      </c>
      <c r="R29" s="20">
        <v>6</v>
      </c>
      <c r="S29" s="28"/>
      <c r="U29" s="33"/>
      <c r="V29" s="20">
        <v>0</v>
      </c>
      <c r="W29" s="20">
        <v>1</v>
      </c>
      <c r="X29" s="20">
        <v>2</v>
      </c>
      <c r="Y29" s="20">
        <v>3</v>
      </c>
      <c r="Z29" s="20">
        <v>4</v>
      </c>
      <c r="AA29" s="20">
        <v>5</v>
      </c>
      <c r="AB29" s="20">
        <v>6</v>
      </c>
      <c r="AC29" s="28"/>
    </row>
    <row r="30" spans="1:30" x14ac:dyDescent="0.6">
      <c r="A30" t="s">
        <v>199</v>
      </c>
      <c r="B30" t="s">
        <v>53</v>
      </c>
      <c r="F30" t="s">
        <v>166</v>
      </c>
      <c r="G30" t="s">
        <v>166</v>
      </c>
      <c r="K30" s="27" t="s">
        <v>23</v>
      </c>
      <c r="L30" s="21">
        <v>193</v>
      </c>
      <c r="M30" s="21">
        <v>178</v>
      </c>
      <c r="N30" s="21">
        <v>177</v>
      </c>
      <c r="O30" s="21">
        <v>192</v>
      </c>
      <c r="P30" s="21">
        <v>183</v>
      </c>
      <c r="Q30" s="21">
        <v>178</v>
      </c>
      <c r="R30" s="21">
        <v>188</v>
      </c>
      <c r="S30" s="34">
        <f>SUM(L30:R30)</f>
        <v>1289</v>
      </c>
      <c r="T30" s="38">
        <v>5</v>
      </c>
      <c r="U30" s="35" t="s">
        <v>23</v>
      </c>
      <c r="V30" s="21">
        <v>193</v>
      </c>
      <c r="W30" s="21">
        <v>178</v>
      </c>
      <c r="X30" s="21">
        <v>177</v>
      </c>
      <c r="Y30" s="21">
        <v>192</v>
      </c>
      <c r="Z30" s="21">
        <v>183</v>
      </c>
      <c r="AA30" s="21">
        <v>178</v>
      </c>
      <c r="AB30" s="21">
        <v>188</v>
      </c>
      <c r="AC30" s="34">
        <f>SUM(V30:AB30)</f>
        <v>1289</v>
      </c>
      <c r="AD30" s="46">
        <v>1</v>
      </c>
    </row>
    <row r="31" spans="1:30" x14ac:dyDescent="0.6">
      <c r="A31" t="s">
        <v>200</v>
      </c>
      <c r="B31" t="s">
        <v>54</v>
      </c>
      <c r="F31" t="s">
        <v>166</v>
      </c>
      <c r="G31" t="s">
        <v>166</v>
      </c>
      <c r="K31" s="27" t="s">
        <v>299</v>
      </c>
      <c r="L31" s="22">
        <v>26</v>
      </c>
      <c r="M31" s="22">
        <v>24</v>
      </c>
      <c r="N31" s="22">
        <v>26</v>
      </c>
      <c r="O31" s="22">
        <v>7</v>
      </c>
      <c r="P31" s="22">
        <v>10</v>
      </c>
      <c r="Q31" s="22">
        <v>46</v>
      </c>
      <c r="R31" s="22">
        <v>30</v>
      </c>
      <c r="S31" s="34">
        <f>SUM(L31:R31)</f>
        <v>169</v>
      </c>
      <c r="U31" s="27" t="s">
        <v>299</v>
      </c>
      <c r="V31" s="22">
        <v>26</v>
      </c>
      <c r="W31" s="22">
        <v>24</v>
      </c>
      <c r="X31" s="22">
        <v>26</v>
      </c>
      <c r="Y31" s="22">
        <v>7</v>
      </c>
      <c r="Z31" s="22">
        <v>10</v>
      </c>
      <c r="AA31" s="22">
        <v>46</v>
      </c>
      <c r="AB31" s="22">
        <v>30</v>
      </c>
      <c r="AC31" s="34">
        <f>SUM(V31:AB31)</f>
        <v>169</v>
      </c>
    </row>
    <row r="32" spans="1:30" x14ac:dyDescent="0.6">
      <c r="A32" t="s">
        <v>201</v>
      </c>
      <c r="B32" t="s">
        <v>55</v>
      </c>
      <c r="F32" t="s">
        <v>166</v>
      </c>
      <c r="G32" t="s">
        <v>166</v>
      </c>
      <c r="K32" s="26" t="s">
        <v>279</v>
      </c>
      <c r="L32" s="20">
        <f>L30+L31</f>
        <v>219</v>
      </c>
      <c r="M32" s="20">
        <f t="shared" ref="M32:R32" si="32">M30+M31</f>
        <v>202</v>
      </c>
      <c r="N32" s="20">
        <f t="shared" si="32"/>
        <v>203</v>
      </c>
      <c r="O32" s="20">
        <f t="shared" si="32"/>
        <v>199</v>
      </c>
      <c r="P32" s="20">
        <f t="shared" si="32"/>
        <v>193</v>
      </c>
      <c r="Q32" s="20">
        <f t="shared" si="32"/>
        <v>224</v>
      </c>
      <c r="R32" s="20">
        <f t="shared" si="32"/>
        <v>218</v>
      </c>
      <c r="S32" s="28">
        <f>SUM(L32:R32)</f>
        <v>1458</v>
      </c>
      <c r="U32" s="33" t="s">
        <v>279</v>
      </c>
      <c r="V32" s="20">
        <f>V30+V31</f>
        <v>219</v>
      </c>
      <c r="W32" s="20">
        <f t="shared" ref="W32:AB32" si="33">W30+W31</f>
        <v>202</v>
      </c>
      <c r="X32" s="20">
        <f t="shared" si="33"/>
        <v>203</v>
      </c>
      <c r="Y32" s="20">
        <f t="shared" si="33"/>
        <v>199</v>
      </c>
      <c r="Z32" s="20">
        <f t="shared" si="33"/>
        <v>193</v>
      </c>
      <c r="AA32" s="20">
        <f t="shared" si="33"/>
        <v>224</v>
      </c>
      <c r="AB32" s="20">
        <f t="shared" si="33"/>
        <v>218</v>
      </c>
      <c r="AC32" s="28">
        <f>SUM(V32:AB32)</f>
        <v>1458</v>
      </c>
    </row>
    <row r="33" spans="1:30" ht="17.25" thickBot="1" x14ac:dyDescent="0.65">
      <c r="A33" t="s">
        <v>202</v>
      </c>
      <c r="B33" t="s">
        <v>56</v>
      </c>
      <c r="F33" t="s">
        <v>167</v>
      </c>
      <c r="G33" t="s">
        <v>167</v>
      </c>
      <c r="K33" s="29"/>
      <c r="L33" s="30">
        <f>L31/L32</f>
        <v>0.11872146118721461</v>
      </c>
      <c r="M33" s="30">
        <f t="shared" ref="M33:R33" si="34">M31/M32</f>
        <v>0.11881188118811881</v>
      </c>
      <c r="N33" s="30">
        <f t="shared" si="34"/>
        <v>0.12807881773399016</v>
      </c>
      <c r="O33" s="30">
        <f t="shared" si="34"/>
        <v>3.5175879396984924E-2</v>
      </c>
      <c r="P33" s="30">
        <f t="shared" si="34"/>
        <v>5.181347150259067E-2</v>
      </c>
      <c r="Q33" s="30">
        <f t="shared" si="34"/>
        <v>0.20535714285714285</v>
      </c>
      <c r="R33" s="30">
        <f t="shared" si="34"/>
        <v>0.13761467889908258</v>
      </c>
      <c r="S33" s="36"/>
      <c r="U33" s="37"/>
      <c r="V33" s="30">
        <f>V31/V32</f>
        <v>0.11872146118721461</v>
      </c>
      <c r="W33" s="30">
        <f t="shared" ref="W33:AB33" si="35">W31/W32</f>
        <v>0.11881188118811881</v>
      </c>
      <c r="X33" s="30">
        <f t="shared" si="35"/>
        <v>0.12807881773399016</v>
      </c>
      <c r="Y33" s="30">
        <f t="shared" si="35"/>
        <v>3.5175879396984924E-2</v>
      </c>
      <c r="Z33" s="30">
        <f t="shared" si="35"/>
        <v>5.181347150259067E-2</v>
      </c>
      <c r="AA33" s="30">
        <f t="shared" si="35"/>
        <v>0.20535714285714285</v>
      </c>
      <c r="AB33" s="30">
        <f t="shared" si="35"/>
        <v>0.13761467889908258</v>
      </c>
      <c r="AC33" s="36"/>
    </row>
    <row r="34" spans="1:30" ht="17.25" thickBot="1" x14ac:dyDescent="0.65">
      <c r="A34" t="s">
        <v>203</v>
      </c>
      <c r="B34" t="s">
        <v>57</v>
      </c>
      <c r="F34" t="s">
        <v>167</v>
      </c>
      <c r="G34" t="s">
        <v>167</v>
      </c>
      <c r="K34" s="65"/>
      <c r="L34" s="65"/>
      <c r="M34" s="65"/>
      <c r="N34" s="65"/>
      <c r="O34" s="65"/>
      <c r="P34" s="65"/>
      <c r="Q34" s="65"/>
      <c r="R34" s="65"/>
      <c r="S34" s="65"/>
      <c r="U34" s="65"/>
      <c r="V34" s="65"/>
      <c r="W34" s="65"/>
      <c r="X34" s="65"/>
      <c r="Y34" s="65"/>
      <c r="Z34" s="65"/>
      <c r="AA34" s="65"/>
      <c r="AB34" s="65"/>
      <c r="AC34" s="65"/>
    </row>
    <row r="35" spans="1:30" ht="17.25" thickBot="1" x14ac:dyDescent="0.65">
      <c r="A35" t="s">
        <v>204</v>
      </c>
      <c r="B35" t="s">
        <v>58</v>
      </c>
      <c r="F35" t="s">
        <v>167</v>
      </c>
      <c r="G35" t="s">
        <v>167</v>
      </c>
      <c r="K35" s="65" t="s">
        <v>290</v>
      </c>
      <c r="L35" s="65"/>
      <c r="M35" s="65"/>
      <c r="N35" s="65"/>
      <c r="O35" s="65"/>
      <c r="P35" s="65"/>
      <c r="Q35" s="65"/>
      <c r="R35" s="65"/>
      <c r="S35" s="65"/>
      <c r="U35" s="65" t="s">
        <v>290</v>
      </c>
      <c r="V35" s="65"/>
      <c r="W35" s="65"/>
      <c r="X35" s="65"/>
      <c r="Y35" s="65"/>
      <c r="Z35" s="65"/>
      <c r="AA35" s="65"/>
      <c r="AB35" s="65"/>
      <c r="AC35" s="65"/>
    </row>
    <row r="36" spans="1:30" s="1" customFormat="1" x14ac:dyDescent="0.6">
      <c r="A36" s="1" t="s">
        <v>205</v>
      </c>
      <c r="C36" s="1">
        <v>105049</v>
      </c>
      <c r="F36" t="s">
        <v>167</v>
      </c>
      <c r="G36" t="s">
        <v>167</v>
      </c>
      <c r="K36" s="24"/>
      <c r="L36" s="25" t="s">
        <v>272</v>
      </c>
      <c r="M36" s="25" t="s">
        <v>273</v>
      </c>
      <c r="N36" s="25" t="s">
        <v>274</v>
      </c>
      <c r="O36" s="25" t="s">
        <v>275</v>
      </c>
      <c r="P36" s="25" t="s">
        <v>276</v>
      </c>
      <c r="Q36" s="25" t="s">
        <v>277</v>
      </c>
      <c r="R36" s="25" t="s">
        <v>278</v>
      </c>
      <c r="S36" s="31"/>
      <c r="T36" s="41"/>
      <c r="U36" s="32"/>
      <c r="V36" s="25" t="s">
        <v>272</v>
      </c>
      <c r="W36" s="25" t="s">
        <v>273</v>
      </c>
      <c r="X36" s="25" t="s">
        <v>274</v>
      </c>
      <c r="Y36" s="25" t="s">
        <v>275</v>
      </c>
      <c r="Z36" s="25" t="s">
        <v>276</v>
      </c>
      <c r="AA36" s="25" t="s">
        <v>277</v>
      </c>
      <c r="AB36" s="25" t="s">
        <v>278</v>
      </c>
      <c r="AC36" s="31"/>
      <c r="AD36" s="48"/>
    </row>
    <row r="37" spans="1:30" s="1" customFormat="1" x14ac:dyDescent="0.6">
      <c r="F37" t="s">
        <v>167</v>
      </c>
      <c r="G37" t="s">
        <v>167</v>
      </c>
      <c r="K37" s="26"/>
      <c r="L37" s="20">
        <v>0</v>
      </c>
      <c r="M37" s="20">
        <v>1</v>
      </c>
      <c r="N37" s="20">
        <v>2</v>
      </c>
      <c r="O37" s="20">
        <v>3</v>
      </c>
      <c r="P37" s="20">
        <v>4</v>
      </c>
      <c r="Q37" s="20">
        <v>5</v>
      </c>
      <c r="R37" s="20">
        <v>6</v>
      </c>
      <c r="S37" s="28"/>
      <c r="T37" s="41"/>
      <c r="U37" s="33"/>
      <c r="V37" s="20">
        <v>0</v>
      </c>
      <c r="W37" s="20">
        <v>1</v>
      </c>
      <c r="X37" s="20">
        <v>2</v>
      </c>
      <c r="Y37" s="20">
        <v>3</v>
      </c>
      <c r="Z37" s="20">
        <v>4</v>
      </c>
      <c r="AA37" s="20">
        <v>5</v>
      </c>
      <c r="AB37" s="20">
        <v>6</v>
      </c>
      <c r="AC37" s="28"/>
      <c r="AD37" s="48"/>
    </row>
    <row r="38" spans="1:30" x14ac:dyDescent="0.6">
      <c r="A38" t="s">
        <v>206</v>
      </c>
      <c r="B38" t="s">
        <v>61</v>
      </c>
      <c r="F38" t="s">
        <v>165</v>
      </c>
      <c r="G38" t="s">
        <v>165</v>
      </c>
      <c r="K38" s="27" t="s">
        <v>23</v>
      </c>
      <c r="L38" s="21">
        <v>208</v>
      </c>
      <c r="M38" s="21">
        <v>186</v>
      </c>
      <c r="N38" s="21">
        <v>191</v>
      </c>
      <c r="O38" s="21">
        <v>192</v>
      </c>
      <c r="P38" s="21">
        <v>183</v>
      </c>
      <c r="Q38" s="21">
        <v>215</v>
      </c>
      <c r="R38" s="21">
        <v>204</v>
      </c>
      <c r="S38" s="34">
        <f>SUM(L38:R38)</f>
        <v>1379</v>
      </c>
      <c r="T38" s="38">
        <v>64</v>
      </c>
      <c r="U38" s="35" t="s">
        <v>23</v>
      </c>
      <c r="V38" s="21">
        <v>207</v>
      </c>
      <c r="W38" s="21">
        <v>181</v>
      </c>
      <c r="X38" s="21">
        <v>191</v>
      </c>
      <c r="Y38" s="21">
        <v>192</v>
      </c>
      <c r="Z38" s="21">
        <v>183</v>
      </c>
      <c r="AA38" s="21">
        <v>215</v>
      </c>
      <c r="AB38" s="21">
        <v>204</v>
      </c>
      <c r="AC38" s="34">
        <f>SUM(V38:AB38)</f>
        <v>1373</v>
      </c>
      <c r="AD38" s="40">
        <v>75</v>
      </c>
    </row>
    <row r="39" spans="1:30" x14ac:dyDescent="0.6">
      <c r="A39" t="s">
        <v>207</v>
      </c>
      <c r="B39" t="s">
        <v>62</v>
      </c>
      <c r="F39" t="s">
        <v>165</v>
      </c>
      <c r="G39" t="s">
        <v>165</v>
      </c>
      <c r="K39" s="27" t="s">
        <v>299</v>
      </c>
      <c r="L39" s="22">
        <v>11</v>
      </c>
      <c r="M39" s="22">
        <v>16</v>
      </c>
      <c r="N39" s="22">
        <v>12</v>
      </c>
      <c r="O39" s="22">
        <v>7</v>
      </c>
      <c r="P39" s="22">
        <v>10</v>
      </c>
      <c r="Q39" s="22">
        <v>9</v>
      </c>
      <c r="R39" s="22">
        <v>14</v>
      </c>
      <c r="S39" s="34">
        <f>SUM(L39:R39)</f>
        <v>79</v>
      </c>
      <c r="U39" s="27" t="s">
        <v>299</v>
      </c>
      <c r="V39" s="22">
        <v>12</v>
      </c>
      <c r="W39" s="22">
        <v>21</v>
      </c>
      <c r="X39" s="22">
        <v>12</v>
      </c>
      <c r="Y39" s="22">
        <v>7</v>
      </c>
      <c r="Z39" s="22">
        <v>10</v>
      </c>
      <c r="AA39" s="22">
        <v>9</v>
      </c>
      <c r="AB39" s="22">
        <v>14</v>
      </c>
      <c r="AC39" s="34">
        <f>SUM(V39:AB39)</f>
        <v>85</v>
      </c>
    </row>
    <row r="40" spans="1:30" x14ac:dyDescent="0.6">
      <c r="A40" t="s">
        <v>208</v>
      </c>
      <c r="B40" t="s">
        <v>63</v>
      </c>
      <c r="F40" t="s">
        <v>165</v>
      </c>
      <c r="G40" t="s">
        <v>165</v>
      </c>
      <c r="K40" s="26" t="s">
        <v>279</v>
      </c>
      <c r="L40" s="20">
        <f>L38+L39</f>
        <v>219</v>
      </c>
      <c r="M40" s="20">
        <f t="shared" ref="M40:R40" si="36">M38+M39</f>
        <v>202</v>
      </c>
      <c r="N40" s="20">
        <f t="shared" si="36"/>
        <v>203</v>
      </c>
      <c r="O40" s="20">
        <f t="shared" si="36"/>
        <v>199</v>
      </c>
      <c r="P40" s="20">
        <f t="shared" si="36"/>
        <v>193</v>
      </c>
      <c r="Q40" s="20">
        <f t="shared" si="36"/>
        <v>224</v>
      </c>
      <c r="R40" s="20">
        <f t="shared" si="36"/>
        <v>218</v>
      </c>
      <c r="S40" s="28">
        <f>SUM(L40:R40)</f>
        <v>1458</v>
      </c>
      <c r="U40" s="33" t="s">
        <v>279</v>
      </c>
      <c r="V40" s="20">
        <f>V38+V39</f>
        <v>219</v>
      </c>
      <c r="W40" s="20">
        <f t="shared" ref="W40:AB40" si="37">W38+W39</f>
        <v>202</v>
      </c>
      <c r="X40" s="20">
        <f t="shared" si="37"/>
        <v>203</v>
      </c>
      <c r="Y40" s="20">
        <f t="shared" si="37"/>
        <v>199</v>
      </c>
      <c r="Z40" s="20">
        <f t="shared" si="37"/>
        <v>193</v>
      </c>
      <c r="AA40" s="20">
        <f t="shared" si="37"/>
        <v>224</v>
      </c>
      <c r="AB40" s="20">
        <f t="shared" si="37"/>
        <v>218</v>
      </c>
      <c r="AC40" s="28">
        <f>SUM(V40:AB40)</f>
        <v>1458</v>
      </c>
    </row>
    <row r="41" spans="1:30" ht="17.25" thickBot="1" x14ac:dyDescent="0.65">
      <c r="A41" t="s">
        <v>209</v>
      </c>
      <c r="B41" t="s">
        <v>64</v>
      </c>
      <c r="F41" t="s">
        <v>165</v>
      </c>
      <c r="G41" t="s">
        <v>165</v>
      </c>
      <c r="K41" s="29"/>
      <c r="L41" s="30">
        <f>L39/L40</f>
        <v>5.0228310502283102E-2</v>
      </c>
      <c r="M41" s="30">
        <f t="shared" ref="M41:R41" si="38">M39/M40</f>
        <v>7.9207920792079209E-2</v>
      </c>
      <c r="N41" s="30">
        <f t="shared" si="38"/>
        <v>5.9113300492610835E-2</v>
      </c>
      <c r="O41" s="30">
        <f t="shared" si="38"/>
        <v>3.5175879396984924E-2</v>
      </c>
      <c r="P41" s="30">
        <f t="shared" si="38"/>
        <v>5.181347150259067E-2</v>
      </c>
      <c r="Q41" s="30">
        <f t="shared" si="38"/>
        <v>4.0178571428571432E-2</v>
      </c>
      <c r="R41" s="30">
        <f t="shared" si="38"/>
        <v>6.4220183486238536E-2</v>
      </c>
      <c r="S41" s="36"/>
      <c r="U41" s="37"/>
      <c r="V41" s="30">
        <f>V39/V40</f>
        <v>5.4794520547945202E-2</v>
      </c>
      <c r="W41" s="30">
        <f t="shared" ref="W41:AB41" si="39">W39/W40</f>
        <v>0.10396039603960396</v>
      </c>
      <c r="X41" s="30">
        <f t="shared" si="39"/>
        <v>5.9113300492610835E-2</v>
      </c>
      <c r="Y41" s="30">
        <f t="shared" si="39"/>
        <v>3.5175879396984924E-2</v>
      </c>
      <c r="Z41" s="30">
        <f t="shared" si="39"/>
        <v>5.181347150259067E-2</v>
      </c>
      <c r="AA41" s="30">
        <f t="shared" si="39"/>
        <v>4.0178571428571432E-2</v>
      </c>
      <c r="AB41" s="30">
        <f t="shared" si="39"/>
        <v>6.4220183486238536E-2</v>
      </c>
      <c r="AC41" s="36"/>
    </row>
    <row r="42" spans="1:30" ht="17.25" thickBot="1" x14ac:dyDescent="0.65">
      <c r="A42" t="s">
        <v>210</v>
      </c>
      <c r="B42" t="s">
        <v>65</v>
      </c>
      <c r="F42" t="s">
        <v>167</v>
      </c>
      <c r="G42" t="s">
        <v>167</v>
      </c>
      <c r="K42" s="65" t="s">
        <v>291</v>
      </c>
      <c r="L42" s="65"/>
      <c r="M42" s="65"/>
      <c r="N42" s="65"/>
      <c r="O42" s="65"/>
      <c r="P42" s="65"/>
      <c r="Q42" s="65"/>
      <c r="R42" s="65"/>
      <c r="S42" s="65"/>
      <c r="U42" s="65" t="s">
        <v>291</v>
      </c>
      <c r="V42" s="65"/>
      <c r="W42" s="65"/>
      <c r="X42" s="65"/>
      <c r="Y42" s="65"/>
      <c r="Z42" s="65"/>
      <c r="AA42" s="65"/>
      <c r="AB42" s="65"/>
      <c r="AC42" s="65"/>
    </row>
    <row r="43" spans="1:30" x14ac:dyDescent="0.6">
      <c r="A43" t="s">
        <v>211</v>
      </c>
      <c r="B43" t="s">
        <v>66</v>
      </c>
      <c r="F43" t="s">
        <v>167</v>
      </c>
      <c r="G43" t="s">
        <v>167</v>
      </c>
      <c r="K43" s="24"/>
      <c r="L43" s="25" t="s">
        <v>272</v>
      </c>
      <c r="M43" s="25" t="s">
        <v>273</v>
      </c>
      <c r="N43" s="25" t="s">
        <v>274</v>
      </c>
      <c r="O43" s="25" t="s">
        <v>275</v>
      </c>
      <c r="P43" s="25" t="s">
        <v>276</v>
      </c>
      <c r="Q43" s="25" t="s">
        <v>277</v>
      </c>
      <c r="R43" s="25" t="s">
        <v>278</v>
      </c>
      <c r="S43" s="31"/>
      <c r="U43" s="32"/>
      <c r="V43" s="25" t="s">
        <v>272</v>
      </c>
      <c r="W43" s="25" t="s">
        <v>273</v>
      </c>
      <c r="X43" s="25" t="s">
        <v>274</v>
      </c>
      <c r="Y43" s="25" t="s">
        <v>275</v>
      </c>
      <c r="Z43" s="25" t="s">
        <v>276</v>
      </c>
      <c r="AA43" s="25" t="s">
        <v>277</v>
      </c>
      <c r="AB43" s="25" t="s">
        <v>278</v>
      </c>
      <c r="AC43" s="31"/>
    </row>
    <row r="44" spans="1:30" x14ac:dyDescent="0.6">
      <c r="A44" t="s">
        <v>212</v>
      </c>
      <c r="B44" t="s">
        <v>67</v>
      </c>
      <c r="F44" t="s">
        <v>167</v>
      </c>
      <c r="G44" t="s">
        <v>167</v>
      </c>
      <c r="K44" s="26"/>
      <c r="L44" s="20">
        <v>0</v>
      </c>
      <c r="M44" s="20">
        <v>1</v>
      </c>
      <c r="N44" s="20">
        <v>2</v>
      </c>
      <c r="O44" s="20">
        <v>3</v>
      </c>
      <c r="P44" s="20">
        <v>4</v>
      </c>
      <c r="Q44" s="20">
        <v>5</v>
      </c>
      <c r="R44" s="20">
        <v>6</v>
      </c>
      <c r="S44" s="28"/>
      <c r="U44" s="33"/>
      <c r="V44" s="20">
        <v>0</v>
      </c>
      <c r="W44" s="20">
        <v>1</v>
      </c>
      <c r="X44" s="20">
        <v>2</v>
      </c>
      <c r="Y44" s="20">
        <v>3</v>
      </c>
      <c r="Z44" s="20">
        <v>4</v>
      </c>
      <c r="AA44" s="20">
        <v>5</v>
      </c>
      <c r="AB44" s="20">
        <v>6</v>
      </c>
      <c r="AC44" s="28"/>
    </row>
    <row r="45" spans="1:30" x14ac:dyDescent="0.6">
      <c r="A45" t="s">
        <v>213</v>
      </c>
      <c r="B45" t="s">
        <v>68</v>
      </c>
      <c r="F45" t="s">
        <v>167</v>
      </c>
      <c r="G45" t="s">
        <v>167</v>
      </c>
      <c r="K45" s="27" t="s">
        <v>23</v>
      </c>
      <c r="L45" s="21">
        <v>201</v>
      </c>
      <c r="M45" s="21">
        <v>187</v>
      </c>
      <c r="N45" s="21">
        <v>179</v>
      </c>
      <c r="O45" s="21">
        <v>192</v>
      </c>
      <c r="P45" s="21">
        <v>183</v>
      </c>
      <c r="Q45" s="21">
        <v>205</v>
      </c>
      <c r="R45" s="21">
        <v>204</v>
      </c>
      <c r="S45" s="34">
        <f>SUM(L45:R45)</f>
        <v>1351</v>
      </c>
      <c r="T45" s="38">
        <v>111</v>
      </c>
      <c r="U45" s="35" t="s">
        <v>23</v>
      </c>
      <c r="V45" s="21">
        <v>205</v>
      </c>
      <c r="W45" s="21">
        <v>183</v>
      </c>
      <c r="X45" s="21">
        <v>179</v>
      </c>
      <c r="Y45" s="21">
        <v>192</v>
      </c>
      <c r="Z45" s="21">
        <v>183</v>
      </c>
      <c r="AA45" s="21">
        <v>199</v>
      </c>
      <c r="AB45" s="21">
        <v>205</v>
      </c>
      <c r="AC45" s="34">
        <f>SUM(V45:AB45)</f>
        <v>1346</v>
      </c>
      <c r="AD45" s="46">
        <v>51</v>
      </c>
    </row>
    <row r="46" spans="1:30" x14ac:dyDescent="0.6">
      <c r="A46" t="s">
        <v>214</v>
      </c>
      <c r="B46" t="s">
        <v>69</v>
      </c>
      <c r="F46" t="s">
        <v>169</v>
      </c>
      <c r="G46" t="s">
        <v>169</v>
      </c>
      <c r="K46" s="27" t="s">
        <v>299</v>
      </c>
      <c r="L46" s="22">
        <v>18</v>
      </c>
      <c r="M46" s="22">
        <v>15</v>
      </c>
      <c r="N46" s="22">
        <v>24</v>
      </c>
      <c r="O46" s="22">
        <v>7</v>
      </c>
      <c r="P46" s="22">
        <v>10</v>
      </c>
      <c r="Q46" s="22">
        <v>19</v>
      </c>
      <c r="R46" s="22">
        <v>14</v>
      </c>
      <c r="S46" s="34">
        <f>SUM(L46:R46)</f>
        <v>107</v>
      </c>
      <c r="U46" s="27" t="s">
        <v>299</v>
      </c>
      <c r="V46" s="22">
        <v>14</v>
      </c>
      <c r="W46" s="22">
        <v>19</v>
      </c>
      <c r="X46" s="22">
        <v>24</v>
      </c>
      <c r="Y46" s="22">
        <v>7</v>
      </c>
      <c r="Z46" s="22">
        <v>10</v>
      </c>
      <c r="AA46" s="22">
        <v>25</v>
      </c>
      <c r="AB46" s="22">
        <v>13</v>
      </c>
      <c r="AC46" s="34">
        <f>SUM(V46:AB46)</f>
        <v>112</v>
      </c>
    </row>
    <row r="47" spans="1:30" x14ac:dyDescent="0.6">
      <c r="A47" t="s">
        <v>215</v>
      </c>
      <c r="B47" t="s">
        <v>70</v>
      </c>
      <c r="F47" t="s">
        <v>169</v>
      </c>
      <c r="G47" t="s">
        <v>169</v>
      </c>
      <c r="K47" s="26" t="s">
        <v>279</v>
      </c>
      <c r="L47" s="20">
        <f>L45+L46</f>
        <v>219</v>
      </c>
      <c r="M47" s="20">
        <f t="shared" ref="M47:R47" si="40">M45+M46</f>
        <v>202</v>
      </c>
      <c r="N47" s="20">
        <f t="shared" si="40"/>
        <v>203</v>
      </c>
      <c r="O47" s="20">
        <f t="shared" si="40"/>
        <v>199</v>
      </c>
      <c r="P47" s="20">
        <f t="shared" si="40"/>
        <v>193</v>
      </c>
      <c r="Q47" s="20">
        <f t="shared" si="40"/>
        <v>224</v>
      </c>
      <c r="R47" s="20">
        <f t="shared" si="40"/>
        <v>218</v>
      </c>
      <c r="S47" s="28">
        <f>SUM(L47:R47)</f>
        <v>1458</v>
      </c>
      <c r="U47" s="33" t="s">
        <v>279</v>
      </c>
      <c r="V47" s="20">
        <f>V45+V46</f>
        <v>219</v>
      </c>
      <c r="W47" s="20">
        <f t="shared" ref="W47:AB47" si="41">W45+W46</f>
        <v>202</v>
      </c>
      <c r="X47" s="20">
        <f t="shared" si="41"/>
        <v>203</v>
      </c>
      <c r="Y47" s="20">
        <f t="shared" si="41"/>
        <v>199</v>
      </c>
      <c r="Z47" s="20">
        <f t="shared" si="41"/>
        <v>193</v>
      </c>
      <c r="AA47" s="20">
        <f t="shared" si="41"/>
        <v>224</v>
      </c>
      <c r="AB47" s="20">
        <f t="shared" si="41"/>
        <v>218</v>
      </c>
      <c r="AC47" s="28">
        <f>SUM(V47:AB47)</f>
        <v>1458</v>
      </c>
    </row>
    <row r="48" spans="1:30" ht="17.25" thickBot="1" x14ac:dyDescent="0.65">
      <c r="A48" t="s">
        <v>216</v>
      </c>
      <c r="B48" t="s">
        <v>71</v>
      </c>
      <c r="F48" t="s">
        <v>169</v>
      </c>
      <c r="G48" t="s">
        <v>169</v>
      </c>
      <c r="K48" s="29"/>
      <c r="L48" s="30">
        <f>L46/L47</f>
        <v>8.2191780821917804E-2</v>
      </c>
      <c r="M48" s="30">
        <f t="shared" ref="M48:R48" si="42">M46/M47</f>
        <v>7.4257425742574254E-2</v>
      </c>
      <c r="N48" s="30">
        <f t="shared" si="42"/>
        <v>0.11822660098522167</v>
      </c>
      <c r="O48" s="30">
        <f t="shared" si="42"/>
        <v>3.5175879396984924E-2</v>
      </c>
      <c r="P48" s="30">
        <f t="shared" si="42"/>
        <v>5.181347150259067E-2</v>
      </c>
      <c r="Q48" s="30">
        <f t="shared" si="42"/>
        <v>8.4821428571428575E-2</v>
      </c>
      <c r="R48" s="30">
        <f t="shared" si="42"/>
        <v>6.4220183486238536E-2</v>
      </c>
      <c r="S48" s="36"/>
      <c r="U48" s="37"/>
      <c r="V48" s="30">
        <f>V46/V47</f>
        <v>6.3926940639269403E-2</v>
      </c>
      <c r="W48" s="30">
        <f t="shared" ref="W48:AB48" si="43">W46/W47</f>
        <v>9.405940594059406E-2</v>
      </c>
      <c r="X48" s="30">
        <f t="shared" si="43"/>
        <v>0.11822660098522167</v>
      </c>
      <c r="Y48" s="30">
        <f t="shared" si="43"/>
        <v>3.5175879396984924E-2</v>
      </c>
      <c r="Z48" s="30">
        <f t="shared" si="43"/>
        <v>5.181347150259067E-2</v>
      </c>
      <c r="AA48" s="30">
        <f t="shared" si="43"/>
        <v>0.11160714285714286</v>
      </c>
      <c r="AB48" s="30">
        <f t="shared" si="43"/>
        <v>5.9633027522935783E-2</v>
      </c>
      <c r="AC48" s="36"/>
    </row>
    <row r="49" spans="1:30" x14ac:dyDescent="0.6">
      <c r="A49" t="s">
        <v>217</v>
      </c>
      <c r="B49" t="s">
        <v>72</v>
      </c>
      <c r="F49" t="s">
        <v>169</v>
      </c>
      <c r="G49" t="s">
        <v>169</v>
      </c>
    </row>
    <row r="50" spans="1:30" x14ac:dyDescent="0.6">
      <c r="A50" t="s">
        <v>218</v>
      </c>
      <c r="B50" t="s">
        <v>73</v>
      </c>
      <c r="F50" t="s">
        <v>170</v>
      </c>
      <c r="G50" t="s">
        <v>170</v>
      </c>
    </row>
    <row r="51" spans="1:30" ht="17.25" thickBot="1" x14ac:dyDescent="0.65">
      <c r="A51" t="s">
        <v>219</v>
      </c>
      <c r="B51" t="s">
        <v>74</v>
      </c>
      <c r="F51" t="s">
        <v>170</v>
      </c>
      <c r="G51" t="s">
        <v>170</v>
      </c>
      <c r="K51" s="67" t="s">
        <v>296</v>
      </c>
      <c r="L51" s="67"/>
      <c r="M51" s="67"/>
      <c r="N51" s="67"/>
      <c r="O51" s="67"/>
      <c r="P51" s="67"/>
      <c r="Q51" s="67"/>
      <c r="R51" s="67"/>
      <c r="S51" s="67"/>
      <c r="U51" s="67" t="s">
        <v>297</v>
      </c>
      <c r="V51" s="67"/>
      <c r="W51" s="67"/>
      <c r="X51" s="67"/>
      <c r="Y51" s="67"/>
      <c r="Z51" s="67"/>
      <c r="AA51" s="67"/>
      <c r="AB51" s="67"/>
      <c r="AC51" s="67"/>
    </row>
    <row r="52" spans="1:30" ht="17.25" thickBot="1" x14ac:dyDescent="0.65">
      <c r="A52" t="s">
        <v>220</v>
      </c>
      <c r="B52" t="s">
        <v>75</v>
      </c>
      <c r="F52" t="s">
        <v>170</v>
      </c>
      <c r="G52" t="s">
        <v>170</v>
      </c>
      <c r="K52" s="65" t="s">
        <v>289</v>
      </c>
      <c r="L52" s="65"/>
      <c r="M52" s="65"/>
      <c r="N52" s="65"/>
      <c r="O52" s="65"/>
      <c r="P52" s="65"/>
      <c r="Q52" s="65"/>
      <c r="R52" s="65"/>
      <c r="S52" s="65"/>
      <c r="U52" s="65" t="s">
        <v>289</v>
      </c>
      <c r="V52" s="65"/>
      <c r="W52" s="65"/>
      <c r="X52" s="65"/>
      <c r="Y52" s="65"/>
      <c r="Z52" s="65"/>
      <c r="AA52" s="65"/>
      <c r="AB52" s="65"/>
      <c r="AC52" s="65"/>
    </row>
    <row r="53" spans="1:30" x14ac:dyDescent="0.6">
      <c r="A53" t="s">
        <v>221</v>
      </c>
      <c r="B53" t="s">
        <v>76</v>
      </c>
      <c r="F53" t="s">
        <v>170</v>
      </c>
      <c r="G53" t="s">
        <v>170</v>
      </c>
      <c r="K53" s="24"/>
      <c r="L53" s="25" t="s">
        <v>272</v>
      </c>
      <c r="M53" s="25" t="s">
        <v>273</v>
      </c>
      <c r="N53" s="25" t="s">
        <v>274</v>
      </c>
      <c r="O53" s="25" t="s">
        <v>275</v>
      </c>
      <c r="P53" s="25" t="s">
        <v>276</v>
      </c>
      <c r="Q53" s="25" t="s">
        <v>277</v>
      </c>
      <c r="R53" s="25" t="s">
        <v>278</v>
      </c>
      <c r="S53" s="31"/>
      <c r="U53" s="32"/>
      <c r="V53" s="25" t="s">
        <v>272</v>
      </c>
      <c r="W53" s="25" t="s">
        <v>273</v>
      </c>
      <c r="X53" s="25" t="s">
        <v>274</v>
      </c>
      <c r="Y53" s="25" t="s">
        <v>275</v>
      </c>
      <c r="Z53" s="25" t="s">
        <v>276</v>
      </c>
      <c r="AA53" s="25" t="s">
        <v>277</v>
      </c>
      <c r="AB53" s="25" t="s">
        <v>278</v>
      </c>
      <c r="AC53" s="31"/>
    </row>
    <row r="54" spans="1:30" s="1" customFormat="1" x14ac:dyDescent="0.6">
      <c r="A54" s="1" t="s">
        <v>222</v>
      </c>
      <c r="C54" s="1">
        <v>105823</v>
      </c>
      <c r="F54" t="s">
        <v>169</v>
      </c>
      <c r="G54" t="s">
        <v>169</v>
      </c>
      <c r="K54" s="26"/>
      <c r="L54" s="20">
        <v>0</v>
      </c>
      <c r="M54" s="20">
        <v>1</v>
      </c>
      <c r="N54" s="20">
        <v>2</v>
      </c>
      <c r="O54" s="20">
        <v>3</v>
      </c>
      <c r="P54" s="20">
        <v>4</v>
      </c>
      <c r="Q54" s="20">
        <v>5</v>
      </c>
      <c r="R54" s="20">
        <v>6</v>
      </c>
      <c r="S54" s="28"/>
      <c r="T54" s="41"/>
      <c r="U54" s="33"/>
      <c r="V54" s="20">
        <v>0</v>
      </c>
      <c r="W54" s="20">
        <v>1</v>
      </c>
      <c r="X54" s="20">
        <v>2</v>
      </c>
      <c r="Y54" s="20">
        <v>3</v>
      </c>
      <c r="Z54" s="20">
        <v>4</v>
      </c>
      <c r="AA54" s="20">
        <v>5</v>
      </c>
      <c r="AB54" s="20">
        <v>6</v>
      </c>
      <c r="AC54" s="28"/>
      <c r="AD54" s="48"/>
    </row>
    <row r="55" spans="1:30" s="1" customFormat="1" x14ac:dyDescent="0.6">
      <c r="F55" t="s">
        <v>169</v>
      </c>
      <c r="G55" t="s">
        <v>169</v>
      </c>
      <c r="K55" s="27" t="s">
        <v>23</v>
      </c>
      <c r="L55" s="21">
        <v>193</v>
      </c>
      <c r="M55" s="21">
        <v>178</v>
      </c>
      <c r="N55" s="21">
        <v>177</v>
      </c>
      <c r="O55" s="21">
        <v>192</v>
      </c>
      <c r="P55" s="21">
        <v>183</v>
      </c>
      <c r="Q55" s="21">
        <v>178</v>
      </c>
      <c r="R55" s="21">
        <v>188</v>
      </c>
      <c r="S55" s="34">
        <f>SUM(L55:R55)</f>
        <v>1289</v>
      </c>
      <c r="T55" s="41">
        <v>8</v>
      </c>
      <c r="U55" s="35" t="s">
        <v>23</v>
      </c>
      <c r="V55" s="21">
        <v>193</v>
      </c>
      <c r="W55" s="21">
        <v>180</v>
      </c>
      <c r="X55" s="21">
        <v>178</v>
      </c>
      <c r="Y55" s="21">
        <v>192</v>
      </c>
      <c r="Z55" s="21">
        <v>183</v>
      </c>
      <c r="AA55" s="21">
        <v>178</v>
      </c>
      <c r="AB55" s="21">
        <v>193</v>
      </c>
      <c r="AC55" s="34">
        <f>SUM(V55:AB55)</f>
        <v>1297</v>
      </c>
      <c r="AD55" s="48">
        <v>14</v>
      </c>
    </row>
    <row r="56" spans="1:30" s="2" customFormat="1" x14ac:dyDescent="0.6">
      <c r="A56" s="2" t="s">
        <v>223</v>
      </c>
      <c r="C56" s="2">
        <v>105846</v>
      </c>
      <c r="F56" t="s">
        <v>169</v>
      </c>
      <c r="G56" t="s">
        <v>169</v>
      </c>
      <c r="K56" s="27" t="s">
        <v>299</v>
      </c>
      <c r="L56" s="22">
        <v>26</v>
      </c>
      <c r="M56" s="22">
        <v>24</v>
      </c>
      <c r="N56" s="22">
        <v>26</v>
      </c>
      <c r="O56" s="22">
        <v>7</v>
      </c>
      <c r="P56" s="22">
        <v>10</v>
      </c>
      <c r="Q56" s="22">
        <v>46</v>
      </c>
      <c r="R56" s="22">
        <v>30</v>
      </c>
      <c r="S56" s="34">
        <f>SUM(L56:R56)</f>
        <v>169</v>
      </c>
      <c r="T56" s="41"/>
      <c r="U56" s="27" t="s">
        <v>299</v>
      </c>
      <c r="V56" s="22">
        <v>26</v>
      </c>
      <c r="W56" s="22">
        <v>22</v>
      </c>
      <c r="X56" s="22">
        <v>25</v>
      </c>
      <c r="Y56" s="22">
        <v>7</v>
      </c>
      <c r="Z56" s="22">
        <v>10</v>
      </c>
      <c r="AA56" s="22">
        <v>46</v>
      </c>
      <c r="AB56" s="22">
        <v>25</v>
      </c>
      <c r="AC56" s="34">
        <f>SUM(V56:AB56)</f>
        <v>161</v>
      </c>
      <c r="AD56" s="49"/>
    </row>
    <row r="57" spans="1:30" s="2" customFormat="1" x14ac:dyDescent="0.6">
      <c r="F57" t="s">
        <v>169</v>
      </c>
      <c r="G57" t="s">
        <v>169</v>
      </c>
      <c r="K57" s="26" t="s">
        <v>279</v>
      </c>
      <c r="L57" s="20">
        <f>L55+L56</f>
        <v>219</v>
      </c>
      <c r="M57" s="20">
        <f t="shared" ref="M57:R57" si="44">M55+M56</f>
        <v>202</v>
      </c>
      <c r="N57" s="20">
        <f t="shared" si="44"/>
        <v>203</v>
      </c>
      <c r="O57" s="20">
        <f t="shared" si="44"/>
        <v>199</v>
      </c>
      <c r="P57" s="20">
        <f t="shared" si="44"/>
        <v>193</v>
      </c>
      <c r="Q57" s="20">
        <f t="shared" si="44"/>
        <v>224</v>
      </c>
      <c r="R57" s="20">
        <f t="shared" si="44"/>
        <v>218</v>
      </c>
      <c r="S57" s="28">
        <f>SUM(L57:R57)</f>
        <v>1458</v>
      </c>
      <c r="T57" s="41"/>
      <c r="U57" s="33" t="s">
        <v>279</v>
      </c>
      <c r="V57" s="20">
        <f>V55+V56</f>
        <v>219</v>
      </c>
      <c r="W57" s="20">
        <f t="shared" ref="W57:AB57" si="45">W55+W56</f>
        <v>202</v>
      </c>
      <c r="X57" s="20">
        <f t="shared" si="45"/>
        <v>203</v>
      </c>
      <c r="Y57" s="20">
        <f t="shared" si="45"/>
        <v>199</v>
      </c>
      <c r="Z57" s="20">
        <f t="shared" si="45"/>
        <v>193</v>
      </c>
      <c r="AA57" s="20">
        <f t="shared" si="45"/>
        <v>224</v>
      </c>
      <c r="AB57" s="20">
        <f t="shared" si="45"/>
        <v>218</v>
      </c>
      <c r="AC57" s="28">
        <f>SUM(V57:AB57)</f>
        <v>1458</v>
      </c>
      <c r="AD57" s="49"/>
    </row>
    <row r="58" spans="1:30" s="2" customFormat="1" ht="17.25" thickBot="1" x14ac:dyDescent="0.65">
      <c r="F58" t="s">
        <v>165</v>
      </c>
      <c r="G58" t="s">
        <v>165</v>
      </c>
      <c r="K58" s="29"/>
      <c r="L58" s="30">
        <f>L56/L57</f>
        <v>0.11872146118721461</v>
      </c>
      <c r="M58" s="30">
        <f t="shared" ref="M58:R58" si="46">M56/M57</f>
        <v>0.11881188118811881</v>
      </c>
      <c r="N58" s="30">
        <f t="shared" si="46"/>
        <v>0.12807881773399016</v>
      </c>
      <c r="O58" s="30">
        <f t="shared" si="46"/>
        <v>3.5175879396984924E-2</v>
      </c>
      <c r="P58" s="30">
        <f t="shared" si="46"/>
        <v>5.181347150259067E-2</v>
      </c>
      <c r="Q58" s="30">
        <f t="shared" si="46"/>
        <v>0.20535714285714285</v>
      </c>
      <c r="R58" s="30">
        <f t="shared" si="46"/>
        <v>0.13761467889908258</v>
      </c>
      <c r="S58" s="36"/>
      <c r="T58" s="41"/>
      <c r="U58" s="37"/>
      <c r="V58" s="30">
        <f>V56/V57</f>
        <v>0.11872146118721461</v>
      </c>
      <c r="W58" s="30">
        <f t="shared" ref="W58:AB58" si="47">W56/W57</f>
        <v>0.10891089108910891</v>
      </c>
      <c r="X58" s="30">
        <f t="shared" si="47"/>
        <v>0.12315270935960591</v>
      </c>
      <c r="Y58" s="30">
        <f t="shared" si="47"/>
        <v>3.5175879396984924E-2</v>
      </c>
      <c r="Z58" s="30">
        <f t="shared" si="47"/>
        <v>5.181347150259067E-2</v>
      </c>
      <c r="AA58" s="30">
        <f t="shared" si="47"/>
        <v>0.20535714285714285</v>
      </c>
      <c r="AB58" s="30">
        <f t="shared" si="47"/>
        <v>0.11467889908256881</v>
      </c>
      <c r="AC58" s="36"/>
      <c r="AD58" s="49"/>
    </row>
    <row r="59" spans="1:30" s="2" customFormat="1" ht="17.25" thickBot="1" x14ac:dyDescent="0.65">
      <c r="F59" t="s">
        <v>165</v>
      </c>
      <c r="G59" t="s">
        <v>165</v>
      </c>
      <c r="K59" s="65"/>
      <c r="L59" s="65"/>
      <c r="M59" s="65"/>
      <c r="N59" s="65"/>
      <c r="O59" s="65"/>
      <c r="P59" s="65"/>
      <c r="Q59" s="65"/>
      <c r="R59" s="65"/>
      <c r="S59" s="65"/>
      <c r="T59" s="41"/>
      <c r="U59" s="65"/>
      <c r="V59" s="65"/>
      <c r="W59" s="65"/>
      <c r="X59" s="65"/>
      <c r="Y59" s="65"/>
      <c r="Z59" s="65"/>
      <c r="AA59" s="65"/>
      <c r="AB59" s="65"/>
      <c r="AC59" s="65"/>
      <c r="AD59" s="49"/>
    </row>
    <row r="60" spans="1:30" s="1" customFormat="1" ht="17.25" thickBot="1" x14ac:dyDescent="0.65">
      <c r="A60" s="1" t="s">
        <v>224</v>
      </c>
      <c r="C60" s="1">
        <v>105919</v>
      </c>
      <c r="F60" t="s">
        <v>165</v>
      </c>
      <c r="G60" t="s">
        <v>165</v>
      </c>
      <c r="K60" s="65" t="s">
        <v>290</v>
      </c>
      <c r="L60" s="65"/>
      <c r="M60" s="65"/>
      <c r="N60" s="65"/>
      <c r="O60" s="65"/>
      <c r="P60" s="65"/>
      <c r="Q60" s="65"/>
      <c r="R60" s="65"/>
      <c r="S60" s="65"/>
      <c r="T60" s="41"/>
      <c r="U60" s="65" t="s">
        <v>290</v>
      </c>
      <c r="V60" s="65"/>
      <c r="W60" s="65"/>
      <c r="X60" s="65"/>
      <c r="Y60" s="65"/>
      <c r="Z60" s="65"/>
      <c r="AA60" s="65"/>
      <c r="AB60" s="65"/>
      <c r="AC60" s="65"/>
      <c r="AD60" s="48"/>
    </row>
    <row r="61" spans="1:30" s="1" customFormat="1" x14ac:dyDescent="0.6">
      <c r="F61" t="s">
        <v>169</v>
      </c>
      <c r="G61" t="s">
        <v>169</v>
      </c>
      <c r="K61" s="24"/>
      <c r="L61" s="25" t="s">
        <v>272</v>
      </c>
      <c r="M61" s="25" t="s">
        <v>273</v>
      </c>
      <c r="N61" s="25" t="s">
        <v>274</v>
      </c>
      <c r="O61" s="25" t="s">
        <v>275</v>
      </c>
      <c r="P61" s="25" t="s">
        <v>276</v>
      </c>
      <c r="Q61" s="25" t="s">
        <v>277</v>
      </c>
      <c r="R61" s="25" t="s">
        <v>278</v>
      </c>
      <c r="S61" s="31"/>
      <c r="T61" s="41"/>
      <c r="U61" s="32"/>
      <c r="V61" s="25" t="s">
        <v>272</v>
      </c>
      <c r="W61" s="25" t="s">
        <v>273</v>
      </c>
      <c r="X61" s="25" t="s">
        <v>274</v>
      </c>
      <c r="Y61" s="25" t="s">
        <v>275</v>
      </c>
      <c r="Z61" s="25" t="s">
        <v>276</v>
      </c>
      <c r="AA61" s="25" t="s">
        <v>277</v>
      </c>
      <c r="AB61" s="25" t="s">
        <v>278</v>
      </c>
      <c r="AC61" s="31"/>
      <c r="AD61" s="48"/>
    </row>
    <row r="62" spans="1:30" s="1" customFormat="1" x14ac:dyDescent="0.6">
      <c r="F62" t="s">
        <v>169</v>
      </c>
      <c r="G62" t="s">
        <v>169</v>
      </c>
      <c r="K62" s="26"/>
      <c r="L62" s="20">
        <v>0</v>
      </c>
      <c r="M62" s="20">
        <v>1</v>
      </c>
      <c r="N62" s="20">
        <v>2</v>
      </c>
      <c r="O62" s="20">
        <v>3</v>
      </c>
      <c r="P62" s="20">
        <v>4</v>
      </c>
      <c r="Q62" s="20">
        <v>5</v>
      </c>
      <c r="R62" s="20">
        <v>6</v>
      </c>
      <c r="S62" s="28"/>
      <c r="T62" s="41"/>
      <c r="U62" s="33"/>
      <c r="V62" s="20">
        <v>0</v>
      </c>
      <c r="W62" s="20">
        <v>1</v>
      </c>
      <c r="X62" s="20">
        <v>2</v>
      </c>
      <c r="Y62" s="20">
        <v>3</v>
      </c>
      <c r="Z62" s="20">
        <v>4</v>
      </c>
      <c r="AA62" s="20">
        <v>5</v>
      </c>
      <c r="AB62" s="20">
        <v>6</v>
      </c>
      <c r="AC62" s="28"/>
      <c r="AD62" s="48"/>
    </row>
    <row r="63" spans="1:30" s="2" customFormat="1" x14ac:dyDescent="0.6">
      <c r="A63" s="2" t="s">
        <v>225</v>
      </c>
      <c r="C63" s="2">
        <v>105940</v>
      </c>
      <c r="F63" t="s">
        <v>165</v>
      </c>
      <c r="G63" t="s">
        <v>165</v>
      </c>
      <c r="K63" s="27" t="s">
        <v>23</v>
      </c>
      <c r="L63" s="21">
        <v>198</v>
      </c>
      <c r="M63" s="21">
        <v>178</v>
      </c>
      <c r="N63" s="21">
        <v>178</v>
      </c>
      <c r="O63" s="21">
        <v>192</v>
      </c>
      <c r="P63" s="21">
        <v>183</v>
      </c>
      <c r="Q63" s="21">
        <v>187</v>
      </c>
      <c r="R63" s="21">
        <v>203</v>
      </c>
      <c r="S63" s="34">
        <f>SUM(L63:R63)</f>
        <v>1319</v>
      </c>
      <c r="T63" s="38">
        <v>20</v>
      </c>
      <c r="U63" s="35" t="s">
        <v>23</v>
      </c>
      <c r="V63" s="21">
        <v>213</v>
      </c>
      <c r="W63" s="21">
        <v>198</v>
      </c>
      <c r="X63" s="21">
        <v>193</v>
      </c>
      <c r="Y63" s="21">
        <v>192</v>
      </c>
      <c r="Z63" s="21">
        <v>183</v>
      </c>
      <c r="AA63" s="21">
        <v>217</v>
      </c>
      <c r="AB63" s="21">
        <v>209</v>
      </c>
      <c r="AC63" s="34">
        <f>SUM(V63:AB63)</f>
        <v>1405</v>
      </c>
      <c r="AD63" s="44">
        <v>132</v>
      </c>
    </row>
    <row r="64" spans="1:30" s="2" customFormat="1" x14ac:dyDescent="0.6">
      <c r="F64" t="s">
        <v>165</v>
      </c>
      <c r="G64" t="s">
        <v>165</v>
      </c>
      <c r="K64" s="27" t="s">
        <v>299</v>
      </c>
      <c r="L64" s="22">
        <v>21</v>
      </c>
      <c r="M64" s="22">
        <v>24</v>
      </c>
      <c r="N64" s="22">
        <v>25</v>
      </c>
      <c r="O64" s="22">
        <v>7</v>
      </c>
      <c r="P64" s="22">
        <v>10</v>
      </c>
      <c r="Q64" s="22">
        <v>37</v>
      </c>
      <c r="R64" s="22">
        <v>15</v>
      </c>
      <c r="S64" s="34">
        <f>SUM(L64:R64)</f>
        <v>139</v>
      </c>
      <c r="T64" s="41"/>
      <c r="U64" s="27" t="s">
        <v>299</v>
      </c>
      <c r="V64" s="22">
        <v>6</v>
      </c>
      <c r="W64" s="22">
        <v>4</v>
      </c>
      <c r="X64" s="22">
        <v>10</v>
      </c>
      <c r="Y64" s="22">
        <v>7</v>
      </c>
      <c r="Z64" s="22">
        <v>10</v>
      </c>
      <c r="AA64" s="22">
        <v>7</v>
      </c>
      <c r="AB64" s="22">
        <v>9</v>
      </c>
      <c r="AC64" s="34">
        <f>SUM(V64:AB64)</f>
        <v>53</v>
      </c>
      <c r="AD64" s="49"/>
    </row>
    <row r="65" spans="1:30" s="2" customFormat="1" x14ac:dyDescent="0.6">
      <c r="F65" t="s">
        <v>169</v>
      </c>
      <c r="G65" t="s">
        <v>169</v>
      </c>
      <c r="K65" s="26" t="s">
        <v>279</v>
      </c>
      <c r="L65" s="20">
        <f>L63+L64</f>
        <v>219</v>
      </c>
      <c r="M65" s="20">
        <f t="shared" ref="M65:R65" si="48">M63+M64</f>
        <v>202</v>
      </c>
      <c r="N65" s="20">
        <f t="shared" si="48"/>
        <v>203</v>
      </c>
      <c r="O65" s="20">
        <f t="shared" si="48"/>
        <v>199</v>
      </c>
      <c r="P65" s="20">
        <f t="shared" si="48"/>
        <v>193</v>
      </c>
      <c r="Q65" s="20">
        <f t="shared" si="48"/>
        <v>224</v>
      </c>
      <c r="R65" s="20">
        <f t="shared" si="48"/>
        <v>218</v>
      </c>
      <c r="S65" s="28">
        <f>SUM(L65:R65)</f>
        <v>1458</v>
      </c>
      <c r="T65" s="41"/>
      <c r="U65" s="33" t="s">
        <v>279</v>
      </c>
      <c r="V65" s="20">
        <f>V63+V64</f>
        <v>219</v>
      </c>
      <c r="W65" s="20">
        <f t="shared" ref="W65:AB65" si="49">W63+W64</f>
        <v>202</v>
      </c>
      <c r="X65" s="20">
        <f t="shared" si="49"/>
        <v>203</v>
      </c>
      <c r="Y65" s="20">
        <f t="shared" si="49"/>
        <v>199</v>
      </c>
      <c r="Z65" s="20">
        <f t="shared" si="49"/>
        <v>193</v>
      </c>
      <c r="AA65" s="20">
        <f t="shared" si="49"/>
        <v>224</v>
      </c>
      <c r="AB65" s="20">
        <f t="shared" si="49"/>
        <v>218</v>
      </c>
      <c r="AC65" s="28">
        <f>SUM(V65:AB65)</f>
        <v>1458</v>
      </c>
      <c r="AD65" s="49"/>
    </row>
    <row r="66" spans="1:30" s="17" customFormat="1" ht="17.25" thickBot="1" x14ac:dyDescent="0.65">
      <c r="A66" s="17" t="s">
        <v>226</v>
      </c>
      <c r="C66" s="17">
        <v>110001</v>
      </c>
      <c r="F66" t="s">
        <v>167</v>
      </c>
      <c r="G66" t="s">
        <v>167</v>
      </c>
      <c r="K66" s="29"/>
      <c r="L66" s="30">
        <f>L64/L65</f>
        <v>9.5890410958904104E-2</v>
      </c>
      <c r="M66" s="30">
        <f t="shared" ref="M66:R66" si="50">M64/M65</f>
        <v>0.11881188118811881</v>
      </c>
      <c r="N66" s="30">
        <f t="shared" si="50"/>
        <v>0.12315270935960591</v>
      </c>
      <c r="O66" s="30">
        <f t="shared" si="50"/>
        <v>3.5175879396984924E-2</v>
      </c>
      <c r="P66" s="30">
        <f t="shared" si="50"/>
        <v>5.181347150259067E-2</v>
      </c>
      <c r="Q66" s="30">
        <f t="shared" si="50"/>
        <v>0.16517857142857142</v>
      </c>
      <c r="R66" s="30">
        <f t="shared" si="50"/>
        <v>6.8807339449541288E-2</v>
      </c>
      <c r="S66" s="36"/>
      <c r="T66" s="41"/>
      <c r="U66" s="37"/>
      <c r="V66" s="30">
        <f>V64/V65</f>
        <v>2.7397260273972601E-2</v>
      </c>
      <c r="W66" s="30">
        <f t="shared" ref="W66:AB66" si="51">W64/W65</f>
        <v>1.9801980198019802E-2</v>
      </c>
      <c r="X66" s="30">
        <f t="shared" si="51"/>
        <v>4.9261083743842367E-2</v>
      </c>
      <c r="Y66" s="30">
        <f t="shared" si="51"/>
        <v>3.5175879396984924E-2</v>
      </c>
      <c r="Z66" s="30">
        <f t="shared" si="51"/>
        <v>5.181347150259067E-2</v>
      </c>
      <c r="AA66" s="30">
        <f t="shared" si="51"/>
        <v>3.125E-2</v>
      </c>
      <c r="AB66" s="30">
        <f t="shared" si="51"/>
        <v>4.1284403669724773E-2</v>
      </c>
      <c r="AC66" s="36"/>
      <c r="AD66" s="50"/>
    </row>
    <row r="67" spans="1:30" s="17" customFormat="1" ht="17.25" thickBot="1" x14ac:dyDescent="0.65">
      <c r="F67" t="s">
        <v>170</v>
      </c>
      <c r="G67" t="s">
        <v>170</v>
      </c>
      <c r="K67" s="65" t="s">
        <v>291</v>
      </c>
      <c r="L67" s="65"/>
      <c r="M67" s="65"/>
      <c r="N67" s="65"/>
      <c r="O67" s="65"/>
      <c r="P67" s="65"/>
      <c r="Q67" s="65"/>
      <c r="R67" s="65"/>
      <c r="S67" s="65"/>
      <c r="T67" s="41"/>
      <c r="U67" s="65" t="s">
        <v>291</v>
      </c>
      <c r="V67" s="65"/>
      <c r="W67" s="65"/>
      <c r="X67" s="65"/>
      <c r="Y67" s="65"/>
      <c r="Z67" s="65"/>
      <c r="AA67" s="65"/>
      <c r="AB67" s="65"/>
      <c r="AC67" s="65"/>
      <c r="AD67" s="50"/>
    </row>
    <row r="68" spans="1:30" s="17" customFormat="1" x14ac:dyDescent="0.6">
      <c r="F68" t="s">
        <v>167</v>
      </c>
      <c r="G68" t="s">
        <v>167</v>
      </c>
      <c r="K68" s="24"/>
      <c r="L68" s="25" t="s">
        <v>272</v>
      </c>
      <c r="M68" s="25" t="s">
        <v>273</v>
      </c>
      <c r="N68" s="25" t="s">
        <v>274</v>
      </c>
      <c r="O68" s="25" t="s">
        <v>275</v>
      </c>
      <c r="P68" s="25" t="s">
        <v>276</v>
      </c>
      <c r="Q68" s="25" t="s">
        <v>277</v>
      </c>
      <c r="R68" s="25" t="s">
        <v>278</v>
      </c>
      <c r="S68" s="31"/>
      <c r="T68" s="41"/>
      <c r="U68" s="32"/>
      <c r="V68" s="25" t="s">
        <v>272</v>
      </c>
      <c r="W68" s="25" t="s">
        <v>273</v>
      </c>
      <c r="X68" s="25" t="s">
        <v>274</v>
      </c>
      <c r="Y68" s="25" t="s">
        <v>275</v>
      </c>
      <c r="Z68" s="25" t="s">
        <v>276</v>
      </c>
      <c r="AA68" s="25" t="s">
        <v>277</v>
      </c>
      <c r="AB68" s="25" t="s">
        <v>278</v>
      </c>
      <c r="AC68" s="31"/>
      <c r="AD68" s="50"/>
    </row>
    <row r="69" spans="1:30" s="18" customFormat="1" x14ac:dyDescent="0.6">
      <c r="A69" s="18" t="s">
        <v>227</v>
      </c>
      <c r="C69" s="18">
        <v>110023</v>
      </c>
      <c r="F69" t="s">
        <v>167</v>
      </c>
      <c r="G69" t="s">
        <v>167</v>
      </c>
      <c r="K69" s="26"/>
      <c r="L69" s="20">
        <v>0</v>
      </c>
      <c r="M69" s="20">
        <v>1</v>
      </c>
      <c r="N69" s="20">
        <v>2</v>
      </c>
      <c r="O69" s="20">
        <v>3</v>
      </c>
      <c r="P69" s="20">
        <v>4</v>
      </c>
      <c r="Q69" s="20">
        <v>5</v>
      </c>
      <c r="R69" s="20">
        <v>6</v>
      </c>
      <c r="S69" s="28"/>
      <c r="T69" s="41"/>
      <c r="U69" s="33"/>
      <c r="V69" s="20">
        <v>0</v>
      </c>
      <c r="W69" s="20">
        <v>1</v>
      </c>
      <c r="X69" s="20">
        <v>2</v>
      </c>
      <c r="Y69" s="20">
        <v>3</v>
      </c>
      <c r="Z69" s="20">
        <v>4</v>
      </c>
      <c r="AA69" s="20">
        <v>5</v>
      </c>
      <c r="AB69" s="20">
        <v>6</v>
      </c>
      <c r="AC69" s="28"/>
      <c r="AD69" s="51"/>
    </row>
    <row r="70" spans="1:30" s="18" customFormat="1" x14ac:dyDescent="0.6">
      <c r="F70" t="s">
        <v>167</v>
      </c>
      <c r="G70" t="s">
        <v>167</v>
      </c>
      <c r="K70" s="27" t="s">
        <v>23</v>
      </c>
      <c r="L70" s="21">
        <v>200</v>
      </c>
      <c r="M70" s="21">
        <v>183</v>
      </c>
      <c r="N70" s="21">
        <v>181</v>
      </c>
      <c r="O70" s="21">
        <v>192</v>
      </c>
      <c r="P70" s="21">
        <v>183</v>
      </c>
      <c r="Q70" s="21">
        <v>189</v>
      </c>
      <c r="R70" s="21">
        <v>201</v>
      </c>
      <c r="S70" s="34">
        <f>SUM(L70:R70)</f>
        <v>1329</v>
      </c>
      <c r="T70" s="41">
        <v>64</v>
      </c>
      <c r="U70" s="35" t="s">
        <v>23</v>
      </c>
      <c r="V70" s="21">
        <v>213</v>
      </c>
      <c r="W70" s="21">
        <v>195</v>
      </c>
      <c r="X70" s="21">
        <v>198</v>
      </c>
      <c r="Y70" s="21">
        <v>192</v>
      </c>
      <c r="Z70" s="21">
        <v>183</v>
      </c>
      <c r="AA70" s="21">
        <v>217</v>
      </c>
      <c r="AB70" s="21">
        <v>209</v>
      </c>
      <c r="AC70" s="34">
        <f>SUM(V70:AB70)</f>
        <v>1407</v>
      </c>
      <c r="AD70" s="45">
        <v>136</v>
      </c>
    </row>
    <row r="71" spans="1:30" s="2" customFormat="1" x14ac:dyDescent="0.6">
      <c r="A71" s="2" t="s">
        <v>228</v>
      </c>
      <c r="C71" s="2">
        <v>110117</v>
      </c>
      <c r="F71" t="s">
        <v>167</v>
      </c>
      <c r="G71" t="s">
        <v>167</v>
      </c>
      <c r="K71" s="27" t="s">
        <v>299</v>
      </c>
      <c r="L71" s="22">
        <v>19</v>
      </c>
      <c r="M71" s="22">
        <v>19</v>
      </c>
      <c r="N71" s="22">
        <v>22</v>
      </c>
      <c r="O71" s="22">
        <v>7</v>
      </c>
      <c r="P71" s="22">
        <v>10</v>
      </c>
      <c r="Q71" s="22">
        <v>35</v>
      </c>
      <c r="R71" s="22">
        <v>17</v>
      </c>
      <c r="S71" s="34">
        <f>SUM(L71:R71)</f>
        <v>129</v>
      </c>
      <c r="T71" s="41"/>
      <c r="U71" s="27" t="s">
        <v>299</v>
      </c>
      <c r="V71" s="22">
        <v>6</v>
      </c>
      <c r="W71" s="22">
        <v>7</v>
      </c>
      <c r="X71" s="22">
        <v>5</v>
      </c>
      <c r="Y71" s="22">
        <v>7</v>
      </c>
      <c r="Z71" s="22">
        <v>10</v>
      </c>
      <c r="AA71" s="22">
        <v>7</v>
      </c>
      <c r="AB71" s="22">
        <v>9</v>
      </c>
      <c r="AC71" s="34">
        <f>SUM(V71:AB71)</f>
        <v>51</v>
      </c>
      <c r="AD71" s="49"/>
    </row>
    <row r="72" spans="1:30" s="2" customFormat="1" x14ac:dyDescent="0.6">
      <c r="F72" t="s">
        <v>166</v>
      </c>
      <c r="G72" t="s">
        <v>166</v>
      </c>
      <c r="K72" s="26" t="s">
        <v>279</v>
      </c>
      <c r="L72" s="20">
        <f>L70+L71</f>
        <v>219</v>
      </c>
      <c r="M72" s="20">
        <f t="shared" ref="M72:R72" si="52">M70+M71</f>
        <v>202</v>
      </c>
      <c r="N72" s="20">
        <f t="shared" si="52"/>
        <v>203</v>
      </c>
      <c r="O72" s="20">
        <f t="shared" si="52"/>
        <v>199</v>
      </c>
      <c r="P72" s="20">
        <f t="shared" si="52"/>
        <v>193</v>
      </c>
      <c r="Q72" s="20">
        <f t="shared" si="52"/>
        <v>224</v>
      </c>
      <c r="R72" s="20">
        <f t="shared" si="52"/>
        <v>218</v>
      </c>
      <c r="S72" s="28">
        <f>SUM(L72:R72)</f>
        <v>1458</v>
      </c>
      <c r="T72" s="41"/>
      <c r="U72" s="33" t="s">
        <v>279</v>
      </c>
      <c r="V72" s="20">
        <f>V70+V71</f>
        <v>219</v>
      </c>
      <c r="W72" s="20">
        <f t="shared" ref="W72:AB72" si="53">W70+W71</f>
        <v>202</v>
      </c>
      <c r="X72" s="20">
        <f t="shared" si="53"/>
        <v>203</v>
      </c>
      <c r="Y72" s="20">
        <f t="shared" si="53"/>
        <v>199</v>
      </c>
      <c r="Z72" s="20">
        <f t="shared" si="53"/>
        <v>193</v>
      </c>
      <c r="AA72" s="20">
        <f t="shared" si="53"/>
        <v>224</v>
      </c>
      <c r="AB72" s="20">
        <f t="shared" si="53"/>
        <v>218</v>
      </c>
      <c r="AC72" s="28">
        <f>SUM(V72:AB72)</f>
        <v>1458</v>
      </c>
      <c r="AD72" s="49"/>
    </row>
    <row r="73" spans="1:30" s="2" customFormat="1" ht="17.25" thickBot="1" x14ac:dyDescent="0.65">
      <c r="F73" t="s">
        <v>170</v>
      </c>
      <c r="G73" t="s">
        <v>170</v>
      </c>
      <c r="K73" s="29"/>
      <c r="L73" s="30">
        <f>L71/L72</f>
        <v>8.6757990867579904E-2</v>
      </c>
      <c r="M73" s="30">
        <f t="shared" ref="M73:R73" si="54">M71/M72</f>
        <v>9.405940594059406E-2</v>
      </c>
      <c r="N73" s="30">
        <f t="shared" si="54"/>
        <v>0.10837438423645321</v>
      </c>
      <c r="O73" s="30">
        <f t="shared" si="54"/>
        <v>3.5175879396984924E-2</v>
      </c>
      <c r="P73" s="30">
        <f t="shared" si="54"/>
        <v>5.181347150259067E-2</v>
      </c>
      <c r="Q73" s="30">
        <f t="shared" si="54"/>
        <v>0.15625</v>
      </c>
      <c r="R73" s="30">
        <f t="shared" si="54"/>
        <v>7.7981651376146793E-2</v>
      </c>
      <c r="S73" s="36"/>
      <c r="T73" s="41"/>
      <c r="U73" s="37"/>
      <c r="V73" s="30">
        <f>V71/V72</f>
        <v>2.7397260273972601E-2</v>
      </c>
      <c r="W73" s="30">
        <f t="shared" ref="W73:AB73" si="55">W71/W72</f>
        <v>3.4653465346534656E-2</v>
      </c>
      <c r="X73" s="30">
        <f t="shared" si="55"/>
        <v>2.4630541871921183E-2</v>
      </c>
      <c r="Y73" s="30">
        <f t="shared" si="55"/>
        <v>3.5175879396984924E-2</v>
      </c>
      <c r="Z73" s="30">
        <f t="shared" si="55"/>
        <v>5.181347150259067E-2</v>
      </c>
      <c r="AA73" s="30">
        <f t="shared" si="55"/>
        <v>3.125E-2</v>
      </c>
      <c r="AB73" s="30">
        <f t="shared" si="55"/>
        <v>4.1284403669724773E-2</v>
      </c>
      <c r="AC73" s="36"/>
      <c r="AD73" s="49"/>
    </row>
    <row r="74" spans="1:30" s="18" customFormat="1" x14ac:dyDescent="0.6">
      <c r="A74" s="18" t="s">
        <v>229</v>
      </c>
      <c r="C74" s="18">
        <v>110143</v>
      </c>
      <c r="F74" t="s">
        <v>165</v>
      </c>
      <c r="G74" t="s">
        <v>165</v>
      </c>
      <c r="K74" s="20"/>
      <c r="L74" s="20"/>
      <c r="M74" s="20"/>
      <c r="N74" s="20"/>
      <c r="O74" s="20"/>
      <c r="P74" s="20"/>
      <c r="Q74" s="20"/>
      <c r="R74" s="20"/>
      <c r="S74" s="20"/>
      <c r="T74" s="41"/>
      <c r="U74" s="20"/>
      <c r="V74" s="20"/>
      <c r="W74" s="20"/>
      <c r="X74" s="20"/>
      <c r="Y74" s="20"/>
      <c r="Z74" s="20"/>
      <c r="AA74" s="20"/>
      <c r="AB74" s="20"/>
      <c r="AC74" s="20"/>
      <c r="AD74" s="51"/>
    </row>
    <row r="75" spans="1:30" s="18" customFormat="1" x14ac:dyDescent="0.6">
      <c r="F75" t="s">
        <v>169</v>
      </c>
      <c r="G75" t="s">
        <v>169</v>
      </c>
      <c r="K75" s="20"/>
      <c r="L75" s="20"/>
      <c r="M75" s="20"/>
      <c r="N75" s="20"/>
      <c r="O75" s="20"/>
      <c r="P75" s="20"/>
      <c r="Q75" s="20"/>
      <c r="R75" s="20"/>
      <c r="S75" s="20"/>
      <c r="T75" s="41"/>
      <c r="U75" s="20"/>
      <c r="V75" s="20"/>
      <c r="W75" s="20"/>
      <c r="X75" s="20"/>
      <c r="Y75" s="20"/>
      <c r="Z75" s="20"/>
      <c r="AA75" s="20"/>
      <c r="AB75" s="20"/>
      <c r="AC75" s="20"/>
      <c r="AD75" s="51"/>
    </row>
    <row r="76" spans="1:30" x14ac:dyDescent="0.6">
      <c r="A76" t="s">
        <v>230</v>
      </c>
      <c r="B76" t="s">
        <v>99</v>
      </c>
      <c r="F76" t="s">
        <v>169</v>
      </c>
      <c r="G76" t="s">
        <v>169</v>
      </c>
    </row>
    <row r="77" spans="1:30" x14ac:dyDescent="0.6">
      <c r="A77" t="s">
        <v>231</v>
      </c>
      <c r="B77" t="s">
        <v>100</v>
      </c>
      <c r="F77" t="s">
        <v>169</v>
      </c>
      <c r="G77" t="s">
        <v>169</v>
      </c>
    </row>
    <row r="78" spans="1:30" s="1" customFormat="1" x14ac:dyDescent="0.6">
      <c r="A78" s="1" t="s">
        <v>232</v>
      </c>
      <c r="C78" s="1">
        <v>110258</v>
      </c>
      <c r="F78" t="s">
        <v>169</v>
      </c>
      <c r="G78" t="s">
        <v>169</v>
      </c>
      <c r="K78" s="20"/>
      <c r="L78" s="20"/>
      <c r="M78" s="20"/>
      <c r="N78" s="20"/>
      <c r="O78" s="20"/>
      <c r="P78" s="20"/>
      <c r="Q78" s="20"/>
      <c r="R78" s="20"/>
      <c r="S78" s="20"/>
      <c r="T78" s="41"/>
      <c r="U78" s="20"/>
      <c r="V78" s="20"/>
      <c r="W78" s="20"/>
      <c r="X78" s="20"/>
      <c r="Y78" s="20"/>
      <c r="Z78" s="20"/>
      <c r="AA78" s="20"/>
      <c r="AB78" s="20"/>
      <c r="AC78" s="20"/>
      <c r="AD78" s="48"/>
    </row>
    <row r="79" spans="1:30" s="1" customFormat="1" x14ac:dyDescent="0.6">
      <c r="F79" t="s">
        <v>165</v>
      </c>
      <c r="G79" t="s">
        <v>165</v>
      </c>
      <c r="K79" s="20"/>
      <c r="L79" s="20"/>
      <c r="M79" s="20"/>
      <c r="N79" s="20"/>
      <c r="O79" s="20"/>
      <c r="P79" s="20"/>
      <c r="Q79" s="20"/>
      <c r="R79" s="20"/>
      <c r="S79" s="20"/>
      <c r="T79" s="41"/>
      <c r="U79" s="20"/>
      <c r="V79" s="20"/>
      <c r="W79" s="20"/>
      <c r="X79" s="20"/>
      <c r="Y79" s="20"/>
      <c r="Z79" s="20"/>
      <c r="AA79" s="20"/>
      <c r="AB79" s="20"/>
      <c r="AC79" s="20"/>
      <c r="AD79" s="48"/>
    </row>
    <row r="80" spans="1:30" s="5" customFormat="1" x14ac:dyDescent="0.6">
      <c r="A80" s="5" t="s">
        <v>252</v>
      </c>
      <c r="C80" s="5">
        <v>110341</v>
      </c>
      <c r="F80" t="s">
        <v>169</v>
      </c>
      <c r="G80" t="s">
        <v>169</v>
      </c>
      <c r="K80" s="20"/>
      <c r="L80" s="20"/>
      <c r="M80" s="20"/>
      <c r="N80" s="20"/>
      <c r="O80" s="20"/>
      <c r="P80" s="20"/>
      <c r="Q80" s="20"/>
      <c r="R80" s="20"/>
      <c r="S80" s="20"/>
      <c r="T80" s="41"/>
      <c r="U80" s="20"/>
      <c r="V80" s="20"/>
      <c r="W80" s="20"/>
      <c r="X80" s="20"/>
      <c r="Y80" s="20"/>
      <c r="Z80" s="20"/>
      <c r="AA80" s="20"/>
      <c r="AB80" s="20"/>
      <c r="AC80" s="20"/>
      <c r="AD80" s="52"/>
    </row>
    <row r="81" spans="1:30" s="5" customFormat="1" x14ac:dyDescent="0.6">
      <c r="F81" t="s">
        <v>166</v>
      </c>
      <c r="G81" t="s">
        <v>166</v>
      </c>
      <c r="K81" s="20"/>
      <c r="L81" s="20"/>
      <c r="M81" s="20"/>
      <c r="N81" s="20"/>
      <c r="O81" s="20"/>
      <c r="P81" s="20"/>
      <c r="Q81" s="20"/>
      <c r="R81" s="20"/>
      <c r="S81" s="20"/>
      <c r="T81" s="41"/>
      <c r="U81" s="20"/>
      <c r="V81" s="20"/>
      <c r="W81" s="20"/>
      <c r="X81" s="20"/>
      <c r="Y81" s="20"/>
      <c r="Z81" s="20"/>
      <c r="AA81" s="20"/>
      <c r="AB81" s="20"/>
      <c r="AC81" s="20"/>
      <c r="AD81" s="52"/>
    </row>
    <row r="82" spans="1:30" x14ac:dyDescent="0.6">
      <c r="A82" t="s">
        <v>251</v>
      </c>
      <c r="B82" t="s">
        <v>105</v>
      </c>
      <c r="F82" t="s">
        <v>166</v>
      </c>
      <c r="G82" t="s">
        <v>166</v>
      </c>
    </row>
    <row r="83" spans="1:30" x14ac:dyDescent="0.6">
      <c r="A83" t="s">
        <v>253</v>
      </c>
      <c r="B83" t="s">
        <v>106</v>
      </c>
      <c r="F83" t="s">
        <v>166</v>
      </c>
      <c r="G83" t="s">
        <v>166</v>
      </c>
    </row>
    <row r="84" spans="1:30" s="19" customFormat="1" x14ac:dyDescent="0.6">
      <c r="A84" s="19" t="s">
        <v>239</v>
      </c>
      <c r="C84" s="19">
        <v>110455</v>
      </c>
      <c r="F84" t="s">
        <v>166</v>
      </c>
      <c r="G84" t="s">
        <v>166</v>
      </c>
      <c r="K84" s="20"/>
      <c r="L84" s="20"/>
      <c r="M84" s="20"/>
      <c r="N84" s="20"/>
      <c r="O84" s="20"/>
      <c r="P84" s="20"/>
      <c r="Q84" s="20"/>
      <c r="R84" s="20"/>
      <c r="S84" s="20"/>
      <c r="T84" s="41"/>
      <c r="U84" s="20"/>
      <c r="V84" s="20"/>
      <c r="W84" s="20"/>
      <c r="X84" s="20"/>
      <c r="Y84" s="20"/>
      <c r="Z84" s="20"/>
      <c r="AA84" s="20"/>
      <c r="AB84" s="20"/>
      <c r="AC84" s="20"/>
      <c r="AD84" s="53"/>
    </row>
    <row r="85" spans="1:30" s="19" customFormat="1" x14ac:dyDescent="0.6">
      <c r="F85" t="s">
        <v>169</v>
      </c>
      <c r="G85" t="s">
        <v>169</v>
      </c>
      <c r="K85" s="20"/>
      <c r="L85" s="20"/>
      <c r="M85" s="20"/>
      <c r="N85" s="20"/>
      <c r="O85" s="20"/>
      <c r="P85" s="20"/>
      <c r="Q85" s="20"/>
      <c r="R85" s="20"/>
      <c r="S85" s="20"/>
      <c r="T85" s="41"/>
      <c r="U85" s="20"/>
      <c r="V85" s="20"/>
      <c r="W85" s="20"/>
      <c r="X85" s="20"/>
      <c r="Y85" s="20"/>
      <c r="Z85" s="20"/>
      <c r="AA85" s="20"/>
      <c r="AB85" s="20"/>
      <c r="AC85" s="20"/>
      <c r="AD85" s="53"/>
    </row>
    <row r="86" spans="1:30" s="2" customFormat="1" x14ac:dyDescent="0.6">
      <c r="A86" s="2" t="s">
        <v>240</v>
      </c>
      <c r="B86" s="2">
        <v>6</v>
      </c>
      <c r="C86" s="2">
        <v>110514</v>
      </c>
      <c r="F86" t="s">
        <v>170</v>
      </c>
      <c r="G86" t="s">
        <v>170</v>
      </c>
      <c r="K86" s="20"/>
      <c r="L86" s="20"/>
      <c r="M86" s="20"/>
      <c r="N86" s="20"/>
      <c r="O86" s="20"/>
      <c r="P86" s="20"/>
      <c r="Q86" s="20"/>
      <c r="R86" s="20"/>
      <c r="S86" s="20"/>
      <c r="T86" s="41"/>
      <c r="U86" s="20"/>
      <c r="V86" s="20"/>
      <c r="W86" s="20"/>
      <c r="X86" s="20"/>
      <c r="Y86" s="20"/>
      <c r="Z86" s="20"/>
      <c r="AA86" s="20"/>
      <c r="AB86" s="20"/>
      <c r="AC86" s="20"/>
      <c r="AD86" s="49"/>
    </row>
    <row r="87" spans="1:30" s="2" customFormat="1" x14ac:dyDescent="0.6">
      <c r="B87" s="2">
        <v>2</v>
      </c>
      <c r="F87" t="s">
        <v>167</v>
      </c>
      <c r="G87" t="s">
        <v>167</v>
      </c>
      <c r="K87" s="20"/>
      <c r="L87" s="20"/>
      <c r="M87" s="20"/>
      <c r="N87" s="20"/>
      <c r="O87" s="20"/>
      <c r="P87" s="20"/>
      <c r="Q87" s="20"/>
      <c r="R87" s="20"/>
      <c r="S87" s="20"/>
      <c r="T87" s="41"/>
      <c r="U87" s="20"/>
      <c r="V87" s="20"/>
      <c r="W87" s="20"/>
      <c r="X87" s="20"/>
      <c r="Y87" s="20"/>
      <c r="Z87" s="20"/>
      <c r="AA87" s="20"/>
      <c r="AB87" s="20"/>
      <c r="AC87" s="20"/>
      <c r="AD87" s="49"/>
    </row>
    <row r="88" spans="1:30" s="1" customFormat="1" x14ac:dyDescent="0.6">
      <c r="A88" s="1" t="s">
        <v>260</v>
      </c>
      <c r="B88" s="1">
        <v>6</v>
      </c>
      <c r="C88" s="1">
        <v>110536</v>
      </c>
      <c r="F88" t="s">
        <v>170</v>
      </c>
      <c r="G88" t="s">
        <v>170</v>
      </c>
      <c r="K88" s="20"/>
      <c r="L88" s="20"/>
      <c r="M88" s="20"/>
      <c r="N88" s="20"/>
      <c r="O88" s="20"/>
      <c r="P88" s="20"/>
      <c r="Q88" s="20"/>
      <c r="R88" s="20"/>
      <c r="S88" s="20"/>
      <c r="T88" s="41"/>
      <c r="U88" s="20"/>
      <c r="V88" s="20"/>
      <c r="W88" s="20"/>
      <c r="X88" s="20"/>
      <c r="Y88" s="20"/>
      <c r="Z88" s="20"/>
      <c r="AA88" s="20"/>
      <c r="AB88" s="20"/>
      <c r="AC88" s="20"/>
      <c r="AD88" s="48"/>
    </row>
    <row r="89" spans="1:30" s="1" customFormat="1" x14ac:dyDescent="0.6">
      <c r="B89" s="1">
        <v>2</v>
      </c>
      <c r="F89" t="s">
        <v>167</v>
      </c>
      <c r="G89" t="s">
        <v>167</v>
      </c>
      <c r="K89" s="20"/>
      <c r="L89" s="20"/>
      <c r="M89" s="20"/>
      <c r="N89" s="20"/>
      <c r="O89" s="20"/>
      <c r="P89" s="20"/>
      <c r="Q89" s="20"/>
      <c r="R89" s="20"/>
      <c r="S89" s="20"/>
      <c r="T89" s="41"/>
      <c r="U89" s="20"/>
      <c r="V89" s="20"/>
      <c r="W89" s="20"/>
      <c r="X89" s="20"/>
      <c r="Y89" s="20"/>
      <c r="Z89" s="20"/>
      <c r="AA89" s="20"/>
      <c r="AB89" s="20"/>
      <c r="AC89" s="20"/>
      <c r="AD89" s="48"/>
    </row>
    <row r="90" spans="1:30" s="20" customFormat="1" x14ac:dyDescent="0.6">
      <c r="A90" s="20" t="s">
        <v>241</v>
      </c>
      <c r="B90" s="20" t="s">
        <v>113</v>
      </c>
      <c r="F90" s="20" t="s">
        <v>170</v>
      </c>
      <c r="G90" s="20" t="s">
        <v>170</v>
      </c>
      <c r="T90" s="41"/>
      <c r="AD90" s="47"/>
    </row>
    <row r="91" spans="1:30" x14ac:dyDescent="0.6">
      <c r="A91" s="2" t="s">
        <v>242</v>
      </c>
      <c r="B91" s="2"/>
      <c r="C91" s="2"/>
      <c r="D91" s="2"/>
      <c r="E91" s="2"/>
      <c r="F91" t="s">
        <v>170</v>
      </c>
      <c r="G91" t="s">
        <v>170</v>
      </c>
    </row>
    <row r="92" spans="1:30" x14ac:dyDescent="0.6">
      <c r="A92" s="2"/>
      <c r="B92" s="2"/>
      <c r="C92" s="2"/>
      <c r="D92" s="2"/>
      <c r="E92" s="2"/>
      <c r="F92" t="s">
        <v>169</v>
      </c>
      <c r="G92" t="s">
        <v>169</v>
      </c>
    </row>
    <row r="93" spans="1:30" x14ac:dyDescent="0.6">
      <c r="A93" s="2"/>
      <c r="B93" s="2"/>
      <c r="C93" s="2"/>
      <c r="D93" s="2"/>
      <c r="E93" s="2"/>
      <c r="F93" t="s">
        <v>165</v>
      </c>
      <c r="G93" t="s">
        <v>165</v>
      </c>
    </row>
    <row r="94" spans="1:30" s="18" customFormat="1" x14ac:dyDescent="0.6">
      <c r="A94" s="18" t="s">
        <v>243</v>
      </c>
      <c r="C94" s="18">
        <v>110628</v>
      </c>
      <c r="F94" t="s">
        <v>169</v>
      </c>
      <c r="G94" t="s">
        <v>169</v>
      </c>
      <c r="K94" s="20"/>
      <c r="L94" s="20"/>
      <c r="M94" s="20"/>
      <c r="N94" s="20"/>
      <c r="O94" s="20"/>
      <c r="P94" s="20"/>
      <c r="Q94" s="20"/>
      <c r="R94" s="20"/>
      <c r="S94" s="20"/>
      <c r="T94" s="41"/>
      <c r="U94" s="20"/>
      <c r="V94" s="20"/>
      <c r="W94" s="20"/>
      <c r="X94" s="20"/>
      <c r="Y94" s="20"/>
      <c r="Z94" s="20"/>
      <c r="AA94" s="20"/>
      <c r="AB94" s="20"/>
      <c r="AC94" s="20"/>
      <c r="AD94" s="51"/>
    </row>
    <row r="95" spans="1:30" s="18" customFormat="1" x14ac:dyDescent="0.6">
      <c r="F95" t="s">
        <v>166</v>
      </c>
      <c r="G95" t="s">
        <v>166</v>
      </c>
      <c r="K95" s="20"/>
      <c r="L95" s="20"/>
      <c r="M95" s="20"/>
      <c r="N95" s="20"/>
      <c r="O95" s="20"/>
      <c r="P95" s="20"/>
      <c r="Q95" s="20"/>
      <c r="R95" s="20"/>
      <c r="S95" s="20"/>
      <c r="T95" s="41"/>
      <c r="U95" s="20"/>
      <c r="V95" s="20"/>
      <c r="W95" s="20"/>
      <c r="X95" s="20"/>
      <c r="Y95" s="20"/>
      <c r="Z95" s="20"/>
      <c r="AA95" s="20"/>
      <c r="AB95" s="20"/>
      <c r="AC95" s="20"/>
      <c r="AD95" s="51"/>
    </row>
    <row r="96" spans="1:30" s="18" customFormat="1" x14ac:dyDescent="0.6">
      <c r="F96" t="s">
        <v>166</v>
      </c>
      <c r="G96" t="s">
        <v>166</v>
      </c>
      <c r="K96" s="20"/>
      <c r="L96" s="20"/>
      <c r="M96" s="20"/>
      <c r="N96" s="20"/>
      <c r="O96" s="20"/>
      <c r="P96" s="20"/>
      <c r="Q96" s="20"/>
      <c r="R96" s="20"/>
      <c r="S96" s="20"/>
      <c r="T96" s="41"/>
      <c r="U96" s="20"/>
      <c r="V96" s="20"/>
      <c r="W96" s="20"/>
      <c r="X96" s="20"/>
      <c r="Y96" s="20"/>
      <c r="Z96" s="20"/>
      <c r="AA96" s="20"/>
      <c r="AB96" s="20"/>
      <c r="AC96" s="20"/>
      <c r="AD96" s="51"/>
    </row>
    <row r="97" spans="1:30" s="19" customFormat="1" x14ac:dyDescent="0.6">
      <c r="A97" s="19" t="s">
        <v>244</v>
      </c>
      <c r="C97" s="19">
        <v>110650</v>
      </c>
      <c r="F97" t="s">
        <v>169</v>
      </c>
      <c r="G97" t="s">
        <v>169</v>
      </c>
      <c r="K97" s="20"/>
      <c r="L97" s="20"/>
      <c r="M97" s="20"/>
      <c r="N97" s="20"/>
      <c r="O97" s="20"/>
      <c r="P97" s="20"/>
      <c r="Q97" s="20"/>
      <c r="R97" s="20"/>
      <c r="S97" s="20"/>
      <c r="T97" s="41"/>
      <c r="U97" s="20"/>
      <c r="V97" s="20"/>
      <c r="W97" s="20"/>
      <c r="X97" s="20"/>
      <c r="Y97" s="20"/>
      <c r="Z97" s="20"/>
      <c r="AA97" s="20"/>
      <c r="AB97" s="20"/>
      <c r="AC97" s="20"/>
      <c r="AD97" s="53"/>
    </row>
    <row r="98" spans="1:30" s="19" customFormat="1" x14ac:dyDescent="0.6">
      <c r="F98" t="s">
        <v>166</v>
      </c>
      <c r="G98" t="s">
        <v>166</v>
      </c>
      <c r="K98" s="20"/>
      <c r="L98" s="20"/>
      <c r="M98" s="20"/>
      <c r="N98" s="20"/>
      <c r="O98" s="20"/>
      <c r="P98" s="20"/>
      <c r="Q98" s="20"/>
      <c r="R98" s="20"/>
      <c r="S98" s="20"/>
      <c r="T98" s="41"/>
      <c r="U98" s="20"/>
      <c r="V98" s="20"/>
      <c r="W98" s="20"/>
      <c r="X98" s="20"/>
      <c r="Y98" s="20"/>
      <c r="Z98" s="20"/>
      <c r="AA98" s="20"/>
      <c r="AB98" s="20"/>
      <c r="AC98" s="20"/>
      <c r="AD98" s="53"/>
    </row>
    <row r="99" spans="1:30" s="19" customFormat="1" x14ac:dyDescent="0.6">
      <c r="F99" t="s">
        <v>166</v>
      </c>
      <c r="G99" t="s">
        <v>166</v>
      </c>
      <c r="K99" s="20"/>
      <c r="L99" s="20"/>
      <c r="M99" s="20"/>
      <c r="N99" s="20"/>
      <c r="O99" s="20"/>
      <c r="P99" s="20"/>
      <c r="Q99" s="20"/>
      <c r="R99" s="20"/>
      <c r="S99" s="20"/>
      <c r="T99" s="41"/>
      <c r="U99" s="20"/>
      <c r="V99" s="20"/>
      <c r="W99" s="20"/>
      <c r="X99" s="20"/>
      <c r="Y99" s="20"/>
      <c r="Z99" s="20"/>
      <c r="AA99" s="20"/>
      <c r="AB99" s="20"/>
      <c r="AC99" s="20"/>
      <c r="AD99" s="53"/>
    </row>
    <row r="100" spans="1:30" s="20" customFormat="1" x14ac:dyDescent="0.6">
      <c r="A100" s="20" t="s">
        <v>245</v>
      </c>
      <c r="B100" s="20" t="s">
        <v>246</v>
      </c>
      <c r="F100" s="20" t="s">
        <v>169</v>
      </c>
      <c r="G100" s="20" t="s">
        <v>169</v>
      </c>
      <c r="T100" s="41"/>
      <c r="AD100" s="47"/>
    </row>
    <row r="101" spans="1:30" x14ac:dyDescent="0.6">
      <c r="A101" t="s">
        <v>233</v>
      </c>
      <c r="B101" t="s">
        <v>124</v>
      </c>
      <c r="F101" t="s">
        <v>169</v>
      </c>
      <c r="G101" t="s">
        <v>169</v>
      </c>
    </row>
    <row r="102" spans="1:30" s="20" customFormat="1" x14ac:dyDescent="0.6">
      <c r="A102" s="20" t="s">
        <v>247</v>
      </c>
      <c r="B102" s="20" t="s">
        <v>125</v>
      </c>
      <c r="F102" s="20" t="s">
        <v>169</v>
      </c>
      <c r="G102" s="20" t="s">
        <v>169</v>
      </c>
      <c r="T102" s="41"/>
      <c r="AD102" s="47"/>
    </row>
    <row r="103" spans="1:30" s="20" customFormat="1" x14ac:dyDescent="0.6">
      <c r="A103" s="20" t="s">
        <v>249</v>
      </c>
      <c r="B103" s="20" t="s">
        <v>248</v>
      </c>
      <c r="F103" s="20" t="s">
        <v>169</v>
      </c>
      <c r="G103" s="20" t="s">
        <v>169</v>
      </c>
      <c r="T103" s="41"/>
      <c r="AD103" s="47"/>
    </row>
    <row r="104" spans="1:30" s="6" customFormat="1" x14ac:dyDescent="0.6">
      <c r="A104" s="6" t="s">
        <v>259</v>
      </c>
      <c r="B104" s="6" t="s">
        <v>135</v>
      </c>
      <c r="F104" t="s">
        <v>165</v>
      </c>
      <c r="G104" t="s">
        <v>165</v>
      </c>
      <c r="K104" s="20"/>
      <c r="L104" s="20"/>
      <c r="M104" s="20"/>
      <c r="N104" s="20"/>
      <c r="O104" s="20"/>
      <c r="P104" s="20"/>
      <c r="Q104" s="20"/>
      <c r="R104" s="20"/>
      <c r="S104" s="20"/>
      <c r="T104" s="41"/>
      <c r="U104" s="20"/>
      <c r="V104" s="20"/>
      <c r="W104" s="20"/>
      <c r="X104" s="20"/>
      <c r="Y104" s="20"/>
      <c r="Z104" s="20"/>
      <c r="AA104" s="20"/>
      <c r="AB104" s="20"/>
      <c r="AC104" s="20"/>
      <c r="AD104" s="54"/>
    </row>
    <row r="105" spans="1:30" s="6" customFormat="1" x14ac:dyDescent="0.6">
      <c r="B105" s="6" t="s">
        <v>136</v>
      </c>
      <c r="F105" t="s">
        <v>169</v>
      </c>
      <c r="G105" t="s">
        <v>169</v>
      </c>
      <c r="K105" s="20"/>
      <c r="L105" s="20"/>
      <c r="M105" s="20"/>
      <c r="N105" s="20"/>
      <c r="O105" s="20"/>
      <c r="P105" s="20"/>
      <c r="Q105" s="20"/>
      <c r="R105" s="20"/>
      <c r="S105" s="20"/>
      <c r="T105" s="41"/>
      <c r="U105" s="20"/>
      <c r="V105" s="20"/>
      <c r="W105" s="20"/>
      <c r="X105" s="20"/>
      <c r="Y105" s="20"/>
      <c r="Z105" s="20"/>
      <c r="AA105" s="20"/>
      <c r="AB105" s="20"/>
      <c r="AC105" s="20"/>
      <c r="AD105" s="54"/>
    </row>
    <row r="106" spans="1:30" s="1" customFormat="1" x14ac:dyDescent="0.6">
      <c r="A106" s="1" t="s">
        <v>258</v>
      </c>
      <c r="B106" s="1" t="s">
        <v>137</v>
      </c>
      <c r="F106" t="s">
        <v>165</v>
      </c>
      <c r="G106" t="s">
        <v>165</v>
      </c>
      <c r="K106" s="20"/>
      <c r="L106" s="20"/>
      <c r="M106" s="20"/>
      <c r="N106" s="20"/>
      <c r="O106" s="20"/>
      <c r="P106" s="20"/>
      <c r="Q106" s="20"/>
      <c r="R106" s="20"/>
      <c r="S106" s="20"/>
      <c r="T106" s="41"/>
      <c r="U106" s="20"/>
      <c r="V106" s="20"/>
      <c r="W106" s="20"/>
      <c r="X106" s="20"/>
      <c r="Y106" s="20"/>
      <c r="Z106" s="20"/>
      <c r="AA106" s="20"/>
      <c r="AB106" s="20"/>
      <c r="AC106" s="20"/>
      <c r="AD106" s="48"/>
    </row>
    <row r="107" spans="1:30" s="1" customFormat="1" x14ac:dyDescent="0.6">
      <c r="B107" s="1" t="s">
        <v>138</v>
      </c>
      <c r="F107" t="s">
        <v>169</v>
      </c>
      <c r="G107" t="s">
        <v>169</v>
      </c>
      <c r="K107" s="20"/>
      <c r="L107" s="20"/>
      <c r="M107" s="20"/>
      <c r="N107" s="20"/>
      <c r="O107" s="20"/>
      <c r="P107" s="20"/>
      <c r="Q107" s="20"/>
      <c r="R107" s="20"/>
      <c r="S107" s="20"/>
      <c r="T107" s="41"/>
      <c r="U107" s="20"/>
      <c r="V107" s="20"/>
      <c r="W107" s="20"/>
      <c r="X107" s="20"/>
      <c r="Y107" s="20"/>
      <c r="Z107" s="20"/>
      <c r="AA107" s="20"/>
      <c r="AB107" s="20"/>
      <c r="AC107" s="20"/>
      <c r="AD107" s="48"/>
    </row>
    <row r="108" spans="1:30" x14ac:dyDescent="0.6">
      <c r="A108" s="20" t="s">
        <v>257</v>
      </c>
      <c r="B108" t="s">
        <v>139</v>
      </c>
      <c r="F108" t="s">
        <v>165</v>
      </c>
      <c r="G108" t="s">
        <v>165</v>
      </c>
    </row>
    <row r="109" spans="1:30" s="5" customFormat="1" x14ac:dyDescent="0.6">
      <c r="A109" s="5" t="s">
        <v>256</v>
      </c>
      <c r="B109" s="5" t="s">
        <v>135</v>
      </c>
      <c r="F109" t="s">
        <v>165</v>
      </c>
      <c r="G109" t="s">
        <v>165</v>
      </c>
      <c r="K109" s="20"/>
      <c r="L109" s="20"/>
      <c r="M109" s="20"/>
      <c r="N109" s="20"/>
      <c r="O109" s="20"/>
      <c r="P109" s="20"/>
      <c r="Q109" s="20"/>
      <c r="R109" s="20"/>
      <c r="S109" s="20"/>
      <c r="T109" s="41"/>
      <c r="U109" s="20"/>
      <c r="V109" s="20"/>
      <c r="W109" s="20"/>
      <c r="X109" s="20"/>
      <c r="Y109" s="20"/>
      <c r="Z109" s="20"/>
      <c r="AA109" s="20"/>
      <c r="AB109" s="20"/>
      <c r="AC109" s="20"/>
      <c r="AD109" s="52"/>
    </row>
    <row r="110" spans="1:30" s="5" customFormat="1" x14ac:dyDescent="0.6">
      <c r="B110" s="5" t="s">
        <v>136</v>
      </c>
      <c r="F110" t="s">
        <v>169</v>
      </c>
      <c r="G110" t="s">
        <v>169</v>
      </c>
      <c r="K110" s="20"/>
      <c r="L110" s="20"/>
      <c r="M110" s="20"/>
      <c r="N110" s="20"/>
      <c r="O110" s="20"/>
      <c r="P110" s="20"/>
      <c r="Q110" s="20"/>
      <c r="R110" s="20"/>
      <c r="S110" s="20"/>
      <c r="T110" s="41"/>
      <c r="U110" s="20"/>
      <c r="V110" s="20"/>
      <c r="W110" s="20"/>
      <c r="X110" s="20"/>
      <c r="Y110" s="20"/>
      <c r="Z110" s="20"/>
      <c r="AA110" s="20"/>
      <c r="AB110" s="20"/>
      <c r="AC110" s="20"/>
      <c r="AD110" s="52"/>
    </row>
    <row r="111" spans="1:30" s="2" customFormat="1" x14ac:dyDescent="0.6">
      <c r="A111" s="2" t="s">
        <v>234</v>
      </c>
      <c r="B111" s="2" t="s">
        <v>137</v>
      </c>
      <c r="F111" s="2" t="s">
        <v>165</v>
      </c>
      <c r="G111" s="2" t="s">
        <v>165</v>
      </c>
      <c r="K111" s="20"/>
      <c r="L111" s="20"/>
      <c r="M111" s="20"/>
      <c r="N111" s="20"/>
      <c r="O111" s="20"/>
      <c r="P111" s="20"/>
      <c r="Q111" s="20"/>
      <c r="R111" s="20"/>
      <c r="S111" s="20"/>
      <c r="T111" s="41"/>
      <c r="U111" s="20"/>
      <c r="V111" s="20"/>
      <c r="W111" s="20"/>
      <c r="X111" s="20"/>
      <c r="Y111" s="20"/>
      <c r="Z111" s="20"/>
      <c r="AA111" s="20"/>
      <c r="AB111" s="20"/>
      <c r="AC111" s="20"/>
      <c r="AD111" s="49"/>
    </row>
    <row r="112" spans="1:30" s="2" customFormat="1" x14ac:dyDescent="0.6">
      <c r="B112" s="2" t="s">
        <v>138</v>
      </c>
      <c r="F112" s="2" t="s">
        <v>169</v>
      </c>
      <c r="G112" s="2" t="s">
        <v>169</v>
      </c>
      <c r="K112" s="20"/>
      <c r="L112" s="20"/>
      <c r="M112" s="20"/>
      <c r="N112" s="20"/>
      <c r="O112" s="20"/>
      <c r="P112" s="20"/>
      <c r="Q112" s="20"/>
      <c r="R112" s="20"/>
      <c r="S112" s="20"/>
      <c r="T112" s="41"/>
      <c r="U112" s="20"/>
      <c r="V112" s="20"/>
      <c r="W112" s="20"/>
      <c r="X112" s="20"/>
      <c r="Y112" s="20"/>
      <c r="Z112" s="20"/>
      <c r="AA112" s="20"/>
      <c r="AB112" s="20"/>
      <c r="AC112" s="20"/>
      <c r="AD112" s="49"/>
    </row>
    <row r="113" spans="1:30" s="20" customFormat="1" x14ac:dyDescent="0.6">
      <c r="A113" s="20" t="s">
        <v>255</v>
      </c>
      <c r="B113" s="20" t="s">
        <v>139</v>
      </c>
      <c r="F113" s="20" t="s">
        <v>165</v>
      </c>
      <c r="G113" s="20" t="s">
        <v>165</v>
      </c>
      <c r="T113" s="41"/>
      <c r="AD113" s="47"/>
    </row>
    <row r="114" spans="1:30" s="2" customFormat="1" x14ac:dyDescent="0.6">
      <c r="A114" s="2" t="s">
        <v>261</v>
      </c>
      <c r="F114" t="s">
        <v>169</v>
      </c>
      <c r="G114" t="s">
        <v>169</v>
      </c>
      <c r="K114" s="20"/>
      <c r="L114" s="20"/>
      <c r="M114" s="20"/>
      <c r="N114" s="20"/>
      <c r="O114" s="20"/>
      <c r="P114" s="20"/>
      <c r="Q114" s="20"/>
      <c r="R114" s="20"/>
      <c r="S114" s="20"/>
      <c r="T114" s="41"/>
      <c r="U114" s="20"/>
      <c r="V114" s="20"/>
      <c r="W114" s="20"/>
      <c r="X114" s="20"/>
      <c r="Y114" s="20"/>
      <c r="Z114" s="20"/>
      <c r="AA114" s="20"/>
      <c r="AB114" s="20"/>
      <c r="AC114" s="20"/>
      <c r="AD114" s="49"/>
    </row>
    <row r="115" spans="1:30" s="2" customFormat="1" x14ac:dyDescent="0.6">
      <c r="F115" t="s">
        <v>169</v>
      </c>
      <c r="G115" t="s">
        <v>169</v>
      </c>
      <c r="K115" s="20"/>
      <c r="L115" s="20"/>
      <c r="M115" s="20"/>
      <c r="N115" s="20"/>
      <c r="O115" s="20"/>
      <c r="P115" s="20"/>
      <c r="Q115" s="20"/>
      <c r="R115" s="20"/>
      <c r="S115" s="20"/>
      <c r="T115" s="41"/>
      <c r="U115" s="20"/>
      <c r="V115" s="20"/>
      <c r="W115" s="20"/>
      <c r="X115" s="20"/>
      <c r="Y115" s="20"/>
      <c r="Z115" s="20"/>
      <c r="AA115" s="20"/>
      <c r="AB115" s="20"/>
      <c r="AC115" s="20"/>
      <c r="AD115" s="49"/>
    </row>
    <row r="116" spans="1:30" s="2" customFormat="1" x14ac:dyDescent="0.6">
      <c r="F116" t="s">
        <v>165</v>
      </c>
      <c r="G116" t="s">
        <v>165</v>
      </c>
      <c r="K116" s="20"/>
      <c r="L116" s="20"/>
      <c r="M116" s="20"/>
      <c r="N116" s="20"/>
      <c r="O116" s="20"/>
      <c r="P116" s="20"/>
      <c r="Q116" s="20"/>
      <c r="R116" s="20"/>
      <c r="S116" s="20"/>
      <c r="T116" s="41"/>
      <c r="U116" s="20"/>
      <c r="V116" s="20"/>
      <c r="W116" s="20"/>
      <c r="X116" s="20"/>
      <c r="Y116" s="20"/>
      <c r="Z116" s="20"/>
      <c r="AA116" s="20"/>
      <c r="AB116" s="20"/>
      <c r="AC116" s="20"/>
      <c r="AD116" s="49"/>
    </row>
    <row r="117" spans="1:30" s="1" customFormat="1" x14ac:dyDescent="0.6">
      <c r="A117" s="1" t="s">
        <v>262</v>
      </c>
      <c r="F117" s="1" t="s">
        <v>169</v>
      </c>
      <c r="G117" s="1" t="s">
        <v>169</v>
      </c>
      <c r="K117" s="20"/>
      <c r="L117" s="20"/>
      <c r="M117" s="20"/>
      <c r="N117" s="20"/>
      <c r="O117" s="20"/>
      <c r="P117" s="20"/>
      <c r="Q117" s="20"/>
      <c r="R117" s="20"/>
      <c r="S117" s="20"/>
      <c r="T117" s="41"/>
      <c r="U117" s="20"/>
      <c r="V117" s="20"/>
      <c r="W117" s="20"/>
      <c r="X117" s="20"/>
      <c r="Y117" s="20"/>
      <c r="Z117" s="20"/>
      <c r="AA117" s="20"/>
      <c r="AB117" s="20"/>
      <c r="AC117" s="20"/>
      <c r="AD117" s="48"/>
    </row>
    <row r="118" spans="1:30" s="1" customFormat="1" x14ac:dyDescent="0.6">
      <c r="F118" s="1" t="s">
        <v>169</v>
      </c>
      <c r="G118" s="1" t="s">
        <v>169</v>
      </c>
      <c r="K118" s="20"/>
      <c r="L118" s="20"/>
      <c r="M118" s="20"/>
      <c r="N118" s="20"/>
      <c r="O118" s="20"/>
      <c r="P118" s="20"/>
      <c r="Q118" s="20"/>
      <c r="R118" s="20"/>
      <c r="S118" s="20"/>
      <c r="T118" s="41"/>
      <c r="U118" s="20"/>
      <c r="V118" s="20"/>
      <c r="W118" s="20"/>
      <c r="X118" s="20"/>
      <c r="Y118" s="20"/>
      <c r="Z118" s="20"/>
      <c r="AA118" s="20"/>
      <c r="AB118" s="20"/>
      <c r="AC118" s="20"/>
      <c r="AD118" s="48"/>
    </row>
    <row r="119" spans="1:30" s="1" customFormat="1" x14ac:dyDescent="0.6">
      <c r="F119" s="1" t="s">
        <v>170</v>
      </c>
      <c r="G119" s="1" t="s">
        <v>170</v>
      </c>
      <c r="K119" s="20"/>
      <c r="L119" s="20"/>
      <c r="M119" s="20"/>
      <c r="N119" s="20"/>
      <c r="O119" s="20"/>
      <c r="P119" s="20"/>
      <c r="Q119" s="20"/>
      <c r="R119" s="20"/>
      <c r="S119" s="20"/>
      <c r="T119" s="41"/>
      <c r="U119" s="20"/>
      <c r="V119" s="20"/>
      <c r="W119" s="20"/>
      <c r="X119" s="20"/>
      <c r="Y119" s="20"/>
      <c r="Z119" s="20"/>
      <c r="AA119" s="20"/>
      <c r="AB119" s="20"/>
      <c r="AC119" s="20"/>
      <c r="AD119" s="48"/>
    </row>
    <row r="120" spans="1:30" s="6" customFormat="1" x14ac:dyDescent="0.6">
      <c r="A120" s="6" t="s">
        <v>263</v>
      </c>
      <c r="F120" s="6" t="s">
        <v>169</v>
      </c>
      <c r="G120" s="6" t="s">
        <v>169</v>
      </c>
      <c r="K120" s="20"/>
      <c r="L120" s="20"/>
      <c r="M120" s="20"/>
      <c r="N120" s="20"/>
      <c r="O120" s="20"/>
      <c r="P120" s="20"/>
      <c r="Q120" s="20"/>
      <c r="R120" s="20"/>
      <c r="S120" s="20"/>
      <c r="T120" s="41"/>
      <c r="U120" s="20"/>
      <c r="V120" s="20"/>
      <c r="W120" s="20"/>
      <c r="X120" s="20"/>
      <c r="Y120" s="20"/>
      <c r="Z120" s="20"/>
      <c r="AA120" s="20"/>
      <c r="AB120" s="20"/>
      <c r="AC120" s="20"/>
      <c r="AD120" s="54"/>
    </row>
    <row r="121" spans="1:30" s="6" customFormat="1" x14ac:dyDescent="0.6">
      <c r="F121" s="6" t="s">
        <v>169</v>
      </c>
      <c r="G121" s="6" t="s">
        <v>169</v>
      </c>
      <c r="K121" s="20"/>
      <c r="L121" s="20"/>
      <c r="M121" s="20"/>
      <c r="N121" s="20"/>
      <c r="O121" s="20"/>
      <c r="P121" s="20"/>
      <c r="Q121" s="20"/>
      <c r="R121" s="20"/>
      <c r="S121" s="20"/>
      <c r="T121" s="41"/>
      <c r="U121" s="20"/>
      <c r="V121" s="20"/>
      <c r="W121" s="20"/>
      <c r="X121" s="20"/>
      <c r="Y121" s="20"/>
      <c r="Z121" s="20"/>
      <c r="AA121" s="20"/>
      <c r="AB121" s="20"/>
      <c r="AC121" s="20"/>
      <c r="AD121" s="54"/>
    </row>
    <row r="122" spans="1:30" s="6" customFormat="1" x14ac:dyDescent="0.6">
      <c r="F122" s="6" t="s">
        <v>170</v>
      </c>
      <c r="G122" s="6" t="s">
        <v>170</v>
      </c>
      <c r="K122" s="20"/>
      <c r="L122" s="20"/>
      <c r="M122" s="20"/>
      <c r="N122" s="20"/>
      <c r="O122" s="20"/>
      <c r="P122" s="20"/>
      <c r="Q122" s="20"/>
      <c r="R122" s="20"/>
      <c r="S122" s="20"/>
      <c r="T122" s="41"/>
      <c r="U122" s="20"/>
      <c r="V122" s="20"/>
      <c r="W122" s="20"/>
      <c r="X122" s="20"/>
      <c r="Y122" s="20"/>
      <c r="Z122" s="20"/>
      <c r="AA122" s="20"/>
      <c r="AB122" s="20"/>
      <c r="AC122" s="20"/>
      <c r="AD122" s="54"/>
    </row>
    <row r="123" spans="1:30" s="1" customFormat="1" x14ac:dyDescent="0.6">
      <c r="A123" s="1" t="s">
        <v>264</v>
      </c>
      <c r="F123" s="1" t="s">
        <v>170</v>
      </c>
      <c r="G123" s="1" t="s">
        <v>170</v>
      </c>
      <c r="K123" s="20"/>
      <c r="L123" s="20"/>
      <c r="M123" s="20"/>
      <c r="N123" s="20"/>
      <c r="O123" s="20"/>
      <c r="P123" s="20"/>
      <c r="Q123" s="20"/>
      <c r="R123" s="20"/>
      <c r="S123" s="20"/>
      <c r="T123" s="41"/>
      <c r="U123" s="20"/>
      <c r="V123" s="20"/>
      <c r="W123" s="20"/>
      <c r="X123" s="20"/>
      <c r="Y123" s="20"/>
      <c r="Z123" s="20"/>
      <c r="AA123" s="20"/>
      <c r="AB123" s="20"/>
      <c r="AC123" s="20"/>
      <c r="AD123" s="48"/>
    </row>
    <row r="124" spans="1:30" s="1" customFormat="1" x14ac:dyDescent="0.6">
      <c r="F124" s="1" t="s">
        <v>169</v>
      </c>
      <c r="G124" s="1" t="s">
        <v>169</v>
      </c>
      <c r="K124" s="20"/>
      <c r="L124" s="20"/>
      <c r="M124" s="20"/>
      <c r="N124" s="20"/>
      <c r="O124" s="20"/>
      <c r="P124" s="20"/>
      <c r="Q124" s="20"/>
      <c r="R124" s="20"/>
      <c r="S124" s="20"/>
      <c r="T124" s="41"/>
      <c r="U124" s="20"/>
      <c r="V124" s="20"/>
      <c r="W124" s="20"/>
      <c r="X124" s="20"/>
      <c r="Y124" s="20"/>
      <c r="Z124" s="20"/>
      <c r="AA124" s="20"/>
      <c r="AB124" s="20"/>
      <c r="AC124" s="20"/>
      <c r="AD124" s="48"/>
    </row>
    <row r="125" spans="1:30" s="1" customFormat="1" x14ac:dyDescent="0.6">
      <c r="F125" s="1" t="s">
        <v>169</v>
      </c>
      <c r="G125" s="1" t="s">
        <v>169</v>
      </c>
      <c r="K125" s="20"/>
      <c r="L125" s="20"/>
      <c r="M125" s="20"/>
      <c r="N125" s="20"/>
      <c r="O125" s="20"/>
      <c r="P125" s="20"/>
      <c r="Q125" s="20"/>
      <c r="R125" s="20"/>
      <c r="S125" s="20"/>
      <c r="T125" s="41"/>
      <c r="U125" s="20"/>
      <c r="V125" s="20"/>
      <c r="W125" s="20"/>
      <c r="X125" s="20"/>
      <c r="Y125" s="20"/>
      <c r="Z125" s="20"/>
      <c r="AA125" s="20"/>
      <c r="AB125" s="20"/>
      <c r="AC125" s="20"/>
      <c r="AD125" s="48"/>
    </row>
    <row r="126" spans="1:30" x14ac:dyDescent="0.6">
      <c r="A126" t="s">
        <v>235</v>
      </c>
      <c r="B126" t="s">
        <v>152</v>
      </c>
      <c r="F126" t="s">
        <v>167</v>
      </c>
      <c r="G126" t="s">
        <v>167</v>
      </c>
    </row>
    <row r="127" spans="1:30" x14ac:dyDescent="0.6">
      <c r="A127" t="s">
        <v>236</v>
      </c>
      <c r="B127" t="s">
        <v>153</v>
      </c>
      <c r="F127" t="s">
        <v>167</v>
      </c>
      <c r="G127" t="s">
        <v>167</v>
      </c>
    </row>
    <row r="128" spans="1:30" x14ac:dyDescent="0.6">
      <c r="A128" t="s">
        <v>237</v>
      </c>
      <c r="B128" t="s">
        <v>154</v>
      </c>
      <c r="F128" t="s">
        <v>167</v>
      </c>
      <c r="G128" t="s">
        <v>167</v>
      </c>
    </row>
    <row r="129" spans="1:30" x14ac:dyDescent="0.6">
      <c r="A129" t="s">
        <v>254</v>
      </c>
      <c r="B129" t="s">
        <v>155</v>
      </c>
      <c r="F129" t="s">
        <v>167</v>
      </c>
      <c r="G129" t="s">
        <v>167</v>
      </c>
    </row>
    <row r="130" spans="1:30" x14ac:dyDescent="0.6">
      <c r="A130" t="s">
        <v>238</v>
      </c>
      <c r="B130" t="s">
        <v>265</v>
      </c>
      <c r="F130" t="s">
        <v>166</v>
      </c>
      <c r="G130" t="s">
        <v>166</v>
      </c>
    </row>
    <row r="131" spans="1:30" x14ac:dyDescent="0.6">
      <c r="A131" t="s">
        <v>266</v>
      </c>
      <c r="B131" t="s">
        <v>157</v>
      </c>
      <c r="F131" t="s">
        <v>166</v>
      </c>
      <c r="G131" t="s">
        <v>166</v>
      </c>
    </row>
    <row r="132" spans="1:30" s="20" customFormat="1" x14ac:dyDescent="0.6">
      <c r="A132" s="20" t="s">
        <v>267</v>
      </c>
      <c r="B132" s="20" t="s">
        <v>158</v>
      </c>
      <c r="F132" s="20" t="s">
        <v>166</v>
      </c>
      <c r="G132" s="20" t="s">
        <v>166</v>
      </c>
      <c r="T132" s="41"/>
      <c r="AD132" s="47"/>
    </row>
    <row r="133" spans="1:30" s="20" customFormat="1" x14ac:dyDescent="0.6">
      <c r="A133" s="20" t="s">
        <v>268</v>
      </c>
      <c r="B133" s="20" t="s">
        <v>159</v>
      </c>
      <c r="F133" s="20" t="s">
        <v>166</v>
      </c>
      <c r="G133" s="20" t="s">
        <v>166</v>
      </c>
      <c r="T133" s="41"/>
      <c r="AD133" s="47"/>
    </row>
    <row r="134" spans="1:30" s="5" customFormat="1" x14ac:dyDescent="0.6">
      <c r="A134" s="5" t="s">
        <v>269</v>
      </c>
      <c r="B134" s="5" t="s">
        <v>160</v>
      </c>
      <c r="F134" t="s">
        <v>165</v>
      </c>
      <c r="G134" t="s">
        <v>165</v>
      </c>
      <c r="K134" s="20"/>
      <c r="L134" s="20"/>
      <c r="M134" s="20"/>
      <c r="N134" s="20"/>
      <c r="O134" s="20"/>
      <c r="P134" s="20"/>
      <c r="Q134" s="20"/>
      <c r="R134" s="20"/>
      <c r="S134" s="20"/>
      <c r="T134" s="41"/>
      <c r="U134" s="20"/>
      <c r="V134" s="20"/>
      <c r="W134" s="20"/>
      <c r="X134" s="20"/>
      <c r="Y134" s="20"/>
      <c r="Z134" s="20"/>
      <c r="AA134" s="20"/>
      <c r="AB134" s="20"/>
      <c r="AC134" s="20"/>
      <c r="AD134" s="52"/>
    </row>
    <row r="135" spans="1:30" s="5" customFormat="1" x14ac:dyDescent="0.6">
      <c r="B135" s="5" t="s">
        <v>161</v>
      </c>
      <c r="F135" t="s">
        <v>166</v>
      </c>
      <c r="G135" t="s">
        <v>166</v>
      </c>
      <c r="K135" s="20"/>
      <c r="L135" s="20"/>
      <c r="M135" s="20"/>
      <c r="N135" s="20"/>
      <c r="O135" s="20"/>
      <c r="P135" s="20"/>
      <c r="Q135" s="20"/>
      <c r="R135" s="20"/>
      <c r="S135" s="20"/>
      <c r="T135" s="41"/>
      <c r="U135" s="20"/>
      <c r="V135" s="20"/>
      <c r="W135" s="20"/>
      <c r="X135" s="20"/>
      <c r="Y135" s="20"/>
      <c r="Z135" s="20"/>
      <c r="AA135" s="20"/>
      <c r="AB135" s="20"/>
      <c r="AC135" s="20"/>
      <c r="AD135" s="52"/>
    </row>
    <row r="136" spans="1:30" s="18" customFormat="1" x14ac:dyDescent="0.6">
      <c r="A136" s="18" t="s">
        <v>270</v>
      </c>
      <c r="F136" s="18" t="s">
        <v>169</v>
      </c>
      <c r="G136" s="18" t="s">
        <v>169</v>
      </c>
      <c r="K136" s="20"/>
      <c r="L136" s="20"/>
      <c r="M136" s="20"/>
      <c r="N136" s="20"/>
      <c r="O136" s="20"/>
      <c r="P136" s="20"/>
      <c r="Q136" s="20"/>
      <c r="R136" s="20"/>
      <c r="S136" s="20"/>
      <c r="T136" s="41"/>
      <c r="U136" s="20"/>
      <c r="V136" s="20"/>
      <c r="W136" s="20"/>
      <c r="X136" s="20"/>
      <c r="Y136" s="20"/>
      <c r="Z136" s="20"/>
      <c r="AA136" s="20"/>
      <c r="AB136" s="20"/>
      <c r="AC136" s="20"/>
      <c r="AD136" s="51"/>
    </row>
    <row r="137" spans="1:30" s="18" customFormat="1" x14ac:dyDescent="0.6">
      <c r="F137" s="18" t="s">
        <v>165</v>
      </c>
      <c r="G137" s="18" t="s">
        <v>165</v>
      </c>
      <c r="K137" s="20"/>
      <c r="L137" s="20"/>
      <c r="M137" s="20"/>
      <c r="N137" s="20"/>
      <c r="O137" s="20"/>
      <c r="P137" s="20"/>
      <c r="Q137" s="20"/>
      <c r="R137" s="20"/>
      <c r="S137" s="20"/>
      <c r="T137" s="41"/>
      <c r="U137" s="20"/>
      <c r="V137" s="20"/>
      <c r="W137" s="20"/>
      <c r="X137" s="20"/>
      <c r="Y137" s="20"/>
      <c r="Z137" s="20"/>
      <c r="AA137" s="20"/>
      <c r="AB137" s="20"/>
      <c r="AC137" s="20"/>
      <c r="AD137" s="51"/>
    </row>
    <row r="138" spans="1:30" s="18" customFormat="1" x14ac:dyDescent="0.6">
      <c r="F138" s="18" t="s">
        <v>166</v>
      </c>
      <c r="G138" s="18" t="s">
        <v>166</v>
      </c>
      <c r="K138" s="20"/>
      <c r="L138" s="20"/>
      <c r="M138" s="20"/>
      <c r="N138" s="20"/>
      <c r="O138" s="20"/>
      <c r="P138" s="20"/>
      <c r="Q138" s="20"/>
      <c r="R138" s="20"/>
      <c r="S138" s="20"/>
      <c r="T138" s="41"/>
      <c r="U138" s="20"/>
      <c r="V138" s="20"/>
      <c r="W138" s="20"/>
      <c r="X138" s="20"/>
      <c r="Y138" s="20"/>
      <c r="Z138" s="20"/>
      <c r="AA138" s="20"/>
      <c r="AB138" s="20"/>
      <c r="AC138" s="20"/>
      <c r="AD138" s="51"/>
    </row>
    <row r="139" spans="1:30" x14ac:dyDescent="0.6">
      <c r="A139" t="s">
        <v>280</v>
      </c>
      <c r="B139" t="s">
        <v>281</v>
      </c>
      <c r="F139" s="18" t="s">
        <v>166</v>
      </c>
      <c r="G139" s="18" t="s">
        <v>166</v>
      </c>
    </row>
    <row r="140" spans="1:30" x14ac:dyDescent="0.6">
      <c r="B140" t="s">
        <v>282</v>
      </c>
      <c r="F140" s="18" t="s">
        <v>166</v>
      </c>
      <c r="G140" s="18" t="s">
        <v>166</v>
      </c>
    </row>
    <row r="141" spans="1:30" x14ac:dyDescent="0.6">
      <c r="B141" t="s">
        <v>283</v>
      </c>
      <c r="F141" s="18" t="s">
        <v>166</v>
      </c>
      <c r="G141" s="18" t="s">
        <v>166</v>
      </c>
    </row>
    <row r="142" spans="1:30" x14ac:dyDescent="0.6">
      <c r="A142" t="s">
        <v>288</v>
      </c>
      <c r="B142" t="s">
        <v>284</v>
      </c>
      <c r="F142" s="18" t="s">
        <v>166</v>
      </c>
      <c r="G142" s="18" t="s">
        <v>166</v>
      </c>
    </row>
    <row r="143" spans="1:30" x14ac:dyDescent="0.6">
      <c r="B143" t="s">
        <v>285</v>
      </c>
      <c r="F143" s="18" t="s">
        <v>166</v>
      </c>
      <c r="G143" s="18" t="s">
        <v>166</v>
      </c>
    </row>
    <row r="144" spans="1:30" x14ac:dyDescent="0.6">
      <c r="B144" t="s">
        <v>286</v>
      </c>
      <c r="F144" s="18" t="s">
        <v>166</v>
      </c>
      <c r="G144" s="18" t="s">
        <v>166</v>
      </c>
    </row>
    <row r="145" spans="2:7" x14ac:dyDescent="0.6">
      <c r="B145" t="s">
        <v>287</v>
      </c>
      <c r="F145" s="18" t="s">
        <v>166</v>
      </c>
      <c r="G145" s="18" t="s">
        <v>166</v>
      </c>
    </row>
  </sheetData>
  <mergeCells count="31">
    <mergeCell ref="U51:AC51"/>
    <mergeCell ref="U52:AC52"/>
    <mergeCell ref="U59:AC59"/>
    <mergeCell ref="U60:AC60"/>
    <mergeCell ref="U67:AC67"/>
    <mergeCell ref="K51:S51"/>
    <mergeCell ref="K52:S52"/>
    <mergeCell ref="K59:S59"/>
    <mergeCell ref="K60:S60"/>
    <mergeCell ref="K67:S67"/>
    <mergeCell ref="K42:S42"/>
    <mergeCell ref="U26:AC26"/>
    <mergeCell ref="U27:AC27"/>
    <mergeCell ref="U34:AC34"/>
    <mergeCell ref="U35:AC35"/>
    <mergeCell ref="U42:AC42"/>
    <mergeCell ref="U17:AC17"/>
    <mergeCell ref="K26:S26"/>
    <mergeCell ref="K27:S27"/>
    <mergeCell ref="K34:S34"/>
    <mergeCell ref="K35:S35"/>
    <mergeCell ref="K24:S24"/>
    <mergeCell ref="K17:S17"/>
    <mergeCell ref="K1:S1"/>
    <mergeCell ref="U1:AC1"/>
    <mergeCell ref="U2:AC2"/>
    <mergeCell ref="U9:AC9"/>
    <mergeCell ref="U10:AC10"/>
    <mergeCell ref="K9:S9"/>
    <mergeCell ref="K2:S2"/>
    <mergeCell ref="K10:S10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2565-7A6E-4D99-B133-0C24801BA2A0}">
  <dimension ref="B2:T85"/>
  <sheetViews>
    <sheetView topLeftCell="C70" workbookViewId="0">
      <selection activeCell="G83" sqref="G83"/>
    </sheetView>
  </sheetViews>
  <sheetFormatPr defaultRowHeight="16.899999999999999" x14ac:dyDescent="0.6"/>
  <cols>
    <col min="1" max="1" width="11.1875" customWidth="1"/>
    <col min="3" max="3" width="9.9375" customWidth="1"/>
  </cols>
  <sheetData>
    <row r="2" spans="2:20" ht="17.25" thickBot="1" x14ac:dyDescent="0.65">
      <c r="B2">
        <v>0</v>
      </c>
      <c r="C2">
        <v>0</v>
      </c>
      <c r="D2">
        <v>0</v>
      </c>
      <c r="L2">
        <v>0</v>
      </c>
      <c r="M2">
        <v>0</v>
      </c>
      <c r="N2">
        <v>0.1</v>
      </c>
    </row>
    <row r="3" spans="2:20" x14ac:dyDescent="0.6">
      <c r="B3" s="24"/>
      <c r="C3" s="25" t="s">
        <v>272</v>
      </c>
      <c r="D3" s="25" t="s">
        <v>273</v>
      </c>
      <c r="E3" s="25" t="s">
        <v>274</v>
      </c>
      <c r="F3" s="25" t="s">
        <v>275</v>
      </c>
      <c r="G3" s="25" t="s">
        <v>276</v>
      </c>
      <c r="H3" s="25" t="s">
        <v>277</v>
      </c>
      <c r="I3" s="25" t="s">
        <v>278</v>
      </c>
      <c r="J3" s="31"/>
      <c r="L3" s="24"/>
      <c r="M3" s="25" t="s">
        <v>272</v>
      </c>
      <c r="N3" s="25" t="s">
        <v>273</v>
      </c>
      <c r="O3" s="25" t="s">
        <v>274</v>
      </c>
      <c r="P3" s="25" t="s">
        <v>275</v>
      </c>
      <c r="Q3" s="25" t="s">
        <v>276</v>
      </c>
      <c r="R3" s="25" t="s">
        <v>277</v>
      </c>
      <c r="S3" s="25" t="s">
        <v>278</v>
      </c>
      <c r="T3" s="31"/>
    </row>
    <row r="4" spans="2:20" x14ac:dyDescent="0.6">
      <c r="B4" s="26"/>
      <c r="C4" s="20">
        <v>0</v>
      </c>
      <c r="D4" s="20">
        <v>1</v>
      </c>
      <c r="E4" s="20">
        <v>2</v>
      </c>
      <c r="F4" s="20">
        <v>3</v>
      </c>
      <c r="G4" s="20">
        <v>4</v>
      </c>
      <c r="H4" s="20">
        <v>5</v>
      </c>
      <c r="I4" s="20">
        <v>6</v>
      </c>
      <c r="J4" s="28"/>
      <c r="L4" s="26"/>
      <c r="M4" s="20">
        <v>0</v>
      </c>
      <c r="N4" s="20">
        <v>1</v>
      </c>
      <c r="O4" s="20">
        <v>2</v>
      </c>
      <c r="P4" s="20">
        <v>3</v>
      </c>
      <c r="Q4" s="20">
        <v>4</v>
      </c>
      <c r="R4" s="20">
        <v>5</v>
      </c>
      <c r="S4" s="20">
        <v>6</v>
      </c>
      <c r="T4" s="28"/>
    </row>
    <row r="5" spans="2:20" x14ac:dyDescent="0.6">
      <c r="B5" s="27" t="s">
        <v>23</v>
      </c>
      <c r="C5" s="21">
        <v>209</v>
      </c>
      <c r="D5" s="21">
        <v>197</v>
      </c>
      <c r="E5" s="21">
        <v>193</v>
      </c>
      <c r="F5" s="21">
        <v>192</v>
      </c>
      <c r="G5" s="21">
        <v>183</v>
      </c>
      <c r="H5" s="21">
        <v>214</v>
      </c>
      <c r="I5" s="21">
        <v>204</v>
      </c>
      <c r="J5" s="34">
        <f>SUM(C5:I5)</f>
        <v>1392</v>
      </c>
      <c r="L5" s="27" t="s">
        <v>23</v>
      </c>
      <c r="M5" s="21">
        <v>209</v>
      </c>
      <c r="N5" s="21">
        <v>192</v>
      </c>
      <c r="O5" s="21">
        <v>196</v>
      </c>
      <c r="P5" s="21">
        <v>192</v>
      </c>
      <c r="Q5" s="21">
        <v>183</v>
      </c>
      <c r="R5" s="21">
        <v>216</v>
      </c>
      <c r="S5" s="21">
        <v>206</v>
      </c>
      <c r="T5" s="34">
        <f>SUM(M5:S5)</f>
        <v>1394</v>
      </c>
    </row>
    <row r="6" spans="2:20" x14ac:dyDescent="0.6">
      <c r="B6" s="27" t="s">
        <v>299</v>
      </c>
      <c r="C6" s="22">
        <v>10</v>
      </c>
      <c r="D6" s="22">
        <v>5</v>
      </c>
      <c r="E6" s="22">
        <v>10</v>
      </c>
      <c r="F6" s="22">
        <v>7</v>
      </c>
      <c r="G6" s="22">
        <v>10</v>
      </c>
      <c r="H6" s="22">
        <v>10</v>
      </c>
      <c r="I6" s="22">
        <v>14</v>
      </c>
      <c r="J6" s="34">
        <f>SUM(C6:I6)</f>
        <v>66</v>
      </c>
      <c r="L6" s="27" t="s">
        <v>299</v>
      </c>
      <c r="M6" s="22">
        <v>10</v>
      </c>
      <c r="N6" s="22">
        <v>10</v>
      </c>
      <c r="O6" s="22">
        <v>7</v>
      </c>
      <c r="P6" s="22">
        <v>7</v>
      </c>
      <c r="Q6" s="22">
        <v>10</v>
      </c>
      <c r="R6" s="22">
        <v>8</v>
      </c>
      <c r="S6" s="22">
        <v>12</v>
      </c>
      <c r="T6" s="34">
        <f>SUM(M6:S6)</f>
        <v>64</v>
      </c>
    </row>
    <row r="7" spans="2:20" x14ac:dyDescent="0.6">
      <c r="B7" s="26" t="s">
        <v>279</v>
      </c>
      <c r="C7" s="20">
        <f>C5+C6</f>
        <v>219</v>
      </c>
      <c r="D7" s="20">
        <f t="shared" ref="D7:I7" si="0">D5+D6</f>
        <v>202</v>
      </c>
      <c r="E7" s="20">
        <f t="shared" si="0"/>
        <v>203</v>
      </c>
      <c r="F7" s="20">
        <f t="shared" si="0"/>
        <v>199</v>
      </c>
      <c r="G7" s="20">
        <f t="shared" si="0"/>
        <v>193</v>
      </c>
      <c r="H7" s="20">
        <f t="shared" si="0"/>
        <v>224</v>
      </c>
      <c r="I7" s="20">
        <f t="shared" si="0"/>
        <v>218</v>
      </c>
      <c r="J7" s="28">
        <f>SUM(C7:I7)</f>
        <v>1458</v>
      </c>
      <c r="L7" s="26" t="s">
        <v>279</v>
      </c>
      <c r="M7" s="20">
        <f>M5+M6</f>
        <v>219</v>
      </c>
      <c r="N7" s="20">
        <f t="shared" ref="N7:S7" si="1">N5+N6</f>
        <v>202</v>
      </c>
      <c r="O7" s="20">
        <f t="shared" si="1"/>
        <v>203</v>
      </c>
      <c r="P7" s="20">
        <f t="shared" si="1"/>
        <v>199</v>
      </c>
      <c r="Q7" s="20">
        <f t="shared" si="1"/>
        <v>193</v>
      </c>
      <c r="R7" s="20">
        <f t="shared" si="1"/>
        <v>224</v>
      </c>
      <c r="S7" s="20">
        <f t="shared" si="1"/>
        <v>218</v>
      </c>
      <c r="T7" s="28">
        <f>SUM(M7:S7)</f>
        <v>1458</v>
      </c>
    </row>
    <row r="8" spans="2:20" ht="17.25" thickBot="1" x14ac:dyDescent="0.65">
      <c r="B8" s="29"/>
      <c r="C8" s="30">
        <f>C6/C7</f>
        <v>4.5662100456621002E-2</v>
      </c>
      <c r="D8" s="30">
        <f t="shared" ref="D8:I8" si="2">D6/D7</f>
        <v>2.4752475247524754E-2</v>
      </c>
      <c r="E8" s="30">
        <f t="shared" si="2"/>
        <v>4.9261083743842367E-2</v>
      </c>
      <c r="F8" s="30">
        <f t="shared" si="2"/>
        <v>3.5175879396984924E-2</v>
      </c>
      <c r="G8" s="30">
        <f t="shared" si="2"/>
        <v>5.181347150259067E-2</v>
      </c>
      <c r="H8" s="30">
        <f t="shared" si="2"/>
        <v>4.4642857142857144E-2</v>
      </c>
      <c r="I8" s="30">
        <f t="shared" si="2"/>
        <v>6.4220183486238536E-2</v>
      </c>
      <c r="J8" s="36"/>
      <c r="L8" s="29"/>
      <c r="M8" s="30">
        <f>M6/M7</f>
        <v>4.5662100456621002E-2</v>
      </c>
      <c r="N8" s="30">
        <f t="shared" ref="N8:S8" si="3">N6/N7</f>
        <v>4.9504950495049507E-2</v>
      </c>
      <c r="O8" s="30">
        <f t="shared" si="3"/>
        <v>3.4482758620689655E-2</v>
      </c>
      <c r="P8" s="30">
        <f t="shared" si="3"/>
        <v>3.5175879396984924E-2</v>
      </c>
      <c r="Q8" s="30">
        <f t="shared" si="3"/>
        <v>5.181347150259067E-2</v>
      </c>
      <c r="R8" s="30">
        <f t="shared" si="3"/>
        <v>3.5714285714285712E-2</v>
      </c>
      <c r="S8" s="30">
        <f t="shared" si="3"/>
        <v>5.5045871559633031E-2</v>
      </c>
      <c r="T8" s="36"/>
    </row>
    <row r="9" spans="2:20" ht="17.25" thickBot="1" x14ac:dyDescent="0.65">
      <c r="B9">
        <v>0.5</v>
      </c>
      <c r="C9">
        <v>0.5</v>
      </c>
      <c r="D9">
        <v>0.5</v>
      </c>
      <c r="L9">
        <v>0</v>
      </c>
      <c r="M9">
        <v>0</v>
      </c>
      <c r="N9">
        <v>0.2</v>
      </c>
    </row>
    <row r="10" spans="2:20" x14ac:dyDescent="0.6">
      <c r="B10" s="24"/>
      <c r="C10" s="25" t="s">
        <v>272</v>
      </c>
      <c r="D10" s="25" t="s">
        <v>273</v>
      </c>
      <c r="E10" s="25" t="s">
        <v>274</v>
      </c>
      <c r="F10" s="25" t="s">
        <v>275</v>
      </c>
      <c r="G10" s="25" t="s">
        <v>276</v>
      </c>
      <c r="H10" s="25" t="s">
        <v>277</v>
      </c>
      <c r="I10" s="25" t="s">
        <v>278</v>
      </c>
      <c r="J10" s="31"/>
      <c r="L10" s="24"/>
      <c r="M10" s="25" t="s">
        <v>272</v>
      </c>
      <c r="N10" s="25" t="s">
        <v>273</v>
      </c>
      <c r="O10" s="25" t="s">
        <v>274</v>
      </c>
      <c r="P10" s="25" t="s">
        <v>275</v>
      </c>
      <c r="Q10" s="25" t="s">
        <v>276</v>
      </c>
      <c r="R10" s="25" t="s">
        <v>277</v>
      </c>
      <c r="S10" s="25" t="s">
        <v>278</v>
      </c>
      <c r="T10" s="31"/>
    </row>
    <row r="11" spans="2:20" x14ac:dyDescent="0.6">
      <c r="B11" s="26"/>
      <c r="C11" s="20">
        <v>0</v>
      </c>
      <c r="D11" s="20">
        <v>1</v>
      </c>
      <c r="E11" s="20">
        <v>2</v>
      </c>
      <c r="F11" s="20">
        <v>3</v>
      </c>
      <c r="G11" s="20">
        <v>4</v>
      </c>
      <c r="H11" s="20">
        <v>5</v>
      </c>
      <c r="I11" s="20">
        <v>6</v>
      </c>
      <c r="J11" s="28"/>
      <c r="L11" s="26"/>
      <c r="M11" s="20">
        <v>0</v>
      </c>
      <c r="N11" s="20">
        <v>1</v>
      </c>
      <c r="O11" s="20">
        <v>2</v>
      </c>
      <c r="P11" s="20">
        <v>3</v>
      </c>
      <c r="Q11" s="20">
        <v>4</v>
      </c>
      <c r="R11" s="20">
        <v>5</v>
      </c>
      <c r="S11" s="20">
        <v>6</v>
      </c>
      <c r="T11" s="28"/>
    </row>
    <row r="12" spans="2:20" x14ac:dyDescent="0.6">
      <c r="B12" s="27" t="s">
        <v>23</v>
      </c>
      <c r="C12" s="21">
        <v>207</v>
      </c>
      <c r="D12" s="21">
        <v>192</v>
      </c>
      <c r="E12" s="21">
        <v>182</v>
      </c>
      <c r="F12" s="21">
        <v>192</v>
      </c>
      <c r="G12" s="21">
        <v>183</v>
      </c>
      <c r="H12" s="21">
        <v>213</v>
      </c>
      <c r="I12" s="21">
        <v>205</v>
      </c>
      <c r="J12" s="34">
        <f>SUM(C12:I12)</f>
        <v>1374</v>
      </c>
      <c r="L12" s="27" t="s">
        <v>23</v>
      </c>
      <c r="M12" s="21">
        <v>207</v>
      </c>
      <c r="N12" s="21">
        <v>184</v>
      </c>
      <c r="O12" s="21">
        <v>197</v>
      </c>
      <c r="P12" s="21">
        <v>192</v>
      </c>
      <c r="Q12" s="21">
        <v>183</v>
      </c>
      <c r="R12" s="21">
        <v>218</v>
      </c>
      <c r="S12" s="21">
        <v>204</v>
      </c>
      <c r="T12" s="34">
        <f>SUM(M12:S12)</f>
        <v>1385</v>
      </c>
    </row>
    <row r="13" spans="2:20" x14ac:dyDescent="0.6">
      <c r="B13" s="27" t="s">
        <v>299</v>
      </c>
      <c r="C13" s="22">
        <v>12</v>
      </c>
      <c r="D13" s="22">
        <v>10</v>
      </c>
      <c r="E13" s="22">
        <v>21</v>
      </c>
      <c r="F13" s="22">
        <v>7</v>
      </c>
      <c r="G13" s="22">
        <v>10</v>
      </c>
      <c r="H13" s="22">
        <v>11</v>
      </c>
      <c r="I13" s="22">
        <v>13</v>
      </c>
      <c r="J13" s="34">
        <f>SUM(C13:I13)</f>
        <v>84</v>
      </c>
      <c r="L13" s="27" t="s">
        <v>299</v>
      </c>
      <c r="M13" s="22">
        <v>12</v>
      </c>
      <c r="N13" s="22">
        <v>18</v>
      </c>
      <c r="O13" s="22">
        <v>6</v>
      </c>
      <c r="P13" s="22">
        <v>7</v>
      </c>
      <c r="Q13" s="22">
        <v>10</v>
      </c>
      <c r="R13" s="22">
        <v>6</v>
      </c>
      <c r="S13" s="22">
        <v>14</v>
      </c>
      <c r="T13" s="34">
        <f>SUM(M13:S13)</f>
        <v>73</v>
      </c>
    </row>
    <row r="14" spans="2:20" x14ac:dyDescent="0.6">
      <c r="B14" s="26" t="s">
        <v>279</v>
      </c>
      <c r="C14" s="20">
        <f>C12+C13</f>
        <v>219</v>
      </c>
      <c r="D14" s="20">
        <f t="shared" ref="D14:I14" si="4">D12+D13</f>
        <v>202</v>
      </c>
      <c r="E14" s="20">
        <f t="shared" si="4"/>
        <v>203</v>
      </c>
      <c r="F14" s="20">
        <f t="shared" si="4"/>
        <v>199</v>
      </c>
      <c r="G14" s="20">
        <f t="shared" si="4"/>
        <v>193</v>
      </c>
      <c r="H14" s="20">
        <f t="shared" si="4"/>
        <v>224</v>
      </c>
      <c r="I14" s="20">
        <f t="shared" si="4"/>
        <v>218</v>
      </c>
      <c r="J14" s="28">
        <f>SUM(C14:I14)</f>
        <v>1458</v>
      </c>
      <c r="L14" s="26" t="s">
        <v>279</v>
      </c>
      <c r="M14" s="20">
        <f>M12+M13</f>
        <v>219</v>
      </c>
      <c r="N14" s="20">
        <f t="shared" ref="N14:S14" si="5">N12+N13</f>
        <v>202</v>
      </c>
      <c r="O14" s="20">
        <f t="shared" si="5"/>
        <v>203</v>
      </c>
      <c r="P14" s="20">
        <f t="shared" si="5"/>
        <v>199</v>
      </c>
      <c r="Q14" s="20">
        <f t="shared" si="5"/>
        <v>193</v>
      </c>
      <c r="R14" s="20">
        <f t="shared" si="5"/>
        <v>224</v>
      </c>
      <c r="S14" s="20">
        <f t="shared" si="5"/>
        <v>218</v>
      </c>
      <c r="T14" s="28">
        <f>SUM(M14:S14)</f>
        <v>1458</v>
      </c>
    </row>
    <row r="15" spans="2:20" ht="17.25" thickBot="1" x14ac:dyDescent="0.65">
      <c r="B15" s="29"/>
      <c r="C15" s="30">
        <f>C13/C14</f>
        <v>5.4794520547945202E-2</v>
      </c>
      <c r="D15" s="30">
        <f t="shared" ref="D15:I15" si="6">D13/D14</f>
        <v>4.9504950495049507E-2</v>
      </c>
      <c r="E15" s="30">
        <f t="shared" si="6"/>
        <v>0.10344827586206896</v>
      </c>
      <c r="F15" s="30">
        <f t="shared" si="6"/>
        <v>3.5175879396984924E-2</v>
      </c>
      <c r="G15" s="30">
        <f t="shared" si="6"/>
        <v>5.181347150259067E-2</v>
      </c>
      <c r="H15" s="30">
        <f t="shared" si="6"/>
        <v>4.9107142857142856E-2</v>
      </c>
      <c r="I15" s="30">
        <f t="shared" si="6"/>
        <v>5.9633027522935783E-2</v>
      </c>
      <c r="J15" s="36"/>
      <c r="L15" s="29"/>
      <c r="M15" s="30">
        <f>M13/M14</f>
        <v>5.4794520547945202E-2</v>
      </c>
      <c r="N15" s="30">
        <f t="shared" ref="N15:S15" si="7">N13/N14</f>
        <v>8.9108910891089105E-2</v>
      </c>
      <c r="O15" s="30">
        <f t="shared" si="7"/>
        <v>2.9556650246305417E-2</v>
      </c>
      <c r="P15" s="30">
        <f t="shared" si="7"/>
        <v>3.5175879396984924E-2</v>
      </c>
      <c r="Q15" s="30">
        <f t="shared" si="7"/>
        <v>5.181347150259067E-2</v>
      </c>
      <c r="R15" s="30">
        <f t="shared" si="7"/>
        <v>2.6785714285714284E-2</v>
      </c>
      <c r="S15" s="30">
        <f t="shared" si="7"/>
        <v>6.4220183486238536E-2</v>
      </c>
      <c r="T15" s="36"/>
    </row>
    <row r="16" spans="2:20" ht="17.25" thickBot="1" x14ac:dyDescent="0.65">
      <c r="B16">
        <v>1</v>
      </c>
      <c r="C16">
        <v>1</v>
      </c>
      <c r="D16">
        <v>1</v>
      </c>
      <c r="L16">
        <v>0</v>
      </c>
      <c r="M16">
        <v>0</v>
      </c>
      <c r="N16">
        <v>0.3</v>
      </c>
    </row>
    <row r="17" spans="2:20" x14ac:dyDescent="0.6">
      <c r="B17" s="24"/>
      <c r="C17" s="25" t="s">
        <v>272</v>
      </c>
      <c r="D17" s="25" t="s">
        <v>273</v>
      </c>
      <c r="E17" s="25" t="s">
        <v>274</v>
      </c>
      <c r="F17" s="25" t="s">
        <v>275</v>
      </c>
      <c r="G17" s="25" t="s">
        <v>276</v>
      </c>
      <c r="H17" s="25" t="s">
        <v>277</v>
      </c>
      <c r="I17" s="25" t="s">
        <v>278</v>
      </c>
      <c r="J17" s="31"/>
      <c r="L17" s="24"/>
      <c r="M17" s="25" t="s">
        <v>272</v>
      </c>
      <c r="N17" s="25" t="s">
        <v>273</v>
      </c>
      <c r="O17" s="25" t="s">
        <v>274</v>
      </c>
      <c r="P17" s="25" t="s">
        <v>275</v>
      </c>
      <c r="Q17" s="25" t="s">
        <v>276</v>
      </c>
      <c r="R17" s="25" t="s">
        <v>277</v>
      </c>
      <c r="S17" s="25" t="s">
        <v>278</v>
      </c>
      <c r="T17" s="31"/>
    </row>
    <row r="18" spans="2:20" x14ac:dyDescent="0.6">
      <c r="B18" s="26"/>
      <c r="C18" s="20">
        <v>0</v>
      </c>
      <c r="D18" s="20">
        <v>1</v>
      </c>
      <c r="E18" s="20">
        <v>2</v>
      </c>
      <c r="F18" s="20">
        <v>3</v>
      </c>
      <c r="G18" s="20">
        <v>4</v>
      </c>
      <c r="H18" s="20">
        <v>5</v>
      </c>
      <c r="I18" s="20">
        <v>6</v>
      </c>
      <c r="J18" s="28"/>
      <c r="L18" s="26"/>
      <c r="M18" s="20">
        <v>0</v>
      </c>
      <c r="N18" s="20">
        <v>1</v>
      </c>
      <c r="O18" s="20">
        <v>2</v>
      </c>
      <c r="P18" s="20">
        <v>3</v>
      </c>
      <c r="Q18" s="20">
        <v>4</v>
      </c>
      <c r="R18" s="20">
        <v>5</v>
      </c>
      <c r="S18" s="20">
        <v>6</v>
      </c>
      <c r="T18" s="28"/>
    </row>
    <row r="19" spans="2:20" x14ac:dyDescent="0.6">
      <c r="B19" s="27" t="s">
        <v>23</v>
      </c>
      <c r="C19" s="21">
        <v>200</v>
      </c>
      <c r="D19" s="21">
        <v>186</v>
      </c>
      <c r="E19" s="21">
        <v>187</v>
      </c>
      <c r="F19" s="21">
        <v>0</v>
      </c>
      <c r="G19" s="21">
        <v>0</v>
      </c>
      <c r="H19" s="21">
        <v>195</v>
      </c>
      <c r="I19" s="21">
        <v>198</v>
      </c>
      <c r="J19" s="34">
        <f>SUM(C19:I19)</f>
        <v>966</v>
      </c>
      <c r="L19" s="27" t="s">
        <v>23</v>
      </c>
      <c r="M19" s="21">
        <v>209</v>
      </c>
      <c r="N19" s="21">
        <v>193</v>
      </c>
      <c r="O19" s="21">
        <v>197</v>
      </c>
      <c r="P19" s="21">
        <v>192</v>
      </c>
      <c r="Q19" s="21">
        <v>183</v>
      </c>
      <c r="R19" s="21">
        <v>217</v>
      </c>
      <c r="S19" s="21">
        <v>207</v>
      </c>
      <c r="T19" s="34">
        <f>SUM(M19:S19)</f>
        <v>1398</v>
      </c>
    </row>
    <row r="20" spans="2:20" x14ac:dyDescent="0.6">
      <c r="B20" s="27" t="s">
        <v>299</v>
      </c>
      <c r="C20" s="22">
        <v>19</v>
      </c>
      <c r="D20" s="22">
        <v>16</v>
      </c>
      <c r="E20" s="22">
        <v>16</v>
      </c>
      <c r="F20" s="22">
        <v>199</v>
      </c>
      <c r="G20" s="22">
        <v>193</v>
      </c>
      <c r="H20" s="22">
        <v>29</v>
      </c>
      <c r="I20" s="22">
        <v>20</v>
      </c>
      <c r="J20" s="34">
        <f>SUM(C20:I20)</f>
        <v>492</v>
      </c>
      <c r="L20" s="27" t="s">
        <v>299</v>
      </c>
      <c r="M20" s="22">
        <v>10</v>
      </c>
      <c r="N20" s="22">
        <v>9</v>
      </c>
      <c r="O20" s="22">
        <v>6</v>
      </c>
      <c r="P20" s="22">
        <v>7</v>
      </c>
      <c r="Q20" s="22">
        <v>10</v>
      </c>
      <c r="R20" s="22">
        <v>7</v>
      </c>
      <c r="S20" s="22">
        <v>11</v>
      </c>
      <c r="T20" s="34">
        <f>SUM(M20:S20)</f>
        <v>60</v>
      </c>
    </row>
    <row r="21" spans="2:20" x14ac:dyDescent="0.6">
      <c r="B21" s="26" t="s">
        <v>279</v>
      </c>
      <c r="C21" s="20">
        <f>C19+C20</f>
        <v>219</v>
      </c>
      <c r="D21" s="20">
        <f t="shared" ref="D21:I21" si="8">D19+D20</f>
        <v>202</v>
      </c>
      <c r="E21" s="20">
        <f t="shared" si="8"/>
        <v>203</v>
      </c>
      <c r="F21" s="20">
        <f t="shared" si="8"/>
        <v>199</v>
      </c>
      <c r="G21" s="20">
        <f t="shared" si="8"/>
        <v>193</v>
      </c>
      <c r="H21" s="20">
        <f t="shared" si="8"/>
        <v>224</v>
      </c>
      <c r="I21" s="20">
        <f t="shared" si="8"/>
        <v>218</v>
      </c>
      <c r="J21" s="28">
        <f>SUM(C21:I21)</f>
        <v>1458</v>
      </c>
      <c r="L21" s="26" t="s">
        <v>279</v>
      </c>
      <c r="M21" s="20">
        <f>M19+M20</f>
        <v>219</v>
      </c>
      <c r="N21" s="20">
        <f t="shared" ref="N21:S21" si="9">N19+N20</f>
        <v>202</v>
      </c>
      <c r="O21" s="20">
        <f t="shared" si="9"/>
        <v>203</v>
      </c>
      <c r="P21" s="20">
        <f t="shared" si="9"/>
        <v>199</v>
      </c>
      <c r="Q21" s="20">
        <f t="shared" si="9"/>
        <v>193</v>
      </c>
      <c r="R21" s="20">
        <f t="shared" si="9"/>
        <v>224</v>
      </c>
      <c r="S21" s="20">
        <f t="shared" si="9"/>
        <v>218</v>
      </c>
      <c r="T21" s="28">
        <f>SUM(M21:S21)</f>
        <v>1458</v>
      </c>
    </row>
    <row r="22" spans="2:20" ht="17.25" thickBot="1" x14ac:dyDescent="0.65">
      <c r="B22" s="29"/>
      <c r="C22" s="30">
        <f>C20/C21</f>
        <v>8.6757990867579904E-2</v>
      </c>
      <c r="D22" s="30">
        <f t="shared" ref="D22:I22" si="10">D20/D21</f>
        <v>7.9207920792079209E-2</v>
      </c>
      <c r="E22" s="30">
        <f t="shared" si="10"/>
        <v>7.8817733990147784E-2</v>
      </c>
      <c r="F22" s="30">
        <f t="shared" si="10"/>
        <v>1</v>
      </c>
      <c r="G22" s="30">
        <f t="shared" si="10"/>
        <v>1</v>
      </c>
      <c r="H22" s="30">
        <f t="shared" si="10"/>
        <v>0.12946428571428573</v>
      </c>
      <c r="I22" s="30">
        <f t="shared" si="10"/>
        <v>9.1743119266055051E-2</v>
      </c>
      <c r="J22" s="36"/>
      <c r="L22" s="29"/>
      <c r="M22" s="30">
        <f>M20/M21</f>
        <v>4.5662100456621002E-2</v>
      </c>
      <c r="N22" s="30">
        <f t="shared" ref="N22:S22" si="11">N20/N21</f>
        <v>4.4554455445544552E-2</v>
      </c>
      <c r="O22" s="30">
        <f t="shared" si="11"/>
        <v>2.9556650246305417E-2</v>
      </c>
      <c r="P22" s="30">
        <f t="shared" si="11"/>
        <v>3.5175879396984924E-2</v>
      </c>
      <c r="Q22" s="30">
        <f t="shared" si="11"/>
        <v>5.181347150259067E-2</v>
      </c>
      <c r="R22" s="30">
        <f t="shared" si="11"/>
        <v>3.125E-2</v>
      </c>
      <c r="S22" s="30">
        <f t="shared" si="11"/>
        <v>5.0458715596330278E-2</v>
      </c>
      <c r="T22" s="36"/>
    </row>
    <row r="23" spans="2:20" ht="17.25" thickBot="1" x14ac:dyDescent="0.65">
      <c r="B23">
        <v>0.1</v>
      </c>
      <c r="C23">
        <v>0.1</v>
      </c>
      <c r="D23">
        <v>0.1</v>
      </c>
      <c r="L23">
        <v>0</v>
      </c>
      <c r="M23">
        <v>0</v>
      </c>
      <c r="N23">
        <v>0.4</v>
      </c>
    </row>
    <row r="24" spans="2:20" x14ac:dyDescent="0.6">
      <c r="B24" s="24"/>
      <c r="C24" s="25" t="s">
        <v>272</v>
      </c>
      <c r="D24" s="25" t="s">
        <v>273</v>
      </c>
      <c r="E24" s="25" t="s">
        <v>274</v>
      </c>
      <c r="F24" s="25" t="s">
        <v>275</v>
      </c>
      <c r="G24" s="25" t="s">
        <v>276</v>
      </c>
      <c r="H24" s="25" t="s">
        <v>277</v>
      </c>
      <c r="I24" s="25" t="s">
        <v>278</v>
      </c>
      <c r="J24" s="31"/>
      <c r="L24" s="24"/>
      <c r="M24" s="25" t="s">
        <v>272</v>
      </c>
      <c r="N24" s="25" t="s">
        <v>273</v>
      </c>
      <c r="O24" s="25" t="s">
        <v>274</v>
      </c>
      <c r="P24" s="25" t="s">
        <v>275</v>
      </c>
      <c r="Q24" s="25" t="s">
        <v>276</v>
      </c>
      <c r="R24" s="25" t="s">
        <v>277</v>
      </c>
      <c r="S24" s="25" t="s">
        <v>278</v>
      </c>
      <c r="T24" s="31"/>
    </row>
    <row r="25" spans="2:20" x14ac:dyDescent="0.6">
      <c r="B25" s="26"/>
      <c r="C25" s="20">
        <v>0</v>
      </c>
      <c r="D25" s="20">
        <v>1</v>
      </c>
      <c r="E25" s="20">
        <v>2</v>
      </c>
      <c r="F25" s="20">
        <v>3</v>
      </c>
      <c r="G25" s="20">
        <v>4</v>
      </c>
      <c r="H25" s="20">
        <v>5</v>
      </c>
      <c r="I25" s="20">
        <v>6</v>
      </c>
      <c r="J25" s="28"/>
      <c r="L25" s="26"/>
      <c r="M25" s="20">
        <v>0</v>
      </c>
      <c r="N25" s="20">
        <v>1</v>
      </c>
      <c r="O25" s="20">
        <v>2</v>
      </c>
      <c r="P25" s="20">
        <v>3</v>
      </c>
      <c r="Q25" s="20">
        <v>4</v>
      </c>
      <c r="R25" s="20">
        <v>5</v>
      </c>
      <c r="S25" s="20">
        <v>6</v>
      </c>
      <c r="T25" s="28"/>
    </row>
    <row r="26" spans="2:20" x14ac:dyDescent="0.6">
      <c r="B26" s="27" t="s">
        <v>23</v>
      </c>
      <c r="C26" s="21">
        <v>209</v>
      </c>
      <c r="D26" s="21">
        <v>192</v>
      </c>
      <c r="E26" s="21">
        <v>195</v>
      </c>
      <c r="F26" s="21">
        <v>192</v>
      </c>
      <c r="G26" s="21">
        <v>183</v>
      </c>
      <c r="H26" s="21">
        <v>218</v>
      </c>
      <c r="I26" s="21">
        <v>206</v>
      </c>
      <c r="J26" s="34">
        <f>SUM(C26:I26)</f>
        <v>1395</v>
      </c>
      <c r="L26" s="27" t="s">
        <v>23</v>
      </c>
      <c r="M26" s="21">
        <v>209</v>
      </c>
      <c r="N26" s="21">
        <v>190</v>
      </c>
      <c r="O26" s="21">
        <v>198</v>
      </c>
      <c r="P26" s="21">
        <v>192</v>
      </c>
      <c r="Q26" s="21">
        <v>183</v>
      </c>
      <c r="R26" s="21">
        <v>218</v>
      </c>
      <c r="S26" s="21">
        <v>204</v>
      </c>
      <c r="T26" s="34">
        <f>SUM(M26:S26)</f>
        <v>1394</v>
      </c>
    </row>
    <row r="27" spans="2:20" x14ac:dyDescent="0.6">
      <c r="B27" s="27" t="s">
        <v>299</v>
      </c>
      <c r="C27" s="22">
        <v>10</v>
      </c>
      <c r="D27" s="22">
        <v>10</v>
      </c>
      <c r="E27" s="22">
        <v>8</v>
      </c>
      <c r="F27" s="22">
        <v>7</v>
      </c>
      <c r="G27" s="22">
        <v>10</v>
      </c>
      <c r="H27" s="22">
        <v>6</v>
      </c>
      <c r="I27" s="22">
        <v>12</v>
      </c>
      <c r="J27" s="34">
        <f>SUM(C27:I27)</f>
        <v>63</v>
      </c>
      <c r="L27" s="27" t="s">
        <v>299</v>
      </c>
      <c r="M27" s="22">
        <v>10</v>
      </c>
      <c r="N27" s="22">
        <v>12</v>
      </c>
      <c r="O27" s="22">
        <v>5</v>
      </c>
      <c r="P27" s="22">
        <v>7</v>
      </c>
      <c r="Q27" s="22">
        <v>10</v>
      </c>
      <c r="R27" s="22">
        <v>6</v>
      </c>
      <c r="S27" s="22">
        <v>14</v>
      </c>
      <c r="T27" s="34">
        <f>SUM(M27:S27)</f>
        <v>64</v>
      </c>
    </row>
    <row r="28" spans="2:20" x14ac:dyDescent="0.6">
      <c r="B28" s="26" t="s">
        <v>279</v>
      </c>
      <c r="C28" s="20">
        <f>C26+C27</f>
        <v>219</v>
      </c>
      <c r="D28" s="20">
        <f t="shared" ref="D28:I28" si="12">D26+D27</f>
        <v>202</v>
      </c>
      <c r="E28" s="20">
        <f t="shared" si="12"/>
        <v>203</v>
      </c>
      <c r="F28" s="20">
        <f t="shared" si="12"/>
        <v>199</v>
      </c>
      <c r="G28" s="20">
        <f t="shared" si="12"/>
        <v>193</v>
      </c>
      <c r="H28" s="20">
        <f t="shared" si="12"/>
        <v>224</v>
      </c>
      <c r="I28" s="20">
        <f t="shared" si="12"/>
        <v>218</v>
      </c>
      <c r="J28" s="28">
        <f>SUM(C28:I28)</f>
        <v>1458</v>
      </c>
      <c r="L28" s="26" t="s">
        <v>279</v>
      </c>
      <c r="M28" s="20">
        <f>M26+M27</f>
        <v>219</v>
      </c>
      <c r="N28" s="20">
        <f t="shared" ref="N28:S28" si="13">N26+N27</f>
        <v>202</v>
      </c>
      <c r="O28" s="20">
        <f t="shared" si="13"/>
        <v>203</v>
      </c>
      <c r="P28" s="20">
        <f t="shared" si="13"/>
        <v>199</v>
      </c>
      <c r="Q28" s="20">
        <f t="shared" si="13"/>
        <v>193</v>
      </c>
      <c r="R28" s="20">
        <f t="shared" si="13"/>
        <v>224</v>
      </c>
      <c r="S28" s="20">
        <f t="shared" si="13"/>
        <v>218</v>
      </c>
      <c r="T28" s="28">
        <f>SUM(M28:S28)</f>
        <v>1458</v>
      </c>
    </row>
    <row r="29" spans="2:20" ht="17.25" thickBot="1" x14ac:dyDescent="0.65">
      <c r="B29" s="29"/>
      <c r="C29" s="30">
        <f>C27/C28</f>
        <v>4.5662100456621002E-2</v>
      </c>
      <c r="D29" s="30">
        <f t="shared" ref="D29:I29" si="14">D27/D28</f>
        <v>4.9504950495049507E-2</v>
      </c>
      <c r="E29" s="30">
        <f t="shared" si="14"/>
        <v>3.9408866995073892E-2</v>
      </c>
      <c r="F29" s="30">
        <f t="shared" si="14"/>
        <v>3.5175879396984924E-2</v>
      </c>
      <c r="G29" s="30">
        <f t="shared" si="14"/>
        <v>5.181347150259067E-2</v>
      </c>
      <c r="H29" s="30">
        <f t="shared" si="14"/>
        <v>2.6785714285714284E-2</v>
      </c>
      <c r="I29" s="30">
        <f t="shared" si="14"/>
        <v>5.5045871559633031E-2</v>
      </c>
      <c r="J29" s="36"/>
      <c r="L29" s="29"/>
      <c r="M29" s="30">
        <f>M27/M28</f>
        <v>4.5662100456621002E-2</v>
      </c>
      <c r="N29" s="30">
        <f t="shared" ref="N29:S29" si="15">N27/N28</f>
        <v>5.9405940594059403E-2</v>
      </c>
      <c r="O29" s="30">
        <f t="shared" si="15"/>
        <v>2.4630541871921183E-2</v>
      </c>
      <c r="P29" s="30">
        <f t="shared" si="15"/>
        <v>3.5175879396984924E-2</v>
      </c>
      <c r="Q29" s="30">
        <f t="shared" si="15"/>
        <v>5.181347150259067E-2</v>
      </c>
      <c r="R29" s="30">
        <f t="shared" si="15"/>
        <v>2.6785714285714284E-2</v>
      </c>
      <c r="S29" s="30">
        <f t="shared" si="15"/>
        <v>6.4220183486238536E-2</v>
      </c>
      <c r="T29" s="36"/>
    </row>
    <row r="30" spans="2:20" ht="17.25" thickBot="1" x14ac:dyDescent="0.65">
      <c r="B30">
        <v>0.2</v>
      </c>
      <c r="C30">
        <v>0.2</v>
      </c>
      <c r="D30">
        <v>0.2</v>
      </c>
      <c r="L30">
        <v>0</v>
      </c>
      <c r="M30">
        <v>0</v>
      </c>
      <c r="N30">
        <v>0.5</v>
      </c>
    </row>
    <row r="31" spans="2:20" x14ac:dyDescent="0.6">
      <c r="B31" s="24"/>
      <c r="C31" s="25" t="s">
        <v>272</v>
      </c>
      <c r="D31" s="25" t="s">
        <v>273</v>
      </c>
      <c r="E31" s="25" t="s">
        <v>274</v>
      </c>
      <c r="F31" s="25" t="s">
        <v>275</v>
      </c>
      <c r="G31" s="25" t="s">
        <v>276</v>
      </c>
      <c r="H31" s="25" t="s">
        <v>277</v>
      </c>
      <c r="I31" s="25" t="s">
        <v>278</v>
      </c>
      <c r="J31" s="31"/>
      <c r="L31" s="24"/>
      <c r="M31" s="25" t="s">
        <v>272</v>
      </c>
      <c r="N31" s="25" t="s">
        <v>273</v>
      </c>
      <c r="O31" s="25" t="s">
        <v>274</v>
      </c>
      <c r="P31" s="25" t="s">
        <v>275</v>
      </c>
      <c r="Q31" s="25" t="s">
        <v>276</v>
      </c>
      <c r="R31" s="25" t="s">
        <v>277</v>
      </c>
      <c r="S31" s="25" t="s">
        <v>278</v>
      </c>
      <c r="T31" s="31"/>
    </row>
    <row r="32" spans="2:20" x14ac:dyDescent="0.6">
      <c r="B32" s="26"/>
      <c r="C32" s="20">
        <v>0</v>
      </c>
      <c r="D32" s="20">
        <v>1</v>
      </c>
      <c r="E32" s="20">
        <v>2</v>
      </c>
      <c r="F32" s="20">
        <v>3</v>
      </c>
      <c r="G32" s="20">
        <v>4</v>
      </c>
      <c r="H32" s="20">
        <v>5</v>
      </c>
      <c r="I32" s="20">
        <v>6</v>
      </c>
      <c r="J32" s="28"/>
      <c r="L32" s="26"/>
      <c r="M32" s="20">
        <v>0</v>
      </c>
      <c r="N32" s="20">
        <v>1</v>
      </c>
      <c r="O32" s="20">
        <v>2</v>
      </c>
      <c r="P32" s="20">
        <v>3</v>
      </c>
      <c r="Q32" s="20">
        <v>4</v>
      </c>
      <c r="R32" s="20">
        <v>5</v>
      </c>
      <c r="S32" s="20">
        <v>6</v>
      </c>
      <c r="T32" s="28"/>
    </row>
    <row r="33" spans="2:20" x14ac:dyDescent="0.6">
      <c r="B33" s="27" t="s">
        <v>23</v>
      </c>
      <c r="C33" s="21">
        <v>208</v>
      </c>
      <c r="D33" s="21">
        <v>188</v>
      </c>
      <c r="E33" s="21">
        <v>192</v>
      </c>
      <c r="F33" s="21">
        <v>192</v>
      </c>
      <c r="G33" s="21">
        <v>183</v>
      </c>
      <c r="H33" s="21">
        <v>217</v>
      </c>
      <c r="I33" s="21">
        <v>204</v>
      </c>
      <c r="J33" s="34">
        <f>SUM(C33:I33)</f>
        <v>1384</v>
      </c>
      <c r="L33" s="27" t="s">
        <v>23</v>
      </c>
      <c r="M33" s="21">
        <v>205</v>
      </c>
      <c r="N33" s="21">
        <v>189</v>
      </c>
      <c r="O33" s="21">
        <v>182</v>
      </c>
      <c r="P33" s="21">
        <v>192</v>
      </c>
      <c r="Q33" s="21">
        <v>183</v>
      </c>
      <c r="R33" s="21">
        <v>217</v>
      </c>
      <c r="S33" s="21">
        <v>205</v>
      </c>
      <c r="T33" s="34">
        <f>SUM(M33:S33)</f>
        <v>1373</v>
      </c>
    </row>
    <row r="34" spans="2:20" x14ac:dyDescent="0.6">
      <c r="B34" s="27" t="s">
        <v>299</v>
      </c>
      <c r="C34" s="22">
        <v>11</v>
      </c>
      <c r="D34" s="22">
        <v>14</v>
      </c>
      <c r="E34" s="22">
        <v>11</v>
      </c>
      <c r="F34" s="22">
        <v>7</v>
      </c>
      <c r="G34" s="22">
        <v>10</v>
      </c>
      <c r="H34" s="22">
        <v>7</v>
      </c>
      <c r="I34" s="22">
        <v>14</v>
      </c>
      <c r="J34" s="34">
        <f>SUM(C34:I34)</f>
        <v>74</v>
      </c>
      <c r="L34" s="27" t="s">
        <v>299</v>
      </c>
      <c r="M34" s="22">
        <v>14</v>
      </c>
      <c r="N34" s="22">
        <v>13</v>
      </c>
      <c r="O34" s="22">
        <v>21</v>
      </c>
      <c r="P34" s="22">
        <v>7</v>
      </c>
      <c r="Q34" s="22">
        <v>10</v>
      </c>
      <c r="R34" s="22">
        <v>7</v>
      </c>
      <c r="S34" s="22">
        <v>13</v>
      </c>
      <c r="T34" s="34">
        <f>SUM(M34:S34)</f>
        <v>85</v>
      </c>
    </row>
    <row r="35" spans="2:20" x14ac:dyDescent="0.6">
      <c r="B35" s="26" t="s">
        <v>279</v>
      </c>
      <c r="C35" s="20">
        <f>C33+C34</f>
        <v>219</v>
      </c>
      <c r="D35" s="20">
        <f t="shared" ref="D35:I35" si="16">D33+D34</f>
        <v>202</v>
      </c>
      <c r="E35" s="20">
        <f t="shared" si="16"/>
        <v>203</v>
      </c>
      <c r="F35" s="20">
        <f t="shared" si="16"/>
        <v>199</v>
      </c>
      <c r="G35" s="20">
        <f t="shared" si="16"/>
        <v>193</v>
      </c>
      <c r="H35" s="20">
        <f t="shared" si="16"/>
        <v>224</v>
      </c>
      <c r="I35" s="20">
        <f t="shared" si="16"/>
        <v>218</v>
      </c>
      <c r="J35" s="28">
        <f>SUM(C35:I35)</f>
        <v>1458</v>
      </c>
      <c r="L35" s="26" t="s">
        <v>279</v>
      </c>
      <c r="M35" s="20">
        <f>M33+M34</f>
        <v>219</v>
      </c>
      <c r="N35" s="20">
        <f t="shared" ref="N35:S35" si="17">N33+N34</f>
        <v>202</v>
      </c>
      <c r="O35" s="20">
        <f t="shared" si="17"/>
        <v>203</v>
      </c>
      <c r="P35" s="20">
        <f t="shared" si="17"/>
        <v>199</v>
      </c>
      <c r="Q35" s="20">
        <f t="shared" si="17"/>
        <v>193</v>
      </c>
      <c r="R35" s="20">
        <f t="shared" si="17"/>
        <v>224</v>
      </c>
      <c r="S35" s="20">
        <f t="shared" si="17"/>
        <v>218</v>
      </c>
      <c r="T35" s="28">
        <f>SUM(M35:S35)</f>
        <v>1458</v>
      </c>
    </row>
    <row r="36" spans="2:20" ht="17.25" thickBot="1" x14ac:dyDescent="0.65">
      <c r="B36" s="29"/>
      <c r="C36" s="30">
        <f>C34/C35</f>
        <v>5.0228310502283102E-2</v>
      </c>
      <c r="D36" s="30">
        <f t="shared" ref="D36:I36" si="18">D34/D35</f>
        <v>6.9306930693069313E-2</v>
      </c>
      <c r="E36" s="30">
        <f t="shared" si="18"/>
        <v>5.4187192118226604E-2</v>
      </c>
      <c r="F36" s="30">
        <f t="shared" si="18"/>
        <v>3.5175879396984924E-2</v>
      </c>
      <c r="G36" s="30">
        <f t="shared" si="18"/>
        <v>5.181347150259067E-2</v>
      </c>
      <c r="H36" s="30">
        <f t="shared" si="18"/>
        <v>3.125E-2</v>
      </c>
      <c r="I36" s="30">
        <f t="shared" si="18"/>
        <v>6.4220183486238536E-2</v>
      </c>
      <c r="J36" s="36"/>
      <c r="L36" s="29"/>
      <c r="M36" s="30">
        <f>M34/M35</f>
        <v>6.3926940639269403E-2</v>
      </c>
      <c r="N36" s="30">
        <f t="shared" ref="N36:S36" si="19">N34/N35</f>
        <v>6.4356435643564358E-2</v>
      </c>
      <c r="O36" s="30">
        <f t="shared" si="19"/>
        <v>0.10344827586206896</v>
      </c>
      <c r="P36" s="30">
        <f t="shared" si="19"/>
        <v>3.5175879396984924E-2</v>
      </c>
      <c r="Q36" s="30">
        <f t="shared" si="19"/>
        <v>5.181347150259067E-2</v>
      </c>
      <c r="R36" s="30">
        <f t="shared" si="19"/>
        <v>3.125E-2</v>
      </c>
      <c r="S36" s="30">
        <f t="shared" si="19"/>
        <v>5.9633027522935783E-2</v>
      </c>
      <c r="T36" s="36"/>
    </row>
    <row r="37" spans="2:20" ht="17.25" thickBot="1" x14ac:dyDescent="0.65">
      <c r="B37">
        <v>0.3</v>
      </c>
      <c r="C37">
        <v>0.3</v>
      </c>
      <c r="D37">
        <v>0.3</v>
      </c>
      <c r="L37">
        <v>0</v>
      </c>
      <c r="M37">
        <v>0</v>
      </c>
      <c r="N37">
        <v>0.6</v>
      </c>
    </row>
    <row r="38" spans="2:20" x14ac:dyDescent="0.6">
      <c r="B38" s="24"/>
      <c r="C38" s="25" t="s">
        <v>272</v>
      </c>
      <c r="D38" s="25" t="s">
        <v>273</v>
      </c>
      <c r="E38" s="25" t="s">
        <v>274</v>
      </c>
      <c r="F38" s="25" t="s">
        <v>275</v>
      </c>
      <c r="G38" s="25" t="s">
        <v>276</v>
      </c>
      <c r="H38" s="25" t="s">
        <v>277</v>
      </c>
      <c r="I38" s="25" t="s">
        <v>278</v>
      </c>
      <c r="J38" s="31"/>
      <c r="L38" s="24"/>
      <c r="M38" s="25" t="s">
        <v>272</v>
      </c>
      <c r="N38" s="25" t="s">
        <v>273</v>
      </c>
      <c r="O38" s="25" t="s">
        <v>274</v>
      </c>
      <c r="P38" s="25" t="s">
        <v>275</v>
      </c>
      <c r="Q38" s="25" t="s">
        <v>276</v>
      </c>
      <c r="R38" s="25" t="s">
        <v>277</v>
      </c>
      <c r="S38" s="25" t="s">
        <v>278</v>
      </c>
      <c r="T38" s="31"/>
    </row>
    <row r="39" spans="2:20" x14ac:dyDescent="0.6">
      <c r="B39" s="26"/>
      <c r="C39" s="20">
        <v>0</v>
      </c>
      <c r="D39" s="20">
        <v>1</v>
      </c>
      <c r="E39" s="20">
        <v>2</v>
      </c>
      <c r="F39" s="20">
        <v>3</v>
      </c>
      <c r="G39" s="20">
        <v>4</v>
      </c>
      <c r="H39" s="20">
        <v>5</v>
      </c>
      <c r="I39" s="20">
        <v>6</v>
      </c>
      <c r="J39" s="28"/>
      <c r="L39" s="26"/>
      <c r="M39" s="20">
        <v>0</v>
      </c>
      <c r="N39" s="20">
        <v>1</v>
      </c>
      <c r="O39" s="20">
        <v>2</v>
      </c>
      <c r="P39" s="20">
        <v>3</v>
      </c>
      <c r="Q39" s="20">
        <v>4</v>
      </c>
      <c r="R39" s="20">
        <v>5</v>
      </c>
      <c r="S39" s="20">
        <v>6</v>
      </c>
      <c r="T39" s="28"/>
    </row>
    <row r="40" spans="2:20" x14ac:dyDescent="0.6">
      <c r="B40" s="27" t="s">
        <v>23</v>
      </c>
      <c r="C40" s="21">
        <v>204</v>
      </c>
      <c r="D40" s="21">
        <v>193</v>
      </c>
      <c r="E40" s="21">
        <v>183</v>
      </c>
      <c r="F40" s="21">
        <v>192</v>
      </c>
      <c r="G40" s="21">
        <v>183</v>
      </c>
      <c r="H40" s="21">
        <v>201</v>
      </c>
      <c r="I40" s="21">
        <v>206</v>
      </c>
      <c r="J40" s="34">
        <f>SUM(C40:I40)</f>
        <v>1362</v>
      </c>
      <c r="L40" s="27" t="s">
        <v>23</v>
      </c>
      <c r="M40" s="21">
        <v>209</v>
      </c>
      <c r="N40" s="21">
        <v>183</v>
      </c>
      <c r="O40" s="21">
        <v>192</v>
      </c>
      <c r="P40" s="21">
        <v>192</v>
      </c>
      <c r="Q40" s="21">
        <v>183</v>
      </c>
      <c r="R40" s="21">
        <v>214</v>
      </c>
      <c r="S40" s="21">
        <v>207</v>
      </c>
      <c r="T40" s="34">
        <f>SUM(M40:S40)</f>
        <v>1380</v>
      </c>
    </row>
    <row r="41" spans="2:20" x14ac:dyDescent="0.6">
      <c r="B41" s="27" t="s">
        <v>299</v>
      </c>
      <c r="C41" s="22">
        <v>15</v>
      </c>
      <c r="D41" s="22">
        <v>9</v>
      </c>
      <c r="E41" s="22">
        <v>20</v>
      </c>
      <c r="F41" s="22">
        <v>7</v>
      </c>
      <c r="G41" s="22">
        <v>10</v>
      </c>
      <c r="H41" s="22">
        <v>23</v>
      </c>
      <c r="I41" s="22">
        <v>12</v>
      </c>
      <c r="J41" s="34">
        <f>SUM(C41:I41)</f>
        <v>96</v>
      </c>
      <c r="L41" s="27" t="s">
        <v>299</v>
      </c>
      <c r="M41" s="22">
        <v>10</v>
      </c>
      <c r="N41" s="22">
        <v>19</v>
      </c>
      <c r="O41" s="22">
        <v>11</v>
      </c>
      <c r="P41" s="22">
        <v>7</v>
      </c>
      <c r="Q41" s="22">
        <v>10</v>
      </c>
      <c r="R41" s="22">
        <v>10</v>
      </c>
      <c r="S41" s="22">
        <v>11</v>
      </c>
      <c r="T41" s="34">
        <f>SUM(M41:S41)</f>
        <v>78</v>
      </c>
    </row>
    <row r="42" spans="2:20" x14ac:dyDescent="0.6">
      <c r="B42" s="26" t="s">
        <v>279</v>
      </c>
      <c r="C42" s="20">
        <f>C40+C41</f>
        <v>219</v>
      </c>
      <c r="D42" s="20">
        <f t="shared" ref="D42:I42" si="20">D40+D41</f>
        <v>202</v>
      </c>
      <c r="E42" s="20">
        <f t="shared" si="20"/>
        <v>203</v>
      </c>
      <c r="F42" s="20">
        <f t="shared" si="20"/>
        <v>199</v>
      </c>
      <c r="G42" s="20">
        <f t="shared" si="20"/>
        <v>193</v>
      </c>
      <c r="H42" s="20">
        <f t="shared" si="20"/>
        <v>224</v>
      </c>
      <c r="I42" s="20">
        <f t="shared" si="20"/>
        <v>218</v>
      </c>
      <c r="J42" s="28">
        <f>SUM(C42:I42)</f>
        <v>1458</v>
      </c>
      <c r="L42" s="26" t="s">
        <v>279</v>
      </c>
      <c r="M42" s="20">
        <f>M40+M41</f>
        <v>219</v>
      </c>
      <c r="N42" s="20">
        <f t="shared" ref="N42:S42" si="21">N40+N41</f>
        <v>202</v>
      </c>
      <c r="O42" s="20">
        <f t="shared" si="21"/>
        <v>203</v>
      </c>
      <c r="P42" s="20">
        <f t="shared" si="21"/>
        <v>199</v>
      </c>
      <c r="Q42" s="20">
        <f t="shared" si="21"/>
        <v>193</v>
      </c>
      <c r="R42" s="20">
        <f t="shared" si="21"/>
        <v>224</v>
      </c>
      <c r="S42" s="20">
        <f t="shared" si="21"/>
        <v>218</v>
      </c>
      <c r="T42" s="28">
        <f>SUM(M42:S42)</f>
        <v>1458</v>
      </c>
    </row>
    <row r="43" spans="2:20" ht="17.25" thickBot="1" x14ac:dyDescent="0.65">
      <c r="B43" s="29"/>
      <c r="C43" s="30">
        <f>C41/C42</f>
        <v>6.8493150684931503E-2</v>
      </c>
      <c r="D43" s="30">
        <f t="shared" ref="D43:I43" si="22">D41/D42</f>
        <v>4.4554455445544552E-2</v>
      </c>
      <c r="E43" s="30">
        <f t="shared" si="22"/>
        <v>9.8522167487684734E-2</v>
      </c>
      <c r="F43" s="30">
        <f t="shared" si="22"/>
        <v>3.5175879396984924E-2</v>
      </c>
      <c r="G43" s="30">
        <f t="shared" si="22"/>
        <v>5.181347150259067E-2</v>
      </c>
      <c r="H43" s="30">
        <f t="shared" si="22"/>
        <v>0.10267857142857142</v>
      </c>
      <c r="I43" s="30">
        <f t="shared" si="22"/>
        <v>5.5045871559633031E-2</v>
      </c>
      <c r="J43" s="36"/>
      <c r="L43" s="29"/>
      <c r="M43" s="30">
        <f>M41/M42</f>
        <v>4.5662100456621002E-2</v>
      </c>
      <c r="N43" s="30">
        <f t="shared" ref="N43:S43" si="23">N41/N42</f>
        <v>9.405940594059406E-2</v>
      </c>
      <c r="O43" s="30">
        <f t="shared" si="23"/>
        <v>5.4187192118226604E-2</v>
      </c>
      <c r="P43" s="30">
        <f t="shared" si="23"/>
        <v>3.5175879396984924E-2</v>
      </c>
      <c r="Q43" s="30">
        <f t="shared" si="23"/>
        <v>5.181347150259067E-2</v>
      </c>
      <c r="R43" s="30">
        <f t="shared" si="23"/>
        <v>4.4642857142857144E-2</v>
      </c>
      <c r="S43" s="30">
        <f t="shared" si="23"/>
        <v>5.0458715596330278E-2</v>
      </c>
      <c r="T43" s="36"/>
    </row>
    <row r="44" spans="2:20" ht="17.25" thickBot="1" x14ac:dyDescent="0.65">
      <c r="B44">
        <v>0.4</v>
      </c>
      <c r="C44">
        <v>0.4</v>
      </c>
      <c r="D44">
        <v>0.4</v>
      </c>
      <c r="L44">
        <v>0</v>
      </c>
      <c r="M44">
        <v>0</v>
      </c>
      <c r="N44">
        <v>0.7</v>
      </c>
    </row>
    <row r="45" spans="2:20" x14ac:dyDescent="0.6">
      <c r="B45" s="24"/>
      <c r="C45" s="25" t="s">
        <v>272</v>
      </c>
      <c r="D45" s="25" t="s">
        <v>273</v>
      </c>
      <c r="E45" s="25" t="s">
        <v>274</v>
      </c>
      <c r="F45" s="25" t="s">
        <v>275</v>
      </c>
      <c r="G45" s="25" t="s">
        <v>276</v>
      </c>
      <c r="H45" s="25" t="s">
        <v>277</v>
      </c>
      <c r="I45" s="25" t="s">
        <v>278</v>
      </c>
      <c r="J45" s="31"/>
      <c r="L45" s="24"/>
      <c r="M45" s="25" t="s">
        <v>272</v>
      </c>
      <c r="N45" s="56" t="s">
        <v>273</v>
      </c>
      <c r="O45" s="56" t="s">
        <v>274</v>
      </c>
      <c r="P45" s="56" t="s">
        <v>275</v>
      </c>
      <c r="Q45" s="56" t="s">
        <v>276</v>
      </c>
      <c r="R45" s="25" t="s">
        <v>277</v>
      </c>
      <c r="S45" s="25" t="s">
        <v>278</v>
      </c>
      <c r="T45" s="31"/>
    </row>
    <row r="46" spans="2:20" x14ac:dyDescent="0.6">
      <c r="B46" s="26"/>
      <c r="C46" s="20">
        <v>0</v>
      </c>
      <c r="D46" s="20">
        <v>1</v>
      </c>
      <c r="E46" s="20">
        <v>2</v>
      </c>
      <c r="F46" s="20">
        <v>3</v>
      </c>
      <c r="G46" s="20">
        <v>4</v>
      </c>
      <c r="H46" s="20">
        <v>5</v>
      </c>
      <c r="I46" s="20">
        <v>6</v>
      </c>
      <c r="J46" s="28"/>
      <c r="L46" s="26"/>
      <c r="M46" s="20">
        <v>0</v>
      </c>
      <c r="N46" s="20">
        <v>1</v>
      </c>
      <c r="O46" s="20">
        <v>2</v>
      </c>
      <c r="P46" s="20">
        <v>3</v>
      </c>
      <c r="Q46" s="20">
        <v>4</v>
      </c>
      <c r="R46" s="20">
        <v>5</v>
      </c>
      <c r="S46" s="20">
        <v>6</v>
      </c>
      <c r="T46" s="28"/>
    </row>
    <row r="47" spans="2:20" x14ac:dyDescent="0.6">
      <c r="B47" s="27" t="s">
        <v>23</v>
      </c>
      <c r="C47" s="21">
        <v>201</v>
      </c>
      <c r="D47" s="21">
        <v>186</v>
      </c>
      <c r="E47" s="21">
        <v>181</v>
      </c>
      <c r="F47" s="21">
        <v>192</v>
      </c>
      <c r="G47" s="21">
        <v>183</v>
      </c>
      <c r="H47" s="21">
        <v>199</v>
      </c>
      <c r="I47" s="21">
        <v>198</v>
      </c>
      <c r="J47" s="34">
        <f>SUM(C47:I47)</f>
        <v>1340</v>
      </c>
      <c r="L47" s="27" t="s">
        <v>23</v>
      </c>
      <c r="M47" s="21">
        <v>207</v>
      </c>
      <c r="N47" s="21">
        <v>192</v>
      </c>
      <c r="O47" s="21">
        <v>193</v>
      </c>
      <c r="P47" s="21">
        <v>192</v>
      </c>
      <c r="Q47" s="21">
        <v>183</v>
      </c>
      <c r="R47" s="21">
        <v>214</v>
      </c>
      <c r="S47" s="21">
        <v>204</v>
      </c>
      <c r="T47" s="34">
        <f>SUM(M47:S47)</f>
        <v>1385</v>
      </c>
    </row>
    <row r="48" spans="2:20" x14ac:dyDescent="0.6">
      <c r="B48" s="27" t="s">
        <v>299</v>
      </c>
      <c r="C48" s="22">
        <v>18</v>
      </c>
      <c r="D48" s="22">
        <v>16</v>
      </c>
      <c r="E48" s="22">
        <v>22</v>
      </c>
      <c r="F48" s="22">
        <v>7</v>
      </c>
      <c r="G48" s="22">
        <v>10</v>
      </c>
      <c r="H48" s="22">
        <v>25</v>
      </c>
      <c r="I48" s="22">
        <v>20</v>
      </c>
      <c r="J48" s="34">
        <f>SUM(C48:I48)</f>
        <v>118</v>
      </c>
      <c r="L48" s="27" t="s">
        <v>299</v>
      </c>
      <c r="M48" s="22">
        <v>12</v>
      </c>
      <c r="N48" s="22">
        <v>10</v>
      </c>
      <c r="O48" s="22">
        <v>10</v>
      </c>
      <c r="P48" s="22">
        <v>7</v>
      </c>
      <c r="Q48" s="22">
        <v>10</v>
      </c>
      <c r="R48" s="22">
        <v>10</v>
      </c>
      <c r="S48" s="22">
        <v>14</v>
      </c>
      <c r="T48" s="34">
        <f>SUM(M48:S48)</f>
        <v>73</v>
      </c>
    </row>
    <row r="49" spans="2:20" x14ac:dyDescent="0.6">
      <c r="B49" s="26" t="s">
        <v>279</v>
      </c>
      <c r="C49" s="20">
        <f>C47+C48</f>
        <v>219</v>
      </c>
      <c r="D49" s="20">
        <f t="shared" ref="D49:I49" si="24">D47+D48</f>
        <v>202</v>
      </c>
      <c r="E49" s="20">
        <f t="shared" si="24"/>
        <v>203</v>
      </c>
      <c r="F49" s="20">
        <f t="shared" si="24"/>
        <v>199</v>
      </c>
      <c r="G49" s="20">
        <f t="shared" si="24"/>
        <v>193</v>
      </c>
      <c r="H49" s="20">
        <f t="shared" si="24"/>
        <v>224</v>
      </c>
      <c r="I49" s="20">
        <f t="shared" si="24"/>
        <v>218</v>
      </c>
      <c r="J49" s="28">
        <f>SUM(C49:I49)</f>
        <v>1458</v>
      </c>
      <c r="L49" s="26" t="s">
        <v>279</v>
      </c>
      <c r="M49" s="20">
        <f>M47+M48</f>
        <v>219</v>
      </c>
      <c r="N49" s="20">
        <f t="shared" ref="N49:S49" si="25">N47+N48</f>
        <v>202</v>
      </c>
      <c r="O49" s="20">
        <f t="shared" si="25"/>
        <v>203</v>
      </c>
      <c r="P49" s="20">
        <f t="shared" si="25"/>
        <v>199</v>
      </c>
      <c r="Q49" s="20">
        <f t="shared" si="25"/>
        <v>193</v>
      </c>
      <c r="R49" s="20">
        <f t="shared" si="25"/>
        <v>224</v>
      </c>
      <c r="S49" s="20">
        <f t="shared" si="25"/>
        <v>218</v>
      </c>
      <c r="T49" s="28">
        <f>SUM(M49:S49)</f>
        <v>1458</v>
      </c>
    </row>
    <row r="50" spans="2:20" ht="17.25" thickBot="1" x14ac:dyDescent="0.65">
      <c r="B50" s="29"/>
      <c r="C50" s="30">
        <f>C48/C49</f>
        <v>8.2191780821917804E-2</v>
      </c>
      <c r="D50" s="30">
        <f t="shared" ref="D50:I50" si="26">D48/D49</f>
        <v>7.9207920792079209E-2</v>
      </c>
      <c r="E50" s="30">
        <f t="shared" si="26"/>
        <v>0.10837438423645321</v>
      </c>
      <c r="F50" s="30">
        <f t="shared" si="26"/>
        <v>3.5175879396984924E-2</v>
      </c>
      <c r="G50" s="30">
        <f t="shared" si="26"/>
        <v>5.181347150259067E-2</v>
      </c>
      <c r="H50" s="30">
        <f t="shared" si="26"/>
        <v>0.11160714285714286</v>
      </c>
      <c r="I50" s="30">
        <f t="shared" si="26"/>
        <v>9.1743119266055051E-2</v>
      </c>
      <c r="J50" s="36"/>
      <c r="L50" s="29"/>
      <c r="M50" s="30">
        <f>M48/M49</f>
        <v>5.4794520547945202E-2</v>
      </c>
      <c r="N50" s="30">
        <f t="shared" ref="N50:S50" si="27">N48/N49</f>
        <v>4.9504950495049507E-2</v>
      </c>
      <c r="O50" s="30">
        <f t="shared" si="27"/>
        <v>4.9261083743842367E-2</v>
      </c>
      <c r="P50" s="30">
        <f t="shared" si="27"/>
        <v>3.5175879396984924E-2</v>
      </c>
      <c r="Q50" s="30">
        <f t="shared" si="27"/>
        <v>5.181347150259067E-2</v>
      </c>
      <c r="R50" s="30">
        <f t="shared" si="27"/>
        <v>4.4642857142857144E-2</v>
      </c>
      <c r="S50" s="30">
        <f t="shared" si="27"/>
        <v>6.4220183486238536E-2</v>
      </c>
      <c r="T50" s="36"/>
    </row>
    <row r="51" spans="2:20" ht="17.25" thickBot="1" x14ac:dyDescent="0.65">
      <c r="B51">
        <v>0.6</v>
      </c>
      <c r="C51">
        <v>0.6</v>
      </c>
      <c r="D51">
        <v>0.6</v>
      </c>
      <c r="L51">
        <v>0</v>
      </c>
      <c r="M51">
        <v>0</v>
      </c>
      <c r="N51">
        <v>0.8</v>
      </c>
    </row>
    <row r="52" spans="2:20" x14ac:dyDescent="0.6">
      <c r="B52" s="24"/>
      <c r="C52" s="25" t="s">
        <v>272</v>
      </c>
      <c r="D52" s="25" t="s">
        <v>273</v>
      </c>
      <c r="E52" s="25" t="s">
        <v>274</v>
      </c>
      <c r="F52" s="25" t="s">
        <v>275</v>
      </c>
      <c r="G52" s="25" t="s">
        <v>276</v>
      </c>
      <c r="H52" s="25" t="s">
        <v>277</v>
      </c>
      <c r="I52" s="25" t="s">
        <v>278</v>
      </c>
      <c r="J52" s="31"/>
      <c r="L52" s="24"/>
      <c r="M52" s="25" t="s">
        <v>272</v>
      </c>
      <c r="N52" s="25" t="s">
        <v>273</v>
      </c>
      <c r="O52" s="25" t="s">
        <v>274</v>
      </c>
      <c r="P52" s="25" t="s">
        <v>275</v>
      </c>
      <c r="Q52" s="25" t="s">
        <v>276</v>
      </c>
      <c r="R52" s="25" t="s">
        <v>277</v>
      </c>
      <c r="S52" s="25" t="s">
        <v>278</v>
      </c>
      <c r="T52" s="31"/>
    </row>
    <row r="53" spans="2:20" x14ac:dyDescent="0.6">
      <c r="B53" s="26"/>
      <c r="C53" s="20">
        <v>0</v>
      </c>
      <c r="D53" s="20">
        <v>1</v>
      </c>
      <c r="E53" s="20">
        <v>2</v>
      </c>
      <c r="F53" s="20">
        <v>3</v>
      </c>
      <c r="G53" s="20">
        <v>4</v>
      </c>
      <c r="H53" s="20">
        <v>5</v>
      </c>
      <c r="I53" s="20">
        <v>6</v>
      </c>
      <c r="J53" s="28"/>
      <c r="L53" s="26"/>
      <c r="M53" s="20">
        <v>0</v>
      </c>
      <c r="N53" s="20">
        <v>1</v>
      </c>
      <c r="O53" s="20">
        <v>2</v>
      </c>
      <c r="P53" s="20">
        <v>3</v>
      </c>
      <c r="Q53" s="20">
        <v>4</v>
      </c>
      <c r="R53" s="20">
        <v>5</v>
      </c>
      <c r="S53" s="20">
        <v>6</v>
      </c>
      <c r="T53" s="28"/>
    </row>
    <row r="54" spans="2:20" x14ac:dyDescent="0.6">
      <c r="B54" s="27" t="s">
        <v>23</v>
      </c>
      <c r="C54" s="21">
        <v>206</v>
      </c>
      <c r="D54" s="21">
        <v>180</v>
      </c>
      <c r="E54" s="21">
        <v>183</v>
      </c>
      <c r="F54" s="21">
        <v>193</v>
      </c>
      <c r="G54" s="21">
        <v>183</v>
      </c>
      <c r="H54" s="21">
        <v>202</v>
      </c>
      <c r="I54" s="21">
        <v>197</v>
      </c>
      <c r="J54" s="34">
        <f>SUM(C54:I54)</f>
        <v>1344</v>
      </c>
      <c r="L54" s="27" t="s">
        <v>23</v>
      </c>
      <c r="M54" s="21">
        <v>203</v>
      </c>
      <c r="N54" s="21">
        <v>190</v>
      </c>
      <c r="O54" s="21">
        <v>188</v>
      </c>
      <c r="P54" s="21">
        <v>192</v>
      </c>
      <c r="Q54" s="21">
        <v>183</v>
      </c>
      <c r="R54" s="21">
        <v>216</v>
      </c>
      <c r="S54" s="21">
        <v>204</v>
      </c>
      <c r="T54" s="34">
        <f>SUM(M54:S54)</f>
        <v>1376</v>
      </c>
    </row>
    <row r="55" spans="2:20" x14ac:dyDescent="0.6">
      <c r="B55" s="27" t="s">
        <v>299</v>
      </c>
      <c r="C55" s="22">
        <v>13</v>
      </c>
      <c r="D55" s="22">
        <v>22</v>
      </c>
      <c r="E55" s="22">
        <v>20</v>
      </c>
      <c r="F55" s="22">
        <v>6</v>
      </c>
      <c r="G55" s="22">
        <v>10</v>
      </c>
      <c r="H55" s="22">
        <v>22</v>
      </c>
      <c r="I55" s="22">
        <v>21</v>
      </c>
      <c r="J55" s="34">
        <f>SUM(C55:I55)</f>
        <v>114</v>
      </c>
      <c r="L55" s="27" t="s">
        <v>299</v>
      </c>
      <c r="M55" s="22">
        <v>15</v>
      </c>
      <c r="N55" s="22">
        <v>12</v>
      </c>
      <c r="O55" s="22">
        <v>15</v>
      </c>
      <c r="P55" s="22">
        <v>7</v>
      </c>
      <c r="Q55" s="22">
        <v>10</v>
      </c>
      <c r="R55" s="22">
        <v>8</v>
      </c>
      <c r="S55" s="22">
        <v>14</v>
      </c>
      <c r="T55" s="34">
        <f>SUM(M55:S55)</f>
        <v>81</v>
      </c>
    </row>
    <row r="56" spans="2:20" x14ac:dyDescent="0.6">
      <c r="B56" s="26" t="s">
        <v>279</v>
      </c>
      <c r="C56" s="20">
        <f>C54+C55</f>
        <v>219</v>
      </c>
      <c r="D56" s="20">
        <f t="shared" ref="D56:I56" si="28">D54+D55</f>
        <v>202</v>
      </c>
      <c r="E56" s="20">
        <f t="shared" si="28"/>
        <v>203</v>
      </c>
      <c r="F56" s="20">
        <f t="shared" si="28"/>
        <v>199</v>
      </c>
      <c r="G56" s="20">
        <f t="shared" si="28"/>
        <v>193</v>
      </c>
      <c r="H56" s="20">
        <f t="shared" si="28"/>
        <v>224</v>
      </c>
      <c r="I56" s="20">
        <f t="shared" si="28"/>
        <v>218</v>
      </c>
      <c r="J56" s="28">
        <f>SUM(C56:I56)</f>
        <v>1458</v>
      </c>
      <c r="L56" s="26" t="s">
        <v>279</v>
      </c>
      <c r="M56" s="20">
        <f>M54+M55</f>
        <v>218</v>
      </c>
      <c r="N56" s="20">
        <f t="shared" ref="N56:S56" si="29">N54+N55</f>
        <v>202</v>
      </c>
      <c r="O56" s="20">
        <f t="shared" si="29"/>
        <v>203</v>
      </c>
      <c r="P56" s="20">
        <f t="shared" si="29"/>
        <v>199</v>
      </c>
      <c r="Q56" s="20">
        <f t="shared" si="29"/>
        <v>193</v>
      </c>
      <c r="R56" s="20">
        <f t="shared" si="29"/>
        <v>224</v>
      </c>
      <c r="S56" s="20">
        <f t="shared" si="29"/>
        <v>218</v>
      </c>
      <c r="T56" s="28">
        <f>SUM(M56:S56)</f>
        <v>1457</v>
      </c>
    </row>
    <row r="57" spans="2:20" ht="17.25" thickBot="1" x14ac:dyDescent="0.65">
      <c r="B57" s="29"/>
      <c r="C57" s="30">
        <f>C55/C56</f>
        <v>5.9360730593607303E-2</v>
      </c>
      <c r="D57" s="30">
        <f t="shared" ref="D57:I57" si="30">D55/D56</f>
        <v>0.10891089108910891</v>
      </c>
      <c r="E57" s="30">
        <f t="shared" si="30"/>
        <v>9.8522167487684734E-2</v>
      </c>
      <c r="F57" s="30">
        <f t="shared" si="30"/>
        <v>3.015075376884422E-2</v>
      </c>
      <c r="G57" s="30">
        <f t="shared" si="30"/>
        <v>5.181347150259067E-2</v>
      </c>
      <c r="H57" s="30">
        <f t="shared" si="30"/>
        <v>9.8214285714285712E-2</v>
      </c>
      <c r="I57" s="30">
        <f t="shared" si="30"/>
        <v>9.6330275229357804E-2</v>
      </c>
      <c r="J57" s="36"/>
      <c r="L57" s="29"/>
      <c r="M57" s="30">
        <f>M55/M56</f>
        <v>6.8807339449541288E-2</v>
      </c>
      <c r="N57" s="30">
        <f t="shared" ref="N57:S57" si="31">N55/N56</f>
        <v>5.9405940594059403E-2</v>
      </c>
      <c r="O57" s="30">
        <f t="shared" si="31"/>
        <v>7.3891625615763554E-2</v>
      </c>
      <c r="P57" s="30">
        <f t="shared" si="31"/>
        <v>3.5175879396984924E-2</v>
      </c>
      <c r="Q57" s="30">
        <f t="shared" si="31"/>
        <v>5.181347150259067E-2</v>
      </c>
      <c r="R57" s="30">
        <f t="shared" si="31"/>
        <v>3.5714285714285712E-2</v>
      </c>
      <c r="S57" s="30">
        <f t="shared" si="31"/>
        <v>6.4220183486238536E-2</v>
      </c>
      <c r="T57" s="36"/>
    </row>
    <row r="58" spans="2:20" ht="17.25" thickBot="1" x14ac:dyDescent="0.65">
      <c r="B58">
        <v>0.7</v>
      </c>
      <c r="C58">
        <v>0.7</v>
      </c>
      <c r="D58">
        <v>0.7</v>
      </c>
      <c r="L58">
        <v>0</v>
      </c>
      <c r="M58">
        <v>0</v>
      </c>
      <c r="N58">
        <v>0.9</v>
      </c>
    </row>
    <row r="59" spans="2:20" x14ac:dyDescent="0.6">
      <c r="B59" s="24"/>
      <c r="C59" s="25" t="s">
        <v>272</v>
      </c>
      <c r="D59" s="25" t="s">
        <v>273</v>
      </c>
      <c r="E59" s="25" t="s">
        <v>274</v>
      </c>
      <c r="F59" s="25" t="s">
        <v>275</v>
      </c>
      <c r="G59" s="25" t="s">
        <v>276</v>
      </c>
      <c r="H59" s="25" t="s">
        <v>277</v>
      </c>
      <c r="I59" s="25" t="s">
        <v>278</v>
      </c>
      <c r="J59" s="31"/>
      <c r="L59" s="24"/>
      <c r="M59" s="25" t="s">
        <v>272</v>
      </c>
      <c r="N59" s="25" t="s">
        <v>273</v>
      </c>
      <c r="O59" s="25" t="s">
        <v>274</v>
      </c>
      <c r="P59" s="25" t="s">
        <v>275</v>
      </c>
      <c r="Q59" s="25" t="s">
        <v>276</v>
      </c>
      <c r="R59" s="25" t="s">
        <v>277</v>
      </c>
      <c r="S59" s="25" t="s">
        <v>278</v>
      </c>
      <c r="T59" s="31"/>
    </row>
    <row r="60" spans="2:20" x14ac:dyDescent="0.6">
      <c r="B60" s="26"/>
      <c r="C60" s="20">
        <v>0</v>
      </c>
      <c r="D60" s="20">
        <v>1</v>
      </c>
      <c r="E60" s="20">
        <v>2</v>
      </c>
      <c r="F60" s="20">
        <v>3</v>
      </c>
      <c r="G60" s="20">
        <v>4</v>
      </c>
      <c r="H60" s="20">
        <v>5</v>
      </c>
      <c r="I60" s="20">
        <v>6</v>
      </c>
      <c r="J60" s="28"/>
      <c r="L60" s="26"/>
      <c r="M60" s="20">
        <v>0</v>
      </c>
      <c r="N60" s="20">
        <v>1</v>
      </c>
      <c r="O60" s="20">
        <v>2</v>
      </c>
      <c r="P60" s="20">
        <v>3</v>
      </c>
      <c r="Q60" s="20">
        <v>4</v>
      </c>
      <c r="R60" s="20">
        <v>5</v>
      </c>
      <c r="S60" s="20">
        <v>6</v>
      </c>
      <c r="T60" s="28"/>
    </row>
    <row r="61" spans="2:20" x14ac:dyDescent="0.6">
      <c r="B61" s="27" t="s">
        <v>23</v>
      </c>
      <c r="C61" s="21">
        <v>207</v>
      </c>
      <c r="D61" s="21">
        <v>188</v>
      </c>
      <c r="E61" s="21">
        <v>191</v>
      </c>
      <c r="F61" s="21">
        <v>192</v>
      </c>
      <c r="G61" s="21">
        <v>183</v>
      </c>
      <c r="H61" s="21">
        <v>216</v>
      </c>
      <c r="I61" s="21">
        <v>206</v>
      </c>
      <c r="J61" s="34">
        <f>SUM(C61:I61)</f>
        <v>1383</v>
      </c>
      <c r="L61" s="27" t="s">
        <v>23</v>
      </c>
      <c r="M61" s="21">
        <v>210</v>
      </c>
      <c r="N61" s="21">
        <v>188</v>
      </c>
      <c r="O61" s="21">
        <v>197</v>
      </c>
      <c r="P61" s="21">
        <v>192</v>
      </c>
      <c r="Q61" s="21">
        <v>183</v>
      </c>
      <c r="R61" s="21">
        <v>210</v>
      </c>
      <c r="S61" s="21">
        <v>205</v>
      </c>
      <c r="T61" s="34">
        <f>SUM(M61:S61)</f>
        <v>1385</v>
      </c>
    </row>
    <row r="62" spans="2:20" x14ac:dyDescent="0.6">
      <c r="B62" s="27" t="s">
        <v>299</v>
      </c>
      <c r="C62" s="22">
        <v>12</v>
      </c>
      <c r="D62" s="22">
        <v>14</v>
      </c>
      <c r="E62" s="22">
        <v>12</v>
      </c>
      <c r="F62" s="22">
        <v>7</v>
      </c>
      <c r="G62" s="22">
        <v>10</v>
      </c>
      <c r="H62" s="22">
        <v>8</v>
      </c>
      <c r="I62" s="22">
        <v>12</v>
      </c>
      <c r="J62" s="34">
        <f>SUM(C62:I62)</f>
        <v>75</v>
      </c>
      <c r="L62" s="27" t="s">
        <v>299</v>
      </c>
      <c r="M62" s="22">
        <v>9</v>
      </c>
      <c r="N62" s="22">
        <v>14</v>
      </c>
      <c r="O62" s="22">
        <v>6</v>
      </c>
      <c r="P62" s="22">
        <v>7</v>
      </c>
      <c r="Q62" s="22">
        <v>10</v>
      </c>
      <c r="R62" s="22">
        <v>14</v>
      </c>
      <c r="S62" s="22">
        <v>13</v>
      </c>
      <c r="T62" s="34">
        <f>SUM(M62:S62)</f>
        <v>73</v>
      </c>
    </row>
    <row r="63" spans="2:20" x14ac:dyDescent="0.6">
      <c r="B63" s="26" t="s">
        <v>279</v>
      </c>
      <c r="C63" s="20">
        <f>C61+C62</f>
        <v>219</v>
      </c>
      <c r="D63" s="20">
        <f t="shared" ref="D63:I63" si="32">D61+D62</f>
        <v>202</v>
      </c>
      <c r="E63" s="20">
        <f t="shared" si="32"/>
        <v>203</v>
      </c>
      <c r="F63" s="20">
        <f t="shared" si="32"/>
        <v>199</v>
      </c>
      <c r="G63" s="20">
        <f t="shared" si="32"/>
        <v>193</v>
      </c>
      <c r="H63" s="20">
        <f t="shared" si="32"/>
        <v>224</v>
      </c>
      <c r="I63" s="20">
        <f t="shared" si="32"/>
        <v>218</v>
      </c>
      <c r="J63" s="28">
        <f>SUM(C63:I63)</f>
        <v>1458</v>
      </c>
      <c r="L63" s="26" t="s">
        <v>279</v>
      </c>
      <c r="M63" s="20">
        <f>M61+M62</f>
        <v>219</v>
      </c>
      <c r="N63" s="20">
        <f t="shared" ref="N63:S63" si="33">N61+N62</f>
        <v>202</v>
      </c>
      <c r="O63" s="20">
        <f t="shared" si="33"/>
        <v>203</v>
      </c>
      <c r="P63" s="20">
        <f t="shared" si="33"/>
        <v>199</v>
      </c>
      <c r="Q63" s="20">
        <f t="shared" si="33"/>
        <v>193</v>
      </c>
      <c r="R63" s="20">
        <f t="shared" si="33"/>
        <v>224</v>
      </c>
      <c r="S63" s="20">
        <f t="shared" si="33"/>
        <v>218</v>
      </c>
      <c r="T63" s="28">
        <f>SUM(M63:S63)</f>
        <v>1458</v>
      </c>
    </row>
    <row r="64" spans="2:20" ht="17.25" thickBot="1" x14ac:dyDescent="0.65">
      <c r="B64" s="29"/>
      <c r="C64" s="30">
        <f>C62/C63</f>
        <v>5.4794520547945202E-2</v>
      </c>
      <c r="D64" s="30">
        <f t="shared" ref="D64:I64" si="34">D62/D63</f>
        <v>6.9306930693069313E-2</v>
      </c>
      <c r="E64" s="30">
        <f t="shared" si="34"/>
        <v>5.9113300492610835E-2</v>
      </c>
      <c r="F64" s="30">
        <f t="shared" si="34"/>
        <v>3.5175879396984924E-2</v>
      </c>
      <c r="G64" s="30">
        <f t="shared" si="34"/>
        <v>5.181347150259067E-2</v>
      </c>
      <c r="H64" s="30">
        <f t="shared" si="34"/>
        <v>3.5714285714285712E-2</v>
      </c>
      <c r="I64" s="30">
        <f t="shared" si="34"/>
        <v>5.5045871559633031E-2</v>
      </c>
      <c r="J64" s="36"/>
      <c r="L64" s="29"/>
      <c r="M64" s="30">
        <f>M62/M63</f>
        <v>4.1095890410958902E-2</v>
      </c>
      <c r="N64" s="30">
        <f t="shared" ref="N64:S64" si="35">N62/N63</f>
        <v>6.9306930693069313E-2</v>
      </c>
      <c r="O64" s="30">
        <f t="shared" si="35"/>
        <v>2.9556650246305417E-2</v>
      </c>
      <c r="P64" s="30">
        <f t="shared" si="35"/>
        <v>3.5175879396984924E-2</v>
      </c>
      <c r="Q64" s="30">
        <f t="shared" si="35"/>
        <v>5.181347150259067E-2</v>
      </c>
      <c r="R64" s="30">
        <f t="shared" si="35"/>
        <v>6.25E-2</v>
      </c>
      <c r="S64" s="30">
        <f t="shared" si="35"/>
        <v>5.9633027522935783E-2</v>
      </c>
      <c r="T64" s="36"/>
    </row>
    <row r="65" spans="2:20" ht="17.25" thickBot="1" x14ac:dyDescent="0.65">
      <c r="B65">
        <v>0.8</v>
      </c>
      <c r="C65">
        <v>0.8</v>
      </c>
      <c r="D65">
        <v>0.8</v>
      </c>
      <c r="L65">
        <v>0</v>
      </c>
      <c r="M65">
        <v>0</v>
      </c>
      <c r="N65">
        <v>1</v>
      </c>
    </row>
    <row r="66" spans="2:20" x14ac:dyDescent="0.6">
      <c r="B66" s="24"/>
      <c r="C66" s="25" t="s">
        <v>272</v>
      </c>
      <c r="D66" s="25" t="s">
        <v>273</v>
      </c>
      <c r="E66" s="25" t="s">
        <v>274</v>
      </c>
      <c r="F66" s="25" t="s">
        <v>275</v>
      </c>
      <c r="G66" s="25" t="s">
        <v>276</v>
      </c>
      <c r="H66" s="25" t="s">
        <v>277</v>
      </c>
      <c r="I66" s="25" t="s">
        <v>278</v>
      </c>
      <c r="J66" s="31"/>
      <c r="L66" s="24"/>
      <c r="M66" s="25" t="s">
        <v>272</v>
      </c>
      <c r="N66" s="25" t="s">
        <v>273</v>
      </c>
      <c r="O66" s="25" t="s">
        <v>274</v>
      </c>
      <c r="P66" s="25" t="s">
        <v>275</v>
      </c>
      <c r="Q66" s="25" t="s">
        <v>276</v>
      </c>
      <c r="R66" s="25" t="s">
        <v>277</v>
      </c>
      <c r="S66" s="25" t="s">
        <v>278</v>
      </c>
      <c r="T66" s="31"/>
    </row>
    <row r="67" spans="2:20" x14ac:dyDescent="0.6">
      <c r="B67" s="26"/>
      <c r="C67" s="20">
        <v>0</v>
      </c>
      <c r="D67" s="20">
        <v>1</v>
      </c>
      <c r="E67" s="20">
        <v>2</v>
      </c>
      <c r="F67" s="20">
        <v>3</v>
      </c>
      <c r="G67" s="20">
        <v>4</v>
      </c>
      <c r="H67" s="20">
        <v>5</v>
      </c>
      <c r="I67" s="20">
        <v>6</v>
      </c>
      <c r="J67" s="28"/>
      <c r="L67" s="26"/>
      <c r="M67" s="20">
        <v>0</v>
      </c>
      <c r="N67" s="20">
        <v>1</v>
      </c>
      <c r="O67" s="20">
        <v>2</v>
      </c>
      <c r="P67" s="20">
        <v>3</v>
      </c>
      <c r="Q67" s="20">
        <v>4</v>
      </c>
      <c r="R67" s="20">
        <v>5</v>
      </c>
      <c r="S67" s="20">
        <v>6</v>
      </c>
      <c r="T67" s="28"/>
    </row>
    <row r="68" spans="2:20" x14ac:dyDescent="0.6">
      <c r="B68" s="27" t="s">
        <v>23</v>
      </c>
      <c r="C68" s="21">
        <v>208</v>
      </c>
      <c r="D68" s="21">
        <v>183</v>
      </c>
      <c r="E68" s="21">
        <v>196</v>
      </c>
      <c r="F68" s="21">
        <v>192</v>
      </c>
      <c r="G68" s="21">
        <v>183</v>
      </c>
      <c r="H68" s="21">
        <v>212</v>
      </c>
      <c r="I68" s="21">
        <v>204</v>
      </c>
      <c r="J68" s="34">
        <f>SUM(C68:I68)</f>
        <v>1378</v>
      </c>
      <c r="L68" s="27" t="s">
        <v>23</v>
      </c>
      <c r="M68" s="21">
        <v>18</v>
      </c>
      <c r="N68" s="21">
        <v>178</v>
      </c>
      <c r="O68" s="21">
        <v>180</v>
      </c>
      <c r="P68" s="21">
        <v>192</v>
      </c>
      <c r="Q68" s="21">
        <v>109</v>
      </c>
      <c r="R68" s="21">
        <v>191</v>
      </c>
      <c r="S68" s="21">
        <v>201</v>
      </c>
      <c r="T68" s="34">
        <f>SUM(M68:S68)</f>
        <v>1069</v>
      </c>
    </row>
    <row r="69" spans="2:20" x14ac:dyDescent="0.6">
      <c r="B69" s="27" t="s">
        <v>299</v>
      </c>
      <c r="C69" s="22">
        <v>11</v>
      </c>
      <c r="D69" s="22">
        <v>19</v>
      </c>
      <c r="E69" s="22">
        <v>7</v>
      </c>
      <c r="F69" s="22">
        <v>7</v>
      </c>
      <c r="G69" s="22">
        <v>10</v>
      </c>
      <c r="H69" s="22">
        <v>12</v>
      </c>
      <c r="I69" s="22">
        <v>14</v>
      </c>
      <c r="J69" s="34">
        <f>SUM(C69:I69)</f>
        <v>80</v>
      </c>
      <c r="L69" s="27" t="s">
        <v>299</v>
      </c>
      <c r="M69" s="22">
        <v>201</v>
      </c>
      <c r="N69" s="22">
        <v>24</v>
      </c>
      <c r="O69" s="22">
        <v>23</v>
      </c>
      <c r="P69" s="22">
        <v>7</v>
      </c>
      <c r="Q69" s="22">
        <v>84</v>
      </c>
      <c r="R69" s="22">
        <v>33</v>
      </c>
      <c r="S69" s="22">
        <v>17</v>
      </c>
      <c r="T69" s="34">
        <f>SUM(M69:S69)</f>
        <v>389</v>
      </c>
    </row>
    <row r="70" spans="2:20" x14ac:dyDescent="0.6">
      <c r="B70" s="26" t="s">
        <v>279</v>
      </c>
      <c r="C70" s="20">
        <f>C68+C69</f>
        <v>219</v>
      </c>
      <c r="D70" s="20">
        <f t="shared" ref="D70:I70" si="36">D68+D69</f>
        <v>202</v>
      </c>
      <c r="E70" s="20">
        <f t="shared" si="36"/>
        <v>203</v>
      </c>
      <c r="F70" s="20">
        <f t="shared" si="36"/>
        <v>199</v>
      </c>
      <c r="G70" s="20">
        <f t="shared" si="36"/>
        <v>193</v>
      </c>
      <c r="H70" s="20">
        <f t="shared" si="36"/>
        <v>224</v>
      </c>
      <c r="I70" s="20">
        <f t="shared" si="36"/>
        <v>218</v>
      </c>
      <c r="J70" s="28">
        <f>SUM(C70:I70)</f>
        <v>1458</v>
      </c>
      <c r="L70" s="26" t="s">
        <v>279</v>
      </c>
      <c r="M70" s="20">
        <f>M68+M69</f>
        <v>219</v>
      </c>
      <c r="N70" s="20">
        <f t="shared" ref="N70:S70" si="37">N68+N69</f>
        <v>202</v>
      </c>
      <c r="O70" s="20">
        <f t="shared" si="37"/>
        <v>203</v>
      </c>
      <c r="P70" s="20">
        <f t="shared" si="37"/>
        <v>199</v>
      </c>
      <c r="Q70" s="20">
        <f t="shared" si="37"/>
        <v>193</v>
      </c>
      <c r="R70" s="20">
        <f t="shared" si="37"/>
        <v>224</v>
      </c>
      <c r="S70" s="20">
        <f t="shared" si="37"/>
        <v>218</v>
      </c>
      <c r="T70" s="28">
        <f>SUM(M70:S70)</f>
        <v>1458</v>
      </c>
    </row>
    <row r="71" spans="2:20" ht="17.25" thickBot="1" x14ac:dyDescent="0.65">
      <c r="B71" s="29"/>
      <c r="C71" s="30">
        <f>C69/C70</f>
        <v>5.0228310502283102E-2</v>
      </c>
      <c r="D71" s="30">
        <f t="shared" ref="D71:I71" si="38">D69/D70</f>
        <v>9.405940594059406E-2</v>
      </c>
      <c r="E71" s="30">
        <f t="shared" si="38"/>
        <v>3.4482758620689655E-2</v>
      </c>
      <c r="F71" s="30">
        <f t="shared" si="38"/>
        <v>3.5175879396984924E-2</v>
      </c>
      <c r="G71" s="30">
        <f t="shared" si="38"/>
        <v>5.181347150259067E-2</v>
      </c>
      <c r="H71" s="30">
        <f t="shared" si="38"/>
        <v>5.3571428571428568E-2</v>
      </c>
      <c r="I71" s="30">
        <f t="shared" si="38"/>
        <v>6.4220183486238536E-2</v>
      </c>
      <c r="J71" s="36"/>
      <c r="L71" s="29"/>
      <c r="M71" s="30">
        <f>M69/M70</f>
        <v>0.9178082191780822</v>
      </c>
      <c r="N71" s="30">
        <f t="shared" ref="N71:S71" si="39">N69/N70</f>
        <v>0.11881188118811881</v>
      </c>
      <c r="O71" s="30">
        <f t="shared" si="39"/>
        <v>0.11330049261083744</v>
      </c>
      <c r="P71" s="30">
        <f t="shared" si="39"/>
        <v>3.5175879396984924E-2</v>
      </c>
      <c r="Q71" s="30">
        <f t="shared" si="39"/>
        <v>0.43523316062176165</v>
      </c>
      <c r="R71" s="30">
        <f t="shared" si="39"/>
        <v>0.14732142857142858</v>
      </c>
      <c r="S71" s="30">
        <f t="shared" si="39"/>
        <v>7.7981651376146793E-2</v>
      </c>
      <c r="T71" s="36"/>
    </row>
    <row r="72" spans="2:20" ht="17.25" thickBot="1" x14ac:dyDescent="0.65">
      <c r="B72">
        <v>0.9</v>
      </c>
      <c r="C72">
        <v>0.9</v>
      </c>
      <c r="D72">
        <v>0.9</v>
      </c>
    </row>
    <row r="73" spans="2:20" x14ac:dyDescent="0.6">
      <c r="B73" s="24"/>
      <c r="C73" s="25" t="s">
        <v>272</v>
      </c>
      <c r="D73" s="25" t="s">
        <v>273</v>
      </c>
      <c r="E73" s="25" t="s">
        <v>274</v>
      </c>
      <c r="F73" s="25" t="s">
        <v>275</v>
      </c>
      <c r="G73" s="25" t="s">
        <v>276</v>
      </c>
      <c r="H73" s="25" t="s">
        <v>277</v>
      </c>
      <c r="I73" s="25" t="s">
        <v>278</v>
      </c>
      <c r="J73" s="31"/>
      <c r="L73" s="24"/>
      <c r="M73" s="25"/>
      <c r="N73" s="25"/>
      <c r="O73" s="25"/>
      <c r="P73" s="25"/>
      <c r="Q73" s="25"/>
      <c r="R73" s="25"/>
      <c r="S73" s="25"/>
      <c r="T73" s="31"/>
    </row>
    <row r="74" spans="2:20" x14ac:dyDescent="0.6">
      <c r="B74" s="26"/>
      <c r="C74" s="20">
        <v>0</v>
      </c>
      <c r="D74" s="20">
        <v>1</v>
      </c>
      <c r="E74" s="20">
        <v>2</v>
      </c>
      <c r="F74" s="20">
        <v>3</v>
      </c>
      <c r="G74" s="20">
        <v>4</v>
      </c>
      <c r="H74" s="20">
        <v>5</v>
      </c>
      <c r="I74" s="20">
        <v>6</v>
      </c>
      <c r="J74" s="28"/>
      <c r="L74" s="26"/>
      <c r="M74" s="20"/>
      <c r="N74" s="20"/>
      <c r="O74" s="20"/>
      <c r="P74" s="20"/>
      <c r="Q74" s="20"/>
      <c r="R74" s="20"/>
      <c r="S74" s="20"/>
      <c r="T74" s="28"/>
    </row>
    <row r="75" spans="2:20" x14ac:dyDescent="0.6">
      <c r="B75" s="27" t="s">
        <v>23</v>
      </c>
      <c r="C75" s="21">
        <v>208</v>
      </c>
      <c r="D75" s="21">
        <v>186</v>
      </c>
      <c r="E75" s="21">
        <v>197</v>
      </c>
      <c r="F75" s="21">
        <v>192</v>
      </c>
      <c r="G75" s="21">
        <v>183</v>
      </c>
      <c r="H75" s="21">
        <v>210</v>
      </c>
      <c r="I75" s="21">
        <v>203</v>
      </c>
      <c r="J75" s="34">
        <f>SUM(C75:I75)</f>
        <v>1379</v>
      </c>
      <c r="L75" s="27"/>
      <c r="M75" s="21"/>
      <c r="N75" s="21"/>
      <c r="O75" s="21"/>
      <c r="P75" s="21"/>
      <c r="Q75" s="21"/>
      <c r="R75" s="21"/>
      <c r="S75" s="21"/>
      <c r="T75" s="34"/>
    </row>
    <row r="76" spans="2:20" x14ac:dyDescent="0.6">
      <c r="B76" s="27" t="s">
        <v>299</v>
      </c>
      <c r="C76" s="22">
        <v>11</v>
      </c>
      <c r="D76" s="22">
        <v>16</v>
      </c>
      <c r="E76" s="22">
        <v>6</v>
      </c>
      <c r="F76" s="22">
        <v>7</v>
      </c>
      <c r="G76" s="22">
        <v>10</v>
      </c>
      <c r="H76" s="22">
        <v>14</v>
      </c>
      <c r="I76" s="22">
        <v>15</v>
      </c>
      <c r="J76" s="34">
        <f>SUM(C76:I76)</f>
        <v>79</v>
      </c>
      <c r="L76" s="27"/>
      <c r="M76" s="22"/>
      <c r="N76" s="22"/>
      <c r="O76" s="22"/>
      <c r="P76" s="22"/>
      <c r="Q76" s="22"/>
      <c r="R76" s="22"/>
      <c r="S76" s="22"/>
      <c r="T76" s="34"/>
    </row>
    <row r="77" spans="2:20" x14ac:dyDescent="0.6">
      <c r="B77" s="26" t="s">
        <v>279</v>
      </c>
      <c r="C77" s="20">
        <f>C75+C76</f>
        <v>219</v>
      </c>
      <c r="D77" s="20">
        <f t="shared" ref="D77:I77" si="40">D75+D76</f>
        <v>202</v>
      </c>
      <c r="E77" s="20">
        <f t="shared" si="40"/>
        <v>203</v>
      </c>
      <c r="F77" s="20">
        <f t="shared" si="40"/>
        <v>199</v>
      </c>
      <c r="G77" s="20">
        <f t="shared" si="40"/>
        <v>193</v>
      </c>
      <c r="H77" s="20">
        <f t="shared" si="40"/>
        <v>224</v>
      </c>
      <c r="I77" s="20">
        <f t="shared" si="40"/>
        <v>218</v>
      </c>
      <c r="J77" s="28">
        <f>SUM(C77:I77)</f>
        <v>1458</v>
      </c>
      <c r="L77" s="26"/>
      <c r="M77" s="20"/>
      <c r="N77" s="20"/>
      <c r="O77" s="20"/>
      <c r="P77" s="20"/>
      <c r="Q77" s="20"/>
      <c r="R77" s="20"/>
      <c r="S77" s="20"/>
      <c r="T77" s="28"/>
    </row>
    <row r="78" spans="2:20" ht="17.25" thickBot="1" x14ac:dyDescent="0.65">
      <c r="B78" s="29"/>
      <c r="C78" s="30">
        <f>C76/C77</f>
        <v>5.0228310502283102E-2</v>
      </c>
      <c r="D78" s="30">
        <f t="shared" ref="D78:I78" si="41">D76/D77</f>
        <v>7.9207920792079209E-2</v>
      </c>
      <c r="E78" s="30">
        <f t="shared" si="41"/>
        <v>2.9556650246305417E-2</v>
      </c>
      <c r="F78" s="30">
        <f t="shared" si="41"/>
        <v>3.5175879396984924E-2</v>
      </c>
      <c r="G78" s="30">
        <f t="shared" si="41"/>
        <v>5.181347150259067E-2</v>
      </c>
      <c r="H78" s="30">
        <f t="shared" si="41"/>
        <v>6.25E-2</v>
      </c>
      <c r="I78" s="30">
        <f t="shared" si="41"/>
        <v>6.8807339449541288E-2</v>
      </c>
      <c r="J78" s="36"/>
      <c r="L78" s="29"/>
      <c r="M78" s="30"/>
      <c r="N78" s="30"/>
      <c r="O78" s="30"/>
      <c r="P78" s="30"/>
      <c r="Q78" s="30"/>
      <c r="R78" s="30"/>
      <c r="S78" s="30"/>
      <c r="T78" s="36"/>
    </row>
    <row r="81" spans="3:14" x14ac:dyDescent="0.6">
      <c r="D81" s="55">
        <v>0</v>
      </c>
      <c r="E81" s="55">
        <v>0.1</v>
      </c>
      <c r="F81" s="55">
        <v>0.2</v>
      </c>
      <c r="G81" s="55">
        <v>0.3</v>
      </c>
      <c r="H81" s="55">
        <v>0.4</v>
      </c>
      <c r="I81" s="55">
        <v>0.5</v>
      </c>
      <c r="J81" s="55">
        <v>0.6</v>
      </c>
      <c r="K81" s="55">
        <v>0.7</v>
      </c>
      <c r="L81" s="55">
        <v>0.8</v>
      </c>
      <c r="M81" s="55">
        <v>0.9</v>
      </c>
      <c r="N81" s="55">
        <v>1</v>
      </c>
    </row>
    <row r="82" spans="3:14" x14ac:dyDescent="0.6">
      <c r="C82" t="s">
        <v>300</v>
      </c>
      <c r="D82" s="55">
        <v>66</v>
      </c>
      <c r="E82" s="57">
        <v>63</v>
      </c>
      <c r="F82" s="55">
        <v>74</v>
      </c>
      <c r="G82" s="55">
        <v>96</v>
      </c>
      <c r="H82" s="55">
        <v>118</v>
      </c>
      <c r="I82" s="55">
        <v>84</v>
      </c>
      <c r="J82" s="55">
        <v>114</v>
      </c>
      <c r="K82" s="55">
        <v>75</v>
      </c>
      <c r="L82" s="55">
        <v>80</v>
      </c>
      <c r="M82" s="55">
        <v>79</v>
      </c>
      <c r="N82" s="55">
        <v>492</v>
      </c>
    </row>
    <row r="83" spans="3:14" x14ac:dyDescent="0.6">
      <c r="C83" t="s">
        <v>301</v>
      </c>
      <c r="D83" s="55"/>
      <c r="E83" s="55">
        <v>64</v>
      </c>
      <c r="F83" s="55">
        <v>73</v>
      </c>
      <c r="G83" s="57">
        <v>60</v>
      </c>
      <c r="H83" s="55">
        <v>64</v>
      </c>
      <c r="I83" s="55">
        <v>85</v>
      </c>
      <c r="J83" s="55">
        <v>78</v>
      </c>
      <c r="K83" s="55">
        <v>73</v>
      </c>
      <c r="L83" s="55">
        <v>81</v>
      </c>
      <c r="M83" s="55">
        <v>73</v>
      </c>
      <c r="N83" s="55">
        <v>389</v>
      </c>
    </row>
    <row r="84" spans="3:14" x14ac:dyDescent="0.6">
      <c r="C84" t="s">
        <v>303</v>
      </c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</row>
    <row r="85" spans="3:14" x14ac:dyDescent="0.6">
      <c r="C85" t="s">
        <v>302</v>
      </c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C049D-D7B6-433B-9FDE-E9B6A2B6BB57}">
  <dimension ref="B2:AN120"/>
  <sheetViews>
    <sheetView tabSelected="1" workbookViewId="0">
      <selection activeCell="D12" sqref="D12"/>
    </sheetView>
  </sheetViews>
  <sheetFormatPr defaultRowHeight="16.899999999999999" x14ac:dyDescent="0.6"/>
  <cols>
    <col min="1" max="1" width="11.1875" customWidth="1"/>
    <col min="3" max="3" width="9.9375" customWidth="1"/>
  </cols>
  <sheetData>
    <row r="2" spans="2:40" ht="17.25" thickBot="1" x14ac:dyDescent="0.65">
      <c r="B2">
        <v>0</v>
      </c>
      <c r="C2">
        <v>0</v>
      </c>
      <c r="D2">
        <v>0.1</v>
      </c>
      <c r="L2">
        <v>0.1</v>
      </c>
      <c r="M2">
        <v>0</v>
      </c>
      <c r="N2">
        <v>0</v>
      </c>
      <c r="V2">
        <v>0</v>
      </c>
      <c r="W2">
        <v>0.1</v>
      </c>
      <c r="X2">
        <v>0</v>
      </c>
      <c r="AE2">
        <v>1</v>
      </c>
      <c r="AF2">
        <v>0</v>
      </c>
      <c r="AG2">
        <v>0</v>
      </c>
      <c r="AH2">
        <v>0</v>
      </c>
    </row>
    <row r="3" spans="2:40" x14ac:dyDescent="0.6">
      <c r="B3" s="24"/>
      <c r="C3" s="25" t="s">
        <v>272</v>
      </c>
      <c r="D3" s="25" t="s">
        <v>273</v>
      </c>
      <c r="E3" s="25" t="s">
        <v>274</v>
      </c>
      <c r="F3" s="25" t="s">
        <v>275</v>
      </c>
      <c r="G3" s="25" t="s">
        <v>276</v>
      </c>
      <c r="H3" s="25" t="s">
        <v>277</v>
      </c>
      <c r="I3" s="25" t="s">
        <v>278</v>
      </c>
      <c r="J3" s="31"/>
      <c r="L3" s="24"/>
      <c r="M3" s="25" t="s">
        <v>272</v>
      </c>
      <c r="N3" s="25" t="s">
        <v>273</v>
      </c>
      <c r="O3" s="25" t="s">
        <v>274</v>
      </c>
      <c r="P3" s="25" t="s">
        <v>275</v>
      </c>
      <c r="Q3" s="25" t="s">
        <v>276</v>
      </c>
      <c r="R3" s="25" t="s">
        <v>277</v>
      </c>
      <c r="S3" s="25" t="s">
        <v>278</v>
      </c>
      <c r="T3" s="31"/>
      <c r="V3" s="24"/>
      <c r="W3" s="25" t="s">
        <v>272</v>
      </c>
      <c r="X3" s="25" t="s">
        <v>273</v>
      </c>
      <c r="Y3" s="25" t="s">
        <v>274</v>
      </c>
      <c r="Z3" s="25" t="s">
        <v>275</v>
      </c>
      <c r="AA3" s="25" t="s">
        <v>276</v>
      </c>
      <c r="AB3" s="25" t="s">
        <v>277</v>
      </c>
      <c r="AC3" s="25" t="s">
        <v>278</v>
      </c>
      <c r="AD3" s="31"/>
      <c r="AF3" s="24"/>
      <c r="AG3" s="25" t="s">
        <v>272</v>
      </c>
      <c r="AH3" s="25" t="s">
        <v>273</v>
      </c>
      <c r="AI3" s="25" t="s">
        <v>274</v>
      </c>
      <c r="AJ3" s="25" t="s">
        <v>275</v>
      </c>
      <c r="AK3" s="25" t="s">
        <v>276</v>
      </c>
      <c r="AL3" s="25" t="s">
        <v>277</v>
      </c>
      <c r="AM3" s="25" t="s">
        <v>278</v>
      </c>
      <c r="AN3" s="31"/>
    </row>
    <row r="4" spans="2:40" x14ac:dyDescent="0.6">
      <c r="B4" s="26"/>
      <c r="C4" s="20">
        <v>0</v>
      </c>
      <c r="D4" s="20">
        <v>1</v>
      </c>
      <c r="E4" s="20">
        <v>2</v>
      </c>
      <c r="F4" s="20">
        <v>3</v>
      </c>
      <c r="G4" s="20">
        <v>4</v>
      </c>
      <c r="H4" s="20">
        <v>5</v>
      </c>
      <c r="I4" s="20">
        <v>6</v>
      </c>
      <c r="J4" s="28"/>
      <c r="L4" s="26"/>
      <c r="M4" s="20">
        <v>0</v>
      </c>
      <c r="N4" s="20">
        <v>1</v>
      </c>
      <c r="O4" s="20">
        <v>2</v>
      </c>
      <c r="P4" s="20">
        <v>3</v>
      </c>
      <c r="Q4" s="20">
        <v>4</v>
      </c>
      <c r="R4" s="20">
        <v>5</v>
      </c>
      <c r="S4" s="20">
        <v>6</v>
      </c>
      <c r="T4" s="28"/>
      <c r="V4" s="26"/>
      <c r="W4" s="20">
        <v>0</v>
      </c>
      <c r="X4" s="20">
        <v>1</v>
      </c>
      <c r="Y4" s="20">
        <v>2</v>
      </c>
      <c r="Z4" s="20">
        <v>3</v>
      </c>
      <c r="AA4" s="20">
        <v>4</v>
      </c>
      <c r="AB4" s="20">
        <v>5</v>
      </c>
      <c r="AC4" s="20">
        <v>6</v>
      </c>
      <c r="AD4" s="28"/>
      <c r="AF4" s="26"/>
      <c r="AG4" s="20">
        <v>0</v>
      </c>
      <c r="AH4" s="20">
        <v>1</v>
      </c>
      <c r="AI4" s="20">
        <v>2</v>
      </c>
      <c r="AJ4" s="20">
        <v>3</v>
      </c>
      <c r="AK4" s="20">
        <v>4</v>
      </c>
      <c r="AL4" s="20">
        <v>5</v>
      </c>
      <c r="AM4" s="20">
        <v>6</v>
      </c>
      <c r="AN4" s="28"/>
    </row>
    <row r="5" spans="2:40" x14ac:dyDescent="0.6">
      <c r="B5" s="27" t="s">
        <v>23</v>
      </c>
      <c r="C5" s="21">
        <v>211</v>
      </c>
      <c r="D5" s="21">
        <v>194</v>
      </c>
      <c r="E5" s="21">
        <v>197</v>
      </c>
      <c r="F5" s="21">
        <v>192</v>
      </c>
      <c r="G5" s="21">
        <v>183</v>
      </c>
      <c r="H5" s="21">
        <v>214</v>
      </c>
      <c r="I5" s="21">
        <v>205</v>
      </c>
      <c r="J5" s="34">
        <f>SUM(C5:I5)</f>
        <v>1396</v>
      </c>
      <c r="L5" s="27" t="s">
        <v>23</v>
      </c>
      <c r="M5" s="21">
        <v>209</v>
      </c>
      <c r="N5" s="21">
        <v>190</v>
      </c>
      <c r="O5" s="21">
        <v>198</v>
      </c>
      <c r="P5" s="21">
        <v>192</v>
      </c>
      <c r="Q5" s="21">
        <v>183</v>
      </c>
      <c r="R5" s="21">
        <v>212</v>
      </c>
      <c r="S5" s="21">
        <v>205</v>
      </c>
      <c r="T5" s="34">
        <f>SUM(M5:S5)</f>
        <v>1389</v>
      </c>
      <c r="V5" s="27" t="s">
        <v>23</v>
      </c>
      <c r="W5" s="21">
        <v>210</v>
      </c>
      <c r="X5" s="21">
        <v>193</v>
      </c>
      <c r="Y5" s="21">
        <v>194</v>
      </c>
      <c r="Z5" s="21">
        <v>192</v>
      </c>
      <c r="AA5" s="21">
        <v>183</v>
      </c>
      <c r="AB5" s="21">
        <v>214</v>
      </c>
      <c r="AC5" s="21">
        <v>208</v>
      </c>
      <c r="AD5" s="34">
        <f>SUM(W5:AC5)</f>
        <v>1394</v>
      </c>
      <c r="AF5" s="27" t="s">
        <v>23</v>
      </c>
      <c r="AG5" s="21">
        <v>214</v>
      </c>
      <c r="AH5" s="21">
        <v>190</v>
      </c>
      <c r="AI5" s="21">
        <v>197</v>
      </c>
      <c r="AJ5" s="21">
        <v>192</v>
      </c>
      <c r="AK5" s="21">
        <v>183</v>
      </c>
      <c r="AL5" s="21">
        <v>215</v>
      </c>
      <c r="AM5" s="21">
        <v>204</v>
      </c>
      <c r="AN5" s="34">
        <f>SUM(AG5:AM5)</f>
        <v>1395</v>
      </c>
    </row>
    <row r="6" spans="2:40" x14ac:dyDescent="0.6">
      <c r="B6" s="27" t="s">
        <v>299</v>
      </c>
      <c r="C6" s="22">
        <v>8</v>
      </c>
      <c r="D6" s="22">
        <v>8</v>
      </c>
      <c r="E6" s="22">
        <v>6</v>
      </c>
      <c r="F6" s="22">
        <v>7</v>
      </c>
      <c r="G6" s="22">
        <v>10</v>
      </c>
      <c r="H6" s="22">
        <v>10</v>
      </c>
      <c r="I6" s="22">
        <v>13</v>
      </c>
      <c r="J6" s="34">
        <f>SUM(C6:I6)</f>
        <v>62</v>
      </c>
      <c r="L6" s="27" t="s">
        <v>299</v>
      </c>
      <c r="M6" s="22">
        <v>10</v>
      </c>
      <c r="N6" s="22">
        <v>12</v>
      </c>
      <c r="O6" s="22">
        <v>5</v>
      </c>
      <c r="P6" s="22">
        <v>7</v>
      </c>
      <c r="Q6" s="22">
        <v>10</v>
      </c>
      <c r="R6" s="22">
        <v>12</v>
      </c>
      <c r="S6" s="22">
        <v>13</v>
      </c>
      <c r="T6" s="34">
        <f>SUM(M6:S6)</f>
        <v>69</v>
      </c>
      <c r="V6" s="27" t="s">
        <v>299</v>
      </c>
      <c r="W6" s="22">
        <v>9</v>
      </c>
      <c r="X6" s="22">
        <v>9</v>
      </c>
      <c r="Y6" s="22">
        <v>9</v>
      </c>
      <c r="Z6" s="22">
        <v>7</v>
      </c>
      <c r="AA6" s="22">
        <v>10</v>
      </c>
      <c r="AB6" s="22">
        <v>10</v>
      </c>
      <c r="AC6" s="22">
        <v>10</v>
      </c>
      <c r="AD6" s="34">
        <f>SUM(W6:AC6)</f>
        <v>64</v>
      </c>
      <c r="AF6" s="27" t="s">
        <v>299</v>
      </c>
      <c r="AG6" s="22">
        <v>5</v>
      </c>
      <c r="AH6" s="22">
        <v>12</v>
      </c>
      <c r="AI6" s="22">
        <v>6</v>
      </c>
      <c r="AJ6" s="22">
        <v>7</v>
      </c>
      <c r="AK6" s="22">
        <v>10</v>
      </c>
      <c r="AL6" s="22">
        <v>9</v>
      </c>
      <c r="AM6" s="22">
        <v>14</v>
      </c>
      <c r="AN6" s="34">
        <f>SUM(AG6:AM6)</f>
        <v>63</v>
      </c>
    </row>
    <row r="7" spans="2:40" x14ac:dyDescent="0.6">
      <c r="B7" s="26" t="s">
        <v>279</v>
      </c>
      <c r="C7" s="20">
        <f>C5+C6</f>
        <v>219</v>
      </c>
      <c r="D7" s="20">
        <f t="shared" ref="D7:I7" si="0">D5+D6</f>
        <v>202</v>
      </c>
      <c r="E7" s="20">
        <f t="shared" si="0"/>
        <v>203</v>
      </c>
      <c r="F7" s="20">
        <f t="shared" si="0"/>
        <v>199</v>
      </c>
      <c r="G7" s="20">
        <f t="shared" si="0"/>
        <v>193</v>
      </c>
      <c r="H7" s="20">
        <f t="shared" si="0"/>
        <v>224</v>
      </c>
      <c r="I7" s="20">
        <f t="shared" si="0"/>
        <v>218</v>
      </c>
      <c r="J7" s="28">
        <f>SUM(C7:I7)</f>
        <v>1458</v>
      </c>
      <c r="L7" s="26" t="s">
        <v>279</v>
      </c>
      <c r="M7" s="20">
        <f>M5+M6</f>
        <v>219</v>
      </c>
      <c r="N7" s="20">
        <f t="shared" ref="N7:S7" si="1">N5+N6</f>
        <v>202</v>
      </c>
      <c r="O7" s="20">
        <f t="shared" si="1"/>
        <v>203</v>
      </c>
      <c r="P7" s="20">
        <f t="shared" si="1"/>
        <v>199</v>
      </c>
      <c r="Q7" s="20">
        <f t="shared" si="1"/>
        <v>193</v>
      </c>
      <c r="R7" s="20">
        <f t="shared" si="1"/>
        <v>224</v>
      </c>
      <c r="S7" s="20">
        <f t="shared" si="1"/>
        <v>218</v>
      </c>
      <c r="T7" s="28">
        <f>SUM(M7:S7)</f>
        <v>1458</v>
      </c>
      <c r="V7" s="26" t="s">
        <v>279</v>
      </c>
      <c r="W7" s="20">
        <f>W5+W6</f>
        <v>219</v>
      </c>
      <c r="X7" s="20">
        <f t="shared" ref="X7:AC7" si="2">X5+X6</f>
        <v>202</v>
      </c>
      <c r="Y7" s="20">
        <f t="shared" si="2"/>
        <v>203</v>
      </c>
      <c r="Z7" s="20">
        <f t="shared" si="2"/>
        <v>199</v>
      </c>
      <c r="AA7" s="20">
        <f t="shared" si="2"/>
        <v>193</v>
      </c>
      <c r="AB7" s="20">
        <f t="shared" si="2"/>
        <v>224</v>
      </c>
      <c r="AC7" s="20">
        <f t="shared" si="2"/>
        <v>218</v>
      </c>
      <c r="AD7" s="28">
        <f>SUM(W7:AC7)</f>
        <v>1458</v>
      </c>
      <c r="AF7" s="26" t="s">
        <v>279</v>
      </c>
      <c r="AG7" s="20">
        <f>AG5+AG6</f>
        <v>219</v>
      </c>
      <c r="AH7" s="20">
        <f t="shared" ref="AH7:AM7" si="3">AH5+AH6</f>
        <v>202</v>
      </c>
      <c r="AI7" s="20">
        <f t="shared" si="3"/>
        <v>203</v>
      </c>
      <c r="AJ7" s="20">
        <f t="shared" si="3"/>
        <v>199</v>
      </c>
      <c r="AK7" s="20">
        <f t="shared" si="3"/>
        <v>193</v>
      </c>
      <c r="AL7" s="20">
        <f t="shared" si="3"/>
        <v>224</v>
      </c>
      <c r="AM7" s="20">
        <f t="shared" si="3"/>
        <v>218</v>
      </c>
      <c r="AN7" s="28">
        <f>SUM(AG7:AM7)</f>
        <v>1458</v>
      </c>
    </row>
    <row r="8" spans="2:40" ht="17.25" thickBot="1" x14ac:dyDescent="0.65">
      <c r="B8" s="29"/>
      <c r="C8" s="30">
        <f>C6/C7</f>
        <v>3.6529680365296802E-2</v>
      </c>
      <c r="D8" s="30">
        <f t="shared" ref="D8:I8" si="4">D6/D7</f>
        <v>3.9603960396039604E-2</v>
      </c>
      <c r="E8" s="30">
        <f t="shared" si="4"/>
        <v>2.9556650246305417E-2</v>
      </c>
      <c r="F8" s="30">
        <f t="shared" si="4"/>
        <v>3.5175879396984924E-2</v>
      </c>
      <c r="G8" s="30">
        <f t="shared" si="4"/>
        <v>5.181347150259067E-2</v>
      </c>
      <c r="H8" s="30">
        <f t="shared" si="4"/>
        <v>4.4642857142857144E-2</v>
      </c>
      <c r="I8" s="30">
        <f t="shared" si="4"/>
        <v>5.9633027522935783E-2</v>
      </c>
      <c r="J8" s="36"/>
      <c r="L8" s="29"/>
      <c r="M8" s="30">
        <f>M6/M7</f>
        <v>4.5662100456621002E-2</v>
      </c>
      <c r="N8" s="30">
        <f t="shared" ref="N8:S8" si="5">N6/N7</f>
        <v>5.9405940594059403E-2</v>
      </c>
      <c r="O8" s="30">
        <f t="shared" si="5"/>
        <v>2.4630541871921183E-2</v>
      </c>
      <c r="P8" s="30">
        <f t="shared" si="5"/>
        <v>3.5175879396984924E-2</v>
      </c>
      <c r="Q8" s="30">
        <f t="shared" si="5"/>
        <v>5.181347150259067E-2</v>
      </c>
      <c r="R8" s="30">
        <f t="shared" si="5"/>
        <v>5.3571428571428568E-2</v>
      </c>
      <c r="S8" s="30">
        <f t="shared" si="5"/>
        <v>5.9633027522935783E-2</v>
      </c>
      <c r="T8" s="36"/>
      <c r="V8" s="29"/>
      <c r="W8" s="30">
        <f>W6/W7</f>
        <v>4.1095890410958902E-2</v>
      </c>
      <c r="X8" s="30">
        <f t="shared" ref="X8:AC8" si="6">X6/X7</f>
        <v>4.4554455445544552E-2</v>
      </c>
      <c r="Y8" s="30">
        <f t="shared" si="6"/>
        <v>4.4334975369458129E-2</v>
      </c>
      <c r="Z8" s="30">
        <f t="shared" si="6"/>
        <v>3.5175879396984924E-2</v>
      </c>
      <c r="AA8" s="30">
        <f t="shared" si="6"/>
        <v>5.181347150259067E-2</v>
      </c>
      <c r="AB8" s="30">
        <f t="shared" si="6"/>
        <v>4.4642857142857144E-2</v>
      </c>
      <c r="AC8" s="30">
        <f t="shared" si="6"/>
        <v>4.5871559633027525E-2</v>
      </c>
      <c r="AD8" s="36"/>
      <c r="AF8" s="29"/>
      <c r="AG8" s="30">
        <f>AG6/AG7</f>
        <v>2.2831050228310501E-2</v>
      </c>
      <c r="AH8" s="30">
        <f t="shared" ref="AH8:AM8" si="7">AH6/AH7</f>
        <v>5.9405940594059403E-2</v>
      </c>
      <c r="AI8" s="30">
        <f t="shared" si="7"/>
        <v>2.9556650246305417E-2</v>
      </c>
      <c r="AJ8" s="30">
        <f t="shared" si="7"/>
        <v>3.5175879396984924E-2</v>
      </c>
      <c r="AK8" s="30">
        <f t="shared" si="7"/>
        <v>5.181347150259067E-2</v>
      </c>
      <c r="AL8" s="30">
        <f t="shared" si="7"/>
        <v>4.0178571428571432E-2</v>
      </c>
      <c r="AM8" s="30">
        <f t="shared" si="7"/>
        <v>6.4220183486238536E-2</v>
      </c>
      <c r="AN8" s="36"/>
    </row>
    <row r="9" spans="2:40" ht="17.25" thickBot="1" x14ac:dyDescent="0.65">
      <c r="B9">
        <v>0</v>
      </c>
      <c r="C9">
        <v>0</v>
      </c>
      <c r="D9">
        <v>0.2</v>
      </c>
      <c r="L9">
        <v>0.2</v>
      </c>
      <c r="M9">
        <v>0</v>
      </c>
      <c r="N9">
        <v>0</v>
      </c>
      <c r="V9">
        <v>0</v>
      </c>
      <c r="W9">
        <v>0.2</v>
      </c>
      <c r="X9">
        <v>0</v>
      </c>
      <c r="AE9">
        <v>2</v>
      </c>
      <c r="AF9">
        <v>0.2</v>
      </c>
      <c r="AG9">
        <v>0.5</v>
      </c>
      <c r="AH9">
        <v>0.2</v>
      </c>
    </row>
    <row r="10" spans="2:40" x14ac:dyDescent="0.6">
      <c r="B10" s="24"/>
      <c r="C10" s="25" t="s">
        <v>272</v>
      </c>
      <c r="D10" s="25" t="s">
        <v>273</v>
      </c>
      <c r="E10" s="25" t="s">
        <v>274</v>
      </c>
      <c r="F10" s="25" t="s">
        <v>275</v>
      </c>
      <c r="G10" s="25" t="s">
        <v>276</v>
      </c>
      <c r="H10" s="25" t="s">
        <v>277</v>
      </c>
      <c r="I10" s="25" t="s">
        <v>278</v>
      </c>
      <c r="J10" s="31"/>
      <c r="L10" s="24"/>
      <c r="M10" s="25" t="s">
        <v>272</v>
      </c>
      <c r="N10" s="25" t="s">
        <v>273</v>
      </c>
      <c r="O10" s="25" t="s">
        <v>274</v>
      </c>
      <c r="P10" s="25" t="s">
        <v>275</v>
      </c>
      <c r="Q10" s="25" t="s">
        <v>276</v>
      </c>
      <c r="R10" s="25" t="s">
        <v>277</v>
      </c>
      <c r="S10" s="25" t="s">
        <v>278</v>
      </c>
      <c r="T10" s="31"/>
      <c r="V10" s="24"/>
      <c r="W10" s="25" t="s">
        <v>272</v>
      </c>
      <c r="X10" s="25" t="s">
        <v>273</v>
      </c>
      <c r="Y10" s="25" t="s">
        <v>274</v>
      </c>
      <c r="Z10" s="25" t="s">
        <v>275</v>
      </c>
      <c r="AA10" s="25" t="s">
        <v>276</v>
      </c>
      <c r="AB10" s="25" t="s">
        <v>277</v>
      </c>
      <c r="AC10" s="25" t="s">
        <v>278</v>
      </c>
      <c r="AD10" s="31"/>
      <c r="AF10" s="24"/>
      <c r="AG10" s="25" t="s">
        <v>272</v>
      </c>
      <c r="AH10" s="25" t="s">
        <v>273</v>
      </c>
      <c r="AI10" s="25" t="s">
        <v>274</v>
      </c>
      <c r="AJ10" s="25" t="s">
        <v>275</v>
      </c>
      <c r="AK10" s="25" t="s">
        <v>276</v>
      </c>
      <c r="AL10" s="25" t="s">
        <v>277</v>
      </c>
      <c r="AM10" s="25" t="s">
        <v>278</v>
      </c>
      <c r="AN10" s="31"/>
    </row>
    <row r="11" spans="2:40" x14ac:dyDescent="0.6">
      <c r="B11" s="26"/>
      <c r="C11" s="20">
        <v>0</v>
      </c>
      <c r="D11" s="20">
        <v>1</v>
      </c>
      <c r="E11" s="20">
        <v>2</v>
      </c>
      <c r="F11" s="20">
        <v>3</v>
      </c>
      <c r="G11" s="20">
        <v>4</v>
      </c>
      <c r="H11" s="20">
        <v>5</v>
      </c>
      <c r="I11" s="20">
        <v>6</v>
      </c>
      <c r="J11" s="28"/>
      <c r="L11" s="26"/>
      <c r="M11" s="20">
        <v>0</v>
      </c>
      <c r="N11" s="20">
        <v>1</v>
      </c>
      <c r="O11" s="20">
        <v>2</v>
      </c>
      <c r="P11" s="20">
        <v>3</v>
      </c>
      <c r="Q11" s="20">
        <v>4</v>
      </c>
      <c r="R11" s="20">
        <v>5</v>
      </c>
      <c r="S11" s="20">
        <v>6</v>
      </c>
      <c r="T11" s="28"/>
      <c r="V11" s="26"/>
      <c r="W11" s="20">
        <v>0</v>
      </c>
      <c r="X11" s="20">
        <v>1</v>
      </c>
      <c r="Y11" s="20">
        <v>2</v>
      </c>
      <c r="Z11" s="20">
        <v>3</v>
      </c>
      <c r="AA11" s="20">
        <v>4</v>
      </c>
      <c r="AB11" s="20">
        <v>5</v>
      </c>
      <c r="AC11" s="20">
        <v>6</v>
      </c>
      <c r="AD11" s="28"/>
      <c r="AF11" s="26"/>
      <c r="AG11" s="20">
        <v>0</v>
      </c>
      <c r="AH11" s="20">
        <v>1</v>
      </c>
      <c r="AI11" s="20">
        <v>2</v>
      </c>
      <c r="AJ11" s="20">
        <v>3</v>
      </c>
      <c r="AK11" s="20">
        <v>4</v>
      </c>
      <c r="AL11" s="20">
        <v>5</v>
      </c>
      <c r="AM11" s="20">
        <v>6</v>
      </c>
      <c r="AN11" s="28"/>
    </row>
    <row r="12" spans="2:40" x14ac:dyDescent="0.6">
      <c r="B12" s="27" t="s">
        <v>23</v>
      </c>
      <c r="C12" s="21">
        <v>211</v>
      </c>
      <c r="D12" s="21">
        <v>188</v>
      </c>
      <c r="E12" s="21">
        <v>200</v>
      </c>
      <c r="F12" s="21">
        <v>192</v>
      </c>
      <c r="G12" s="21">
        <v>183</v>
      </c>
      <c r="H12" s="21">
        <v>218</v>
      </c>
      <c r="I12" s="21">
        <v>208</v>
      </c>
      <c r="J12" s="34">
        <f>SUM(C12:I12)</f>
        <v>1400</v>
      </c>
      <c r="L12" s="27" t="s">
        <v>23</v>
      </c>
      <c r="M12" s="21">
        <v>209</v>
      </c>
      <c r="N12" s="21">
        <v>192</v>
      </c>
      <c r="O12" s="21">
        <v>195</v>
      </c>
      <c r="P12" s="21">
        <v>192</v>
      </c>
      <c r="Q12" s="21">
        <v>183</v>
      </c>
      <c r="R12" s="21">
        <v>216</v>
      </c>
      <c r="S12" s="21">
        <v>207</v>
      </c>
      <c r="T12" s="34">
        <f>SUM(M12:S12)</f>
        <v>1394</v>
      </c>
      <c r="V12" s="27" t="s">
        <v>23</v>
      </c>
      <c r="W12" s="21">
        <v>210</v>
      </c>
      <c r="X12" s="21">
        <v>188</v>
      </c>
      <c r="Y12" s="21">
        <v>195</v>
      </c>
      <c r="Z12" s="21">
        <v>192</v>
      </c>
      <c r="AA12" s="21">
        <v>183</v>
      </c>
      <c r="AB12" s="21">
        <v>215</v>
      </c>
      <c r="AC12" s="21">
        <v>207</v>
      </c>
      <c r="AD12" s="34">
        <f>SUM(W12:AC12)</f>
        <v>1390</v>
      </c>
      <c r="AF12" s="27" t="s">
        <v>23</v>
      </c>
      <c r="AG12" s="21">
        <v>212</v>
      </c>
      <c r="AH12" s="21">
        <v>192</v>
      </c>
      <c r="AI12" s="21">
        <v>197</v>
      </c>
      <c r="AJ12" s="21">
        <v>192</v>
      </c>
      <c r="AK12" s="21">
        <v>183</v>
      </c>
      <c r="AL12" s="21">
        <v>217</v>
      </c>
      <c r="AM12" s="21">
        <v>206</v>
      </c>
      <c r="AN12" s="34">
        <f>SUM(AG12:AM12)</f>
        <v>1399</v>
      </c>
    </row>
    <row r="13" spans="2:40" x14ac:dyDescent="0.6">
      <c r="B13" s="27" t="s">
        <v>299</v>
      </c>
      <c r="C13" s="22">
        <v>8</v>
      </c>
      <c r="D13" s="22">
        <v>14</v>
      </c>
      <c r="E13" s="22">
        <v>3</v>
      </c>
      <c r="F13" s="22">
        <v>7</v>
      </c>
      <c r="G13" s="22">
        <v>10</v>
      </c>
      <c r="H13" s="22">
        <v>6</v>
      </c>
      <c r="I13" s="22">
        <v>10</v>
      </c>
      <c r="J13" s="34">
        <f>SUM(C13:I13)</f>
        <v>58</v>
      </c>
      <c r="L13" s="27" t="s">
        <v>299</v>
      </c>
      <c r="M13" s="22">
        <v>10</v>
      </c>
      <c r="N13" s="22">
        <v>10</v>
      </c>
      <c r="O13" s="22">
        <v>8</v>
      </c>
      <c r="P13" s="22">
        <v>7</v>
      </c>
      <c r="Q13" s="22">
        <v>10</v>
      </c>
      <c r="R13" s="22">
        <v>8</v>
      </c>
      <c r="S13" s="22">
        <v>11</v>
      </c>
      <c r="T13" s="34">
        <f>SUM(M13:S13)</f>
        <v>64</v>
      </c>
      <c r="V13" s="27" t="s">
        <v>299</v>
      </c>
      <c r="W13" s="22">
        <v>9</v>
      </c>
      <c r="X13" s="22">
        <v>14</v>
      </c>
      <c r="Y13" s="22">
        <v>8</v>
      </c>
      <c r="Z13" s="22">
        <v>7</v>
      </c>
      <c r="AA13" s="22">
        <v>10</v>
      </c>
      <c r="AB13" s="22">
        <v>9</v>
      </c>
      <c r="AC13" s="22">
        <v>11</v>
      </c>
      <c r="AD13" s="34">
        <f>SUM(W13:AC13)</f>
        <v>68</v>
      </c>
      <c r="AF13" s="27" t="s">
        <v>299</v>
      </c>
      <c r="AG13" s="22">
        <v>7</v>
      </c>
      <c r="AH13" s="22">
        <v>10</v>
      </c>
      <c r="AI13" s="22">
        <v>6</v>
      </c>
      <c r="AJ13" s="22">
        <v>7</v>
      </c>
      <c r="AK13" s="22">
        <v>10</v>
      </c>
      <c r="AL13" s="22">
        <v>7</v>
      </c>
      <c r="AM13" s="22">
        <v>12</v>
      </c>
      <c r="AN13" s="34">
        <f>SUM(AG13:AM13)</f>
        <v>59</v>
      </c>
    </row>
    <row r="14" spans="2:40" x14ac:dyDescent="0.6">
      <c r="B14" s="26" t="s">
        <v>279</v>
      </c>
      <c r="C14" s="20">
        <f>C12+C13</f>
        <v>219</v>
      </c>
      <c r="D14" s="20">
        <f t="shared" ref="D14:I14" si="8">D12+D13</f>
        <v>202</v>
      </c>
      <c r="E14" s="20">
        <f t="shared" si="8"/>
        <v>203</v>
      </c>
      <c r="F14" s="20">
        <f t="shared" si="8"/>
        <v>199</v>
      </c>
      <c r="G14" s="20">
        <f t="shared" si="8"/>
        <v>193</v>
      </c>
      <c r="H14" s="20">
        <f t="shared" si="8"/>
        <v>224</v>
      </c>
      <c r="I14" s="20">
        <f t="shared" si="8"/>
        <v>218</v>
      </c>
      <c r="J14" s="28">
        <f>SUM(C14:I14)</f>
        <v>1458</v>
      </c>
      <c r="L14" s="26" t="s">
        <v>279</v>
      </c>
      <c r="M14" s="20">
        <f>M12+M13</f>
        <v>219</v>
      </c>
      <c r="N14" s="20">
        <f t="shared" ref="N14:S14" si="9">N12+N13</f>
        <v>202</v>
      </c>
      <c r="O14" s="20">
        <f t="shared" si="9"/>
        <v>203</v>
      </c>
      <c r="P14" s="20">
        <f t="shared" si="9"/>
        <v>199</v>
      </c>
      <c r="Q14" s="20">
        <f t="shared" si="9"/>
        <v>193</v>
      </c>
      <c r="R14" s="20">
        <f t="shared" si="9"/>
        <v>224</v>
      </c>
      <c r="S14" s="20">
        <f t="shared" si="9"/>
        <v>218</v>
      </c>
      <c r="T14" s="28">
        <f>SUM(M14:S14)</f>
        <v>1458</v>
      </c>
      <c r="V14" s="26" t="s">
        <v>279</v>
      </c>
      <c r="W14" s="20">
        <f>W12+W13</f>
        <v>219</v>
      </c>
      <c r="X14" s="20">
        <f t="shared" ref="X14:AC14" si="10">X12+X13</f>
        <v>202</v>
      </c>
      <c r="Y14" s="20">
        <f t="shared" si="10"/>
        <v>203</v>
      </c>
      <c r="Z14" s="20">
        <f t="shared" si="10"/>
        <v>199</v>
      </c>
      <c r="AA14" s="20">
        <f t="shared" si="10"/>
        <v>193</v>
      </c>
      <c r="AB14" s="20">
        <f t="shared" si="10"/>
        <v>224</v>
      </c>
      <c r="AC14" s="20">
        <f t="shared" si="10"/>
        <v>218</v>
      </c>
      <c r="AD14" s="28">
        <f>SUM(W14:AC14)</f>
        <v>1458</v>
      </c>
      <c r="AF14" s="26" t="s">
        <v>279</v>
      </c>
      <c r="AG14" s="20">
        <f>AG12+AG13</f>
        <v>219</v>
      </c>
      <c r="AH14" s="20">
        <f t="shared" ref="AH14:AM14" si="11">AH12+AH13</f>
        <v>202</v>
      </c>
      <c r="AI14" s="20">
        <f t="shared" si="11"/>
        <v>203</v>
      </c>
      <c r="AJ14" s="20">
        <f t="shared" si="11"/>
        <v>199</v>
      </c>
      <c r="AK14" s="20">
        <f t="shared" si="11"/>
        <v>193</v>
      </c>
      <c r="AL14" s="20">
        <f t="shared" si="11"/>
        <v>224</v>
      </c>
      <c r="AM14" s="20">
        <f t="shared" si="11"/>
        <v>218</v>
      </c>
      <c r="AN14" s="28">
        <f>SUM(AG14:AM14)</f>
        <v>1458</v>
      </c>
    </row>
    <row r="15" spans="2:40" ht="17.25" thickBot="1" x14ac:dyDescent="0.65">
      <c r="B15" s="29"/>
      <c r="C15" s="30">
        <f>C13/C14</f>
        <v>3.6529680365296802E-2</v>
      </c>
      <c r="D15" s="30">
        <f t="shared" ref="D15:I15" si="12">D13/D14</f>
        <v>6.9306930693069313E-2</v>
      </c>
      <c r="E15" s="30">
        <f t="shared" si="12"/>
        <v>1.4778325123152709E-2</v>
      </c>
      <c r="F15" s="30">
        <f t="shared" si="12"/>
        <v>3.5175879396984924E-2</v>
      </c>
      <c r="G15" s="30">
        <f t="shared" si="12"/>
        <v>5.181347150259067E-2</v>
      </c>
      <c r="H15" s="30">
        <f t="shared" si="12"/>
        <v>2.6785714285714284E-2</v>
      </c>
      <c r="I15" s="30">
        <f t="shared" si="12"/>
        <v>4.5871559633027525E-2</v>
      </c>
      <c r="J15" s="36"/>
      <c r="L15" s="29"/>
      <c r="M15" s="30">
        <f>M13/M14</f>
        <v>4.5662100456621002E-2</v>
      </c>
      <c r="N15" s="30">
        <f t="shared" ref="N15:S15" si="13">N13/N14</f>
        <v>4.9504950495049507E-2</v>
      </c>
      <c r="O15" s="30">
        <f t="shared" si="13"/>
        <v>3.9408866995073892E-2</v>
      </c>
      <c r="P15" s="30">
        <f t="shared" si="13"/>
        <v>3.5175879396984924E-2</v>
      </c>
      <c r="Q15" s="30">
        <f t="shared" si="13"/>
        <v>5.181347150259067E-2</v>
      </c>
      <c r="R15" s="30">
        <f t="shared" si="13"/>
        <v>3.5714285714285712E-2</v>
      </c>
      <c r="S15" s="30">
        <f t="shared" si="13"/>
        <v>5.0458715596330278E-2</v>
      </c>
      <c r="T15" s="36"/>
      <c r="V15" s="29"/>
      <c r="W15" s="30">
        <f>W13/W14</f>
        <v>4.1095890410958902E-2</v>
      </c>
      <c r="X15" s="30">
        <f t="shared" ref="X15:AC15" si="14">X13/X14</f>
        <v>6.9306930693069313E-2</v>
      </c>
      <c r="Y15" s="30">
        <f t="shared" si="14"/>
        <v>3.9408866995073892E-2</v>
      </c>
      <c r="Z15" s="30">
        <f t="shared" si="14"/>
        <v>3.5175879396984924E-2</v>
      </c>
      <c r="AA15" s="30">
        <f t="shared" si="14"/>
        <v>5.181347150259067E-2</v>
      </c>
      <c r="AB15" s="30">
        <f t="shared" si="14"/>
        <v>4.0178571428571432E-2</v>
      </c>
      <c r="AC15" s="30">
        <f t="shared" si="14"/>
        <v>5.0458715596330278E-2</v>
      </c>
      <c r="AD15" s="36"/>
      <c r="AF15" s="29"/>
      <c r="AG15" s="30">
        <f>AG13/AG14</f>
        <v>3.1963470319634701E-2</v>
      </c>
      <c r="AH15" s="30">
        <f t="shared" ref="AH15:AM15" si="15">AH13/AH14</f>
        <v>4.9504950495049507E-2</v>
      </c>
      <c r="AI15" s="30">
        <f t="shared" si="15"/>
        <v>2.9556650246305417E-2</v>
      </c>
      <c r="AJ15" s="30">
        <f t="shared" si="15"/>
        <v>3.5175879396984924E-2</v>
      </c>
      <c r="AK15" s="30">
        <f t="shared" si="15"/>
        <v>5.181347150259067E-2</v>
      </c>
      <c r="AL15" s="30">
        <f t="shared" si="15"/>
        <v>3.125E-2</v>
      </c>
      <c r="AM15" s="30">
        <f t="shared" si="15"/>
        <v>5.5045871559633031E-2</v>
      </c>
      <c r="AN15" s="36"/>
    </row>
    <row r="16" spans="2:40" ht="17.25" thickBot="1" x14ac:dyDescent="0.65">
      <c r="B16">
        <v>0</v>
      </c>
      <c r="C16">
        <v>0</v>
      </c>
      <c r="D16">
        <v>0.3</v>
      </c>
      <c r="L16">
        <v>0.3</v>
      </c>
      <c r="M16">
        <v>0</v>
      </c>
      <c r="N16">
        <v>0</v>
      </c>
      <c r="V16">
        <v>0</v>
      </c>
      <c r="W16">
        <v>0.3</v>
      </c>
      <c r="X16">
        <v>0</v>
      </c>
      <c r="AE16">
        <v>3</v>
      </c>
      <c r="AF16">
        <v>0.3</v>
      </c>
      <c r="AG16">
        <v>0.5</v>
      </c>
      <c r="AH16">
        <v>0.2</v>
      </c>
    </row>
    <row r="17" spans="2:40" x14ac:dyDescent="0.6">
      <c r="B17" s="24"/>
      <c r="C17" s="25" t="s">
        <v>272</v>
      </c>
      <c r="D17" s="25" t="s">
        <v>273</v>
      </c>
      <c r="E17" s="25" t="s">
        <v>274</v>
      </c>
      <c r="F17" s="25" t="s">
        <v>275</v>
      </c>
      <c r="G17" s="25" t="s">
        <v>276</v>
      </c>
      <c r="H17" s="25" t="s">
        <v>277</v>
      </c>
      <c r="I17" s="25" t="s">
        <v>278</v>
      </c>
      <c r="J17" s="31"/>
      <c r="L17" s="24"/>
      <c r="M17" s="25" t="s">
        <v>272</v>
      </c>
      <c r="N17" s="25" t="s">
        <v>273</v>
      </c>
      <c r="O17" s="25" t="s">
        <v>274</v>
      </c>
      <c r="P17" s="25" t="s">
        <v>275</v>
      </c>
      <c r="Q17" s="25" t="s">
        <v>276</v>
      </c>
      <c r="R17" s="25" t="s">
        <v>277</v>
      </c>
      <c r="S17" s="25" t="s">
        <v>278</v>
      </c>
      <c r="T17" s="31"/>
      <c r="V17" s="24"/>
      <c r="W17" s="25" t="s">
        <v>272</v>
      </c>
      <c r="X17" s="25" t="s">
        <v>273</v>
      </c>
      <c r="Y17" s="25" t="s">
        <v>274</v>
      </c>
      <c r="Z17" s="25" t="s">
        <v>275</v>
      </c>
      <c r="AA17" s="25" t="s">
        <v>276</v>
      </c>
      <c r="AB17" s="25" t="s">
        <v>277</v>
      </c>
      <c r="AC17" s="25" t="s">
        <v>278</v>
      </c>
      <c r="AD17" s="31"/>
      <c r="AF17" s="24"/>
      <c r="AG17" s="25" t="s">
        <v>272</v>
      </c>
      <c r="AH17" s="25" t="s">
        <v>273</v>
      </c>
      <c r="AI17" s="25" t="s">
        <v>274</v>
      </c>
      <c r="AJ17" s="25" t="s">
        <v>275</v>
      </c>
      <c r="AK17" s="25" t="s">
        <v>276</v>
      </c>
      <c r="AL17" s="25" t="s">
        <v>277</v>
      </c>
      <c r="AM17" s="25" t="s">
        <v>278</v>
      </c>
      <c r="AN17" s="31"/>
    </row>
    <row r="18" spans="2:40" x14ac:dyDescent="0.6">
      <c r="B18" s="26"/>
      <c r="C18" s="20">
        <v>0</v>
      </c>
      <c r="D18" s="20">
        <v>1</v>
      </c>
      <c r="E18" s="20">
        <v>2</v>
      </c>
      <c r="F18" s="20">
        <v>3</v>
      </c>
      <c r="G18" s="20">
        <v>4</v>
      </c>
      <c r="H18" s="20">
        <v>5</v>
      </c>
      <c r="I18" s="20">
        <v>6</v>
      </c>
      <c r="J18" s="28"/>
      <c r="L18" s="26"/>
      <c r="M18" s="20">
        <v>0</v>
      </c>
      <c r="N18" s="20">
        <v>1</v>
      </c>
      <c r="O18" s="20">
        <v>2</v>
      </c>
      <c r="P18" s="20">
        <v>3</v>
      </c>
      <c r="Q18" s="20">
        <v>4</v>
      </c>
      <c r="R18" s="20">
        <v>5</v>
      </c>
      <c r="S18" s="20">
        <v>6</v>
      </c>
      <c r="T18" s="28"/>
      <c r="V18" s="26"/>
      <c r="W18" s="20">
        <v>0</v>
      </c>
      <c r="X18" s="20">
        <v>1</v>
      </c>
      <c r="Y18" s="20">
        <v>2</v>
      </c>
      <c r="Z18" s="20">
        <v>3</v>
      </c>
      <c r="AA18" s="20">
        <v>4</v>
      </c>
      <c r="AB18" s="20">
        <v>5</v>
      </c>
      <c r="AC18" s="20">
        <v>6</v>
      </c>
      <c r="AD18" s="28"/>
      <c r="AF18" s="26"/>
      <c r="AG18" s="20">
        <v>0</v>
      </c>
      <c r="AH18" s="20">
        <v>1</v>
      </c>
      <c r="AI18" s="20">
        <v>2</v>
      </c>
      <c r="AJ18" s="20">
        <v>3</v>
      </c>
      <c r="AK18" s="20">
        <v>4</v>
      </c>
      <c r="AL18" s="20">
        <v>5</v>
      </c>
      <c r="AM18" s="20">
        <v>6</v>
      </c>
      <c r="AN18" s="28"/>
    </row>
    <row r="19" spans="2:40" x14ac:dyDescent="0.6">
      <c r="B19" s="27" t="s">
        <v>23</v>
      </c>
      <c r="C19" s="21">
        <v>209</v>
      </c>
      <c r="D19" s="21">
        <v>192</v>
      </c>
      <c r="E19" s="21">
        <v>197</v>
      </c>
      <c r="F19" s="21">
        <v>192</v>
      </c>
      <c r="G19" s="21">
        <v>183</v>
      </c>
      <c r="H19" s="21">
        <v>217</v>
      </c>
      <c r="I19" s="21">
        <v>204</v>
      </c>
      <c r="J19" s="34">
        <f>SUM(C19:I19)</f>
        <v>1394</v>
      </c>
      <c r="L19" s="27" t="s">
        <v>23</v>
      </c>
      <c r="M19" s="21">
        <v>209</v>
      </c>
      <c r="N19" s="21">
        <v>189</v>
      </c>
      <c r="O19" s="21">
        <v>197</v>
      </c>
      <c r="P19" s="21">
        <v>192</v>
      </c>
      <c r="Q19" s="21">
        <v>183</v>
      </c>
      <c r="R19" s="21">
        <v>215</v>
      </c>
      <c r="S19" s="21">
        <v>209</v>
      </c>
      <c r="T19" s="34">
        <f>SUM(M19:S19)</f>
        <v>1394</v>
      </c>
      <c r="V19" s="27" t="s">
        <v>23</v>
      </c>
      <c r="W19" s="21">
        <v>208</v>
      </c>
      <c r="X19" s="21">
        <v>188</v>
      </c>
      <c r="Y19" s="21">
        <v>197</v>
      </c>
      <c r="Z19" s="21">
        <v>192</v>
      </c>
      <c r="AA19" s="21">
        <v>183</v>
      </c>
      <c r="AB19" s="21">
        <v>216</v>
      </c>
      <c r="AC19" s="21">
        <v>209</v>
      </c>
      <c r="AD19" s="34">
        <f>SUM(W19:AC19)</f>
        <v>1393</v>
      </c>
      <c r="AF19" s="27" t="s">
        <v>23</v>
      </c>
      <c r="AG19" s="21">
        <v>211</v>
      </c>
      <c r="AH19" s="21">
        <v>190</v>
      </c>
      <c r="AI19" s="21">
        <v>195</v>
      </c>
      <c r="AJ19" s="21">
        <v>192</v>
      </c>
      <c r="AK19" s="21">
        <v>183</v>
      </c>
      <c r="AL19" s="21">
        <v>215</v>
      </c>
      <c r="AM19" s="21">
        <v>206</v>
      </c>
      <c r="AN19" s="34">
        <f>SUM(AG19:AM19)</f>
        <v>1392</v>
      </c>
    </row>
    <row r="20" spans="2:40" x14ac:dyDescent="0.6">
      <c r="B20" s="27" t="s">
        <v>299</v>
      </c>
      <c r="C20" s="22">
        <v>10</v>
      </c>
      <c r="D20" s="22">
        <v>10</v>
      </c>
      <c r="E20" s="22">
        <v>6</v>
      </c>
      <c r="F20" s="22">
        <v>7</v>
      </c>
      <c r="G20" s="22">
        <v>10</v>
      </c>
      <c r="H20" s="22">
        <v>7</v>
      </c>
      <c r="I20" s="22">
        <v>14</v>
      </c>
      <c r="J20" s="34">
        <f>SUM(C20:I20)</f>
        <v>64</v>
      </c>
      <c r="L20" s="27" t="s">
        <v>299</v>
      </c>
      <c r="M20" s="22">
        <v>10</v>
      </c>
      <c r="N20" s="22">
        <v>13</v>
      </c>
      <c r="O20" s="22">
        <v>6</v>
      </c>
      <c r="P20" s="22">
        <v>7</v>
      </c>
      <c r="Q20" s="22">
        <v>10</v>
      </c>
      <c r="R20" s="22">
        <v>9</v>
      </c>
      <c r="S20" s="22">
        <v>9</v>
      </c>
      <c r="T20" s="34">
        <f>SUM(M20:S20)</f>
        <v>64</v>
      </c>
      <c r="V20" s="27" t="s">
        <v>299</v>
      </c>
      <c r="W20" s="22">
        <v>11</v>
      </c>
      <c r="X20" s="22">
        <v>14</v>
      </c>
      <c r="Y20" s="22">
        <v>6</v>
      </c>
      <c r="Z20" s="22">
        <v>7</v>
      </c>
      <c r="AA20" s="22">
        <v>10</v>
      </c>
      <c r="AB20" s="22">
        <v>8</v>
      </c>
      <c r="AC20" s="22">
        <v>9</v>
      </c>
      <c r="AD20" s="34">
        <f>SUM(W20:AC20)</f>
        <v>65</v>
      </c>
      <c r="AF20" s="27" t="s">
        <v>299</v>
      </c>
      <c r="AG20" s="22">
        <v>8</v>
      </c>
      <c r="AH20" s="22">
        <v>12</v>
      </c>
      <c r="AI20" s="22">
        <v>8</v>
      </c>
      <c r="AJ20" s="22">
        <v>7</v>
      </c>
      <c r="AK20" s="22">
        <v>10</v>
      </c>
      <c r="AL20" s="22">
        <v>9</v>
      </c>
      <c r="AM20" s="22">
        <v>12</v>
      </c>
      <c r="AN20" s="34">
        <f>SUM(AG20:AM20)</f>
        <v>66</v>
      </c>
    </row>
    <row r="21" spans="2:40" x14ac:dyDescent="0.6">
      <c r="B21" s="26" t="s">
        <v>279</v>
      </c>
      <c r="C21" s="20">
        <f>C19+C20</f>
        <v>219</v>
      </c>
      <c r="D21" s="20">
        <f t="shared" ref="D21:I21" si="16">D19+D20</f>
        <v>202</v>
      </c>
      <c r="E21" s="20">
        <f t="shared" si="16"/>
        <v>203</v>
      </c>
      <c r="F21" s="20">
        <f t="shared" si="16"/>
        <v>199</v>
      </c>
      <c r="G21" s="20">
        <f t="shared" si="16"/>
        <v>193</v>
      </c>
      <c r="H21" s="20">
        <f t="shared" si="16"/>
        <v>224</v>
      </c>
      <c r="I21" s="20">
        <f t="shared" si="16"/>
        <v>218</v>
      </c>
      <c r="J21" s="28">
        <f>SUM(C21:I21)</f>
        <v>1458</v>
      </c>
      <c r="L21" s="26" t="s">
        <v>279</v>
      </c>
      <c r="M21" s="20">
        <f>M19+M20</f>
        <v>219</v>
      </c>
      <c r="N21" s="20">
        <f t="shared" ref="N21:S21" si="17">N19+N20</f>
        <v>202</v>
      </c>
      <c r="O21" s="20">
        <f t="shared" si="17"/>
        <v>203</v>
      </c>
      <c r="P21" s="20">
        <f t="shared" si="17"/>
        <v>199</v>
      </c>
      <c r="Q21" s="20">
        <f t="shared" si="17"/>
        <v>193</v>
      </c>
      <c r="R21" s="20">
        <f t="shared" si="17"/>
        <v>224</v>
      </c>
      <c r="S21" s="20">
        <f t="shared" si="17"/>
        <v>218</v>
      </c>
      <c r="T21" s="28">
        <f>SUM(M21:S21)</f>
        <v>1458</v>
      </c>
      <c r="V21" s="26" t="s">
        <v>279</v>
      </c>
      <c r="W21" s="20">
        <f>W19+W20</f>
        <v>219</v>
      </c>
      <c r="X21" s="20">
        <f t="shared" ref="X21:AC21" si="18">X19+X20</f>
        <v>202</v>
      </c>
      <c r="Y21" s="20">
        <f t="shared" si="18"/>
        <v>203</v>
      </c>
      <c r="Z21" s="20">
        <f t="shared" si="18"/>
        <v>199</v>
      </c>
      <c r="AA21" s="20">
        <f t="shared" si="18"/>
        <v>193</v>
      </c>
      <c r="AB21" s="20">
        <f t="shared" si="18"/>
        <v>224</v>
      </c>
      <c r="AC21" s="20">
        <f t="shared" si="18"/>
        <v>218</v>
      </c>
      <c r="AD21" s="28">
        <f>SUM(W21:AC21)</f>
        <v>1458</v>
      </c>
      <c r="AF21" s="26" t="s">
        <v>279</v>
      </c>
      <c r="AG21" s="20">
        <f>AG19+AG20</f>
        <v>219</v>
      </c>
      <c r="AH21" s="20">
        <f t="shared" ref="AH21:AM21" si="19">AH19+AH20</f>
        <v>202</v>
      </c>
      <c r="AI21" s="20">
        <f t="shared" si="19"/>
        <v>203</v>
      </c>
      <c r="AJ21" s="20">
        <f t="shared" si="19"/>
        <v>199</v>
      </c>
      <c r="AK21" s="20">
        <f t="shared" si="19"/>
        <v>193</v>
      </c>
      <c r="AL21" s="20">
        <f t="shared" si="19"/>
        <v>224</v>
      </c>
      <c r="AM21" s="20">
        <f t="shared" si="19"/>
        <v>218</v>
      </c>
      <c r="AN21" s="28">
        <f>SUM(AG21:AM21)</f>
        <v>1458</v>
      </c>
    </row>
    <row r="22" spans="2:40" ht="17.25" thickBot="1" x14ac:dyDescent="0.65">
      <c r="B22" s="29"/>
      <c r="C22" s="30">
        <f>C20/C21</f>
        <v>4.5662100456621002E-2</v>
      </c>
      <c r="D22" s="30">
        <f t="shared" ref="D22:I22" si="20">D20/D21</f>
        <v>4.9504950495049507E-2</v>
      </c>
      <c r="E22" s="30">
        <f t="shared" si="20"/>
        <v>2.9556650246305417E-2</v>
      </c>
      <c r="F22" s="30">
        <f t="shared" si="20"/>
        <v>3.5175879396984924E-2</v>
      </c>
      <c r="G22" s="30">
        <f t="shared" si="20"/>
        <v>5.181347150259067E-2</v>
      </c>
      <c r="H22" s="30">
        <f t="shared" si="20"/>
        <v>3.125E-2</v>
      </c>
      <c r="I22" s="30">
        <f t="shared" si="20"/>
        <v>6.4220183486238536E-2</v>
      </c>
      <c r="J22" s="36"/>
      <c r="L22" s="29"/>
      <c r="M22" s="30">
        <f>M20/M21</f>
        <v>4.5662100456621002E-2</v>
      </c>
      <c r="N22" s="30">
        <f t="shared" ref="N22:S22" si="21">N20/N21</f>
        <v>6.4356435643564358E-2</v>
      </c>
      <c r="O22" s="30">
        <f t="shared" si="21"/>
        <v>2.9556650246305417E-2</v>
      </c>
      <c r="P22" s="30">
        <f t="shared" si="21"/>
        <v>3.5175879396984924E-2</v>
      </c>
      <c r="Q22" s="30">
        <f t="shared" si="21"/>
        <v>5.181347150259067E-2</v>
      </c>
      <c r="R22" s="30">
        <f t="shared" si="21"/>
        <v>4.0178571428571432E-2</v>
      </c>
      <c r="S22" s="30">
        <f t="shared" si="21"/>
        <v>4.1284403669724773E-2</v>
      </c>
      <c r="T22" s="36"/>
      <c r="V22" s="29"/>
      <c r="W22" s="30">
        <f>W20/W21</f>
        <v>5.0228310502283102E-2</v>
      </c>
      <c r="X22" s="30">
        <f t="shared" ref="X22:AC22" si="22">X20/X21</f>
        <v>6.9306930693069313E-2</v>
      </c>
      <c r="Y22" s="30">
        <f t="shared" si="22"/>
        <v>2.9556650246305417E-2</v>
      </c>
      <c r="Z22" s="30">
        <f t="shared" si="22"/>
        <v>3.5175879396984924E-2</v>
      </c>
      <c r="AA22" s="30">
        <f t="shared" si="22"/>
        <v>5.181347150259067E-2</v>
      </c>
      <c r="AB22" s="30">
        <f t="shared" si="22"/>
        <v>3.5714285714285712E-2</v>
      </c>
      <c r="AC22" s="30">
        <f t="shared" si="22"/>
        <v>4.1284403669724773E-2</v>
      </c>
      <c r="AD22" s="36"/>
      <c r="AF22" s="29"/>
      <c r="AG22" s="30">
        <f>AG20/AG21</f>
        <v>3.6529680365296802E-2</v>
      </c>
      <c r="AH22" s="30">
        <f t="shared" ref="AH22:AM22" si="23">AH20/AH21</f>
        <v>5.9405940594059403E-2</v>
      </c>
      <c r="AI22" s="30">
        <f t="shared" si="23"/>
        <v>3.9408866995073892E-2</v>
      </c>
      <c r="AJ22" s="30">
        <f t="shared" si="23"/>
        <v>3.5175879396984924E-2</v>
      </c>
      <c r="AK22" s="30">
        <f t="shared" si="23"/>
        <v>5.181347150259067E-2</v>
      </c>
      <c r="AL22" s="30">
        <f t="shared" si="23"/>
        <v>4.0178571428571432E-2</v>
      </c>
      <c r="AM22" s="30">
        <f t="shared" si="23"/>
        <v>5.5045871559633031E-2</v>
      </c>
      <c r="AN22" s="36"/>
    </row>
    <row r="23" spans="2:40" ht="17.25" thickBot="1" x14ac:dyDescent="0.65">
      <c r="B23">
        <v>0</v>
      </c>
      <c r="C23">
        <v>0</v>
      </c>
      <c r="D23">
        <v>0.4</v>
      </c>
      <c r="L23">
        <v>0.4</v>
      </c>
      <c r="M23">
        <v>0</v>
      </c>
      <c r="N23">
        <v>0</v>
      </c>
      <c r="V23">
        <v>0</v>
      </c>
      <c r="W23">
        <v>0.4</v>
      </c>
      <c r="X23">
        <v>0</v>
      </c>
      <c r="AE23">
        <v>4</v>
      </c>
      <c r="AF23">
        <v>0.4</v>
      </c>
      <c r="AG23">
        <v>0.5</v>
      </c>
      <c r="AH23">
        <v>0.2</v>
      </c>
    </row>
    <row r="24" spans="2:40" x14ac:dyDescent="0.6">
      <c r="B24" s="24"/>
      <c r="C24" s="25" t="s">
        <v>272</v>
      </c>
      <c r="D24" s="25" t="s">
        <v>273</v>
      </c>
      <c r="E24" s="25" t="s">
        <v>274</v>
      </c>
      <c r="F24" s="25" t="s">
        <v>275</v>
      </c>
      <c r="G24" s="25" t="s">
        <v>276</v>
      </c>
      <c r="H24" s="25" t="s">
        <v>277</v>
      </c>
      <c r="I24" s="25" t="s">
        <v>278</v>
      </c>
      <c r="J24" s="31"/>
      <c r="L24" s="24"/>
      <c r="M24" s="25" t="s">
        <v>272</v>
      </c>
      <c r="N24" s="25" t="s">
        <v>273</v>
      </c>
      <c r="O24" s="25" t="s">
        <v>274</v>
      </c>
      <c r="P24" s="25" t="s">
        <v>275</v>
      </c>
      <c r="Q24" s="25" t="s">
        <v>276</v>
      </c>
      <c r="R24" s="25" t="s">
        <v>277</v>
      </c>
      <c r="S24" s="25" t="s">
        <v>278</v>
      </c>
      <c r="T24" s="31"/>
      <c r="V24" s="24"/>
      <c r="W24" s="25" t="s">
        <v>272</v>
      </c>
      <c r="X24" s="25" t="s">
        <v>273</v>
      </c>
      <c r="Y24" s="25" t="s">
        <v>274</v>
      </c>
      <c r="Z24" s="25" t="s">
        <v>275</v>
      </c>
      <c r="AA24" s="25" t="s">
        <v>276</v>
      </c>
      <c r="AB24" s="25" t="s">
        <v>277</v>
      </c>
      <c r="AC24" s="25" t="s">
        <v>278</v>
      </c>
      <c r="AD24" s="31"/>
      <c r="AF24" s="24"/>
      <c r="AG24" s="25" t="s">
        <v>272</v>
      </c>
      <c r="AH24" s="25" t="s">
        <v>273</v>
      </c>
      <c r="AI24" s="25" t="s">
        <v>274</v>
      </c>
      <c r="AJ24" s="25" t="s">
        <v>275</v>
      </c>
      <c r="AK24" s="25" t="s">
        <v>276</v>
      </c>
      <c r="AL24" s="25" t="s">
        <v>277</v>
      </c>
      <c r="AM24" s="25" t="s">
        <v>278</v>
      </c>
      <c r="AN24" s="31"/>
    </row>
    <row r="25" spans="2:40" x14ac:dyDescent="0.6">
      <c r="B25" s="26"/>
      <c r="C25" s="20">
        <v>0</v>
      </c>
      <c r="D25" s="20">
        <v>1</v>
      </c>
      <c r="E25" s="20">
        <v>2</v>
      </c>
      <c r="F25" s="20">
        <v>3</v>
      </c>
      <c r="G25" s="20">
        <v>4</v>
      </c>
      <c r="H25" s="20">
        <v>5</v>
      </c>
      <c r="I25" s="20">
        <v>6</v>
      </c>
      <c r="J25" s="28"/>
      <c r="L25" s="26"/>
      <c r="M25" s="20">
        <v>0</v>
      </c>
      <c r="N25" s="20">
        <v>1</v>
      </c>
      <c r="O25" s="20">
        <v>2</v>
      </c>
      <c r="P25" s="20">
        <v>3</v>
      </c>
      <c r="Q25" s="20">
        <v>4</v>
      </c>
      <c r="R25" s="20">
        <v>5</v>
      </c>
      <c r="S25" s="20">
        <v>6</v>
      </c>
      <c r="T25" s="28"/>
      <c r="V25" s="26"/>
      <c r="W25" s="20">
        <v>0</v>
      </c>
      <c r="X25" s="20">
        <v>1</v>
      </c>
      <c r="Y25" s="20">
        <v>2</v>
      </c>
      <c r="Z25" s="20">
        <v>3</v>
      </c>
      <c r="AA25" s="20">
        <v>4</v>
      </c>
      <c r="AB25" s="20">
        <v>5</v>
      </c>
      <c r="AC25" s="20">
        <v>6</v>
      </c>
      <c r="AD25" s="28"/>
      <c r="AF25" s="26"/>
      <c r="AG25" s="20">
        <v>0</v>
      </c>
      <c r="AH25" s="20">
        <v>1</v>
      </c>
      <c r="AI25" s="20">
        <v>2</v>
      </c>
      <c r="AJ25" s="20">
        <v>3</v>
      </c>
      <c r="AK25" s="20">
        <v>4</v>
      </c>
      <c r="AL25" s="20">
        <v>5</v>
      </c>
      <c r="AM25" s="20">
        <v>6</v>
      </c>
      <c r="AN25" s="28"/>
    </row>
    <row r="26" spans="2:40" x14ac:dyDescent="0.6">
      <c r="B26" s="27" t="s">
        <v>23</v>
      </c>
      <c r="C26" s="21">
        <v>212</v>
      </c>
      <c r="D26" s="21">
        <v>189</v>
      </c>
      <c r="E26" s="21">
        <v>197</v>
      </c>
      <c r="F26" s="21">
        <v>192</v>
      </c>
      <c r="G26" s="21">
        <v>183</v>
      </c>
      <c r="H26" s="21">
        <v>217</v>
      </c>
      <c r="I26" s="21">
        <v>205</v>
      </c>
      <c r="J26" s="34">
        <f>SUM(C26:I26)</f>
        <v>1395</v>
      </c>
      <c r="L26" s="27" t="s">
        <v>23</v>
      </c>
      <c r="M26" s="21">
        <v>209</v>
      </c>
      <c r="N26" s="21">
        <v>193</v>
      </c>
      <c r="O26" s="21">
        <v>196</v>
      </c>
      <c r="P26" s="21">
        <v>192</v>
      </c>
      <c r="Q26" s="21">
        <v>183</v>
      </c>
      <c r="R26" s="21">
        <v>216</v>
      </c>
      <c r="S26" s="21">
        <v>205</v>
      </c>
      <c r="T26" s="34">
        <f>SUM(M26:S26)</f>
        <v>1394</v>
      </c>
      <c r="V26" s="27" t="s">
        <v>23</v>
      </c>
      <c r="W26" s="21">
        <v>210</v>
      </c>
      <c r="X26" s="21">
        <v>189</v>
      </c>
      <c r="Y26" s="21">
        <v>196</v>
      </c>
      <c r="Z26" s="21">
        <v>192</v>
      </c>
      <c r="AA26" s="21">
        <v>183</v>
      </c>
      <c r="AB26" s="21">
        <v>213</v>
      </c>
      <c r="AC26" s="21">
        <v>211</v>
      </c>
      <c r="AD26" s="34">
        <f>SUM(W26:AC26)</f>
        <v>1394</v>
      </c>
      <c r="AF26" s="27" t="s">
        <v>23</v>
      </c>
      <c r="AG26" s="21">
        <v>211</v>
      </c>
      <c r="AH26" s="21">
        <v>190</v>
      </c>
      <c r="AI26" s="21">
        <v>198</v>
      </c>
      <c r="AJ26" s="21">
        <v>192</v>
      </c>
      <c r="AK26" s="21">
        <v>183</v>
      </c>
      <c r="AL26" s="21">
        <v>215</v>
      </c>
      <c r="AM26" s="21">
        <v>208</v>
      </c>
      <c r="AN26" s="34">
        <f>SUM(AG26:AM26)</f>
        <v>1397</v>
      </c>
    </row>
    <row r="27" spans="2:40" x14ac:dyDescent="0.6">
      <c r="B27" s="27" t="s">
        <v>299</v>
      </c>
      <c r="C27" s="22">
        <v>7</v>
      </c>
      <c r="D27" s="22">
        <v>13</v>
      </c>
      <c r="E27" s="22">
        <v>6</v>
      </c>
      <c r="F27" s="22">
        <v>7</v>
      </c>
      <c r="G27" s="22">
        <v>10</v>
      </c>
      <c r="H27" s="22">
        <v>7</v>
      </c>
      <c r="I27" s="22">
        <v>13</v>
      </c>
      <c r="J27" s="34">
        <f>SUM(C27:I27)</f>
        <v>63</v>
      </c>
      <c r="L27" s="27" t="s">
        <v>299</v>
      </c>
      <c r="M27" s="22">
        <v>10</v>
      </c>
      <c r="N27" s="22">
        <v>9</v>
      </c>
      <c r="O27" s="22">
        <v>7</v>
      </c>
      <c r="P27" s="22">
        <v>7</v>
      </c>
      <c r="Q27" s="22">
        <v>10</v>
      </c>
      <c r="R27" s="22">
        <v>8</v>
      </c>
      <c r="S27" s="22">
        <v>13</v>
      </c>
      <c r="T27" s="34">
        <f>SUM(M27:S27)</f>
        <v>64</v>
      </c>
      <c r="V27" s="27" t="s">
        <v>299</v>
      </c>
      <c r="W27" s="22">
        <v>9</v>
      </c>
      <c r="X27" s="22">
        <v>13</v>
      </c>
      <c r="Y27" s="22">
        <v>7</v>
      </c>
      <c r="Z27" s="22">
        <v>7</v>
      </c>
      <c r="AA27" s="22">
        <v>10</v>
      </c>
      <c r="AB27" s="22">
        <v>11</v>
      </c>
      <c r="AC27" s="22">
        <v>7</v>
      </c>
      <c r="AD27" s="34">
        <f>SUM(W27:AC27)</f>
        <v>64</v>
      </c>
      <c r="AF27" s="27" t="s">
        <v>299</v>
      </c>
      <c r="AG27" s="22">
        <v>8</v>
      </c>
      <c r="AH27" s="22">
        <v>12</v>
      </c>
      <c r="AI27" s="22">
        <v>5</v>
      </c>
      <c r="AJ27" s="22">
        <v>7</v>
      </c>
      <c r="AK27" s="22">
        <v>10</v>
      </c>
      <c r="AL27" s="22">
        <v>9</v>
      </c>
      <c r="AM27" s="22">
        <v>10</v>
      </c>
      <c r="AN27" s="34">
        <f>SUM(AG27:AM27)</f>
        <v>61</v>
      </c>
    </row>
    <row r="28" spans="2:40" x14ac:dyDescent="0.6">
      <c r="B28" s="26" t="s">
        <v>279</v>
      </c>
      <c r="C28" s="20">
        <f>C26+C27</f>
        <v>219</v>
      </c>
      <c r="D28" s="20">
        <f t="shared" ref="D28:I28" si="24">D26+D27</f>
        <v>202</v>
      </c>
      <c r="E28" s="20">
        <f t="shared" si="24"/>
        <v>203</v>
      </c>
      <c r="F28" s="20">
        <f t="shared" si="24"/>
        <v>199</v>
      </c>
      <c r="G28" s="20">
        <f t="shared" si="24"/>
        <v>193</v>
      </c>
      <c r="H28" s="20">
        <f t="shared" si="24"/>
        <v>224</v>
      </c>
      <c r="I28" s="20">
        <f t="shared" si="24"/>
        <v>218</v>
      </c>
      <c r="J28" s="28">
        <f>SUM(C28:I28)</f>
        <v>1458</v>
      </c>
      <c r="L28" s="26" t="s">
        <v>279</v>
      </c>
      <c r="M28" s="20">
        <f>M26+M27</f>
        <v>219</v>
      </c>
      <c r="N28" s="20">
        <f t="shared" ref="N28:S28" si="25">N26+N27</f>
        <v>202</v>
      </c>
      <c r="O28" s="20">
        <f t="shared" si="25"/>
        <v>203</v>
      </c>
      <c r="P28" s="20">
        <f t="shared" si="25"/>
        <v>199</v>
      </c>
      <c r="Q28" s="20">
        <f t="shared" si="25"/>
        <v>193</v>
      </c>
      <c r="R28" s="20">
        <f t="shared" si="25"/>
        <v>224</v>
      </c>
      <c r="S28" s="20">
        <f t="shared" si="25"/>
        <v>218</v>
      </c>
      <c r="T28" s="28">
        <f>SUM(M28:S28)</f>
        <v>1458</v>
      </c>
      <c r="V28" s="26" t="s">
        <v>279</v>
      </c>
      <c r="W28" s="20">
        <f>W26+W27</f>
        <v>219</v>
      </c>
      <c r="X28" s="20">
        <f t="shared" ref="X28:AC28" si="26">X26+X27</f>
        <v>202</v>
      </c>
      <c r="Y28" s="20">
        <f t="shared" si="26"/>
        <v>203</v>
      </c>
      <c r="Z28" s="20">
        <f t="shared" si="26"/>
        <v>199</v>
      </c>
      <c r="AA28" s="20">
        <f t="shared" si="26"/>
        <v>193</v>
      </c>
      <c r="AB28" s="20">
        <f t="shared" si="26"/>
        <v>224</v>
      </c>
      <c r="AC28" s="20">
        <f t="shared" si="26"/>
        <v>218</v>
      </c>
      <c r="AD28" s="28">
        <f>SUM(W28:AC28)</f>
        <v>1458</v>
      </c>
      <c r="AF28" s="26" t="s">
        <v>279</v>
      </c>
      <c r="AG28" s="20">
        <f>AG26+AG27</f>
        <v>219</v>
      </c>
      <c r="AH28" s="20">
        <f t="shared" ref="AH28:AM28" si="27">AH26+AH27</f>
        <v>202</v>
      </c>
      <c r="AI28" s="20">
        <f t="shared" si="27"/>
        <v>203</v>
      </c>
      <c r="AJ28" s="20">
        <f t="shared" si="27"/>
        <v>199</v>
      </c>
      <c r="AK28" s="20">
        <f t="shared" si="27"/>
        <v>193</v>
      </c>
      <c r="AL28" s="20">
        <f t="shared" si="27"/>
        <v>224</v>
      </c>
      <c r="AM28" s="20">
        <f t="shared" si="27"/>
        <v>218</v>
      </c>
      <c r="AN28" s="28">
        <f>SUM(AG28:AM28)</f>
        <v>1458</v>
      </c>
    </row>
    <row r="29" spans="2:40" ht="17.25" thickBot="1" x14ac:dyDescent="0.65">
      <c r="B29" s="29"/>
      <c r="C29" s="30">
        <f>C27/C28</f>
        <v>3.1963470319634701E-2</v>
      </c>
      <c r="D29" s="30">
        <f t="shared" ref="D29:I29" si="28">D27/D28</f>
        <v>6.4356435643564358E-2</v>
      </c>
      <c r="E29" s="30">
        <f t="shared" si="28"/>
        <v>2.9556650246305417E-2</v>
      </c>
      <c r="F29" s="30">
        <f t="shared" si="28"/>
        <v>3.5175879396984924E-2</v>
      </c>
      <c r="G29" s="30">
        <f t="shared" si="28"/>
        <v>5.181347150259067E-2</v>
      </c>
      <c r="H29" s="30">
        <f t="shared" si="28"/>
        <v>3.125E-2</v>
      </c>
      <c r="I29" s="30">
        <f t="shared" si="28"/>
        <v>5.9633027522935783E-2</v>
      </c>
      <c r="J29" s="36"/>
      <c r="L29" s="29"/>
      <c r="M29" s="30">
        <f>M27/M28</f>
        <v>4.5662100456621002E-2</v>
      </c>
      <c r="N29" s="30">
        <f t="shared" ref="N29:S29" si="29">N27/N28</f>
        <v>4.4554455445544552E-2</v>
      </c>
      <c r="O29" s="30">
        <f t="shared" si="29"/>
        <v>3.4482758620689655E-2</v>
      </c>
      <c r="P29" s="30">
        <f t="shared" si="29"/>
        <v>3.5175879396984924E-2</v>
      </c>
      <c r="Q29" s="30">
        <f t="shared" si="29"/>
        <v>5.181347150259067E-2</v>
      </c>
      <c r="R29" s="30">
        <f t="shared" si="29"/>
        <v>3.5714285714285712E-2</v>
      </c>
      <c r="S29" s="30">
        <f t="shared" si="29"/>
        <v>5.9633027522935783E-2</v>
      </c>
      <c r="T29" s="36"/>
      <c r="V29" s="29"/>
      <c r="W29" s="30">
        <f>W27/W28</f>
        <v>4.1095890410958902E-2</v>
      </c>
      <c r="X29" s="30">
        <f t="shared" ref="X29:AC29" si="30">X27/X28</f>
        <v>6.4356435643564358E-2</v>
      </c>
      <c r="Y29" s="30">
        <f t="shared" si="30"/>
        <v>3.4482758620689655E-2</v>
      </c>
      <c r="Z29" s="30">
        <f t="shared" si="30"/>
        <v>3.5175879396984924E-2</v>
      </c>
      <c r="AA29" s="30">
        <f t="shared" si="30"/>
        <v>5.181347150259067E-2</v>
      </c>
      <c r="AB29" s="30">
        <f t="shared" si="30"/>
        <v>4.9107142857142856E-2</v>
      </c>
      <c r="AC29" s="30">
        <f t="shared" si="30"/>
        <v>3.2110091743119268E-2</v>
      </c>
      <c r="AD29" s="36"/>
      <c r="AF29" s="29"/>
      <c r="AG29" s="30">
        <f>AG27/AG28</f>
        <v>3.6529680365296802E-2</v>
      </c>
      <c r="AH29" s="30">
        <f t="shared" ref="AH29:AM29" si="31">AH27/AH28</f>
        <v>5.9405940594059403E-2</v>
      </c>
      <c r="AI29" s="30">
        <f t="shared" si="31"/>
        <v>2.4630541871921183E-2</v>
      </c>
      <c r="AJ29" s="30">
        <f t="shared" si="31"/>
        <v>3.5175879396984924E-2</v>
      </c>
      <c r="AK29" s="30">
        <f t="shared" si="31"/>
        <v>5.181347150259067E-2</v>
      </c>
      <c r="AL29" s="30">
        <f t="shared" si="31"/>
        <v>4.0178571428571432E-2</v>
      </c>
      <c r="AM29" s="30">
        <f t="shared" si="31"/>
        <v>4.5871559633027525E-2</v>
      </c>
      <c r="AN29" s="36"/>
    </row>
    <row r="30" spans="2:40" ht="17.25" thickBot="1" x14ac:dyDescent="0.65">
      <c r="B30">
        <v>0</v>
      </c>
      <c r="C30">
        <v>0</v>
      </c>
      <c r="D30">
        <v>0.5</v>
      </c>
      <c r="L30">
        <v>0.5</v>
      </c>
      <c r="M30">
        <v>0</v>
      </c>
      <c r="N30">
        <v>0</v>
      </c>
      <c r="V30">
        <v>0</v>
      </c>
      <c r="W30">
        <v>0.5</v>
      </c>
      <c r="X30">
        <v>0</v>
      </c>
      <c r="AE30">
        <v>5</v>
      </c>
      <c r="AF30">
        <v>0.9</v>
      </c>
      <c r="AG30">
        <v>0.5</v>
      </c>
      <c r="AH30">
        <v>0.2</v>
      </c>
    </row>
    <row r="31" spans="2:40" x14ac:dyDescent="0.6">
      <c r="B31" s="24"/>
      <c r="C31" s="25" t="s">
        <v>272</v>
      </c>
      <c r="D31" s="25" t="s">
        <v>273</v>
      </c>
      <c r="E31" s="25" t="s">
        <v>274</v>
      </c>
      <c r="F31" s="25" t="s">
        <v>275</v>
      </c>
      <c r="G31" s="25" t="s">
        <v>276</v>
      </c>
      <c r="H31" s="25" t="s">
        <v>277</v>
      </c>
      <c r="I31" s="25" t="s">
        <v>278</v>
      </c>
      <c r="J31" s="31"/>
      <c r="L31" s="24"/>
      <c r="M31" s="25" t="s">
        <v>272</v>
      </c>
      <c r="N31" s="25" t="s">
        <v>273</v>
      </c>
      <c r="O31" s="25" t="s">
        <v>274</v>
      </c>
      <c r="P31" s="25" t="s">
        <v>275</v>
      </c>
      <c r="Q31" s="25" t="s">
        <v>276</v>
      </c>
      <c r="R31" s="25" t="s">
        <v>277</v>
      </c>
      <c r="S31" s="25" t="s">
        <v>278</v>
      </c>
      <c r="T31" s="31"/>
      <c r="V31" s="24"/>
      <c r="W31" s="25" t="s">
        <v>272</v>
      </c>
      <c r="X31" s="25" t="s">
        <v>273</v>
      </c>
      <c r="Y31" s="25" t="s">
        <v>274</v>
      </c>
      <c r="Z31" s="25" t="s">
        <v>275</v>
      </c>
      <c r="AA31" s="25" t="s">
        <v>276</v>
      </c>
      <c r="AB31" s="25" t="s">
        <v>277</v>
      </c>
      <c r="AC31" s="25" t="s">
        <v>278</v>
      </c>
      <c r="AD31" s="31"/>
      <c r="AF31" s="24"/>
      <c r="AG31" s="25" t="s">
        <v>272</v>
      </c>
      <c r="AH31" s="25" t="s">
        <v>273</v>
      </c>
      <c r="AI31" s="25" t="s">
        <v>274</v>
      </c>
      <c r="AJ31" s="25" t="s">
        <v>275</v>
      </c>
      <c r="AK31" s="25" t="s">
        <v>276</v>
      </c>
      <c r="AL31" s="25" t="s">
        <v>277</v>
      </c>
      <c r="AM31" s="25" t="s">
        <v>278</v>
      </c>
      <c r="AN31" s="31"/>
    </row>
    <row r="32" spans="2:40" x14ac:dyDescent="0.6">
      <c r="B32" s="26"/>
      <c r="C32" s="20">
        <v>0</v>
      </c>
      <c r="D32" s="20">
        <v>1</v>
      </c>
      <c r="E32" s="20">
        <v>2</v>
      </c>
      <c r="F32" s="20">
        <v>3</v>
      </c>
      <c r="G32" s="20">
        <v>4</v>
      </c>
      <c r="H32" s="20">
        <v>5</v>
      </c>
      <c r="I32" s="20">
        <v>6</v>
      </c>
      <c r="J32" s="28"/>
      <c r="L32" s="26"/>
      <c r="M32" s="20">
        <v>0</v>
      </c>
      <c r="N32" s="20">
        <v>1</v>
      </c>
      <c r="O32" s="20">
        <v>2</v>
      </c>
      <c r="P32" s="20">
        <v>3</v>
      </c>
      <c r="Q32" s="20">
        <v>4</v>
      </c>
      <c r="R32" s="20">
        <v>5</v>
      </c>
      <c r="S32" s="20">
        <v>6</v>
      </c>
      <c r="T32" s="28"/>
      <c r="V32" s="26"/>
      <c r="W32" s="20">
        <v>0</v>
      </c>
      <c r="X32" s="20">
        <v>1</v>
      </c>
      <c r="Y32" s="20">
        <v>2</v>
      </c>
      <c r="Z32" s="20">
        <v>3</v>
      </c>
      <c r="AA32" s="20">
        <v>4</v>
      </c>
      <c r="AB32" s="20">
        <v>5</v>
      </c>
      <c r="AC32" s="20">
        <v>6</v>
      </c>
      <c r="AD32" s="28"/>
      <c r="AF32" s="26"/>
      <c r="AG32" s="20">
        <v>0</v>
      </c>
      <c r="AH32" s="20">
        <v>1</v>
      </c>
      <c r="AI32" s="20">
        <v>2</v>
      </c>
      <c r="AJ32" s="20">
        <v>3</v>
      </c>
      <c r="AK32" s="20">
        <v>4</v>
      </c>
      <c r="AL32" s="20">
        <v>5</v>
      </c>
      <c r="AM32" s="20">
        <v>6</v>
      </c>
      <c r="AN32" s="28"/>
    </row>
    <row r="33" spans="2:40" x14ac:dyDescent="0.6">
      <c r="B33" s="27" t="s">
        <v>23</v>
      </c>
      <c r="C33" s="21">
        <v>210</v>
      </c>
      <c r="D33" s="21">
        <v>190</v>
      </c>
      <c r="E33" s="21">
        <v>197</v>
      </c>
      <c r="F33" s="21">
        <v>192</v>
      </c>
      <c r="G33" s="21">
        <v>183</v>
      </c>
      <c r="H33" s="21">
        <v>216</v>
      </c>
      <c r="I33" s="21">
        <v>208</v>
      </c>
      <c r="J33" s="34">
        <f>SUM(C33:I33)</f>
        <v>1396</v>
      </c>
      <c r="L33" s="27" t="s">
        <v>23</v>
      </c>
      <c r="M33" s="21">
        <v>209</v>
      </c>
      <c r="N33" s="21">
        <v>190</v>
      </c>
      <c r="O33" s="21">
        <v>198</v>
      </c>
      <c r="P33" s="21">
        <v>192</v>
      </c>
      <c r="Q33" s="21">
        <v>183</v>
      </c>
      <c r="R33" s="21">
        <v>215</v>
      </c>
      <c r="S33" s="21">
        <v>205</v>
      </c>
      <c r="T33" s="34">
        <f>SUM(M33:S33)</f>
        <v>1392</v>
      </c>
      <c r="V33" s="27" t="s">
        <v>23</v>
      </c>
      <c r="W33" s="21">
        <v>210</v>
      </c>
      <c r="X33" s="21">
        <v>192</v>
      </c>
      <c r="Y33" s="21">
        <v>196</v>
      </c>
      <c r="Z33" s="21">
        <v>192</v>
      </c>
      <c r="AA33" s="21">
        <v>183</v>
      </c>
      <c r="AB33" s="21">
        <v>217</v>
      </c>
      <c r="AC33" s="21">
        <v>207</v>
      </c>
      <c r="AD33" s="34">
        <f>SUM(W33:AC33)</f>
        <v>1397</v>
      </c>
      <c r="AF33" s="27" t="s">
        <v>23</v>
      </c>
      <c r="AG33" s="21">
        <v>209</v>
      </c>
      <c r="AH33" s="21">
        <v>192</v>
      </c>
      <c r="AI33" s="21">
        <v>195</v>
      </c>
      <c r="AJ33" s="21">
        <v>192</v>
      </c>
      <c r="AK33" s="21">
        <v>183</v>
      </c>
      <c r="AL33" s="21">
        <v>217</v>
      </c>
      <c r="AM33" s="21">
        <v>206</v>
      </c>
      <c r="AN33" s="34">
        <f>SUM(AG33:AM33)</f>
        <v>1394</v>
      </c>
    </row>
    <row r="34" spans="2:40" x14ac:dyDescent="0.6">
      <c r="B34" s="27" t="s">
        <v>299</v>
      </c>
      <c r="C34" s="22">
        <v>9</v>
      </c>
      <c r="D34" s="22">
        <v>12</v>
      </c>
      <c r="E34" s="22">
        <v>6</v>
      </c>
      <c r="F34" s="22">
        <v>7</v>
      </c>
      <c r="G34" s="22">
        <v>10</v>
      </c>
      <c r="H34" s="22">
        <v>8</v>
      </c>
      <c r="I34" s="22">
        <v>10</v>
      </c>
      <c r="J34" s="34">
        <f>SUM(C34:I34)</f>
        <v>62</v>
      </c>
      <c r="L34" s="27" t="s">
        <v>299</v>
      </c>
      <c r="M34" s="22">
        <v>10</v>
      </c>
      <c r="N34" s="22">
        <v>12</v>
      </c>
      <c r="O34" s="22">
        <v>5</v>
      </c>
      <c r="P34" s="22">
        <v>7</v>
      </c>
      <c r="Q34" s="22">
        <v>10</v>
      </c>
      <c r="R34" s="22">
        <v>9</v>
      </c>
      <c r="S34" s="22">
        <v>13</v>
      </c>
      <c r="T34" s="34">
        <f>SUM(M34:S34)</f>
        <v>66</v>
      </c>
      <c r="V34" s="27" t="s">
        <v>299</v>
      </c>
      <c r="W34" s="22">
        <v>9</v>
      </c>
      <c r="X34" s="22">
        <v>10</v>
      </c>
      <c r="Y34" s="22">
        <v>7</v>
      </c>
      <c r="Z34" s="22">
        <v>7</v>
      </c>
      <c r="AA34" s="22">
        <v>10</v>
      </c>
      <c r="AB34" s="22">
        <v>7</v>
      </c>
      <c r="AC34" s="22">
        <v>11</v>
      </c>
      <c r="AD34" s="34">
        <f>SUM(W34:AC34)</f>
        <v>61</v>
      </c>
      <c r="AF34" s="27" t="s">
        <v>299</v>
      </c>
      <c r="AG34" s="22">
        <v>10</v>
      </c>
      <c r="AH34" s="22">
        <v>10</v>
      </c>
      <c r="AI34" s="22">
        <v>8</v>
      </c>
      <c r="AJ34" s="22">
        <v>7</v>
      </c>
      <c r="AK34" s="22">
        <v>10</v>
      </c>
      <c r="AL34" s="22">
        <v>7</v>
      </c>
      <c r="AM34" s="22">
        <v>12</v>
      </c>
      <c r="AN34" s="34">
        <f>SUM(AG34:AM34)</f>
        <v>64</v>
      </c>
    </row>
    <row r="35" spans="2:40" x14ac:dyDescent="0.6">
      <c r="B35" s="26" t="s">
        <v>279</v>
      </c>
      <c r="C35" s="20">
        <f>C33+C34</f>
        <v>219</v>
      </c>
      <c r="D35" s="20">
        <f t="shared" ref="D35:H35" si="32">D33+D34</f>
        <v>202</v>
      </c>
      <c r="E35" s="20">
        <f t="shared" si="32"/>
        <v>203</v>
      </c>
      <c r="F35" s="20">
        <f t="shared" si="32"/>
        <v>199</v>
      </c>
      <c r="G35" s="20">
        <f t="shared" si="32"/>
        <v>193</v>
      </c>
      <c r="H35" s="20">
        <f t="shared" si="32"/>
        <v>224</v>
      </c>
      <c r="I35" s="20">
        <v>1</v>
      </c>
      <c r="J35" s="28">
        <f>SUM(C35:I35)</f>
        <v>1241</v>
      </c>
      <c r="L35" s="26" t="s">
        <v>279</v>
      </c>
      <c r="M35" s="20">
        <f>M33+M34</f>
        <v>219</v>
      </c>
      <c r="N35" s="20">
        <f t="shared" ref="N35:S35" si="33">N33+N34</f>
        <v>202</v>
      </c>
      <c r="O35" s="20">
        <f t="shared" si="33"/>
        <v>203</v>
      </c>
      <c r="P35" s="20">
        <f t="shared" si="33"/>
        <v>199</v>
      </c>
      <c r="Q35" s="20">
        <f t="shared" si="33"/>
        <v>193</v>
      </c>
      <c r="R35" s="20">
        <f t="shared" si="33"/>
        <v>224</v>
      </c>
      <c r="S35" s="20">
        <f t="shared" si="33"/>
        <v>218</v>
      </c>
      <c r="T35" s="28">
        <f>SUM(M35:S35)</f>
        <v>1458</v>
      </c>
      <c r="V35" s="26" t="s">
        <v>279</v>
      </c>
      <c r="W35" s="20">
        <f>W33+W34</f>
        <v>219</v>
      </c>
      <c r="X35" s="20">
        <f t="shared" ref="X35:AC35" si="34">X33+X34</f>
        <v>202</v>
      </c>
      <c r="Y35" s="20">
        <f t="shared" si="34"/>
        <v>203</v>
      </c>
      <c r="Z35" s="20">
        <f t="shared" si="34"/>
        <v>199</v>
      </c>
      <c r="AA35" s="20">
        <f t="shared" si="34"/>
        <v>193</v>
      </c>
      <c r="AB35" s="20">
        <f t="shared" si="34"/>
        <v>224</v>
      </c>
      <c r="AC35" s="20">
        <f t="shared" si="34"/>
        <v>218</v>
      </c>
      <c r="AD35" s="28">
        <f>SUM(W35:AC35)</f>
        <v>1458</v>
      </c>
      <c r="AF35" s="26" t="s">
        <v>279</v>
      </c>
      <c r="AG35" s="20">
        <f>AG33+AG34</f>
        <v>219</v>
      </c>
      <c r="AH35" s="20">
        <f t="shared" ref="AH35:AM35" si="35">AH33+AH34</f>
        <v>202</v>
      </c>
      <c r="AI35" s="20">
        <f t="shared" si="35"/>
        <v>203</v>
      </c>
      <c r="AJ35" s="20">
        <f t="shared" si="35"/>
        <v>199</v>
      </c>
      <c r="AK35" s="20">
        <f t="shared" si="35"/>
        <v>193</v>
      </c>
      <c r="AL35" s="20">
        <f t="shared" si="35"/>
        <v>224</v>
      </c>
      <c r="AM35" s="20">
        <f t="shared" si="35"/>
        <v>218</v>
      </c>
      <c r="AN35" s="28">
        <f>SUM(AG35:AM35)</f>
        <v>1458</v>
      </c>
    </row>
    <row r="36" spans="2:40" ht="17.25" thickBot="1" x14ac:dyDescent="0.65">
      <c r="B36" s="29"/>
      <c r="C36" s="30">
        <f>C34/C35</f>
        <v>4.1095890410958902E-2</v>
      </c>
      <c r="D36" s="30">
        <f t="shared" ref="D36:I36" si="36">D34/D35</f>
        <v>5.9405940594059403E-2</v>
      </c>
      <c r="E36" s="30">
        <f t="shared" si="36"/>
        <v>2.9556650246305417E-2</v>
      </c>
      <c r="F36" s="30">
        <f t="shared" si="36"/>
        <v>3.5175879396984924E-2</v>
      </c>
      <c r="G36" s="30">
        <f t="shared" si="36"/>
        <v>5.181347150259067E-2</v>
      </c>
      <c r="H36" s="30">
        <f t="shared" si="36"/>
        <v>3.5714285714285712E-2</v>
      </c>
      <c r="I36" s="30">
        <f t="shared" si="36"/>
        <v>10</v>
      </c>
      <c r="J36" s="36"/>
      <c r="L36" s="29"/>
      <c r="M36" s="30">
        <f>M34/M35</f>
        <v>4.5662100456621002E-2</v>
      </c>
      <c r="N36" s="30">
        <f t="shared" ref="N36:S36" si="37">N34/N35</f>
        <v>5.9405940594059403E-2</v>
      </c>
      <c r="O36" s="30">
        <f t="shared" si="37"/>
        <v>2.4630541871921183E-2</v>
      </c>
      <c r="P36" s="30">
        <f t="shared" si="37"/>
        <v>3.5175879396984924E-2</v>
      </c>
      <c r="Q36" s="30">
        <f t="shared" si="37"/>
        <v>5.181347150259067E-2</v>
      </c>
      <c r="R36" s="30">
        <f t="shared" si="37"/>
        <v>4.0178571428571432E-2</v>
      </c>
      <c r="S36" s="30">
        <f t="shared" si="37"/>
        <v>5.9633027522935783E-2</v>
      </c>
      <c r="T36" s="36"/>
      <c r="V36" s="29"/>
      <c r="W36" s="30">
        <f>W34/W35</f>
        <v>4.1095890410958902E-2</v>
      </c>
      <c r="X36" s="30">
        <f t="shared" ref="X36:AC36" si="38">X34/X35</f>
        <v>4.9504950495049507E-2</v>
      </c>
      <c r="Y36" s="30">
        <f t="shared" si="38"/>
        <v>3.4482758620689655E-2</v>
      </c>
      <c r="Z36" s="30">
        <f t="shared" si="38"/>
        <v>3.5175879396984924E-2</v>
      </c>
      <c r="AA36" s="30">
        <f t="shared" si="38"/>
        <v>5.181347150259067E-2</v>
      </c>
      <c r="AB36" s="30">
        <f t="shared" si="38"/>
        <v>3.125E-2</v>
      </c>
      <c r="AC36" s="30">
        <f t="shared" si="38"/>
        <v>5.0458715596330278E-2</v>
      </c>
      <c r="AD36" s="36"/>
      <c r="AF36" s="29"/>
      <c r="AG36" s="30">
        <f>AG34/AG35</f>
        <v>4.5662100456621002E-2</v>
      </c>
      <c r="AH36" s="30">
        <f t="shared" ref="AH36:AM36" si="39">AH34/AH35</f>
        <v>4.9504950495049507E-2</v>
      </c>
      <c r="AI36" s="30">
        <f t="shared" si="39"/>
        <v>3.9408866995073892E-2</v>
      </c>
      <c r="AJ36" s="30">
        <f t="shared" si="39"/>
        <v>3.5175879396984924E-2</v>
      </c>
      <c r="AK36" s="30">
        <f t="shared" si="39"/>
        <v>5.181347150259067E-2</v>
      </c>
      <c r="AL36" s="30">
        <f t="shared" si="39"/>
        <v>3.125E-2</v>
      </c>
      <c r="AM36" s="30">
        <f t="shared" si="39"/>
        <v>5.5045871559633031E-2</v>
      </c>
      <c r="AN36" s="36"/>
    </row>
    <row r="37" spans="2:40" ht="17.25" thickBot="1" x14ac:dyDescent="0.65">
      <c r="B37">
        <v>0</v>
      </c>
      <c r="C37">
        <v>0</v>
      </c>
      <c r="D37">
        <v>0.6</v>
      </c>
      <c r="L37">
        <v>0.6</v>
      </c>
      <c r="M37">
        <v>0</v>
      </c>
      <c r="N37">
        <v>0</v>
      </c>
      <c r="V37">
        <v>0</v>
      </c>
      <c r="W37">
        <v>0.6</v>
      </c>
      <c r="X37">
        <v>0</v>
      </c>
      <c r="AE37">
        <v>6</v>
      </c>
      <c r="AF37">
        <v>0.2</v>
      </c>
      <c r="AG37">
        <v>0.5</v>
      </c>
      <c r="AH37">
        <v>0.5</v>
      </c>
    </row>
    <row r="38" spans="2:40" x14ac:dyDescent="0.6">
      <c r="B38" s="24"/>
      <c r="C38" s="25" t="s">
        <v>272</v>
      </c>
      <c r="D38" s="25" t="s">
        <v>273</v>
      </c>
      <c r="E38" s="25" t="s">
        <v>274</v>
      </c>
      <c r="F38" s="25" t="s">
        <v>275</v>
      </c>
      <c r="G38" s="25" t="s">
        <v>276</v>
      </c>
      <c r="H38" s="25" t="s">
        <v>277</v>
      </c>
      <c r="I38" s="25" t="s">
        <v>278</v>
      </c>
      <c r="J38" s="31"/>
      <c r="L38" s="24"/>
      <c r="M38" s="25" t="s">
        <v>272</v>
      </c>
      <c r="N38" s="25" t="s">
        <v>273</v>
      </c>
      <c r="O38" s="25" t="s">
        <v>274</v>
      </c>
      <c r="P38" s="25" t="s">
        <v>275</v>
      </c>
      <c r="Q38" s="25" t="s">
        <v>276</v>
      </c>
      <c r="R38" s="25" t="s">
        <v>277</v>
      </c>
      <c r="S38" s="25" t="s">
        <v>278</v>
      </c>
      <c r="T38" s="31"/>
      <c r="V38" s="24"/>
      <c r="W38" s="25" t="s">
        <v>272</v>
      </c>
      <c r="X38" s="25" t="s">
        <v>273</v>
      </c>
      <c r="Y38" s="25" t="s">
        <v>274</v>
      </c>
      <c r="Z38" s="25" t="s">
        <v>275</v>
      </c>
      <c r="AA38" s="25" t="s">
        <v>276</v>
      </c>
      <c r="AB38" s="25" t="s">
        <v>277</v>
      </c>
      <c r="AC38" s="25" t="s">
        <v>278</v>
      </c>
      <c r="AD38" s="31"/>
      <c r="AF38" s="24"/>
      <c r="AG38" s="25" t="s">
        <v>272</v>
      </c>
      <c r="AH38" s="25" t="s">
        <v>273</v>
      </c>
      <c r="AI38" s="25" t="s">
        <v>274</v>
      </c>
      <c r="AJ38" s="25" t="s">
        <v>275</v>
      </c>
      <c r="AK38" s="25" t="s">
        <v>276</v>
      </c>
      <c r="AL38" s="25" t="s">
        <v>277</v>
      </c>
      <c r="AM38" s="25" t="s">
        <v>278</v>
      </c>
      <c r="AN38" s="31"/>
    </row>
    <row r="39" spans="2:40" x14ac:dyDescent="0.6">
      <c r="B39" s="26"/>
      <c r="C39" s="20">
        <v>0</v>
      </c>
      <c r="D39" s="20">
        <v>1</v>
      </c>
      <c r="E39" s="20">
        <v>2</v>
      </c>
      <c r="F39" s="20">
        <v>3</v>
      </c>
      <c r="G39" s="20">
        <v>4</v>
      </c>
      <c r="H39" s="20">
        <v>5</v>
      </c>
      <c r="I39" s="20">
        <v>6</v>
      </c>
      <c r="J39" s="28"/>
      <c r="L39" s="26"/>
      <c r="M39" s="20">
        <v>0</v>
      </c>
      <c r="N39" s="20">
        <v>1</v>
      </c>
      <c r="O39" s="20">
        <v>2</v>
      </c>
      <c r="P39" s="20">
        <v>3</v>
      </c>
      <c r="Q39" s="20">
        <v>4</v>
      </c>
      <c r="R39" s="20">
        <v>5</v>
      </c>
      <c r="S39" s="20">
        <v>6</v>
      </c>
      <c r="T39" s="28"/>
      <c r="V39" s="26"/>
      <c r="W39" s="20">
        <v>0</v>
      </c>
      <c r="X39" s="20">
        <v>1</v>
      </c>
      <c r="Y39" s="20">
        <v>2</v>
      </c>
      <c r="Z39" s="20">
        <v>3</v>
      </c>
      <c r="AA39" s="20">
        <v>4</v>
      </c>
      <c r="AB39" s="20">
        <v>5</v>
      </c>
      <c r="AC39" s="20">
        <v>6</v>
      </c>
      <c r="AD39" s="28"/>
      <c r="AF39" s="26"/>
      <c r="AG39" s="20">
        <v>0</v>
      </c>
      <c r="AH39" s="20">
        <v>1</v>
      </c>
      <c r="AI39" s="20">
        <v>2</v>
      </c>
      <c r="AJ39" s="20">
        <v>3</v>
      </c>
      <c r="AK39" s="20">
        <v>4</v>
      </c>
      <c r="AL39" s="20">
        <v>5</v>
      </c>
      <c r="AM39" s="20">
        <v>6</v>
      </c>
      <c r="AN39" s="28"/>
    </row>
    <row r="40" spans="2:40" x14ac:dyDescent="0.6">
      <c r="B40" s="27" t="s">
        <v>23</v>
      </c>
      <c r="C40" s="21">
        <v>209</v>
      </c>
      <c r="D40" s="21">
        <v>188</v>
      </c>
      <c r="E40" s="21">
        <v>193</v>
      </c>
      <c r="F40" s="21">
        <v>192</v>
      </c>
      <c r="G40" s="21">
        <v>183</v>
      </c>
      <c r="H40" s="21">
        <v>215</v>
      </c>
      <c r="I40" s="21">
        <v>205</v>
      </c>
      <c r="J40" s="34">
        <f>SUM(C40:I40)</f>
        <v>1385</v>
      </c>
      <c r="L40" s="27" t="s">
        <v>23</v>
      </c>
      <c r="M40" s="21">
        <v>209</v>
      </c>
      <c r="N40" s="21">
        <v>192</v>
      </c>
      <c r="O40" s="21">
        <v>196</v>
      </c>
      <c r="P40" s="21">
        <v>192</v>
      </c>
      <c r="Q40" s="21">
        <v>183</v>
      </c>
      <c r="R40" s="21">
        <v>216</v>
      </c>
      <c r="S40" s="21">
        <v>204</v>
      </c>
      <c r="T40" s="34">
        <f>SUM(M40:S40)</f>
        <v>1392</v>
      </c>
      <c r="V40" s="27" t="s">
        <v>23</v>
      </c>
      <c r="W40" s="21">
        <v>210</v>
      </c>
      <c r="X40" s="21">
        <v>190</v>
      </c>
      <c r="Y40" s="21">
        <v>195</v>
      </c>
      <c r="Z40" s="21">
        <v>192</v>
      </c>
      <c r="AA40" s="21">
        <v>183</v>
      </c>
      <c r="AB40" s="21">
        <v>216</v>
      </c>
      <c r="AC40" s="21">
        <v>208</v>
      </c>
      <c r="AD40" s="34">
        <f>SUM(W40:AC40)</f>
        <v>1394</v>
      </c>
      <c r="AF40" s="27" t="s">
        <v>23</v>
      </c>
      <c r="AG40" s="21">
        <v>210</v>
      </c>
      <c r="AH40" s="21">
        <v>189</v>
      </c>
      <c r="AI40" s="21">
        <v>193</v>
      </c>
      <c r="AJ40" s="21">
        <v>192</v>
      </c>
      <c r="AK40" s="21">
        <v>183</v>
      </c>
      <c r="AL40" s="21">
        <v>215</v>
      </c>
      <c r="AM40" s="21">
        <v>206</v>
      </c>
      <c r="AN40" s="34">
        <f>SUM(AG40:AM40)</f>
        <v>1388</v>
      </c>
    </row>
    <row r="41" spans="2:40" x14ac:dyDescent="0.6">
      <c r="B41" s="27" t="s">
        <v>299</v>
      </c>
      <c r="C41" s="22">
        <v>10</v>
      </c>
      <c r="D41" s="22">
        <v>14</v>
      </c>
      <c r="E41" s="22">
        <v>10</v>
      </c>
      <c r="F41" s="22">
        <v>7</v>
      </c>
      <c r="G41" s="22">
        <v>10</v>
      </c>
      <c r="H41" s="22">
        <v>9</v>
      </c>
      <c r="I41" s="22">
        <v>13</v>
      </c>
      <c r="J41" s="34">
        <f>SUM(C41:I41)</f>
        <v>73</v>
      </c>
      <c r="L41" s="27" t="s">
        <v>299</v>
      </c>
      <c r="M41" s="22">
        <v>10</v>
      </c>
      <c r="N41" s="22">
        <v>10</v>
      </c>
      <c r="O41" s="22">
        <v>7</v>
      </c>
      <c r="P41" s="22">
        <v>7</v>
      </c>
      <c r="Q41" s="22">
        <v>10</v>
      </c>
      <c r="R41" s="22">
        <v>8</v>
      </c>
      <c r="S41" s="22">
        <v>14</v>
      </c>
      <c r="T41" s="34">
        <f>SUM(M41:S41)</f>
        <v>66</v>
      </c>
      <c r="V41" s="27" t="s">
        <v>299</v>
      </c>
      <c r="W41" s="22">
        <v>9</v>
      </c>
      <c r="X41" s="22">
        <v>12</v>
      </c>
      <c r="Y41" s="22">
        <v>8</v>
      </c>
      <c r="Z41" s="22">
        <v>7</v>
      </c>
      <c r="AA41" s="22">
        <v>10</v>
      </c>
      <c r="AB41" s="22">
        <v>8</v>
      </c>
      <c r="AC41" s="22">
        <v>10</v>
      </c>
      <c r="AD41" s="34">
        <f>SUM(W41:AC41)</f>
        <v>64</v>
      </c>
      <c r="AF41" s="27" t="s">
        <v>299</v>
      </c>
      <c r="AG41" s="22">
        <v>9</v>
      </c>
      <c r="AH41" s="22">
        <v>13</v>
      </c>
      <c r="AI41" s="22">
        <v>10</v>
      </c>
      <c r="AJ41" s="22">
        <v>7</v>
      </c>
      <c r="AK41" s="22">
        <v>10</v>
      </c>
      <c r="AL41" s="22">
        <v>9</v>
      </c>
      <c r="AM41" s="22">
        <v>12</v>
      </c>
      <c r="AN41" s="34">
        <f>SUM(AG41:AM41)</f>
        <v>70</v>
      </c>
    </row>
    <row r="42" spans="2:40" x14ac:dyDescent="0.6">
      <c r="B42" s="26" t="s">
        <v>279</v>
      </c>
      <c r="C42" s="20">
        <f>C40+C41</f>
        <v>219</v>
      </c>
      <c r="D42" s="20">
        <f t="shared" ref="D42:I42" si="40">D40+D41</f>
        <v>202</v>
      </c>
      <c r="E42" s="20">
        <f t="shared" si="40"/>
        <v>203</v>
      </c>
      <c r="F42" s="20">
        <f t="shared" si="40"/>
        <v>199</v>
      </c>
      <c r="G42" s="20">
        <f t="shared" si="40"/>
        <v>193</v>
      </c>
      <c r="H42" s="20">
        <f t="shared" si="40"/>
        <v>224</v>
      </c>
      <c r="I42" s="20">
        <f t="shared" si="40"/>
        <v>218</v>
      </c>
      <c r="J42" s="28">
        <f>SUM(C42:I42)</f>
        <v>1458</v>
      </c>
      <c r="L42" s="26" t="s">
        <v>279</v>
      </c>
      <c r="M42" s="20">
        <f>M40+M41</f>
        <v>219</v>
      </c>
      <c r="N42" s="20">
        <f t="shared" ref="N42:S42" si="41">N40+N41</f>
        <v>202</v>
      </c>
      <c r="O42" s="20">
        <f t="shared" si="41"/>
        <v>203</v>
      </c>
      <c r="P42" s="20">
        <f t="shared" si="41"/>
        <v>199</v>
      </c>
      <c r="Q42" s="20">
        <f t="shared" si="41"/>
        <v>193</v>
      </c>
      <c r="R42" s="20">
        <f t="shared" si="41"/>
        <v>224</v>
      </c>
      <c r="S42" s="20">
        <f t="shared" si="41"/>
        <v>218</v>
      </c>
      <c r="T42" s="28">
        <f>SUM(M42:S42)</f>
        <v>1458</v>
      </c>
      <c r="V42" s="26" t="s">
        <v>279</v>
      </c>
      <c r="W42" s="20">
        <f>W40+W41</f>
        <v>219</v>
      </c>
      <c r="X42" s="20">
        <f t="shared" ref="X42:AC42" si="42">X40+X41</f>
        <v>202</v>
      </c>
      <c r="Y42" s="20">
        <f t="shared" si="42"/>
        <v>203</v>
      </c>
      <c r="Z42" s="20">
        <f t="shared" si="42"/>
        <v>199</v>
      </c>
      <c r="AA42" s="20">
        <f t="shared" si="42"/>
        <v>193</v>
      </c>
      <c r="AB42" s="20">
        <f t="shared" si="42"/>
        <v>224</v>
      </c>
      <c r="AC42" s="20">
        <f t="shared" si="42"/>
        <v>218</v>
      </c>
      <c r="AD42" s="28">
        <f>SUM(W42:AC42)</f>
        <v>1458</v>
      </c>
      <c r="AF42" s="26" t="s">
        <v>279</v>
      </c>
      <c r="AG42" s="20">
        <f>AG40+AG41</f>
        <v>219</v>
      </c>
      <c r="AH42" s="20">
        <f t="shared" ref="AH42:AM42" si="43">AH40+AH41</f>
        <v>202</v>
      </c>
      <c r="AI42" s="20">
        <f t="shared" si="43"/>
        <v>203</v>
      </c>
      <c r="AJ42" s="20">
        <f t="shared" si="43"/>
        <v>199</v>
      </c>
      <c r="AK42" s="20">
        <f t="shared" si="43"/>
        <v>193</v>
      </c>
      <c r="AL42" s="20">
        <f t="shared" si="43"/>
        <v>224</v>
      </c>
      <c r="AM42" s="20">
        <f t="shared" si="43"/>
        <v>218</v>
      </c>
      <c r="AN42" s="28">
        <f>SUM(AG42:AM42)</f>
        <v>1458</v>
      </c>
    </row>
    <row r="43" spans="2:40" ht="17.25" thickBot="1" x14ac:dyDescent="0.65">
      <c r="B43" s="29"/>
      <c r="C43" s="30">
        <f>C41/C42</f>
        <v>4.5662100456621002E-2</v>
      </c>
      <c r="D43" s="30">
        <f t="shared" ref="D43:I43" si="44">D41/D42</f>
        <v>6.9306930693069313E-2</v>
      </c>
      <c r="E43" s="30">
        <f t="shared" si="44"/>
        <v>4.9261083743842367E-2</v>
      </c>
      <c r="F43" s="30">
        <f t="shared" si="44"/>
        <v>3.5175879396984924E-2</v>
      </c>
      <c r="G43" s="30">
        <f t="shared" si="44"/>
        <v>5.181347150259067E-2</v>
      </c>
      <c r="H43" s="30">
        <f t="shared" si="44"/>
        <v>4.0178571428571432E-2</v>
      </c>
      <c r="I43" s="30">
        <f t="shared" si="44"/>
        <v>5.9633027522935783E-2</v>
      </c>
      <c r="J43" s="36"/>
      <c r="L43" s="29"/>
      <c r="M43" s="30">
        <f>M41/M42</f>
        <v>4.5662100456621002E-2</v>
      </c>
      <c r="N43" s="30">
        <f t="shared" ref="N43:S43" si="45">N41/N42</f>
        <v>4.9504950495049507E-2</v>
      </c>
      <c r="O43" s="30">
        <f t="shared" si="45"/>
        <v>3.4482758620689655E-2</v>
      </c>
      <c r="P43" s="30">
        <f t="shared" si="45"/>
        <v>3.5175879396984924E-2</v>
      </c>
      <c r="Q43" s="30">
        <f t="shared" si="45"/>
        <v>5.181347150259067E-2</v>
      </c>
      <c r="R43" s="30">
        <f t="shared" si="45"/>
        <v>3.5714285714285712E-2</v>
      </c>
      <c r="S43" s="30">
        <f t="shared" si="45"/>
        <v>6.4220183486238536E-2</v>
      </c>
      <c r="T43" s="36"/>
      <c r="V43" s="29"/>
      <c r="W43" s="30">
        <f>W41/W42</f>
        <v>4.1095890410958902E-2</v>
      </c>
      <c r="X43" s="30">
        <f t="shared" ref="X43:AC43" si="46">X41/X42</f>
        <v>5.9405940594059403E-2</v>
      </c>
      <c r="Y43" s="30">
        <f t="shared" si="46"/>
        <v>3.9408866995073892E-2</v>
      </c>
      <c r="Z43" s="30">
        <f t="shared" si="46"/>
        <v>3.5175879396984924E-2</v>
      </c>
      <c r="AA43" s="30">
        <f t="shared" si="46"/>
        <v>5.181347150259067E-2</v>
      </c>
      <c r="AB43" s="30">
        <f t="shared" si="46"/>
        <v>3.5714285714285712E-2</v>
      </c>
      <c r="AC43" s="30">
        <f t="shared" si="46"/>
        <v>4.5871559633027525E-2</v>
      </c>
      <c r="AD43" s="36"/>
      <c r="AF43" s="29"/>
      <c r="AG43" s="30">
        <f>AG41/AG42</f>
        <v>4.1095890410958902E-2</v>
      </c>
      <c r="AH43" s="30">
        <f t="shared" ref="AH43:AM43" si="47">AH41/AH42</f>
        <v>6.4356435643564358E-2</v>
      </c>
      <c r="AI43" s="30">
        <f t="shared" si="47"/>
        <v>4.9261083743842367E-2</v>
      </c>
      <c r="AJ43" s="30">
        <f t="shared" si="47"/>
        <v>3.5175879396984924E-2</v>
      </c>
      <c r="AK43" s="30">
        <f t="shared" si="47"/>
        <v>5.181347150259067E-2</v>
      </c>
      <c r="AL43" s="30">
        <f t="shared" si="47"/>
        <v>4.0178571428571432E-2</v>
      </c>
      <c r="AM43" s="30">
        <f t="shared" si="47"/>
        <v>5.5045871559633031E-2</v>
      </c>
      <c r="AN43" s="36"/>
    </row>
    <row r="44" spans="2:40" ht="17.25" thickBot="1" x14ac:dyDescent="0.65">
      <c r="B44">
        <v>0</v>
      </c>
      <c r="C44">
        <v>0</v>
      </c>
      <c r="D44">
        <v>0.7</v>
      </c>
      <c r="L44">
        <v>0.7</v>
      </c>
      <c r="M44">
        <v>0</v>
      </c>
      <c r="N44">
        <v>0</v>
      </c>
      <c r="V44">
        <v>0</v>
      </c>
      <c r="W44">
        <v>0.7</v>
      </c>
      <c r="X44">
        <v>0</v>
      </c>
      <c r="AE44">
        <v>7</v>
      </c>
      <c r="AF44">
        <v>0.3</v>
      </c>
      <c r="AG44">
        <v>0.5</v>
      </c>
      <c r="AH44">
        <v>0.5</v>
      </c>
    </row>
    <row r="45" spans="2:40" x14ac:dyDescent="0.6">
      <c r="B45" s="24"/>
      <c r="C45" s="25" t="s">
        <v>272</v>
      </c>
      <c r="D45" s="25" t="s">
        <v>273</v>
      </c>
      <c r="E45" s="25" t="s">
        <v>274</v>
      </c>
      <c r="F45" s="25" t="s">
        <v>275</v>
      </c>
      <c r="G45" s="25" t="s">
        <v>276</v>
      </c>
      <c r="H45" s="25" t="s">
        <v>277</v>
      </c>
      <c r="I45" s="25" t="s">
        <v>278</v>
      </c>
      <c r="J45" s="31"/>
      <c r="L45" s="24"/>
      <c r="M45" s="25" t="s">
        <v>272</v>
      </c>
      <c r="N45" s="56" t="s">
        <v>273</v>
      </c>
      <c r="O45" s="56" t="s">
        <v>274</v>
      </c>
      <c r="P45" s="56" t="s">
        <v>275</v>
      </c>
      <c r="Q45" s="56" t="s">
        <v>276</v>
      </c>
      <c r="R45" s="25" t="s">
        <v>277</v>
      </c>
      <c r="S45" s="25" t="s">
        <v>278</v>
      </c>
      <c r="T45" s="31"/>
      <c r="V45" s="24"/>
      <c r="W45" s="25" t="s">
        <v>272</v>
      </c>
      <c r="X45" s="56" t="s">
        <v>273</v>
      </c>
      <c r="Y45" s="56" t="s">
        <v>274</v>
      </c>
      <c r="Z45" s="56" t="s">
        <v>275</v>
      </c>
      <c r="AA45" s="56" t="s">
        <v>276</v>
      </c>
      <c r="AB45" s="25" t="s">
        <v>277</v>
      </c>
      <c r="AC45" s="25" t="s">
        <v>278</v>
      </c>
      <c r="AD45" s="31"/>
      <c r="AF45" s="24"/>
      <c r="AG45" s="25" t="s">
        <v>272</v>
      </c>
      <c r="AH45" s="56" t="s">
        <v>273</v>
      </c>
      <c r="AI45" s="56" t="s">
        <v>274</v>
      </c>
      <c r="AJ45" s="56" t="s">
        <v>275</v>
      </c>
      <c r="AK45" s="56" t="s">
        <v>276</v>
      </c>
      <c r="AL45" s="25" t="s">
        <v>277</v>
      </c>
      <c r="AM45" s="25" t="s">
        <v>278</v>
      </c>
      <c r="AN45" s="31"/>
    </row>
    <row r="46" spans="2:40" x14ac:dyDescent="0.6">
      <c r="B46" s="26"/>
      <c r="C46" s="20">
        <v>0</v>
      </c>
      <c r="D46" s="20">
        <v>1</v>
      </c>
      <c r="E46" s="20">
        <v>2</v>
      </c>
      <c r="F46" s="20">
        <v>3</v>
      </c>
      <c r="G46" s="20">
        <v>4</v>
      </c>
      <c r="H46" s="20">
        <v>5</v>
      </c>
      <c r="I46" s="20">
        <v>6</v>
      </c>
      <c r="J46" s="28"/>
      <c r="L46" s="26"/>
      <c r="M46" s="20">
        <v>0</v>
      </c>
      <c r="N46" s="20">
        <v>1</v>
      </c>
      <c r="O46" s="20">
        <v>2</v>
      </c>
      <c r="P46" s="20">
        <v>3</v>
      </c>
      <c r="Q46" s="20">
        <v>4</v>
      </c>
      <c r="R46" s="20">
        <v>5</v>
      </c>
      <c r="S46" s="20">
        <v>6</v>
      </c>
      <c r="T46" s="28"/>
      <c r="V46" s="26"/>
      <c r="W46" s="20">
        <v>0</v>
      </c>
      <c r="X46" s="20">
        <v>1</v>
      </c>
      <c r="Y46" s="20">
        <v>2</v>
      </c>
      <c r="Z46" s="20">
        <v>3</v>
      </c>
      <c r="AA46" s="20">
        <v>4</v>
      </c>
      <c r="AB46" s="20">
        <v>5</v>
      </c>
      <c r="AC46" s="20">
        <v>6</v>
      </c>
      <c r="AD46" s="28"/>
      <c r="AF46" s="26"/>
      <c r="AG46" s="20">
        <v>0</v>
      </c>
      <c r="AH46" s="20">
        <v>1</v>
      </c>
      <c r="AI46" s="20">
        <v>2</v>
      </c>
      <c r="AJ46" s="20">
        <v>3</v>
      </c>
      <c r="AK46" s="20">
        <v>4</v>
      </c>
      <c r="AL46" s="20">
        <v>5</v>
      </c>
      <c r="AM46" s="20">
        <v>6</v>
      </c>
      <c r="AN46" s="28"/>
    </row>
    <row r="47" spans="2:40" x14ac:dyDescent="0.6">
      <c r="B47" s="27" t="s">
        <v>23</v>
      </c>
      <c r="C47" s="21">
        <v>209</v>
      </c>
      <c r="D47" s="21">
        <v>186</v>
      </c>
      <c r="E47" s="21">
        <v>196</v>
      </c>
      <c r="F47" s="21">
        <v>192</v>
      </c>
      <c r="G47" s="21">
        <v>183</v>
      </c>
      <c r="H47" s="21">
        <v>215</v>
      </c>
      <c r="I47" s="21">
        <v>205</v>
      </c>
      <c r="J47" s="34">
        <f>SUM(C47:I47)</f>
        <v>1386</v>
      </c>
      <c r="L47" s="27" t="s">
        <v>23</v>
      </c>
      <c r="M47" s="21">
        <v>208</v>
      </c>
      <c r="N47" s="21">
        <v>190</v>
      </c>
      <c r="O47" s="21">
        <v>194</v>
      </c>
      <c r="P47" s="21">
        <v>192</v>
      </c>
      <c r="Q47" s="21">
        <v>183</v>
      </c>
      <c r="R47" s="21">
        <v>216</v>
      </c>
      <c r="S47" s="21">
        <v>204</v>
      </c>
      <c r="T47" s="34">
        <f>SUM(M47:S47)</f>
        <v>1387</v>
      </c>
      <c r="V47" s="27" t="s">
        <v>23</v>
      </c>
      <c r="W47" s="21">
        <v>206</v>
      </c>
      <c r="X47" s="21">
        <v>184</v>
      </c>
      <c r="Y47" s="21">
        <v>190</v>
      </c>
      <c r="Z47" s="21">
        <v>192</v>
      </c>
      <c r="AA47" s="21">
        <v>183</v>
      </c>
      <c r="AB47" s="21">
        <v>206</v>
      </c>
      <c r="AC47" s="21">
        <v>206</v>
      </c>
      <c r="AD47" s="34">
        <f>SUM(W47:AC47)</f>
        <v>1367</v>
      </c>
      <c r="AF47" s="27" t="s">
        <v>23</v>
      </c>
      <c r="AG47" s="21">
        <v>206</v>
      </c>
      <c r="AH47" s="21">
        <v>192</v>
      </c>
      <c r="AI47" s="21">
        <v>191</v>
      </c>
      <c r="AJ47" s="21">
        <v>192</v>
      </c>
      <c r="AK47" s="21">
        <v>183</v>
      </c>
      <c r="AL47" s="21">
        <v>216</v>
      </c>
      <c r="AM47" s="21">
        <v>205</v>
      </c>
      <c r="AN47" s="34">
        <f>SUM(AG47:AM47)</f>
        <v>1385</v>
      </c>
    </row>
    <row r="48" spans="2:40" x14ac:dyDescent="0.6">
      <c r="B48" s="27" t="s">
        <v>299</v>
      </c>
      <c r="C48" s="22">
        <v>10</v>
      </c>
      <c r="D48" s="22">
        <v>16</v>
      </c>
      <c r="E48" s="22">
        <v>7</v>
      </c>
      <c r="F48" s="22">
        <v>7</v>
      </c>
      <c r="G48" s="22">
        <v>10</v>
      </c>
      <c r="H48" s="22">
        <v>9</v>
      </c>
      <c r="I48" s="22">
        <v>13</v>
      </c>
      <c r="J48" s="34">
        <f>SUM(C48:I48)</f>
        <v>72</v>
      </c>
      <c r="L48" s="27" t="s">
        <v>299</v>
      </c>
      <c r="M48" s="22">
        <v>11</v>
      </c>
      <c r="N48" s="22">
        <v>12</v>
      </c>
      <c r="O48" s="22">
        <v>9</v>
      </c>
      <c r="P48" s="22">
        <v>7</v>
      </c>
      <c r="Q48" s="22">
        <v>10</v>
      </c>
      <c r="R48" s="22">
        <v>8</v>
      </c>
      <c r="S48" s="22">
        <v>14</v>
      </c>
      <c r="T48" s="34">
        <f>SUM(M48:S48)</f>
        <v>71</v>
      </c>
      <c r="V48" s="27" t="s">
        <v>299</v>
      </c>
      <c r="W48" s="22">
        <v>13</v>
      </c>
      <c r="X48" s="22">
        <v>18</v>
      </c>
      <c r="Y48" s="22">
        <v>13</v>
      </c>
      <c r="Z48" s="22">
        <v>7</v>
      </c>
      <c r="AA48" s="22">
        <v>10</v>
      </c>
      <c r="AB48" s="22">
        <v>18</v>
      </c>
      <c r="AC48" s="22">
        <v>12</v>
      </c>
      <c r="AD48" s="34">
        <f>SUM(W48:AC48)</f>
        <v>91</v>
      </c>
      <c r="AF48" s="27" t="s">
        <v>299</v>
      </c>
      <c r="AG48" s="22">
        <v>13</v>
      </c>
      <c r="AH48" s="22">
        <v>10</v>
      </c>
      <c r="AI48" s="22">
        <v>12</v>
      </c>
      <c r="AJ48" s="22">
        <v>7</v>
      </c>
      <c r="AK48" s="22">
        <v>10</v>
      </c>
      <c r="AL48" s="22">
        <v>8</v>
      </c>
      <c r="AM48" s="22">
        <v>13</v>
      </c>
      <c r="AN48" s="34">
        <f>SUM(AG48:AM48)</f>
        <v>73</v>
      </c>
    </row>
    <row r="49" spans="2:40" x14ac:dyDescent="0.6">
      <c r="B49" s="26" t="s">
        <v>279</v>
      </c>
      <c r="C49" s="20">
        <f>C47+C48</f>
        <v>219</v>
      </c>
      <c r="D49" s="20">
        <f t="shared" ref="D49:I49" si="48">D47+D48</f>
        <v>202</v>
      </c>
      <c r="E49" s="20">
        <f t="shared" si="48"/>
        <v>203</v>
      </c>
      <c r="F49" s="20">
        <f t="shared" si="48"/>
        <v>199</v>
      </c>
      <c r="G49" s="20">
        <f t="shared" si="48"/>
        <v>193</v>
      </c>
      <c r="H49" s="20">
        <f t="shared" si="48"/>
        <v>224</v>
      </c>
      <c r="I49" s="20">
        <f t="shared" si="48"/>
        <v>218</v>
      </c>
      <c r="J49" s="28">
        <f>SUM(C49:I49)</f>
        <v>1458</v>
      </c>
      <c r="L49" s="26" t="s">
        <v>279</v>
      </c>
      <c r="M49" s="20">
        <f>M47+M48</f>
        <v>219</v>
      </c>
      <c r="N49" s="20">
        <f t="shared" ref="N49:S49" si="49">N47+N48</f>
        <v>202</v>
      </c>
      <c r="O49" s="20">
        <f t="shared" si="49"/>
        <v>203</v>
      </c>
      <c r="P49" s="20">
        <f t="shared" si="49"/>
        <v>199</v>
      </c>
      <c r="Q49" s="20">
        <f t="shared" si="49"/>
        <v>193</v>
      </c>
      <c r="R49" s="20">
        <f t="shared" si="49"/>
        <v>224</v>
      </c>
      <c r="S49" s="20">
        <f t="shared" si="49"/>
        <v>218</v>
      </c>
      <c r="T49" s="28">
        <f>SUM(M49:S49)</f>
        <v>1458</v>
      </c>
      <c r="V49" s="26" t="s">
        <v>279</v>
      </c>
      <c r="W49" s="20">
        <f>W47+W48</f>
        <v>219</v>
      </c>
      <c r="X49" s="20">
        <f t="shared" ref="X49:AC49" si="50">X47+X48</f>
        <v>202</v>
      </c>
      <c r="Y49" s="20">
        <f t="shared" si="50"/>
        <v>203</v>
      </c>
      <c r="Z49" s="20">
        <f t="shared" si="50"/>
        <v>199</v>
      </c>
      <c r="AA49" s="20">
        <f t="shared" si="50"/>
        <v>193</v>
      </c>
      <c r="AB49" s="20">
        <f t="shared" si="50"/>
        <v>224</v>
      </c>
      <c r="AC49" s="20">
        <f t="shared" si="50"/>
        <v>218</v>
      </c>
      <c r="AD49" s="28">
        <f>SUM(W49:AC49)</f>
        <v>1458</v>
      </c>
      <c r="AF49" s="26" t="s">
        <v>279</v>
      </c>
      <c r="AG49" s="20">
        <f>AG47+AG48</f>
        <v>219</v>
      </c>
      <c r="AH49" s="20">
        <f t="shared" ref="AH49:AM49" si="51">AH47+AH48</f>
        <v>202</v>
      </c>
      <c r="AI49" s="20">
        <f t="shared" si="51"/>
        <v>203</v>
      </c>
      <c r="AJ49" s="20">
        <f t="shared" si="51"/>
        <v>199</v>
      </c>
      <c r="AK49" s="20">
        <f t="shared" si="51"/>
        <v>193</v>
      </c>
      <c r="AL49" s="20">
        <f t="shared" si="51"/>
        <v>224</v>
      </c>
      <c r="AM49" s="20">
        <f t="shared" si="51"/>
        <v>218</v>
      </c>
      <c r="AN49" s="28">
        <f>SUM(AG49:AM49)</f>
        <v>1458</v>
      </c>
    </row>
    <row r="50" spans="2:40" ht="17.25" thickBot="1" x14ac:dyDescent="0.65">
      <c r="B50" s="29"/>
      <c r="C50" s="30">
        <f>C48/C49</f>
        <v>4.5662100456621002E-2</v>
      </c>
      <c r="D50" s="30">
        <f t="shared" ref="D50:I50" si="52">D48/D49</f>
        <v>7.9207920792079209E-2</v>
      </c>
      <c r="E50" s="30">
        <f t="shared" si="52"/>
        <v>3.4482758620689655E-2</v>
      </c>
      <c r="F50" s="30">
        <f t="shared" si="52"/>
        <v>3.5175879396984924E-2</v>
      </c>
      <c r="G50" s="30">
        <f t="shared" si="52"/>
        <v>5.181347150259067E-2</v>
      </c>
      <c r="H50" s="30">
        <f t="shared" si="52"/>
        <v>4.0178571428571432E-2</v>
      </c>
      <c r="I50" s="30">
        <f t="shared" si="52"/>
        <v>5.9633027522935783E-2</v>
      </c>
      <c r="J50" s="36"/>
      <c r="L50" s="29"/>
      <c r="M50" s="30">
        <f>M48/M49</f>
        <v>5.0228310502283102E-2</v>
      </c>
      <c r="N50" s="30">
        <f t="shared" ref="N50:S50" si="53">N48/N49</f>
        <v>5.9405940594059403E-2</v>
      </c>
      <c r="O50" s="30">
        <f t="shared" si="53"/>
        <v>4.4334975369458129E-2</v>
      </c>
      <c r="P50" s="30">
        <f t="shared" si="53"/>
        <v>3.5175879396984924E-2</v>
      </c>
      <c r="Q50" s="30">
        <f t="shared" si="53"/>
        <v>5.181347150259067E-2</v>
      </c>
      <c r="R50" s="30">
        <f t="shared" si="53"/>
        <v>3.5714285714285712E-2</v>
      </c>
      <c r="S50" s="30">
        <f t="shared" si="53"/>
        <v>6.4220183486238536E-2</v>
      </c>
      <c r="T50" s="36"/>
      <c r="V50" s="29"/>
      <c r="W50" s="30">
        <f>W48/W49</f>
        <v>5.9360730593607303E-2</v>
      </c>
      <c r="X50" s="30">
        <f t="shared" ref="X50:AC50" si="54">X48/X49</f>
        <v>8.9108910891089105E-2</v>
      </c>
      <c r="Y50" s="30">
        <f t="shared" si="54"/>
        <v>6.4039408866995079E-2</v>
      </c>
      <c r="Z50" s="30">
        <f t="shared" si="54"/>
        <v>3.5175879396984924E-2</v>
      </c>
      <c r="AA50" s="30">
        <f t="shared" si="54"/>
        <v>5.181347150259067E-2</v>
      </c>
      <c r="AB50" s="30">
        <f t="shared" si="54"/>
        <v>8.0357142857142863E-2</v>
      </c>
      <c r="AC50" s="30">
        <f t="shared" si="54"/>
        <v>5.5045871559633031E-2</v>
      </c>
      <c r="AD50" s="36"/>
      <c r="AF50" s="29"/>
      <c r="AG50" s="30">
        <f>AG48/AG49</f>
        <v>5.9360730593607303E-2</v>
      </c>
      <c r="AH50" s="30">
        <f t="shared" ref="AH50:AM50" si="55">AH48/AH49</f>
        <v>4.9504950495049507E-2</v>
      </c>
      <c r="AI50" s="30">
        <f t="shared" si="55"/>
        <v>5.9113300492610835E-2</v>
      </c>
      <c r="AJ50" s="30">
        <f t="shared" si="55"/>
        <v>3.5175879396984924E-2</v>
      </c>
      <c r="AK50" s="30">
        <f t="shared" si="55"/>
        <v>5.181347150259067E-2</v>
      </c>
      <c r="AL50" s="30">
        <f t="shared" si="55"/>
        <v>3.5714285714285712E-2</v>
      </c>
      <c r="AM50" s="30">
        <f t="shared" si="55"/>
        <v>5.9633027522935783E-2</v>
      </c>
      <c r="AN50" s="36"/>
    </row>
    <row r="51" spans="2:40" ht="17.25" thickBot="1" x14ac:dyDescent="0.65">
      <c r="B51">
        <v>0</v>
      </c>
      <c r="C51">
        <v>0</v>
      </c>
      <c r="D51">
        <v>0.8</v>
      </c>
      <c r="L51">
        <v>0.8</v>
      </c>
      <c r="M51">
        <v>0</v>
      </c>
      <c r="N51">
        <v>0</v>
      </c>
      <c r="V51">
        <v>0</v>
      </c>
      <c r="W51">
        <v>0.8</v>
      </c>
      <c r="X51">
        <v>0</v>
      </c>
      <c r="AE51">
        <v>8</v>
      </c>
      <c r="AF51">
        <v>0.4</v>
      </c>
      <c r="AG51">
        <v>0.5</v>
      </c>
      <c r="AH51">
        <v>0.5</v>
      </c>
    </row>
    <row r="52" spans="2:40" x14ac:dyDescent="0.6">
      <c r="B52" s="24"/>
      <c r="C52" s="25" t="s">
        <v>272</v>
      </c>
      <c r="D52" s="25" t="s">
        <v>273</v>
      </c>
      <c r="E52" s="25" t="s">
        <v>274</v>
      </c>
      <c r="F52" s="25" t="s">
        <v>275</v>
      </c>
      <c r="G52" s="25" t="s">
        <v>276</v>
      </c>
      <c r="H52" s="25" t="s">
        <v>277</v>
      </c>
      <c r="I52" s="25" t="s">
        <v>278</v>
      </c>
      <c r="J52" s="31"/>
      <c r="L52" s="24"/>
      <c r="M52" s="25" t="s">
        <v>272</v>
      </c>
      <c r="N52" s="25" t="s">
        <v>273</v>
      </c>
      <c r="O52" s="25" t="s">
        <v>274</v>
      </c>
      <c r="P52" s="25" t="s">
        <v>275</v>
      </c>
      <c r="Q52" s="25" t="s">
        <v>276</v>
      </c>
      <c r="R52" s="25" t="s">
        <v>277</v>
      </c>
      <c r="S52" s="25" t="s">
        <v>278</v>
      </c>
      <c r="T52" s="31"/>
      <c r="V52" s="24"/>
      <c r="W52" s="25" t="s">
        <v>272</v>
      </c>
      <c r="X52" s="25" t="s">
        <v>273</v>
      </c>
      <c r="Y52" s="25" t="s">
        <v>274</v>
      </c>
      <c r="Z52" s="25" t="s">
        <v>275</v>
      </c>
      <c r="AA52" s="25" t="s">
        <v>276</v>
      </c>
      <c r="AB52" s="25" t="s">
        <v>277</v>
      </c>
      <c r="AC52" s="25" t="s">
        <v>278</v>
      </c>
      <c r="AD52" s="31"/>
      <c r="AF52" s="24"/>
      <c r="AG52" s="25" t="s">
        <v>272</v>
      </c>
      <c r="AH52" s="25" t="s">
        <v>273</v>
      </c>
      <c r="AI52" s="25" t="s">
        <v>274</v>
      </c>
      <c r="AJ52" s="25" t="s">
        <v>275</v>
      </c>
      <c r="AK52" s="25" t="s">
        <v>276</v>
      </c>
      <c r="AL52" s="25" t="s">
        <v>277</v>
      </c>
      <c r="AM52" s="25" t="s">
        <v>278</v>
      </c>
      <c r="AN52" s="31"/>
    </row>
    <row r="53" spans="2:40" x14ac:dyDescent="0.6">
      <c r="B53" s="26"/>
      <c r="C53" s="20">
        <v>0</v>
      </c>
      <c r="D53" s="20">
        <v>1</v>
      </c>
      <c r="E53" s="20">
        <v>2</v>
      </c>
      <c r="F53" s="20">
        <v>3</v>
      </c>
      <c r="G53" s="20">
        <v>4</v>
      </c>
      <c r="H53" s="20">
        <v>5</v>
      </c>
      <c r="I53" s="20">
        <v>6</v>
      </c>
      <c r="J53" s="28"/>
      <c r="L53" s="26"/>
      <c r="M53" s="20">
        <v>0</v>
      </c>
      <c r="N53" s="20">
        <v>1</v>
      </c>
      <c r="O53" s="20">
        <v>2</v>
      </c>
      <c r="P53" s="20">
        <v>3</v>
      </c>
      <c r="Q53" s="20">
        <v>4</v>
      </c>
      <c r="R53" s="20">
        <v>5</v>
      </c>
      <c r="S53" s="20">
        <v>6</v>
      </c>
      <c r="T53" s="28"/>
      <c r="V53" s="26"/>
      <c r="W53" s="20">
        <v>0</v>
      </c>
      <c r="X53" s="20">
        <v>1</v>
      </c>
      <c r="Y53" s="20">
        <v>2</v>
      </c>
      <c r="Z53" s="20">
        <v>3</v>
      </c>
      <c r="AA53" s="20">
        <v>4</v>
      </c>
      <c r="AB53" s="20">
        <v>5</v>
      </c>
      <c r="AC53" s="20">
        <v>6</v>
      </c>
      <c r="AD53" s="28"/>
      <c r="AF53" s="26"/>
      <c r="AG53" s="20">
        <v>0</v>
      </c>
      <c r="AH53" s="20">
        <v>1</v>
      </c>
      <c r="AI53" s="20">
        <v>2</v>
      </c>
      <c r="AJ53" s="20">
        <v>3</v>
      </c>
      <c r="AK53" s="20">
        <v>4</v>
      </c>
      <c r="AL53" s="20">
        <v>5</v>
      </c>
      <c r="AM53" s="20">
        <v>6</v>
      </c>
      <c r="AN53" s="28"/>
    </row>
    <row r="54" spans="2:40" x14ac:dyDescent="0.6">
      <c r="B54" s="27" t="s">
        <v>23</v>
      </c>
      <c r="C54" s="21">
        <v>211</v>
      </c>
      <c r="D54" s="21">
        <v>192</v>
      </c>
      <c r="E54" s="21">
        <v>194</v>
      </c>
      <c r="F54" s="21">
        <v>192</v>
      </c>
      <c r="G54" s="21">
        <v>183</v>
      </c>
      <c r="H54" s="21">
        <v>217</v>
      </c>
      <c r="I54" s="21">
        <v>205</v>
      </c>
      <c r="J54" s="34">
        <f>SUM(C54:I54)</f>
        <v>1394</v>
      </c>
      <c r="L54" s="27" t="s">
        <v>23</v>
      </c>
      <c r="M54" s="21">
        <v>211</v>
      </c>
      <c r="N54" s="21">
        <v>190</v>
      </c>
      <c r="O54" s="21">
        <v>195</v>
      </c>
      <c r="P54" s="21">
        <v>192</v>
      </c>
      <c r="Q54" s="21">
        <v>183</v>
      </c>
      <c r="R54" s="21">
        <v>216</v>
      </c>
      <c r="S54" s="21">
        <v>204</v>
      </c>
      <c r="T54" s="34">
        <f>SUM(M54:S54)</f>
        <v>1391</v>
      </c>
      <c r="V54" s="27" t="s">
        <v>23</v>
      </c>
      <c r="W54" s="21">
        <v>211</v>
      </c>
      <c r="X54" s="21">
        <v>189</v>
      </c>
      <c r="Y54" s="21">
        <v>195</v>
      </c>
      <c r="Z54" s="21">
        <v>192</v>
      </c>
      <c r="AA54" s="21">
        <v>183</v>
      </c>
      <c r="AB54" s="21">
        <v>215</v>
      </c>
      <c r="AC54" s="21">
        <v>205</v>
      </c>
      <c r="AD54" s="34">
        <f>SUM(W54:AC54)</f>
        <v>1390</v>
      </c>
      <c r="AF54" s="27" t="s">
        <v>23</v>
      </c>
      <c r="AG54" s="21">
        <v>209</v>
      </c>
      <c r="AH54" s="21">
        <v>190</v>
      </c>
      <c r="AI54" s="21">
        <v>196</v>
      </c>
      <c r="AJ54" s="21">
        <v>192</v>
      </c>
      <c r="AK54" s="21">
        <v>183</v>
      </c>
      <c r="AL54" s="21">
        <v>216</v>
      </c>
      <c r="AM54" s="21">
        <v>207</v>
      </c>
      <c r="AN54" s="34">
        <f>SUM(AG54:AM54)</f>
        <v>1393</v>
      </c>
    </row>
    <row r="55" spans="2:40" x14ac:dyDescent="0.6">
      <c r="B55" s="27" t="s">
        <v>299</v>
      </c>
      <c r="C55" s="22">
        <v>8</v>
      </c>
      <c r="D55" s="22">
        <v>10</v>
      </c>
      <c r="E55" s="22">
        <v>9</v>
      </c>
      <c r="F55" s="22">
        <v>7</v>
      </c>
      <c r="G55" s="22">
        <v>10</v>
      </c>
      <c r="H55" s="22">
        <v>7</v>
      </c>
      <c r="I55" s="22">
        <v>13</v>
      </c>
      <c r="J55" s="34">
        <f>SUM(C55:I55)</f>
        <v>64</v>
      </c>
      <c r="L55" s="27" t="s">
        <v>299</v>
      </c>
      <c r="M55" s="22">
        <v>8</v>
      </c>
      <c r="N55" s="22">
        <v>12</v>
      </c>
      <c r="O55" s="22">
        <v>8</v>
      </c>
      <c r="P55" s="22">
        <v>7</v>
      </c>
      <c r="Q55" s="22">
        <v>10</v>
      </c>
      <c r="R55" s="22">
        <v>8</v>
      </c>
      <c r="S55" s="22">
        <v>14</v>
      </c>
      <c r="T55" s="34">
        <f>SUM(M55:S55)</f>
        <v>67</v>
      </c>
      <c r="V55" s="27" t="s">
        <v>299</v>
      </c>
      <c r="W55" s="22">
        <v>8</v>
      </c>
      <c r="X55" s="22">
        <v>13</v>
      </c>
      <c r="Y55" s="22">
        <v>8</v>
      </c>
      <c r="Z55" s="22">
        <v>7</v>
      </c>
      <c r="AA55" s="22">
        <v>10</v>
      </c>
      <c r="AB55" s="22">
        <v>8</v>
      </c>
      <c r="AC55" s="22">
        <v>12</v>
      </c>
      <c r="AD55" s="34">
        <f>SUM(W55:AC55)</f>
        <v>66</v>
      </c>
      <c r="AF55" s="27" t="s">
        <v>299</v>
      </c>
      <c r="AG55" s="22">
        <v>10</v>
      </c>
      <c r="AH55" s="22">
        <v>12</v>
      </c>
      <c r="AI55" s="22">
        <v>7</v>
      </c>
      <c r="AJ55" s="22">
        <v>7</v>
      </c>
      <c r="AK55" s="22">
        <v>10</v>
      </c>
      <c r="AL55" s="22">
        <v>8</v>
      </c>
      <c r="AM55" s="22">
        <v>11</v>
      </c>
      <c r="AN55" s="34">
        <f>SUM(AG55:AM55)</f>
        <v>65</v>
      </c>
    </row>
    <row r="56" spans="2:40" x14ac:dyDescent="0.6">
      <c r="B56" s="26" t="s">
        <v>279</v>
      </c>
      <c r="C56" s="20">
        <f>C54+C55</f>
        <v>219</v>
      </c>
      <c r="D56" s="20">
        <f t="shared" ref="D56:I56" si="56">D54+D55</f>
        <v>202</v>
      </c>
      <c r="E56" s="20">
        <f t="shared" si="56"/>
        <v>203</v>
      </c>
      <c r="F56" s="20">
        <f t="shared" si="56"/>
        <v>199</v>
      </c>
      <c r="G56" s="20">
        <f t="shared" si="56"/>
        <v>193</v>
      </c>
      <c r="H56" s="20">
        <f t="shared" si="56"/>
        <v>224</v>
      </c>
      <c r="I56" s="20">
        <f t="shared" si="56"/>
        <v>218</v>
      </c>
      <c r="J56" s="28">
        <f>SUM(C56:I56)</f>
        <v>1458</v>
      </c>
      <c r="L56" s="26" t="s">
        <v>279</v>
      </c>
      <c r="M56" s="20">
        <f>M54+M55</f>
        <v>219</v>
      </c>
      <c r="N56" s="20">
        <f t="shared" ref="N56:S56" si="57">N54+N55</f>
        <v>202</v>
      </c>
      <c r="O56" s="20">
        <f t="shared" si="57"/>
        <v>203</v>
      </c>
      <c r="P56" s="20">
        <f t="shared" si="57"/>
        <v>199</v>
      </c>
      <c r="Q56" s="20">
        <f t="shared" si="57"/>
        <v>193</v>
      </c>
      <c r="R56" s="20">
        <f t="shared" si="57"/>
        <v>224</v>
      </c>
      <c r="S56" s="20">
        <f t="shared" si="57"/>
        <v>218</v>
      </c>
      <c r="T56" s="28">
        <f>SUM(M56:S56)</f>
        <v>1458</v>
      </c>
      <c r="V56" s="26" t="s">
        <v>279</v>
      </c>
      <c r="W56" s="20">
        <f>W54+W55</f>
        <v>219</v>
      </c>
      <c r="X56" s="20">
        <f t="shared" ref="X56:AC56" si="58">X54+X55</f>
        <v>202</v>
      </c>
      <c r="Y56" s="20">
        <f t="shared" si="58"/>
        <v>203</v>
      </c>
      <c r="Z56" s="20">
        <f t="shared" si="58"/>
        <v>199</v>
      </c>
      <c r="AA56" s="20">
        <f t="shared" si="58"/>
        <v>193</v>
      </c>
      <c r="AB56" s="20">
        <f t="shared" si="58"/>
        <v>223</v>
      </c>
      <c r="AC56" s="20">
        <f t="shared" si="58"/>
        <v>217</v>
      </c>
      <c r="AD56" s="28">
        <f>SUM(W56:AC56)</f>
        <v>1456</v>
      </c>
      <c r="AF56" s="26" t="s">
        <v>279</v>
      </c>
      <c r="AG56" s="20">
        <f>AG54+AG55</f>
        <v>219</v>
      </c>
      <c r="AH56" s="20">
        <f t="shared" ref="AH56:AM56" si="59">AH54+AH55</f>
        <v>202</v>
      </c>
      <c r="AI56" s="20">
        <f t="shared" si="59"/>
        <v>203</v>
      </c>
      <c r="AJ56" s="20">
        <f t="shared" si="59"/>
        <v>199</v>
      </c>
      <c r="AK56" s="20">
        <f t="shared" si="59"/>
        <v>193</v>
      </c>
      <c r="AL56" s="20">
        <f t="shared" si="59"/>
        <v>224</v>
      </c>
      <c r="AM56" s="20">
        <f t="shared" si="59"/>
        <v>218</v>
      </c>
      <c r="AN56" s="28">
        <f>SUM(AG56:AM56)</f>
        <v>1458</v>
      </c>
    </row>
    <row r="57" spans="2:40" ht="17.25" thickBot="1" x14ac:dyDescent="0.65">
      <c r="B57" s="29"/>
      <c r="C57" s="30">
        <f>C55/C56</f>
        <v>3.6529680365296802E-2</v>
      </c>
      <c r="D57" s="30">
        <f t="shared" ref="D57:I57" si="60">D55/D56</f>
        <v>4.9504950495049507E-2</v>
      </c>
      <c r="E57" s="30">
        <f t="shared" si="60"/>
        <v>4.4334975369458129E-2</v>
      </c>
      <c r="F57" s="30">
        <f t="shared" si="60"/>
        <v>3.5175879396984924E-2</v>
      </c>
      <c r="G57" s="30">
        <f t="shared" si="60"/>
        <v>5.181347150259067E-2</v>
      </c>
      <c r="H57" s="30">
        <f t="shared" si="60"/>
        <v>3.125E-2</v>
      </c>
      <c r="I57" s="30">
        <f t="shared" si="60"/>
        <v>5.9633027522935783E-2</v>
      </c>
      <c r="J57" s="36"/>
      <c r="L57" s="29"/>
      <c r="M57" s="30">
        <f>M55/M56</f>
        <v>3.6529680365296802E-2</v>
      </c>
      <c r="N57" s="30">
        <f t="shared" ref="N57:S57" si="61">N55/N56</f>
        <v>5.9405940594059403E-2</v>
      </c>
      <c r="O57" s="30">
        <f t="shared" si="61"/>
        <v>3.9408866995073892E-2</v>
      </c>
      <c r="P57" s="30">
        <f t="shared" si="61"/>
        <v>3.5175879396984924E-2</v>
      </c>
      <c r="Q57" s="30">
        <f t="shared" si="61"/>
        <v>5.181347150259067E-2</v>
      </c>
      <c r="R57" s="30">
        <f t="shared" si="61"/>
        <v>3.5714285714285712E-2</v>
      </c>
      <c r="S57" s="30">
        <f t="shared" si="61"/>
        <v>6.4220183486238536E-2</v>
      </c>
      <c r="T57" s="36"/>
      <c r="V57" s="29"/>
      <c r="W57" s="30">
        <f>W55/W56</f>
        <v>3.6529680365296802E-2</v>
      </c>
      <c r="X57" s="30">
        <f t="shared" ref="X57:AC57" si="62">X55/X56</f>
        <v>6.4356435643564358E-2</v>
      </c>
      <c r="Y57" s="30">
        <f t="shared" si="62"/>
        <v>3.9408866995073892E-2</v>
      </c>
      <c r="Z57" s="30">
        <f t="shared" si="62"/>
        <v>3.5175879396984924E-2</v>
      </c>
      <c r="AA57" s="30">
        <f t="shared" si="62"/>
        <v>5.181347150259067E-2</v>
      </c>
      <c r="AB57" s="30">
        <f t="shared" si="62"/>
        <v>3.5874439461883408E-2</v>
      </c>
      <c r="AC57" s="30">
        <f t="shared" si="62"/>
        <v>5.5299539170506916E-2</v>
      </c>
      <c r="AD57" s="36"/>
      <c r="AF57" s="29"/>
      <c r="AG57" s="30">
        <f>AG55/AG56</f>
        <v>4.5662100456621002E-2</v>
      </c>
      <c r="AH57" s="30">
        <f t="shared" ref="AH57:AM57" si="63">AH55/AH56</f>
        <v>5.9405940594059403E-2</v>
      </c>
      <c r="AI57" s="30">
        <f t="shared" si="63"/>
        <v>3.4482758620689655E-2</v>
      </c>
      <c r="AJ57" s="30">
        <f t="shared" si="63"/>
        <v>3.5175879396984924E-2</v>
      </c>
      <c r="AK57" s="30">
        <f t="shared" si="63"/>
        <v>5.181347150259067E-2</v>
      </c>
      <c r="AL57" s="30">
        <f t="shared" si="63"/>
        <v>3.5714285714285712E-2</v>
      </c>
      <c r="AM57" s="30">
        <f t="shared" si="63"/>
        <v>5.0458715596330278E-2</v>
      </c>
      <c r="AN57" s="36"/>
    </row>
    <row r="58" spans="2:40" ht="17.25" thickBot="1" x14ac:dyDescent="0.65">
      <c r="B58">
        <v>0</v>
      </c>
      <c r="C58">
        <v>0</v>
      </c>
      <c r="D58">
        <v>0.9</v>
      </c>
      <c r="L58">
        <v>0.9</v>
      </c>
      <c r="M58">
        <v>0</v>
      </c>
      <c r="N58">
        <v>0</v>
      </c>
      <c r="V58">
        <v>0</v>
      </c>
      <c r="W58">
        <v>0.9</v>
      </c>
      <c r="X58">
        <v>0</v>
      </c>
      <c r="AE58">
        <v>9</v>
      </c>
      <c r="AF58">
        <v>0.9</v>
      </c>
      <c r="AG58">
        <v>0.5</v>
      </c>
      <c r="AH58">
        <v>0.5</v>
      </c>
    </row>
    <row r="59" spans="2:40" x14ac:dyDescent="0.6">
      <c r="B59" s="24"/>
      <c r="C59" s="25" t="s">
        <v>272</v>
      </c>
      <c r="D59" s="25" t="s">
        <v>273</v>
      </c>
      <c r="E59" s="25" t="s">
        <v>274</v>
      </c>
      <c r="F59" s="25" t="s">
        <v>275</v>
      </c>
      <c r="G59" s="25" t="s">
        <v>276</v>
      </c>
      <c r="H59" s="25" t="s">
        <v>277</v>
      </c>
      <c r="I59" s="25" t="s">
        <v>278</v>
      </c>
      <c r="J59" s="31"/>
      <c r="L59" s="24"/>
      <c r="M59" s="25" t="s">
        <v>272</v>
      </c>
      <c r="N59" s="25" t="s">
        <v>273</v>
      </c>
      <c r="O59" s="25" t="s">
        <v>274</v>
      </c>
      <c r="P59" s="25" t="s">
        <v>275</v>
      </c>
      <c r="Q59" s="25" t="s">
        <v>276</v>
      </c>
      <c r="R59" s="25" t="s">
        <v>277</v>
      </c>
      <c r="S59" s="25" t="s">
        <v>278</v>
      </c>
      <c r="T59" s="31"/>
      <c r="V59" s="24"/>
      <c r="W59" s="25" t="s">
        <v>272</v>
      </c>
      <c r="X59" s="25" t="s">
        <v>273</v>
      </c>
      <c r="Y59" s="25" t="s">
        <v>274</v>
      </c>
      <c r="Z59" s="25" t="s">
        <v>275</v>
      </c>
      <c r="AA59" s="25" t="s">
        <v>276</v>
      </c>
      <c r="AB59" s="25" t="s">
        <v>277</v>
      </c>
      <c r="AC59" s="25" t="s">
        <v>278</v>
      </c>
      <c r="AD59" s="31"/>
      <c r="AF59" s="24"/>
      <c r="AG59" s="25" t="s">
        <v>272</v>
      </c>
      <c r="AH59" s="25" t="s">
        <v>273</v>
      </c>
      <c r="AI59" s="25" t="s">
        <v>274</v>
      </c>
      <c r="AJ59" s="25" t="s">
        <v>275</v>
      </c>
      <c r="AK59" s="25" t="s">
        <v>276</v>
      </c>
      <c r="AL59" s="25" t="s">
        <v>277</v>
      </c>
      <c r="AM59" s="25" t="s">
        <v>278</v>
      </c>
      <c r="AN59" s="31"/>
    </row>
    <row r="60" spans="2:40" x14ac:dyDescent="0.6">
      <c r="B60" s="26"/>
      <c r="C60" s="20">
        <v>0</v>
      </c>
      <c r="D60" s="20">
        <v>1</v>
      </c>
      <c r="E60" s="20">
        <v>2</v>
      </c>
      <c r="F60" s="20">
        <v>3</v>
      </c>
      <c r="G60" s="20">
        <v>4</v>
      </c>
      <c r="H60" s="20">
        <v>5</v>
      </c>
      <c r="I60" s="20">
        <v>6</v>
      </c>
      <c r="J60" s="28"/>
      <c r="L60" s="26"/>
      <c r="M60" s="20">
        <v>0</v>
      </c>
      <c r="N60" s="20">
        <v>1</v>
      </c>
      <c r="O60" s="20">
        <v>2</v>
      </c>
      <c r="P60" s="20">
        <v>3</v>
      </c>
      <c r="Q60" s="20">
        <v>4</v>
      </c>
      <c r="R60" s="20">
        <v>5</v>
      </c>
      <c r="S60" s="20">
        <v>6</v>
      </c>
      <c r="T60" s="28"/>
      <c r="V60" s="26"/>
      <c r="W60" s="20">
        <v>0</v>
      </c>
      <c r="X60" s="20">
        <v>1</v>
      </c>
      <c r="Y60" s="20">
        <v>2</v>
      </c>
      <c r="Z60" s="20">
        <v>3</v>
      </c>
      <c r="AA60" s="20">
        <v>4</v>
      </c>
      <c r="AB60" s="20">
        <v>5</v>
      </c>
      <c r="AC60" s="20">
        <v>6</v>
      </c>
      <c r="AD60" s="28"/>
      <c r="AF60" s="26"/>
      <c r="AG60" s="20">
        <v>0</v>
      </c>
      <c r="AH60" s="20">
        <v>1</v>
      </c>
      <c r="AI60" s="20">
        <v>2</v>
      </c>
      <c r="AJ60" s="20">
        <v>3</v>
      </c>
      <c r="AK60" s="20">
        <v>4</v>
      </c>
      <c r="AL60" s="20">
        <v>5</v>
      </c>
      <c r="AM60" s="20">
        <v>6</v>
      </c>
      <c r="AN60" s="28"/>
    </row>
    <row r="61" spans="2:40" x14ac:dyDescent="0.6">
      <c r="B61" s="27" t="s">
        <v>23</v>
      </c>
      <c r="C61" s="21">
        <v>208</v>
      </c>
      <c r="D61" s="21">
        <v>188</v>
      </c>
      <c r="E61" s="21">
        <v>186</v>
      </c>
      <c r="F61" s="21">
        <v>192</v>
      </c>
      <c r="G61" s="21">
        <v>183</v>
      </c>
      <c r="H61" s="21">
        <v>215</v>
      </c>
      <c r="I61" s="21">
        <v>215</v>
      </c>
      <c r="J61" s="34">
        <f>SUM(C61:I61)</f>
        <v>1387</v>
      </c>
      <c r="L61" s="27" t="s">
        <v>23</v>
      </c>
      <c r="M61" s="21">
        <v>210</v>
      </c>
      <c r="N61" s="21">
        <v>191</v>
      </c>
      <c r="O61" s="21">
        <v>196</v>
      </c>
      <c r="P61" s="21">
        <v>192</v>
      </c>
      <c r="Q61" s="21">
        <v>183</v>
      </c>
      <c r="R61" s="21">
        <v>216</v>
      </c>
      <c r="S61" s="21">
        <v>207</v>
      </c>
      <c r="T61" s="34">
        <f>SUM(M61:S61)</f>
        <v>1395</v>
      </c>
      <c r="V61" s="27" t="s">
        <v>23</v>
      </c>
      <c r="W61" s="21">
        <v>209</v>
      </c>
      <c r="X61" s="21">
        <v>188</v>
      </c>
      <c r="Y61" s="21">
        <v>197</v>
      </c>
      <c r="Z61" s="21">
        <v>192</v>
      </c>
      <c r="AA61" s="21">
        <v>183</v>
      </c>
      <c r="AB61" s="21">
        <v>215</v>
      </c>
      <c r="AC61" s="21">
        <v>205</v>
      </c>
      <c r="AD61" s="34">
        <f>SUM(W61:AC61)</f>
        <v>1389</v>
      </c>
      <c r="AF61" s="27" t="s">
        <v>23</v>
      </c>
      <c r="AG61" s="21">
        <v>208</v>
      </c>
      <c r="AH61" s="21">
        <v>188</v>
      </c>
      <c r="AI61" s="21">
        <v>186</v>
      </c>
      <c r="AJ61" s="21">
        <v>192</v>
      </c>
      <c r="AK61" s="21">
        <v>183</v>
      </c>
      <c r="AL61" s="21">
        <v>188</v>
      </c>
      <c r="AM61" s="21">
        <v>203</v>
      </c>
      <c r="AN61" s="34">
        <f>SUM(AG61:AM61)</f>
        <v>1348</v>
      </c>
    </row>
    <row r="62" spans="2:40" x14ac:dyDescent="0.6">
      <c r="B62" s="27" t="s">
        <v>299</v>
      </c>
      <c r="C62" s="22">
        <v>11</v>
      </c>
      <c r="D62" s="22">
        <v>14</v>
      </c>
      <c r="E62" s="22">
        <v>17</v>
      </c>
      <c r="F62" s="22">
        <v>7</v>
      </c>
      <c r="G62" s="22">
        <v>10</v>
      </c>
      <c r="H62" s="22">
        <v>9</v>
      </c>
      <c r="I62" s="22">
        <v>9</v>
      </c>
      <c r="J62" s="34">
        <f>SUM(C62:I62)</f>
        <v>77</v>
      </c>
      <c r="L62" s="27" t="s">
        <v>299</v>
      </c>
      <c r="M62" s="22">
        <v>9</v>
      </c>
      <c r="N62" s="22">
        <v>11</v>
      </c>
      <c r="O62" s="22">
        <v>7</v>
      </c>
      <c r="P62" s="22">
        <v>7</v>
      </c>
      <c r="Q62" s="22">
        <v>10</v>
      </c>
      <c r="R62" s="22">
        <v>8</v>
      </c>
      <c r="S62" s="22">
        <v>11</v>
      </c>
      <c r="T62" s="34">
        <f>SUM(M62:S62)</f>
        <v>63</v>
      </c>
      <c r="V62" s="27" t="s">
        <v>299</v>
      </c>
      <c r="W62" s="22">
        <v>10</v>
      </c>
      <c r="X62" s="22">
        <v>14</v>
      </c>
      <c r="Y62" s="22">
        <v>6</v>
      </c>
      <c r="Z62" s="22">
        <v>7</v>
      </c>
      <c r="AA62" s="22">
        <v>10</v>
      </c>
      <c r="AB62" s="22">
        <v>9</v>
      </c>
      <c r="AC62" s="22">
        <v>13</v>
      </c>
      <c r="AD62" s="34">
        <f>SUM(W62:AC62)</f>
        <v>69</v>
      </c>
      <c r="AF62" s="27" t="s">
        <v>299</v>
      </c>
      <c r="AG62" s="22">
        <v>11</v>
      </c>
      <c r="AH62" s="22">
        <v>14</v>
      </c>
      <c r="AI62" s="22">
        <v>17</v>
      </c>
      <c r="AJ62" s="22">
        <v>7</v>
      </c>
      <c r="AK62" s="22">
        <v>10</v>
      </c>
      <c r="AL62" s="22">
        <v>36</v>
      </c>
      <c r="AM62" s="22">
        <v>15</v>
      </c>
      <c r="AN62" s="34">
        <f>SUM(AG62:AM62)</f>
        <v>110</v>
      </c>
    </row>
    <row r="63" spans="2:40" x14ac:dyDescent="0.6">
      <c r="B63" s="26" t="s">
        <v>279</v>
      </c>
      <c r="C63" s="20">
        <f>C61+C62</f>
        <v>219</v>
      </c>
      <c r="D63" s="20">
        <f t="shared" ref="D63:I63" si="64">D61+D62</f>
        <v>202</v>
      </c>
      <c r="E63" s="20">
        <f t="shared" si="64"/>
        <v>203</v>
      </c>
      <c r="F63" s="20">
        <f t="shared" si="64"/>
        <v>199</v>
      </c>
      <c r="G63" s="20">
        <f t="shared" si="64"/>
        <v>193</v>
      </c>
      <c r="H63" s="20">
        <f t="shared" si="64"/>
        <v>224</v>
      </c>
      <c r="I63" s="20">
        <f t="shared" si="64"/>
        <v>224</v>
      </c>
      <c r="J63" s="28">
        <f>SUM(C63:I63)</f>
        <v>1464</v>
      </c>
      <c r="L63" s="26" t="s">
        <v>279</v>
      </c>
      <c r="M63" s="20">
        <f>M61+M62</f>
        <v>219</v>
      </c>
      <c r="N63" s="20">
        <f t="shared" ref="N63:S63" si="65">N61+N62</f>
        <v>202</v>
      </c>
      <c r="O63" s="20">
        <f t="shared" si="65"/>
        <v>203</v>
      </c>
      <c r="P63" s="20">
        <f t="shared" si="65"/>
        <v>199</v>
      </c>
      <c r="Q63" s="20">
        <f t="shared" si="65"/>
        <v>193</v>
      </c>
      <c r="R63" s="20">
        <f t="shared" si="65"/>
        <v>224</v>
      </c>
      <c r="S63" s="20">
        <f t="shared" si="65"/>
        <v>218</v>
      </c>
      <c r="T63" s="28">
        <f>SUM(M63:S63)</f>
        <v>1458</v>
      </c>
      <c r="V63" s="26" t="s">
        <v>279</v>
      </c>
      <c r="W63" s="20">
        <f>W61+W62</f>
        <v>219</v>
      </c>
      <c r="X63" s="20">
        <f t="shared" ref="X63:AC63" si="66">X61+X62</f>
        <v>202</v>
      </c>
      <c r="Y63" s="20">
        <f t="shared" si="66"/>
        <v>203</v>
      </c>
      <c r="Z63" s="20">
        <f t="shared" si="66"/>
        <v>199</v>
      </c>
      <c r="AA63" s="20">
        <f t="shared" si="66"/>
        <v>193</v>
      </c>
      <c r="AB63" s="20">
        <f t="shared" si="66"/>
        <v>224</v>
      </c>
      <c r="AC63" s="20">
        <f t="shared" si="66"/>
        <v>218</v>
      </c>
      <c r="AD63" s="28">
        <f>SUM(W63:AC63)</f>
        <v>1458</v>
      </c>
      <c r="AF63" s="26" t="s">
        <v>279</v>
      </c>
      <c r="AG63" s="20">
        <f>AG61+AG62</f>
        <v>219</v>
      </c>
      <c r="AH63" s="20">
        <f t="shared" ref="AH63:AM63" si="67">AH61+AH62</f>
        <v>202</v>
      </c>
      <c r="AI63" s="20">
        <f t="shared" si="67"/>
        <v>203</v>
      </c>
      <c r="AJ63" s="20">
        <f t="shared" si="67"/>
        <v>199</v>
      </c>
      <c r="AK63" s="20">
        <f t="shared" si="67"/>
        <v>193</v>
      </c>
      <c r="AL63" s="20">
        <f t="shared" si="67"/>
        <v>224</v>
      </c>
      <c r="AM63" s="20">
        <f t="shared" si="67"/>
        <v>218</v>
      </c>
      <c r="AN63" s="28">
        <f>SUM(AG63:AM63)</f>
        <v>1458</v>
      </c>
    </row>
    <row r="64" spans="2:40" ht="17.25" thickBot="1" x14ac:dyDescent="0.65">
      <c r="B64" s="29"/>
      <c r="C64" s="30">
        <f>C62/C63</f>
        <v>5.0228310502283102E-2</v>
      </c>
      <c r="D64" s="30">
        <f t="shared" ref="D64:I64" si="68">D62/D63</f>
        <v>6.9306930693069313E-2</v>
      </c>
      <c r="E64" s="30">
        <f t="shared" si="68"/>
        <v>8.3743842364532015E-2</v>
      </c>
      <c r="F64" s="30">
        <f t="shared" si="68"/>
        <v>3.5175879396984924E-2</v>
      </c>
      <c r="G64" s="30">
        <f t="shared" si="68"/>
        <v>5.181347150259067E-2</v>
      </c>
      <c r="H64" s="30">
        <f t="shared" si="68"/>
        <v>4.0178571428571432E-2</v>
      </c>
      <c r="I64" s="30">
        <f t="shared" si="68"/>
        <v>4.0178571428571432E-2</v>
      </c>
      <c r="J64" s="36"/>
      <c r="L64" s="29"/>
      <c r="M64" s="30">
        <f>M62/M63</f>
        <v>4.1095890410958902E-2</v>
      </c>
      <c r="N64" s="30">
        <f t="shared" ref="N64:S64" si="69">N62/N63</f>
        <v>5.4455445544554455E-2</v>
      </c>
      <c r="O64" s="30">
        <f t="shared" si="69"/>
        <v>3.4482758620689655E-2</v>
      </c>
      <c r="P64" s="30">
        <f t="shared" si="69"/>
        <v>3.5175879396984924E-2</v>
      </c>
      <c r="Q64" s="30">
        <f t="shared" si="69"/>
        <v>5.181347150259067E-2</v>
      </c>
      <c r="R64" s="30">
        <f t="shared" si="69"/>
        <v>3.5714285714285712E-2</v>
      </c>
      <c r="S64" s="30">
        <f t="shared" si="69"/>
        <v>5.0458715596330278E-2</v>
      </c>
      <c r="T64" s="36"/>
      <c r="V64" s="29"/>
      <c r="W64" s="30">
        <f>W62/W63</f>
        <v>4.5662100456621002E-2</v>
      </c>
      <c r="X64" s="30">
        <f t="shared" ref="X64:AC64" si="70">X62/X63</f>
        <v>6.9306930693069313E-2</v>
      </c>
      <c r="Y64" s="30">
        <f t="shared" si="70"/>
        <v>2.9556650246305417E-2</v>
      </c>
      <c r="Z64" s="30">
        <f t="shared" si="70"/>
        <v>3.5175879396984924E-2</v>
      </c>
      <c r="AA64" s="30">
        <f t="shared" si="70"/>
        <v>5.181347150259067E-2</v>
      </c>
      <c r="AB64" s="30">
        <f t="shared" si="70"/>
        <v>4.0178571428571432E-2</v>
      </c>
      <c r="AC64" s="30">
        <f t="shared" si="70"/>
        <v>5.9633027522935783E-2</v>
      </c>
      <c r="AD64" s="36"/>
      <c r="AF64" s="29"/>
      <c r="AG64" s="30">
        <f>AG62/AG63</f>
        <v>5.0228310502283102E-2</v>
      </c>
      <c r="AH64" s="30">
        <f t="shared" ref="AH64:AM64" si="71">AH62/AH63</f>
        <v>6.9306930693069313E-2</v>
      </c>
      <c r="AI64" s="30">
        <f t="shared" si="71"/>
        <v>8.3743842364532015E-2</v>
      </c>
      <c r="AJ64" s="30">
        <f t="shared" si="71"/>
        <v>3.5175879396984924E-2</v>
      </c>
      <c r="AK64" s="30">
        <f t="shared" si="71"/>
        <v>5.181347150259067E-2</v>
      </c>
      <c r="AL64" s="30">
        <f t="shared" si="71"/>
        <v>0.16071428571428573</v>
      </c>
      <c r="AM64" s="30">
        <f t="shared" si="71"/>
        <v>6.8807339449541288E-2</v>
      </c>
      <c r="AN64" s="36"/>
    </row>
    <row r="65" spans="2:40" ht="17.25" thickBot="1" x14ac:dyDescent="0.65">
      <c r="B65">
        <v>0</v>
      </c>
      <c r="C65">
        <v>0</v>
      </c>
      <c r="D65">
        <v>0</v>
      </c>
      <c r="L65">
        <v>1</v>
      </c>
      <c r="M65">
        <v>0</v>
      </c>
      <c r="N65">
        <v>0</v>
      </c>
      <c r="V65">
        <v>0</v>
      </c>
      <c r="W65">
        <v>1</v>
      </c>
      <c r="X65">
        <v>0</v>
      </c>
      <c r="AE65">
        <v>10</v>
      </c>
      <c r="AF65">
        <v>0.2</v>
      </c>
      <c r="AG65">
        <v>0.4</v>
      </c>
      <c r="AH65">
        <v>0.2</v>
      </c>
    </row>
    <row r="66" spans="2:40" x14ac:dyDescent="0.6">
      <c r="AF66" s="24"/>
      <c r="AG66" s="25" t="s">
        <v>272</v>
      </c>
      <c r="AH66" s="25" t="s">
        <v>273</v>
      </c>
      <c r="AI66" s="25" t="s">
        <v>274</v>
      </c>
      <c r="AJ66" s="25" t="s">
        <v>275</v>
      </c>
      <c r="AK66" s="25" t="s">
        <v>276</v>
      </c>
      <c r="AL66" s="25" t="s">
        <v>277</v>
      </c>
      <c r="AM66" s="25" t="s">
        <v>278</v>
      </c>
      <c r="AN66" s="31"/>
    </row>
    <row r="67" spans="2:40" x14ac:dyDescent="0.6">
      <c r="AF67" s="26"/>
      <c r="AG67" s="20">
        <v>0</v>
      </c>
      <c r="AH67" s="20">
        <v>1</v>
      </c>
      <c r="AI67" s="20">
        <v>2</v>
      </c>
      <c r="AJ67" s="20">
        <v>3</v>
      </c>
      <c r="AK67" s="20">
        <v>4</v>
      </c>
      <c r="AL67" s="20">
        <v>5</v>
      </c>
      <c r="AM67" s="20">
        <v>6</v>
      </c>
      <c r="AN67" s="28"/>
    </row>
    <row r="68" spans="2:40" x14ac:dyDescent="0.6">
      <c r="AF68" s="27" t="s">
        <v>23</v>
      </c>
      <c r="AG68" s="21">
        <v>208</v>
      </c>
      <c r="AH68" s="21">
        <v>191</v>
      </c>
      <c r="AI68" s="21">
        <v>196</v>
      </c>
      <c r="AJ68" s="21">
        <v>192</v>
      </c>
      <c r="AK68" s="21">
        <v>183</v>
      </c>
      <c r="AL68" s="21">
        <v>216</v>
      </c>
      <c r="AM68" s="21">
        <v>207</v>
      </c>
      <c r="AN68" s="34">
        <f>SUM(AG68:AM68)</f>
        <v>1393</v>
      </c>
    </row>
    <row r="69" spans="2:40" x14ac:dyDescent="0.6">
      <c r="D69" s="55">
        <v>0</v>
      </c>
      <c r="E69" s="55">
        <v>0.1</v>
      </c>
      <c r="F69" s="55">
        <v>0.2</v>
      </c>
      <c r="G69" s="55">
        <v>0.3</v>
      </c>
      <c r="H69" s="55">
        <v>0.4</v>
      </c>
      <c r="I69" s="55">
        <v>0.5</v>
      </c>
      <c r="J69" s="55">
        <v>0.6</v>
      </c>
      <c r="K69" s="55">
        <v>0.7</v>
      </c>
      <c r="L69" s="55">
        <v>0.8</v>
      </c>
      <c r="M69" s="55">
        <v>0.9</v>
      </c>
      <c r="N69" s="61">
        <v>1</v>
      </c>
      <c r="AF69" s="27" t="s">
        <v>299</v>
      </c>
      <c r="AG69" s="22">
        <v>11</v>
      </c>
      <c r="AH69" s="22">
        <v>11</v>
      </c>
      <c r="AI69" s="22">
        <v>7</v>
      </c>
      <c r="AJ69" s="22">
        <v>7</v>
      </c>
      <c r="AK69" s="22">
        <v>10</v>
      </c>
      <c r="AL69" s="22">
        <v>8</v>
      </c>
      <c r="AM69" s="22">
        <v>11</v>
      </c>
      <c r="AN69" s="34">
        <f>SUM(AG69:AM69)</f>
        <v>65</v>
      </c>
    </row>
    <row r="70" spans="2:40" x14ac:dyDescent="0.6">
      <c r="B70" t="s">
        <v>304</v>
      </c>
      <c r="C70" t="s">
        <v>301</v>
      </c>
      <c r="D70" s="68"/>
      <c r="E70" s="55">
        <v>62</v>
      </c>
      <c r="F70" s="57">
        <v>58</v>
      </c>
      <c r="G70" s="58">
        <v>64</v>
      </c>
      <c r="H70" s="55">
        <v>63</v>
      </c>
      <c r="I70" s="62">
        <v>62</v>
      </c>
      <c r="J70" s="55">
        <v>73</v>
      </c>
      <c r="K70" s="55">
        <v>72</v>
      </c>
      <c r="L70" s="55">
        <v>64</v>
      </c>
      <c r="M70" s="55">
        <v>77</v>
      </c>
      <c r="N70" s="60"/>
      <c r="AF70" s="26" t="s">
        <v>279</v>
      </c>
      <c r="AG70" s="20">
        <f>AG68+AG69</f>
        <v>219</v>
      </c>
      <c r="AH70" s="20">
        <f t="shared" ref="AH70:AM70" si="72">AH68+AH69</f>
        <v>202</v>
      </c>
      <c r="AI70" s="20">
        <f t="shared" si="72"/>
        <v>203</v>
      </c>
      <c r="AJ70" s="20">
        <f t="shared" si="72"/>
        <v>199</v>
      </c>
      <c r="AK70" s="20">
        <f t="shared" si="72"/>
        <v>193</v>
      </c>
      <c r="AL70" s="20">
        <f t="shared" si="72"/>
        <v>224</v>
      </c>
      <c r="AM70" s="20">
        <f t="shared" si="72"/>
        <v>218</v>
      </c>
      <c r="AN70" s="28">
        <f>SUM(AG70:AM70)</f>
        <v>1458</v>
      </c>
    </row>
    <row r="71" spans="2:40" ht="17.25" thickBot="1" x14ac:dyDescent="0.65">
      <c r="B71" t="s">
        <v>305</v>
      </c>
      <c r="C71" t="s">
        <v>302</v>
      </c>
      <c r="D71" s="69"/>
      <c r="E71" s="55">
        <v>69</v>
      </c>
      <c r="F71" s="62">
        <v>64</v>
      </c>
      <c r="G71" s="62">
        <v>64</v>
      </c>
      <c r="H71" s="62">
        <v>64</v>
      </c>
      <c r="I71" s="55">
        <v>66</v>
      </c>
      <c r="J71" s="55">
        <v>66</v>
      </c>
      <c r="K71" s="55">
        <v>71</v>
      </c>
      <c r="L71" s="55">
        <v>67</v>
      </c>
      <c r="M71" s="57">
        <v>63</v>
      </c>
      <c r="N71" s="60"/>
      <c r="AF71" s="29"/>
      <c r="AG71" s="30">
        <f>AG69/AG70</f>
        <v>5.0228310502283102E-2</v>
      </c>
      <c r="AH71" s="30">
        <f t="shared" ref="AH71:AM71" si="73">AH69/AH70</f>
        <v>5.4455445544554455E-2</v>
      </c>
      <c r="AI71" s="30">
        <f t="shared" si="73"/>
        <v>3.4482758620689655E-2</v>
      </c>
      <c r="AJ71" s="30">
        <f t="shared" si="73"/>
        <v>3.5175879396984924E-2</v>
      </c>
      <c r="AK71" s="30">
        <f t="shared" si="73"/>
        <v>5.181347150259067E-2</v>
      </c>
      <c r="AL71" s="30">
        <f t="shared" si="73"/>
        <v>3.5714285714285712E-2</v>
      </c>
      <c r="AM71" s="30">
        <f t="shared" si="73"/>
        <v>5.0458715596330278E-2</v>
      </c>
      <c r="AN71" s="36"/>
    </row>
    <row r="72" spans="2:40" ht="17.25" thickBot="1" x14ac:dyDescent="0.65">
      <c r="B72" t="s">
        <v>306</v>
      </c>
      <c r="C72" t="s">
        <v>303</v>
      </c>
      <c r="D72" s="70"/>
      <c r="E72" s="58">
        <v>64</v>
      </c>
      <c r="F72" s="55">
        <v>68</v>
      </c>
      <c r="G72" s="55">
        <v>65</v>
      </c>
      <c r="H72" s="62">
        <v>64</v>
      </c>
      <c r="I72" s="57">
        <v>61</v>
      </c>
      <c r="J72" s="55">
        <v>64</v>
      </c>
      <c r="K72" s="55">
        <v>91</v>
      </c>
      <c r="L72" s="55">
        <v>66</v>
      </c>
      <c r="M72" s="55">
        <v>69</v>
      </c>
      <c r="N72" s="60"/>
      <c r="AE72">
        <v>11</v>
      </c>
      <c r="AF72">
        <v>0.3</v>
      </c>
      <c r="AG72">
        <v>0.4</v>
      </c>
      <c r="AH72">
        <v>0.2</v>
      </c>
    </row>
    <row r="73" spans="2:40" x14ac:dyDescent="0.6">
      <c r="AF73" s="24"/>
      <c r="AG73" s="25" t="s">
        <v>272</v>
      </c>
      <c r="AH73" s="25" t="s">
        <v>273</v>
      </c>
      <c r="AI73" s="25" t="s">
        <v>274</v>
      </c>
      <c r="AJ73" s="25" t="s">
        <v>275</v>
      </c>
      <c r="AK73" s="25" t="s">
        <v>276</v>
      </c>
      <c r="AL73" s="25" t="s">
        <v>277</v>
      </c>
      <c r="AM73" s="25" t="s">
        <v>278</v>
      </c>
      <c r="AN73" s="31"/>
    </row>
    <row r="74" spans="2:40" x14ac:dyDescent="0.6">
      <c r="B74" s="55"/>
      <c r="C74" s="59" t="s">
        <v>307</v>
      </c>
      <c r="D74" s="59" t="s">
        <v>308</v>
      </c>
      <c r="E74" s="59" t="s">
        <v>309</v>
      </c>
      <c r="AF74" s="26"/>
      <c r="AG74" s="20">
        <v>0</v>
      </c>
      <c r="AH74" s="20">
        <v>1</v>
      </c>
      <c r="AI74" s="20">
        <v>2</v>
      </c>
      <c r="AJ74" s="20">
        <v>3</v>
      </c>
      <c r="AK74" s="20">
        <v>4</v>
      </c>
      <c r="AL74" s="20">
        <v>5</v>
      </c>
      <c r="AM74" s="20">
        <v>6</v>
      </c>
      <c r="AN74" s="28"/>
    </row>
    <row r="75" spans="2:40" x14ac:dyDescent="0.6">
      <c r="B75" s="55">
        <v>1</v>
      </c>
      <c r="C75" s="55">
        <v>0</v>
      </c>
      <c r="D75" s="55">
        <v>0</v>
      </c>
      <c r="E75" s="55">
        <v>0</v>
      </c>
      <c r="F75">
        <v>63</v>
      </c>
      <c r="AF75" s="27" t="s">
        <v>23</v>
      </c>
      <c r="AG75" s="21">
        <v>210</v>
      </c>
      <c r="AH75" s="21">
        <v>190</v>
      </c>
      <c r="AI75" s="21">
        <v>195</v>
      </c>
      <c r="AJ75" s="21">
        <v>192</v>
      </c>
      <c r="AK75" s="21">
        <v>183</v>
      </c>
      <c r="AL75" s="21">
        <v>218</v>
      </c>
      <c r="AM75" s="21">
        <v>207</v>
      </c>
      <c r="AN75" s="34">
        <f>SUM(AG75:AM75)</f>
        <v>1395</v>
      </c>
    </row>
    <row r="76" spans="2:40" x14ac:dyDescent="0.6">
      <c r="B76" s="71">
        <v>2</v>
      </c>
      <c r="C76" s="71">
        <v>0.2</v>
      </c>
      <c r="D76" s="71">
        <v>0.5</v>
      </c>
      <c r="E76" s="71">
        <v>0.2</v>
      </c>
      <c r="F76" s="72">
        <v>59</v>
      </c>
      <c r="AF76" s="27" t="s">
        <v>299</v>
      </c>
      <c r="AG76" s="22">
        <v>9</v>
      </c>
      <c r="AH76" s="22">
        <v>12</v>
      </c>
      <c r="AI76" s="22">
        <v>8</v>
      </c>
      <c r="AJ76" s="22">
        <v>7</v>
      </c>
      <c r="AK76" s="22">
        <v>10</v>
      </c>
      <c r="AL76" s="22">
        <v>6</v>
      </c>
      <c r="AM76" s="22">
        <v>11</v>
      </c>
      <c r="AN76" s="34">
        <f>SUM(AG76:AM76)</f>
        <v>63</v>
      </c>
    </row>
    <row r="77" spans="2:40" x14ac:dyDescent="0.6">
      <c r="B77" s="55">
        <v>3</v>
      </c>
      <c r="C77" s="55">
        <v>0.3</v>
      </c>
      <c r="D77" s="55">
        <v>0.5</v>
      </c>
      <c r="E77" s="55">
        <v>0.2</v>
      </c>
      <c r="F77">
        <v>66</v>
      </c>
      <c r="AF77" s="26" t="s">
        <v>279</v>
      </c>
      <c r="AG77" s="20">
        <f>AG75+AG76</f>
        <v>219</v>
      </c>
      <c r="AH77" s="20">
        <f t="shared" ref="AH77:AM77" si="74">AH75+AH76</f>
        <v>202</v>
      </c>
      <c r="AI77" s="20">
        <f t="shared" si="74"/>
        <v>203</v>
      </c>
      <c r="AJ77" s="20">
        <f t="shared" si="74"/>
        <v>199</v>
      </c>
      <c r="AK77" s="20">
        <f t="shared" si="74"/>
        <v>193</v>
      </c>
      <c r="AL77" s="20">
        <f t="shared" si="74"/>
        <v>224</v>
      </c>
      <c r="AM77" s="20">
        <f t="shared" si="74"/>
        <v>218</v>
      </c>
      <c r="AN77" s="28">
        <f>SUM(AG77:AM77)</f>
        <v>1458</v>
      </c>
    </row>
    <row r="78" spans="2:40" ht="17.25" thickBot="1" x14ac:dyDescent="0.65">
      <c r="B78" s="55">
        <v>4</v>
      </c>
      <c r="C78" s="55">
        <v>0.4</v>
      </c>
      <c r="D78" s="55">
        <v>0.5</v>
      </c>
      <c r="E78" s="55">
        <v>0.2</v>
      </c>
      <c r="F78">
        <v>61</v>
      </c>
      <c r="AF78" s="29"/>
      <c r="AG78" s="30">
        <f>AG76/AG77</f>
        <v>4.1095890410958902E-2</v>
      </c>
      <c r="AH78" s="30">
        <f t="shared" ref="AH78:AM78" si="75">AH76/AH77</f>
        <v>5.9405940594059403E-2</v>
      </c>
      <c r="AI78" s="30">
        <f t="shared" si="75"/>
        <v>3.9408866995073892E-2</v>
      </c>
      <c r="AJ78" s="30">
        <f t="shared" si="75"/>
        <v>3.5175879396984924E-2</v>
      </c>
      <c r="AK78" s="30">
        <f t="shared" si="75"/>
        <v>5.181347150259067E-2</v>
      </c>
      <c r="AL78" s="30">
        <f t="shared" si="75"/>
        <v>2.6785714285714284E-2</v>
      </c>
      <c r="AM78" s="30">
        <f t="shared" si="75"/>
        <v>5.0458715596330278E-2</v>
      </c>
      <c r="AN78" s="36"/>
    </row>
    <row r="79" spans="2:40" ht="17.25" thickBot="1" x14ac:dyDescent="0.65">
      <c r="B79" s="73">
        <v>5</v>
      </c>
      <c r="C79" s="73">
        <v>0.9</v>
      </c>
      <c r="D79" s="73">
        <v>0.5</v>
      </c>
      <c r="E79" s="73">
        <v>0.2</v>
      </c>
      <c r="F79">
        <v>64</v>
      </c>
      <c r="AE79">
        <v>12</v>
      </c>
      <c r="AF79">
        <v>0.4</v>
      </c>
      <c r="AG79">
        <v>0.4</v>
      </c>
      <c r="AH79">
        <v>0.2</v>
      </c>
    </row>
    <row r="80" spans="2:40" x14ac:dyDescent="0.6">
      <c r="B80" s="55">
        <v>6</v>
      </c>
      <c r="C80" s="55">
        <v>0.2</v>
      </c>
      <c r="D80" s="55">
        <v>0.5</v>
      </c>
      <c r="E80" s="55">
        <v>0.5</v>
      </c>
      <c r="F80">
        <v>70</v>
      </c>
      <c r="AF80" s="24"/>
      <c r="AG80" s="25" t="s">
        <v>272</v>
      </c>
      <c r="AH80" s="25" t="s">
        <v>273</v>
      </c>
      <c r="AI80" s="25" t="s">
        <v>274</v>
      </c>
      <c r="AJ80" s="25" t="s">
        <v>275</v>
      </c>
      <c r="AK80" s="25" t="s">
        <v>276</v>
      </c>
      <c r="AL80" s="25" t="s">
        <v>277</v>
      </c>
      <c r="AM80" s="25" t="s">
        <v>278</v>
      </c>
      <c r="AN80" s="31"/>
    </row>
    <row r="81" spans="2:40" x14ac:dyDescent="0.6">
      <c r="B81" s="55">
        <v>7</v>
      </c>
      <c r="C81" s="55">
        <v>0.3</v>
      </c>
      <c r="D81" s="55">
        <v>0.5</v>
      </c>
      <c r="E81" s="55">
        <v>0.5</v>
      </c>
      <c r="F81">
        <v>73</v>
      </c>
      <c r="AF81" s="26"/>
      <c r="AG81" s="20">
        <v>0</v>
      </c>
      <c r="AH81" s="20">
        <v>1</v>
      </c>
      <c r="AI81" s="20">
        <v>2</v>
      </c>
      <c r="AJ81" s="20">
        <v>3</v>
      </c>
      <c r="AK81" s="20">
        <v>4</v>
      </c>
      <c r="AL81" s="20">
        <v>5</v>
      </c>
      <c r="AM81" s="20">
        <v>6</v>
      </c>
      <c r="AN81" s="28"/>
    </row>
    <row r="82" spans="2:40" x14ac:dyDescent="0.6">
      <c r="B82" s="55">
        <v>8</v>
      </c>
      <c r="C82" s="55">
        <v>0.4</v>
      </c>
      <c r="D82" s="55">
        <v>0.5</v>
      </c>
      <c r="E82" s="55">
        <v>0.5</v>
      </c>
      <c r="F82">
        <v>65</v>
      </c>
      <c r="AF82" s="27" t="s">
        <v>23</v>
      </c>
      <c r="AG82" s="21">
        <v>205</v>
      </c>
      <c r="AH82" s="21">
        <v>190</v>
      </c>
      <c r="AI82" s="21">
        <v>185</v>
      </c>
      <c r="AJ82" s="21">
        <v>192</v>
      </c>
      <c r="AK82" s="21">
        <v>183</v>
      </c>
      <c r="AL82" s="21">
        <v>213</v>
      </c>
      <c r="AM82" s="21">
        <v>202</v>
      </c>
      <c r="AN82" s="34">
        <f>SUM(AG82:AM82)</f>
        <v>1370</v>
      </c>
    </row>
    <row r="83" spans="2:40" x14ac:dyDescent="0.6">
      <c r="B83" s="55">
        <v>9</v>
      </c>
      <c r="C83" s="55">
        <v>0.9</v>
      </c>
      <c r="D83" s="55">
        <v>0.5</v>
      </c>
      <c r="E83" s="55">
        <v>0.5</v>
      </c>
      <c r="F83">
        <v>110</v>
      </c>
      <c r="AF83" s="27" t="s">
        <v>299</v>
      </c>
      <c r="AG83" s="22">
        <v>14</v>
      </c>
      <c r="AH83" s="22">
        <v>12</v>
      </c>
      <c r="AI83" s="22">
        <v>18</v>
      </c>
      <c r="AJ83" s="22">
        <v>7</v>
      </c>
      <c r="AK83" s="22">
        <v>10</v>
      </c>
      <c r="AL83" s="22">
        <v>11</v>
      </c>
      <c r="AM83" s="22">
        <v>16</v>
      </c>
      <c r="AN83" s="34">
        <f>SUM(AG83:AM83)</f>
        <v>88</v>
      </c>
    </row>
    <row r="84" spans="2:40" x14ac:dyDescent="0.6">
      <c r="B84" s="55">
        <v>10</v>
      </c>
      <c r="C84" s="55">
        <v>0.2</v>
      </c>
      <c r="D84" s="55">
        <v>0.4</v>
      </c>
      <c r="E84" s="55">
        <v>0.2</v>
      </c>
      <c r="F84">
        <v>65</v>
      </c>
      <c r="AF84" s="26" t="s">
        <v>279</v>
      </c>
      <c r="AG84" s="20">
        <f>AG82+AG83</f>
        <v>219</v>
      </c>
      <c r="AH84" s="20">
        <f t="shared" ref="AH84:AM84" si="76">AH82+AH83</f>
        <v>202</v>
      </c>
      <c r="AI84" s="20">
        <f t="shared" si="76"/>
        <v>203</v>
      </c>
      <c r="AJ84" s="20">
        <f t="shared" si="76"/>
        <v>199</v>
      </c>
      <c r="AK84" s="20">
        <f t="shared" si="76"/>
        <v>193</v>
      </c>
      <c r="AL84" s="20">
        <f t="shared" si="76"/>
        <v>224</v>
      </c>
      <c r="AM84" s="20">
        <f t="shared" si="76"/>
        <v>218</v>
      </c>
      <c r="AN84" s="28">
        <f>SUM(AG84:AM84)</f>
        <v>1458</v>
      </c>
    </row>
    <row r="85" spans="2:40" ht="17.25" thickBot="1" x14ac:dyDescent="0.65">
      <c r="B85" s="55">
        <v>11</v>
      </c>
      <c r="C85" s="55">
        <v>0.3</v>
      </c>
      <c r="D85" s="55">
        <v>0.4</v>
      </c>
      <c r="E85" s="55">
        <v>0.2</v>
      </c>
      <c r="F85">
        <v>63</v>
      </c>
      <c r="AF85" s="29"/>
      <c r="AG85" s="30">
        <f>AG83/AG84</f>
        <v>6.3926940639269403E-2</v>
      </c>
      <c r="AH85" s="30">
        <f t="shared" ref="AH85:AM85" si="77">AH83/AH84</f>
        <v>5.9405940594059403E-2</v>
      </c>
      <c r="AI85" s="30">
        <f t="shared" si="77"/>
        <v>8.8669950738916259E-2</v>
      </c>
      <c r="AJ85" s="30">
        <f t="shared" si="77"/>
        <v>3.5175879396984924E-2</v>
      </c>
      <c r="AK85" s="30">
        <f t="shared" si="77"/>
        <v>5.181347150259067E-2</v>
      </c>
      <c r="AL85" s="30">
        <f t="shared" si="77"/>
        <v>4.9107142857142856E-2</v>
      </c>
      <c r="AM85" s="30">
        <f t="shared" si="77"/>
        <v>7.3394495412844041E-2</v>
      </c>
      <c r="AN85" s="36"/>
    </row>
    <row r="86" spans="2:40" ht="17.25" thickBot="1" x14ac:dyDescent="0.65">
      <c r="B86" s="55">
        <v>12</v>
      </c>
      <c r="C86" s="55">
        <v>0.4</v>
      </c>
      <c r="D86" s="55">
        <v>0.4</v>
      </c>
      <c r="E86" s="55">
        <v>0.2</v>
      </c>
      <c r="F86">
        <v>88</v>
      </c>
      <c r="AE86">
        <v>13</v>
      </c>
      <c r="AF86">
        <v>0.9</v>
      </c>
      <c r="AG86">
        <v>0.4</v>
      </c>
      <c r="AH86">
        <v>0.2</v>
      </c>
    </row>
    <row r="87" spans="2:40" x14ac:dyDescent="0.6">
      <c r="B87" s="55">
        <v>13</v>
      </c>
      <c r="C87" s="55">
        <v>0.9</v>
      </c>
      <c r="D87" s="55">
        <v>0.4</v>
      </c>
      <c r="E87" s="55">
        <v>0.2</v>
      </c>
      <c r="F87">
        <v>63</v>
      </c>
      <c r="AF87" s="24"/>
      <c r="AG87" s="25" t="s">
        <v>272</v>
      </c>
      <c r="AH87" s="25" t="s">
        <v>273</v>
      </c>
      <c r="AI87" s="25" t="s">
        <v>274</v>
      </c>
      <c r="AJ87" s="25" t="s">
        <v>275</v>
      </c>
      <c r="AK87" s="25" t="s">
        <v>276</v>
      </c>
      <c r="AL87" s="25" t="s">
        <v>277</v>
      </c>
      <c r="AM87" s="25" t="s">
        <v>278</v>
      </c>
      <c r="AN87" s="31"/>
    </row>
    <row r="88" spans="2:40" x14ac:dyDescent="0.6">
      <c r="B88" s="55">
        <v>14</v>
      </c>
      <c r="C88" s="55">
        <v>0.2</v>
      </c>
      <c r="D88" s="55">
        <v>0.4</v>
      </c>
      <c r="E88" s="55">
        <v>0.5</v>
      </c>
      <c r="F88">
        <v>74</v>
      </c>
      <c r="AF88" s="26"/>
      <c r="AG88" s="20">
        <v>0</v>
      </c>
      <c r="AH88" s="20">
        <v>1</v>
      </c>
      <c r="AI88" s="20">
        <v>2</v>
      </c>
      <c r="AJ88" s="20">
        <v>3</v>
      </c>
      <c r="AK88" s="20">
        <v>4</v>
      </c>
      <c r="AL88" s="20">
        <v>5</v>
      </c>
      <c r="AM88" s="20">
        <v>6</v>
      </c>
      <c r="AN88" s="28"/>
    </row>
    <row r="89" spans="2:40" x14ac:dyDescent="0.6">
      <c r="B89" s="55">
        <v>15</v>
      </c>
      <c r="C89" s="55">
        <v>0.3</v>
      </c>
      <c r="D89" s="55">
        <v>0.4</v>
      </c>
      <c r="E89" s="55">
        <v>0.5</v>
      </c>
      <c r="F89">
        <v>69</v>
      </c>
      <c r="AF89" s="27" t="s">
        <v>23</v>
      </c>
      <c r="AG89" s="21">
        <v>209</v>
      </c>
      <c r="AH89" s="21">
        <v>191</v>
      </c>
      <c r="AI89" s="21">
        <v>197</v>
      </c>
      <c r="AJ89" s="21">
        <v>192</v>
      </c>
      <c r="AK89" s="21">
        <v>183</v>
      </c>
      <c r="AL89" s="21">
        <v>216</v>
      </c>
      <c r="AM89" s="21">
        <v>206</v>
      </c>
      <c r="AN89" s="34">
        <f>SUM(AG89:AM89)</f>
        <v>1394</v>
      </c>
    </row>
    <row r="90" spans="2:40" x14ac:dyDescent="0.6">
      <c r="B90" s="55">
        <v>16</v>
      </c>
      <c r="C90" s="55">
        <v>0.4</v>
      </c>
      <c r="D90" s="55">
        <v>0.4</v>
      </c>
      <c r="E90" s="55">
        <v>0.5</v>
      </c>
      <c r="F90">
        <v>70</v>
      </c>
      <c r="AF90" s="27" t="s">
        <v>299</v>
      </c>
      <c r="AG90" s="22">
        <v>10</v>
      </c>
      <c r="AH90" s="22">
        <v>11</v>
      </c>
      <c r="AI90" s="22">
        <v>6</v>
      </c>
      <c r="AJ90" s="22">
        <v>7</v>
      </c>
      <c r="AK90" s="22">
        <v>10</v>
      </c>
      <c r="AL90" s="22">
        <v>8</v>
      </c>
      <c r="AM90" s="22">
        <v>11</v>
      </c>
      <c r="AN90" s="34">
        <f>SUM(AG90:AM90)</f>
        <v>63</v>
      </c>
    </row>
    <row r="91" spans="2:40" x14ac:dyDescent="0.6">
      <c r="B91" s="55">
        <v>17</v>
      </c>
      <c r="C91" s="55">
        <v>0.9</v>
      </c>
      <c r="D91" s="55">
        <v>0.4</v>
      </c>
      <c r="E91" s="55">
        <v>0.5</v>
      </c>
      <c r="F91">
        <v>60</v>
      </c>
      <c r="AF91" s="26" t="s">
        <v>279</v>
      </c>
      <c r="AG91" s="20">
        <f>AG89+AG90</f>
        <v>219</v>
      </c>
      <c r="AH91" s="20">
        <f t="shared" ref="AH91:AM91" si="78">AH89+AH90</f>
        <v>202</v>
      </c>
      <c r="AI91" s="20">
        <f t="shared" si="78"/>
        <v>203</v>
      </c>
      <c r="AJ91" s="20">
        <f t="shared" si="78"/>
        <v>199</v>
      </c>
      <c r="AK91" s="20">
        <f t="shared" si="78"/>
        <v>193</v>
      </c>
      <c r="AL91" s="20">
        <f t="shared" si="78"/>
        <v>224</v>
      </c>
      <c r="AM91" s="20">
        <f t="shared" si="78"/>
        <v>217</v>
      </c>
      <c r="AN91" s="28">
        <f>SUM(AG91:AM91)</f>
        <v>1457</v>
      </c>
    </row>
    <row r="92" spans="2:40" ht="17.25" thickBot="1" x14ac:dyDescent="0.65">
      <c r="AF92" s="29"/>
      <c r="AG92" s="30">
        <f>AG90/AG91</f>
        <v>4.5662100456621002E-2</v>
      </c>
      <c r="AH92" s="30">
        <f t="shared" ref="AH92:AM92" si="79">AH90/AH91</f>
        <v>5.4455445544554455E-2</v>
      </c>
      <c r="AI92" s="30">
        <f t="shared" si="79"/>
        <v>2.9556650246305417E-2</v>
      </c>
      <c r="AJ92" s="30">
        <f t="shared" si="79"/>
        <v>3.5175879396984924E-2</v>
      </c>
      <c r="AK92" s="30">
        <f t="shared" si="79"/>
        <v>5.181347150259067E-2</v>
      </c>
      <c r="AL92" s="30">
        <f t="shared" si="79"/>
        <v>3.5714285714285712E-2</v>
      </c>
      <c r="AM92" s="30">
        <f t="shared" si="79"/>
        <v>5.0691244239631339E-2</v>
      </c>
      <c r="AN92" s="36"/>
    </row>
    <row r="93" spans="2:40" ht="17.25" thickBot="1" x14ac:dyDescent="0.65">
      <c r="AE93">
        <v>14</v>
      </c>
      <c r="AF93">
        <v>0.2</v>
      </c>
      <c r="AG93">
        <v>0.4</v>
      </c>
      <c r="AH93">
        <v>0.5</v>
      </c>
    </row>
    <row r="94" spans="2:40" x14ac:dyDescent="0.6">
      <c r="AF94" s="24"/>
      <c r="AG94" s="25" t="s">
        <v>272</v>
      </c>
      <c r="AH94" s="25" t="s">
        <v>273</v>
      </c>
      <c r="AI94" s="25" t="s">
        <v>274</v>
      </c>
      <c r="AJ94" s="25" t="s">
        <v>275</v>
      </c>
      <c r="AK94" s="25" t="s">
        <v>276</v>
      </c>
      <c r="AL94" s="25" t="s">
        <v>277</v>
      </c>
      <c r="AM94" s="25" t="s">
        <v>278</v>
      </c>
      <c r="AN94" s="31"/>
    </row>
    <row r="95" spans="2:40" x14ac:dyDescent="0.6">
      <c r="AF95" s="26"/>
      <c r="AG95" s="20">
        <v>0</v>
      </c>
      <c r="AH95" s="20">
        <v>1</v>
      </c>
      <c r="AI95" s="20">
        <v>2</v>
      </c>
      <c r="AJ95" s="20">
        <v>3</v>
      </c>
      <c r="AK95" s="20">
        <v>4</v>
      </c>
      <c r="AL95" s="20">
        <v>5</v>
      </c>
      <c r="AM95" s="20">
        <v>6</v>
      </c>
      <c r="AN95" s="28"/>
    </row>
    <row r="96" spans="2:40" x14ac:dyDescent="0.6">
      <c r="AF96" s="27" t="s">
        <v>23</v>
      </c>
      <c r="AG96" s="21">
        <v>207</v>
      </c>
      <c r="AH96" s="21">
        <v>187</v>
      </c>
      <c r="AI96" s="21">
        <v>195</v>
      </c>
      <c r="AJ96" s="21">
        <v>192</v>
      </c>
      <c r="AK96" s="21">
        <v>183</v>
      </c>
      <c r="AL96" s="21">
        <v>214</v>
      </c>
      <c r="AM96" s="21">
        <v>206</v>
      </c>
      <c r="AN96" s="34">
        <f>SUM(AG96:AM96)</f>
        <v>1384</v>
      </c>
    </row>
    <row r="97" spans="31:40" x14ac:dyDescent="0.6">
      <c r="AF97" s="27" t="s">
        <v>299</v>
      </c>
      <c r="AG97" s="22">
        <v>12</v>
      </c>
      <c r="AH97" s="22">
        <v>15</v>
      </c>
      <c r="AI97" s="22">
        <v>8</v>
      </c>
      <c r="AJ97" s="22">
        <v>7</v>
      </c>
      <c r="AK97" s="22">
        <v>10</v>
      </c>
      <c r="AL97" s="22">
        <v>10</v>
      </c>
      <c r="AM97" s="22">
        <v>12</v>
      </c>
      <c r="AN97" s="34">
        <f>SUM(AG97:AM97)</f>
        <v>74</v>
      </c>
    </row>
    <row r="98" spans="31:40" x14ac:dyDescent="0.6">
      <c r="AF98" s="26" t="s">
        <v>279</v>
      </c>
      <c r="AG98" s="20">
        <f>AG96+AG97</f>
        <v>219</v>
      </c>
      <c r="AH98" s="20">
        <f t="shared" ref="AH98:AM98" si="80">AH96+AH97</f>
        <v>202</v>
      </c>
      <c r="AI98" s="20">
        <f t="shared" si="80"/>
        <v>203</v>
      </c>
      <c r="AJ98" s="20">
        <f t="shared" si="80"/>
        <v>199</v>
      </c>
      <c r="AK98" s="20">
        <f t="shared" si="80"/>
        <v>193</v>
      </c>
      <c r="AL98" s="20">
        <f t="shared" si="80"/>
        <v>224</v>
      </c>
      <c r="AM98" s="20">
        <f t="shared" si="80"/>
        <v>218</v>
      </c>
      <c r="AN98" s="28">
        <f>SUM(AG98:AM98)</f>
        <v>1458</v>
      </c>
    </row>
    <row r="99" spans="31:40" ht="17.25" thickBot="1" x14ac:dyDescent="0.65">
      <c r="AF99" s="29"/>
      <c r="AG99" s="30">
        <f>AG97/AG98</f>
        <v>5.4794520547945202E-2</v>
      </c>
      <c r="AH99" s="30">
        <f t="shared" ref="AH99:AM99" si="81">AH97/AH98</f>
        <v>7.4257425742574254E-2</v>
      </c>
      <c r="AI99" s="30">
        <f t="shared" si="81"/>
        <v>3.9408866995073892E-2</v>
      </c>
      <c r="AJ99" s="30">
        <f t="shared" si="81"/>
        <v>3.5175879396984924E-2</v>
      </c>
      <c r="AK99" s="30">
        <f t="shared" si="81"/>
        <v>5.181347150259067E-2</v>
      </c>
      <c r="AL99" s="30">
        <f t="shared" si="81"/>
        <v>4.4642857142857144E-2</v>
      </c>
      <c r="AM99" s="30">
        <f t="shared" si="81"/>
        <v>5.5045871559633031E-2</v>
      </c>
      <c r="AN99" s="36"/>
    </row>
    <row r="100" spans="31:40" ht="17.25" thickBot="1" x14ac:dyDescent="0.65">
      <c r="AE100">
        <v>15</v>
      </c>
      <c r="AF100">
        <v>0.3</v>
      </c>
      <c r="AG100">
        <v>0.4</v>
      </c>
      <c r="AH100">
        <v>0.5</v>
      </c>
    </row>
    <row r="101" spans="31:40" x14ac:dyDescent="0.6">
      <c r="AF101" s="24"/>
      <c r="AG101" s="25" t="s">
        <v>272</v>
      </c>
      <c r="AH101" s="25" t="s">
        <v>273</v>
      </c>
      <c r="AI101" s="25" t="s">
        <v>274</v>
      </c>
      <c r="AJ101" s="25" t="s">
        <v>275</v>
      </c>
      <c r="AK101" s="25" t="s">
        <v>276</v>
      </c>
      <c r="AL101" s="25" t="s">
        <v>277</v>
      </c>
      <c r="AM101" s="25" t="s">
        <v>278</v>
      </c>
      <c r="AN101" s="31"/>
    </row>
    <row r="102" spans="31:40" x14ac:dyDescent="0.6">
      <c r="AF102" s="26"/>
      <c r="AG102" s="20">
        <v>0</v>
      </c>
      <c r="AH102" s="20">
        <v>1</v>
      </c>
      <c r="AI102" s="20">
        <v>2</v>
      </c>
      <c r="AJ102" s="20">
        <v>3</v>
      </c>
      <c r="AK102" s="20">
        <v>4</v>
      </c>
      <c r="AL102" s="20">
        <v>5</v>
      </c>
      <c r="AM102" s="20">
        <v>6</v>
      </c>
      <c r="AN102" s="28"/>
    </row>
    <row r="103" spans="31:40" x14ac:dyDescent="0.6">
      <c r="AF103" s="27" t="s">
        <v>23</v>
      </c>
      <c r="AG103" s="21">
        <v>208</v>
      </c>
      <c r="AH103" s="21">
        <v>188</v>
      </c>
      <c r="AI103" s="21">
        <v>194</v>
      </c>
      <c r="AJ103" s="21">
        <v>192</v>
      </c>
      <c r="AK103" s="21">
        <v>183</v>
      </c>
      <c r="AL103" s="21">
        <v>217</v>
      </c>
      <c r="AM103" s="21">
        <v>207</v>
      </c>
      <c r="AN103" s="34">
        <f>SUM(AG103:AM103)</f>
        <v>1389</v>
      </c>
    </row>
    <row r="104" spans="31:40" x14ac:dyDescent="0.6">
      <c r="AF104" s="27" t="s">
        <v>299</v>
      </c>
      <c r="AG104" s="22">
        <v>11</v>
      </c>
      <c r="AH104" s="22">
        <v>14</v>
      </c>
      <c r="AI104" s="22">
        <v>9</v>
      </c>
      <c r="AJ104" s="22">
        <v>7</v>
      </c>
      <c r="AK104" s="22">
        <v>10</v>
      </c>
      <c r="AL104" s="22">
        <v>7</v>
      </c>
      <c r="AM104" s="22">
        <v>11</v>
      </c>
      <c r="AN104" s="34">
        <f>SUM(AG104:AM104)</f>
        <v>69</v>
      </c>
    </row>
    <row r="105" spans="31:40" x14ac:dyDescent="0.6">
      <c r="AF105" s="26" t="s">
        <v>279</v>
      </c>
      <c r="AG105" s="20">
        <f>AG103+AG104</f>
        <v>219</v>
      </c>
      <c r="AH105" s="20">
        <f t="shared" ref="AH105:AM105" si="82">AH103+AH104</f>
        <v>202</v>
      </c>
      <c r="AI105" s="20">
        <f t="shared" si="82"/>
        <v>203</v>
      </c>
      <c r="AJ105" s="20">
        <f t="shared" si="82"/>
        <v>199</v>
      </c>
      <c r="AK105" s="20">
        <f t="shared" si="82"/>
        <v>193</v>
      </c>
      <c r="AL105" s="20">
        <f t="shared" si="82"/>
        <v>224</v>
      </c>
      <c r="AM105" s="20">
        <f t="shared" si="82"/>
        <v>218</v>
      </c>
      <c r="AN105" s="28">
        <f>SUM(AG105:AM105)</f>
        <v>1458</v>
      </c>
    </row>
    <row r="106" spans="31:40" ht="17.25" thickBot="1" x14ac:dyDescent="0.65">
      <c r="AF106" s="29"/>
      <c r="AG106" s="30">
        <f>AG104/AG105</f>
        <v>5.0228310502283102E-2</v>
      </c>
      <c r="AH106" s="30">
        <f t="shared" ref="AH106:AM106" si="83">AH104/AH105</f>
        <v>6.9306930693069313E-2</v>
      </c>
      <c r="AI106" s="30">
        <f t="shared" si="83"/>
        <v>4.4334975369458129E-2</v>
      </c>
      <c r="AJ106" s="30">
        <f t="shared" si="83"/>
        <v>3.5175879396984924E-2</v>
      </c>
      <c r="AK106" s="30">
        <f t="shared" si="83"/>
        <v>5.181347150259067E-2</v>
      </c>
      <c r="AL106" s="30">
        <f t="shared" si="83"/>
        <v>3.125E-2</v>
      </c>
      <c r="AM106" s="30">
        <f t="shared" si="83"/>
        <v>5.0458715596330278E-2</v>
      </c>
      <c r="AN106" s="36"/>
    </row>
    <row r="107" spans="31:40" ht="17.25" thickBot="1" x14ac:dyDescent="0.65">
      <c r="AE107">
        <v>16</v>
      </c>
      <c r="AF107">
        <v>0.4</v>
      </c>
      <c r="AG107">
        <v>0.4</v>
      </c>
      <c r="AH107">
        <v>0.5</v>
      </c>
    </row>
    <row r="108" spans="31:40" x14ac:dyDescent="0.6">
      <c r="AF108" s="24"/>
      <c r="AG108" s="25" t="s">
        <v>272</v>
      </c>
      <c r="AH108" s="56" t="s">
        <v>273</v>
      </c>
      <c r="AI108" s="56" t="s">
        <v>274</v>
      </c>
      <c r="AJ108" s="56" t="s">
        <v>275</v>
      </c>
      <c r="AK108" s="56" t="s">
        <v>276</v>
      </c>
      <c r="AL108" s="25" t="s">
        <v>277</v>
      </c>
      <c r="AM108" s="25" t="s">
        <v>278</v>
      </c>
      <c r="AN108" s="31"/>
    </row>
    <row r="109" spans="31:40" x14ac:dyDescent="0.6">
      <c r="AF109" s="26"/>
      <c r="AG109" s="20">
        <v>0</v>
      </c>
      <c r="AH109" s="20">
        <v>1</v>
      </c>
      <c r="AI109" s="20">
        <v>2</v>
      </c>
      <c r="AJ109" s="20">
        <v>3</v>
      </c>
      <c r="AK109" s="20">
        <v>4</v>
      </c>
      <c r="AL109" s="20">
        <v>5</v>
      </c>
      <c r="AM109" s="20">
        <v>6</v>
      </c>
      <c r="AN109" s="28"/>
    </row>
    <row r="110" spans="31:40" x14ac:dyDescent="0.6">
      <c r="AF110" s="27" t="s">
        <v>23</v>
      </c>
      <c r="AG110" s="21">
        <v>207</v>
      </c>
      <c r="AH110" s="21">
        <v>188</v>
      </c>
      <c r="AI110" s="21">
        <v>194</v>
      </c>
      <c r="AJ110" s="21">
        <v>192</v>
      </c>
      <c r="AK110" s="21">
        <v>183</v>
      </c>
      <c r="AL110" s="21">
        <v>217</v>
      </c>
      <c r="AM110" s="21">
        <v>207</v>
      </c>
      <c r="AN110" s="34">
        <f>SUM(AG110:AM110)</f>
        <v>1388</v>
      </c>
    </row>
    <row r="111" spans="31:40" x14ac:dyDescent="0.6">
      <c r="AF111" s="27" t="s">
        <v>299</v>
      </c>
      <c r="AG111" s="22">
        <v>12</v>
      </c>
      <c r="AH111" s="22">
        <v>14</v>
      </c>
      <c r="AI111" s="22">
        <v>9</v>
      </c>
      <c r="AJ111" s="22">
        <v>7</v>
      </c>
      <c r="AK111" s="22">
        <v>10</v>
      </c>
      <c r="AL111" s="22">
        <v>7</v>
      </c>
      <c r="AM111" s="22">
        <v>11</v>
      </c>
      <c r="AN111" s="34">
        <f>SUM(AG111:AM111)</f>
        <v>70</v>
      </c>
    </row>
    <row r="112" spans="31:40" x14ac:dyDescent="0.6">
      <c r="AF112" s="26" t="s">
        <v>279</v>
      </c>
      <c r="AG112" s="20">
        <f>AG110+AG111</f>
        <v>219</v>
      </c>
      <c r="AH112" s="20">
        <f t="shared" ref="AH112:AM112" si="84">AH110+AH111</f>
        <v>202</v>
      </c>
      <c r="AI112" s="20">
        <f t="shared" si="84"/>
        <v>203</v>
      </c>
      <c r="AJ112" s="20">
        <f t="shared" si="84"/>
        <v>199</v>
      </c>
      <c r="AK112" s="20">
        <f t="shared" si="84"/>
        <v>193</v>
      </c>
      <c r="AL112" s="20">
        <f t="shared" si="84"/>
        <v>224</v>
      </c>
      <c r="AM112" s="20">
        <f t="shared" si="84"/>
        <v>218</v>
      </c>
      <c r="AN112" s="28">
        <f>SUM(AG112:AM112)</f>
        <v>1458</v>
      </c>
    </row>
    <row r="113" spans="31:40" ht="17.25" thickBot="1" x14ac:dyDescent="0.65">
      <c r="AF113" s="29"/>
      <c r="AG113" s="30">
        <f>AG111/AG112</f>
        <v>5.4794520547945202E-2</v>
      </c>
      <c r="AH113" s="30">
        <f t="shared" ref="AH113:AM113" si="85">AH111/AH112</f>
        <v>6.9306930693069313E-2</v>
      </c>
      <c r="AI113" s="30">
        <f t="shared" si="85"/>
        <v>4.4334975369458129E-2</v>
      </c>
      <c r="AJ113" s="30">
        <f t="shared" si="85"/>
        <v>3.5175879396984924E-2</v>
      </c>
      <c r="AK113" s="30">
        <f t="shared" si="85"/>
        <v>5.181347150259067E-2</v>
      </c>
      <c r="AL113" s="30">
        <f t="shared" si="85"/>
        <v>3.125E-2</v>
      </c>
      <c r="AM113" s="30">
        <f t="shared" si="85"/>
        <v>5.0458715596330278E-2</v>
      </c>
      <c r="AN113" s="36"/>
    </row>
    <row r="114" spans="31:40" ht="17.25" thickBot="1" x14ac:dyDescent="0.65">
      <c r="AE114">
        <v>17</v>
      </c>
      <c r="AF114">
        <v>0.9</v>
      </c>
      <c r="AG114">
        <v>0.4</v>
      </c>
      <c r="AH114">
        <v>0.5</v>
      </c>
    </row>
    <row r="115" spans="31:40" x14ac:dyDescent="0.6">
      <c r="AF115" s="24"/>
      <c r="AG115" s="25" t="s">
        <v>272</v>
      </c>
      <c r="AH115" s="25" t="s">
        <v>273</v>
      </c>
      <c r="AI115" s="25" t="s">
        <v>274</v>
      </c>
      <c r="AJ115" s="25" t="s">
        <v>275</v>
      </c>
      <c r="AK115" s="25" t="s">
        <v>276</v>
      </c>
      <c r="AL115" s="25" t="s">
        <v>277</v>
      </c>
      <c r="AM115" s="25" t="s">
        <v>278</v>
      </c>
      <c r="AN115" s="31"/>
    </row>
    <row r="116" spans="31:40" x14ac:dyDescent="0.6">
      <c r="AF116" s="26"/>
      <c r="AG116" s="20">
        <v>0</v>
      </c>
      <c r="AH116" s="20">
        <v>1</v>
      </c>
      <c r="AI116" s="20">
        <v>2</v>
      </c>
      <c r="AJ116" s="20">
        <v>3</v>
      </c>
      <c r="AK116" s="20">
        <v>4</v>
      </c>
      <c r="AL116" s="20">
        <v>5</v>
      </c>
      <c r="AM116" s="20">
        <v>6</v>
      </c>
      <c r="AN116" s="28"/>
    </row>
    <row r="117" spans="31:40" x14ac:dyDescent="0.6">
      <c r="AF117" s="27" t="s">
        <v>23</v>
      </c>
      <c r="AG117" s="21">
        <v>213</v>
      </c>
      <c r="AH117" s="21">
        <v>189</v>
      </c>
      <c r="AI117" s="21">
        <v>197</v>
      </c>
      <c r="AJ117" s="21">
        <v>192</v>
      </c>
      <c r="AK117" s="21">
        <v>183</v>
      </c>
      <c r="AL117" s="21">
        <v>215</v>
      </c>
      <c r="AM117" s="21">
        <v>209</v>
      </c>
      <c r="AN117" s="34">
        <f>SUM(AG117:AM117)</f>
        <v>1398</v>
      </c>
    </row>
    <row r="118" spans="31:40" x14ac:dyDescent="0.6">
      <c r="AF118" s="27" t="s">
        <v>299</v>
      </c>
      <c r="AG118" s="22">
        <v>6</v>
      </c>
      <c r="AH118" s="22">
        <v>13</v>
      </c>
      <c r="AI118" s="22">
        <v>6</v>
      </c>
      <c r="AJ118" s="22">
        <v>7</v>
      </c>
      <c r="AK118" s="22">
        <v>10</v>
      </c>
      <c r="AL118" s="22">
        <v>9</v>
      </c>
      <c r="AM118" s="22">
        <v>9</v>
      </c>
      <c r="AN118" s="34">
        <f>SUM(AG118:AM118)</f>
        <v>60</v>
      </c>
    </row>
    <row r="119" spans="31:40" x14ac:dyDescent="0.6">
      <c r="AF119" s="26" t="s">
        <v>279</v>
      </c>
      <c r="AG119" s="20">
        <f>AG117+AG118</f>
        <v>219</v>
      </c>
      <c r="AH119" s="20">
        <f t="shared" ref="AH119:AM119" si="86">AH117+AH118</f>
        <v>202</v>
      </c>
      <c r="AI119" s="20">
        <f t="shared" si="86"/>
        <v>203</v>
      </c>
      <c r="AJ119" s="20">
        <f t="shared" si="86"/>
        <v>199</v>
      </c>
      <c r="AK119" s="20">
        <f t="shared" si="86"/>
        <v>193</v>
      </c>
      <c r="AL119" s="20">
        <f t="shared" si="86"/>
        <v>224</v>
      </c>
      <c r="AM119" s="20">
        <f t="shared" si="86"/>
        <v>218</v>
      </c>
      <c r="AN119" s="28">
        <f>SUM(AG119:AM119)</f>
        <v>1458</v>
      </c>
    </row>
    <row r="120" spans="31:40" ht="17.25" thickBot="1" x14ac:dyDescent="0.65">
      <c r="AF120" s="29"/>
      <c r="AG120" s="30">
        <f>AG118/AG119</f>
        <v>2.7397260273972601E-2</v>
      </c>
      <c r="AH120" s="30">
        <f t="shared" ref="AH120:AM120" si="87">AH118/AH119</f>
        <v>6.4356435643564358E-2</v>
      </c>
      <c r="AI120" s="30">
        <f t="shared" si="87"/>
        <v>2.9556650246305417E-2</v>
      </c>
      <c r="AJ120" s="30">
        <f t="shared" si="87"/>
        <v>3.5175879396984924E-2</v>
      </c>
      <c r="AK120" s="30">
        <f t="shared" si="87"/>
        <v>5.181347150259067E-2</v>
      </c>
      <c r="AL120" s="30">
        <f t="shared" si="87"/>
        <v>4.0178571428571432E-2</v>
      </c>
      <c r="AM120" s="30">
        <f t="shared" si="87"/>
        <v>4.1284403669724773E-2</v>
      </c>
      <c r="AN120" s="36"/>
    </row>
  </sheetData>
  <mergeCells count="1">
    <mergeCell ref="D70:D7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Sheet2 (2)</vt:lpstr>
      <vt:lpstr>YOLO_s</vt:lpstr>
      <vt:lpstr>YOLO_n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vbnvvvvv bv ll</dc:creator>
  <cp:lastModifiedBy>v vbnvvvvv bv ll</cp:lastModifiedBy>
  <dcterms:created xsi:type="dcterms:W3CDTF">2015-06-05T18:19:34Z</dcterms:created>
  <dcterms:modified xsi:type="dcterms:W3CDTF">2025-04-18T06:04:16Z</dcterms:modified>
</cp:coreProperties>
</file>