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FB080F83-9E50-4730-95C2-36483303429E}" xr6:coauthVersionLast="47" xr6:coauthVersionMax="47" xr10:uidLastSave="{00000000-0000-0000-0000-000000000000}"/>
  <bookViews>
    <workbookView xWindow="0" yWindow="1860" windowWidth="15669" windowHeight="1126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C8" i="1"/>
  <c r="N31" i="1"/>
  <c r="M31" i="1"/>
  <c r="L31" i="1"/>
  <c r="K31" i="1"/>
  <c r="J31" i="1"/>
  <c r="G69" i="1"/>
  <c r="G68" i="1"/>
  <c r="G67" i="1"/>
  <c r="G66" i="1"/>
  <c r="N30" i="1"/>
  <c r="M30" i="1"/>
  <c r="L30" i="1"/>
  <c r="K30" i="1"/>
  <c r="G63" i="1"/>
  <c r="G62" i="1"/>
  <c r="G61" i="1"/>
  <c r="G60" i="1"/>
  <c r="N28" i="1"/>
  <c r="N29" i="1"/>
  <c r="J30" i="1"/>
  <c r="M29" i="1"/>
  <c r="L29" i="1"/>
  <c r="K29" i="1"/>
  <c r="J29" i="1"/>
  <c r="M28" i="1"/>
  <c r="L28" i="1"/>
  <c r="K28" i="1"/>
  <c r="J28" i="1"/>
  <c r="G57" i="1"/>
  <c r="G56" i="1"/>
  <c r="G55" i="1"/>
  <c r="G54" i="1"/>
  <c r="G51" i="1"/>
  <c r="G50" i="1"/>
  <c r="G49" i="1"/>
  <c r="G48" i="1"/>
  <c r="N26" i="1"/>
  <c r="N27" i="1"/>
  <c r="M27" i="1"/>
  <c r="L27" i="1"/>
  <c r="K27" i="1"/>
  <c r="J27" i="1"/>
  <c r="M26" i="1"/>
  <c r="L26" i="1"/>
  <c r="K26" i="1"/>
  <c r="J26" i="1"/>
  <c r="N25" i="1"/>
  <c r="M25" i="1"/>
  <c r="L25" i="1"/>
  <c r="K25" i="1"/>
  <c r="J25" i="1"/>
  <c r="M24" i="1"/>
  <c r="L24" i="1"/>
  <c r="K24" i="1"/>
  <c r="J24" i="1"/>
  <c r="G45" i="1"/>
  <c r="G44" i="1"/>
  <c r="G43" i="1"/>
  <c r="G42" i="1"/>
  <c r="G39" i="1"/>
  <c r="G38" i="1"/>
  <c r="G37" i="1"/>
  <c r="G36" i="1"/>
  <c r="G33" i="1"/>
  <c r="G32" i="1"/>
  <c r="G31" i="1"/>
  <c r="G30" i="1"/>
  <c r="G27" i="1"/>
  <c r="G26" i="1"/>
  <c r="G25" i="1"/>
  <c r="G24" i="1"/>
  <c r="H9" i="1"/>
  <c r="C2" i="1"/>
  <c r="C3" i="1"/>
  <c r="C4" i="1"/>
  <c r="C10" i="1" s="1"/>
  <c r="C5" i="1"/>
  <c r="J9" i="1" s="1"/>
  <c r="I10" i="1" l="1"/>
  <c r="I9" i="1"/>
  <c r="C9" i="1"/>
  <c r="H10" i="1" s="1"/>
  <c r="G9" i="1"/>
  <c r="C11" i="1"/>
  <c r="J10" i="1" s="1"/>
  <c r="C17" i="1"/>
  <c r="J11" i="1" s="1"/>
  <c r="C15" i="1" l="1"/>
  <c r="G10" i="1"/>
  <c r="C16" i="1"/>
  <c r="I11" i="1" s="1"/>
  <c r="C14" i="1"/>
  <c r="H11" i="1" l="1"/>
  <c r="L11" i="1" s="1"/>
  <c r="C20" i="1"/>
  <c r="C23" i="1"/>
  <c r="J12" i="1" s="1"/>
  <c r="G11" i="1"/>
  <c r="C22" i="1"/>
  <c r="I12" i="1" s="1"/>
  <c r="C21" i="1"/>
  <c r="L10" i="1"/>
  <c r="K10" i="1"/>
  <c r="C29" i="1" l="1"/>
  <c r="J13" i="1" s="1"/>
  <c r="G12" i="1"/>
  <c r="C27" i="1"/>
  <c r="C28" i="1"/>
  <c r="I13" i="1" s="1"/>
  <c r="H12" i="1"/>
  <c r="C26" i="1"/>
  <c r="K11" i="1"/>
  <c r="L12" i="1"/>
  <c r="C34" i="1" l="1"/>
  <c r="I14" i="1" s="1"/>
  <c r="G13" i="1"/>
  <c r="C33" i="1"/>
  <c r="C35" i="1"/>
  <c r="J14" i="1" s="1"/>
  <c r="H13" i="1"/>
  <c r="C32" i="1"/>
  <c r="K12" i="1"/>
  <c r="K13" i="1" l="1"/>
  <c r="L13" i="1"/>
  <c r="G14" i="1"/>
  <c r="H14" i="1"/>
  <c r="K14" i="1" l="1"/>
  <c r="I18" i="1" s="1"/>
  <c r="L14" i="1"/>
  <c r="I19" i="1" s="1"/>
</calcChain>
</file>

<file path=xl/sharedStrings.xml><?xml version="1.0" encoding="utf-8"?>
<sst xmlns="http://schemas.openxmlformats.org/spreadsheetml/2006/main" count="79" uniqueCount="20">
  <si>
    <t>x1</t>
  </si>
  <si>
    <t>x2</t>
  </si>
  <si>
    <t>x3</t>
  </si>
  <si>
    <t>x4</t>
  </si>
  <si>
    <t>k</t>
  </si>
  <si>
    <t>x1(k)</t>
  </si>
  <si>
    <t>x2(k)</t>
  </si>
  <si>
    <t>x3(k)</t>
  </si>
  <si>
    <t>x4(k)</t>
  </si>
  <si>
    <t>max(x(i-1)-xi)</t>
  </si>
  <si>
    <t>sum(x(i-1)-xi)</t>
  </si>
  <si>
    <t>-</t>
  </si>
  <si>
    <t>Приблизительное решение = (-1,00143,-1,01008,-0,98286,-2,0097)</t>
  </si>
  <si>
    <t xml:space="preserve">Погрешности вычислений = </t>
  </si>
  <si>
    <t>Метод Зейделя</t>
  </si>
  <si>
    <t>max(x(k)-x(k-1)</t>
  </si>
  <si>
    <t>&lt; 0,001, решение найдено</t>
  </si>
  <si>
    <t>приближенное решение = (-1,0014;-1,01;-0.9829;-2,009)</t>
  </si>
  <si>
    <t>&lt; 0,01</t>
  </si>
  <si>
    <t>Абсолютные погрешности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</si>
</sst>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9"/>
  <sheetViews>
    <sheetView tabSelected="1" topLeftCell="A17" zoomScaleNormal="100" workbookViewId="0">
      <selection activeCell="L38" sqref="L38"/>
    </sheetView>
  </sheetViews>
  <sheetFormatPr defaultRowHeight="14.6" x14ac:dyDescent="0.4"/>
  <cols>
    <col min="11" max="11" width="11.15234375" customWidth="1"/>
    <col min="12" max="12" width="11.61328125" customWidth="1"/>
    <col min="14" max="14" width="11.921875" customWidth="1"/>
  </cols>
  <sheetData>
    <row r="2" spans="2:13" x14ac:dyDescent="0.4">
      <c r="B2" t="s">
        <v>0</v>
      </c>
      <c r="C2">
        <f>-1.46</f>
        <v>-1.46</v>
      </c>
    </row>
    <row r="3" spans="2:13" x14ac:dyDescent="0.4">
      <c r="B3" t="s">
        <v>1</v>
      </c>
      <c r="C3">
        <f>-1.68</f>
        <v>-1.68</v>
      </c>
    </row>
    <row r="4" spans="2:13" x14ac:dyDescent="0.4">
      <c r="B4" t="s">
        <v>2</v>
      </c>
      <c r="C4">
        <f>-0.36</f>
        <v>-0.36</v>
      </c>
    </row>
    <row r="5" spans="2:13" x14ac:dyDescent="0.4">
      <c r="B5" t="s">
        <v>3</v>
      </c>
      <c r="C5">
        <f>-2.38</f>
        <v>-2.38</v>
      </c>
    </row>
    <row r="8" spans="2:13" x14ac:dyDescent="0.4">
      <c r="B8" t="s">
        <v>0</v>
      </c>
      <c r="C8">
        <f>$C$2-0.11*C3-0.19*C4-0.08*C5</f>
        <v>-1.0164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2" t="s">
        <v>9</v>
      </c>
      <c r="L8" s="2" t="s">
        <v>10</v>
      </c>
    </row>
    <row r="9" spans="2:13" x14ac:dyDescent="0.4">
      <c r="B9" t="s">
        <v>1</v>
      </c>
      <c r="C9">
        <f>$C$3-0.1*C2-0.13*C4-0.22*C5</f>
        <v>-0.96360000000000012</v>
      </c>
      <c r="F9" s="1">
        <v>0</v>
      </c>
      <c r="G9" s="1">
        <f>C2</f>
        <v>-1.46</v>
      </c>
      <c r="H9" s="1">
        <f>C3</f>
        <v>-1.68</v>
      </c>
      <c r="I9" s="1">
        <f>C4</f>
        <v>-0.36</v>
      </c>
      <c r="J9" s="1">
        <f>C5</f>
        <v>-2.38</v>
      </c>
      <c r="K9" s="1" t="s">
        <v>11</v>
      </c>
      <c r="L9" s="1" t="s">
        <v>11</v>
      </c>
    </row>
    <row r="10" spans="2:13" x14ac:dyDescent="0.4">
      <c r="B10" t="s">
        <v>2</v>
      </c>
      <c r="C10">
        <f>$C$4+0.21*C2+0.15*C3+0.13*C5</f>
        <v>-1.228</v>
      </c>
      <c r="F10" s="1">
        <v>1</v>
      </c>
      <c r="G10" s="1">
        <f>C8</f>
        <v>-1.0164</v>
      </c>
      <c r="H10" s="1">
        <f>C9</f>
        <v>-0.96360000000000012</v>
      </c>
      <c r="I10" s="1">
        <f>C10</f>
        <v>-1.228</v>
      </c>
      <c r="J10" s="1">
        <f>C11</f>
        <v>-1.9057999999999999</v>
      </c>
      <c r="K10" s="1">
        <f>MAX(ABS(G9-G10),ABS(H9-H10),ABS(I9-I10),ABS(J9-J10))</f>
        <v>0.86799999999999999</v>
      </c>
      <c r="L10" s="1">
        <f>SUM(ABS(G9-G10),ABS(H9-H10),ABS(I9-I10),ABS(J9-J10))</f>
        <v>2.5021999999999993</v>
      </c>
    </row>
    <row r="11" spans="2:13" x14ac:dyDescent="0.4">
      <c r="B11" t="s">
        <v>3</v>
      </c>
      <c r="C11">
        <f>$C$5-0.07*C2-0.2*C3-0.1*C4</f>
        <v>-1.9057999999999999</v>
      </c>
      <c r="F11" s="1">
        <v>2</v>
      </c>
      <c r="G11" s="1">
        <f>C14</f>
        <v>-0.96822000000000008</v>
      </c>
      <c r="H11" s="1">
        <f>C15</f>
        <v>-0.999444</v>
      </c>
      <c r="I11" s="1">
        <f>C16</f>
        <v>-0.96573799999999999</v>
      </c>
      <c r="J11" s="1">
        <f>C17</f>
        <v>-1.9933319999999999</v>
      </c>
      <c r="K11" s="1">
        <f t="shared" ref="K11:K14" si="0">MAX(ABS(G11-G10),ABS(H11-H10),ABS(I11-I10),ABS(J11-J10))</f>
        <v>0.262262</v>
      </c>
      <c r="L11" s="1">
        <f t="shared" ref="L11:L14" si="1">SUM(ABS(G10-G11),ABS(H10-H11),ABS(I10-I11),ABS(J10-J11))</f>
        <v>0.4338179999999997</v>
      </c>
    </row>
    <row r="12" spans="2:13" x14ac:dyDescent="0.4">
      <c r="F12" s="1">
        <v>3</v>
      </c>
      <c r="G12" s="1">
        <f>C20</f>
        <v>-1.0071043799999999</v>
      </c>
      <c r="H12" s="1">
        <f>C21</f>
        <v>-1.0190990199999999</v>
      </c>
      <c r="I12" s="1">
        <f>C22</f>
        <v>-0.97237595999999993</v>
      </c>
      <c r="J12" s="1">
        <f>C23</f>
        <v>-2.0157620000000001</v>
      </c>
      <c r="K12" s="1">
        <f t="shared" si="0"/>
        <v>3.888437999999983E-2</v>
      </c>
      <c r="L12" s="1">
        <f t="shared" si="1"/>
        <v>8.7607359999999801E-2</v>
      </c>
    </row>
    <row r="13" spans="2:13" x14ac:dyDescent="0.4">
      <c r="F13" s="1">
        <v>4</v>
      </c>
      <c r="G13" s="1">
        <f>C26</f>
        <v>-1.0018867154</v>
      </c>
      <c r="H13" s="1">
        <f>C27</f>
        <v>-1.0094130472</v>
      </c>
      <c r="I13" s="1">
        <f>C28</f>
        <v>-0.98640583279999983</v>
      </c>
      <c r="J13" s="1">
        <f>C29</f>
        <v>-2.0084452933999999</v>
      </c>
      <c r="K13" s="1">
        <f t="shared" si="0"/>
        <v>1.4029872799999898E-2</v>
      </c>
      <c r="L13" s="1">
        <f t="shared" si="1"/>
        <v>3.6250216799999846E-2</v>
      </c>
    </row>
    <row r="14" spans="2:13" x14ac:dyDescent="0.4">
      <c r="B14" t="s">
        <v>0</v>
      </c>
      <c r="C14">
        <f>$C$2-0.11*C9-0.19*C10-0.08*C11</f>
        <v>-0.96822000000000008</v>
      </c>
      <c r="F14" s="1">
        <v>5</v>
      </c>
      <c r="G14" s="1">
        <f>C32</f>
        <v>-1.0008718331040001</v>
      </c>
      <c r="H14" s="1">
        <f>C33</f>
        <v>-1.0097206056479999</v>
      </c>
      <c r="I14" s="1">
        <f>C34</f>
        <v>-0.98290605545599996</v>
      </c>
      <c r="J14" s="1">
        <f>C35</f>
        <v>-2.0093447372019999</v>
      </c>
      <c r="K14" s="1">
        <f t="shared" si="0"/>
        <v>3.4997773439998658E-3</v>
      </c>
      <c r="L14" s="1">
        <f t="shared" si="1"/>
        <v>5.7216618899996741E-3</v>
      </c>
      <c r="M14" t="s">
        <v>18</v>
      </c>
    </row>
    <row r="15" spans="2:13" x14ac:dyDescent="0.4">
      <c r="B15" t="s">
        <v>1</v>
      </c>
      <c r="C15">
        <f>$C$3-0.1*C8-0.13*C10-0.22*C11</f>
        <v>-0.999444</v>
      </c>
      <c r="F15" s="1"/>
      <c r="G15" s="1"/>
      <c r="H15" s="1"/>
      <c r="I15" s="1"/>
      <c r="J15" s="1"/>
      <c r="K15" s="1"/>
      <c r="L15" s="1"/>
    </row>
    <row r="16" spans="2:13" x14ac:dyDescent="0.4">
      <c r="B16" t="s">
        <v>2</v>
      </c>
      <c r="C16">
        <f>$C$4+0.21*C8+0.15*C9+0.13*C11</f>
        <v>-0.96573799999999999</v>
      </c>
    </row>
    <row r="17" spans="2:15" x14ac:dyDescent="0.4">
      <c r="B17" t="s">
        <v>3</v>
      </c>
      <c r="C17">
        <f>$C$5-0.07*C8-0.2*C9-0.1*C10</f>
        <v>-1.9933319999999999</v>
      </c>
      <c r="F17" t="s">
        <v>12</v>
      </c>
    </row>
    <row r="18" spans="2:15" x14ac:dyDescent="0.4">
      <c r="F18" t="s">
        <v>13</v>
      </c>
      <c r="I18">
        <f>0.4/(1-0.4)*$K$14</f>
        <v>2.3331848959999109E-3</v>
      </c>
    </row>
    <row r="19" spans="2:15" x14ac:dyDescent="0.4">
      <c r="I19">
        <f>0.4/(1-0.4)*$L$14</f>
        <v>3.814441259999783E-3</v>
      </c>
    </row>
    <row r="20" spans="2:15" x14ac:dyDescent="0.4">
      <c r="B20" t="s">
        <v>0</v>
      </c>
      <c r="C20">
        <f>$C$2-0.11*C15-0.19*C16-0.08*C17</f>
        <v>-1.0071043799999999</v>
      </c>
    </row>
    <row r="21" spans="2:15" x14ac:dyDescent="0.4">
      <c r="B21" t="s">
        <v>1</v>
      </c>
      <c r="C21">
        <f>$C$3-0.1*C14-0.13*C16-0.22*C17</f>
        <v>-1.0190990199999999</v>
      </c>
    </row>
    <row r="22" spans="2:15" x14ac:dyDescent="0.4">
      <c r="B22" t="s">
        <v>2</v>
      </c>
      <c r="C22">
        <f>$C$4+0.21*C14+0.15*C15+0.13*C17</f>
        <v>-0.97237595999999993</v>
      </c>
      <c r="F22" t="s">
        <v>14</v>
      </c>
    </row>
    <row r="23" spans="2:15" x14ac:dyDescent="0.4">
      <c r="B23" t="s">
        <v>3</v>
      </c>
      <c r="C23">
        <f>$C$5-0.07*C14-0.2*C15-0.1*C16</f>
        <v>-2.0157620000000001</v>
      </c>
      <c r="I23" s="1" t="s">
        <v>4</v>
      </c>
      <c r="J23" s="1" t="s">
        <v>0</v>
      </c>
      <c r="K23" s="1" t="s">
        <v>1</v>
      </c>
      <c r="L23" s="1" t="s">
        <v>2</v>
      </c>
      <c r="M23" s="1" t="s">
        <v>3</v>
      </c>
      <c r="N23" s="1" t="s">
        <v>15</v>
      </c>
    </row>
    <row r="24" spans="2:15" x14ac:dyDescent="0.4">
      <c r="F24" t="s">
        <v>0</v>
      </c>
      <c r="G24">
        <f>-1.46</f>
        <v>-1.46</v>
      </c>
      <c r="I24" s="1">
        <v>0</v>
      </c>
      <c r="J24" s="1">
        <f>G24</f>
        <v>-1.46</v>
      </c>
      <c r="K24" s="1">
        <f>G25</f>
        <v>0</v>
      </c>
      <c r="L24" s="1">
        <f>G26</f>
        <v>0</v>
      </c>
      <c r="M24" s="1">
        <f>G27</f>
        <v>0</v>
      </c>
      <c r="N24" s="1" t="s">
        <v>11</v>
      </c>
    </row>
    <row r="25" spans="2:15" x14ac:dyDescent="0.4">
      <c r="F25" t="s">
        <v>1</v>
      </c>
      <c r="G25">
        <f>0</f>
        <v>0</v>
      </c>
      <c r="I25" s="1">
        <v>1</v>
      </c>
      <c r="J25" s="1">
        <f>G30</f>
        <v>-1.46</v>
      </c>
      <c r="K25" s="1">
        <f>G31</f>
        <v>-1.534</v>
      </c>
      <c r="L25" s="1">
        <f>G32</f>
        <v>-0.66659999999999997</v>
      </c>
      <c r="M25" s="1">
        <f>G33</f>
        <v>-2.2778</v>
      </c>
      <c r="N25" s="1">
        <f>MAX(ABS(J25-J24),ABS(K25-K24),ABS(L25-L24),ABS(M25-M24))</f>
        <v>2.2778</v>
      </c>
    </row>
    <row r="26" spans="2:15" x14ac:dyDescent="0.4">
      <c r="B26" t="s">
        <v>0</v>
      </c>
      <c r="C26">
        <f>$C$2-0.11*C21-0.19*C22-0.08*C23</f>
        <v>-1.0018867154</v>
      </c>
      <c r="F26" t="s">
        <v>2</v>
      </c>
      <c r="G26">
        <f>0</f>
        <v>0</v>
      </c>
      <c r="I26" s="1">
        <v>2</v>
      </c>
      <c r="J26" s="1">
        <f>G36</f>
        <v>-0.98238199999999987</v>
      </c>
      <c r="K26" s="1">
        <f>G37</f>
        <v>-0.94622600000000012</v>
      </c>
      <c r="L26" s="1">
        <f>G38</f>
        <v>-1.192814</v>
      </c>
      <c r="M26" s="1">
        <f>G39</f>
        <v>-1.9043400000000001</v>
      </c>
      <c r="N26" s="1">
        <f t="shared" ref="N26:N31" si="2">MAX(ABS(J26-J25),ABS(K26-K25),ABS(L26-L25),ABS(M26-M25))</f>
        <v>0.58777399999999991</v>
      </c>
    </row>
    <row r="27" spans="2:15" x14ac:dyDescent="0.4">
      <c r="B27" t="s">
        <v>1</v>
      </c>
      <c r="C27">
        <f>$C$3-0.1*C20-0.13*C22-0.22*C23</f>
        <v>-1.0094130472</v>
      </c>
      <c r="F27" t="s">
        <v>3</v>
      </c>
      <c r="G27">
        <f>0</f>
        <v>0</v>
      </c>
      <c r="I27" s="1">
        <v>3</v>
      </c>
      <c r="J27" s="1">
        <f>G42</f>
        <v>-0.97693328000000001</v>
      </c>
      <c r="K27" s="1">
        <f>G43</f>
        <v>-1.0077411799999998</v>
      </c>
      <c r="L27" s="1">
        <f>G44</f>
        <v>-0.95579831999999998</v>
      </c>
      <c r="M27" s="1">
        <f>G45</f>
        <v>-2.0027066599999994</v>
      </c>
      <c r="N27" s="1">
        <f t="shared" si="2"/>
        <v>0.23701568000000006</v>
      </c>
    </row>
    <row r="28" spans="2:15" x14ac:dyDescent="0.4">
      <c r="B28" t="s">
        <v>2</v>
      </c>
      <c r="C28">
        <f>$C$4+0.21*C20+0.15*C21+0.13*C23</f>
        <v>-0.98640583279999983</v>
      </c>
      <c r="I28" s="1">
        <v>4</v>
      </c>
      <c r="J28" s="1">
        <f>G48</f>
        <v>-1.0073302566</v>
      </c>
      <c r="K28" s="1">
        <f>G49</f>
        <v>-1.0174574251999999</v>
      </c>
      <c r="L28" s="1">
        <f>G50</f>
        <v>-0.97666903159999985</v>
      </c>
      <c r="M28" s="1">
        <f>G51</f>
        <v>-2.0144866024000003</v>
      </c>
      <c r="N28" s="1">
        <f t="shared" si="2"/>
        <v>3.0396976599999959E-2</v>
      </c>
    </row>
    <row r="29" spans="2:15" x14ac:dyDescent="0.4">
      <c r="B29" t="s">
        <v>3</v>
      </c>
      <c r="C29">
        <f>$C$5-0.07*C20-0.2*C21-0.1*C22</f>
        <v>-2.0084452933999999</v>
      </c>
      <c r="I29" s="1">
        <v>5</v>
      </c>
      <c r="J29" s="1">
        <f>G54</f>
        <v>-1.0013536390319999</v>
      </c>
      <c r="K29" s="1">
        <f>G55</f>
        <v>-1.0091129477039997</v>
      </c>
      <c r="L29" s="1">
        <f>G56</f>
        <v>-0.98604122597800004</v>
      </c>
      <c r="M29" s="1">
        <f>G57</f>
        <v>-2.0083284938379999</v>
      </c>
      <c r="N29" s="1">
        <f t="shared" si="2"/>
        <v>9.3721943780001871E-3</v>
      </c>
    </row>
    <row r="30" spans="2:15" x14ac:dyDescent="0.4">
      <c r="F30" t="s">
        <v>0</v>
      </c>
      <c r="G30">
        <f>$C$2-0.11*G25-0.19*G26-0.08*G27</f>
        <v>-1.46</v>
      </c>
      <c r="I30" s="1">
        <v>6</v>
      </c>
      <c r="J30" s="1">
        <f>G60</f>
        <v>-1.0009834633097001</v>
      </c>
      <c r="K30" s="1">
        <f>G61</f>
        <v>-1.0098470080752997</v>
      </c>
      <c r="L30" s="1">
        <f>G62</f>
        <v>-0.98273391055125991</v>
      </c>
      <c r="M30" s="1">
        <f>G63</f>
        <v>-2.00947853312916</v>
      </c>
      <c r="N30" s="1">
        <f t="shared" si="2"/>
        <v>3.3073154267401206E-3</v>
      </c>
    </row>
    <row r="31" spans="2:15" x14ac:dyDescent="0.4">
      <c r="F31" t="s">
        <v>1</v>
      </c>
      <c r="G31">
        <f>$C$3-0.1*G24-0.13*G26-0.22*G27</f>
        <v>-1.534</v>
      </c>
      <c r="I31" s="1">
        <v>7</v>
      </c>
      <c r="J31" s="1">
        <f>G66</f>
        <v>-1.0014391034566448</v>
      </c>
      <c r="K31" s="1">
        <f>G67</f>
        <v>-1.010060968008951</v>
      </c>
      <c r="L31" s="1">
        <f>G68</f>
        <v>-0.98291578781312272</v>
      </c>
      <c r="M31" s="1">
        <f>G69</f>
        <v>-2.009688364898135</v>
      </c>
      <c r="N31" s="1">
        <f t="shared" si="2"/>
        <v>4.5564014694465804E-4</v>
      </c>
      <c r="O31" t="s">
        <v>16</v>
      </c>
    </row>
    <row r="32" spans="2:15" x14ac:dyDescent="0.4">
      <c r="B32" t="s">
        <v>0</v>
      </c>
      <c r="C32">
        <f>$C$2-0.11*C27-0.19*C28-0.08*C29</f>
        <v>-1.0008718331040001</v>
      </c>
      <c r="F32" t="s">
        <v>2</v>
      </c>
      <c r="G32">
        <f>$C$4+0.21*G24+0.15*G25+0.13*G27</f>
        <v>-0.66659999999999997</v>
      </c>
    </row>
    <row r="33" spans="2:12" x14ac:dyDescent="0.4">
      <c r="B33" t="s">
        <v>1</v>
      </c>
      <c r="C33">
        <f>$C$3-0.1*C26-0.13*C28-0.22*C29</f>
        <v>-1.0097206056479999</v>
      </c>
      <c r="F33" t="s">
        <v>3</v>
      </c>
      <c r="G33">
        <f>$C$5-0.07*G24-0.2*G25-0.1*G26</f>
        <v>-2.2778</v>
      </c>
      <c r="I33" t="s">
        <v>17</v>
      </c>
    </row>
    <row r="34" spans="2:12" x14ac:dyDescent="0.4">
      <c r="B34" t="s">
        <v>2</v>
      </c>
      <c r="C34">
        <f>$C$4+0.21*C26+0.15*C27+0.13*C29</f>
        <v>-0.98290605545599996</v>
      </c>
    </row>
    <row r="35" spans="2:12" x14ac:dyDescent="0.4">
      <c r="B35" t="s">
        <v>3</v>
      </c>
      <c r="C35">
        <f>$C$5-0.07*C26-0.2*C27-0.1*C28</f>
        <v>-2.0093447372019999</v>
      </c>
    </row>
    <row r="36" spans="2:12" x14ac:dyDescent="0.4">
      <c r="F36" t="s">
        <v>0</v>
      </c>
      <c r="G36">
        <f>$C$2-0.11*G31-0.19*G32-0.08*G33</f>
        <v>-0.98238199999999987</v>
      </c>
      <c r="I36" t="s">
        <v>19</v>
      </c>
      <c r="L36">
        <f>ABS(-16-(10.9*G14+1.2*H14+2.1*I14+0.9*J14))</f>
        <v>6.3193124493992059E-3</v>
      </c>
    </row>
    <row r="37" spans="2:12" x14ac:dyDescent="0.4">
      <c r="F37" t="s">
        <v>1</v>
      </c>
      <c r="G37">
        <f>$C$3-0.1*G30-0.13*G32-0.22*G33</f>
        <v>-0.94622600000000012</v>
      </c>
      <c r="L37">
        <f>ABS(-18.9-(1.2*G14+11.2*H14+1.5*I14+2.5*J14))</f>
        <v>0.10763790917139815</v>
      </c>
    </row>
    <row r="38" spans="2:12" x14ac:dyDescent="0.4">
      <c r="F38" t="s">
        <v>2</v>
      </c>
      <c r="G38">
        <f>$C$4+0.21*G30+0.15*G31+0.13*G33</f>
        <v>-1.192814</v>
      </c>
    </row>
    <row r="39" spans="2:12" x14ac:dyDescent="0.4">
      <c r="F39" t="s">
        <v>3</v>
      </c>
      <c r="G39">
        <f>$C$5-0.07*G30-0.2*G31-0.1*G32</f>
        <v>-1.9043400000000001</v>
      </c>
    </row>
    <row r="42" spans="2:12" x14ac:dyDescent="0.4">
      <c r="F42" t="s">
        <v>0</v>
      </c>
      <c r="G42">
        <f>$C$2-0.11*G37-0.19*G38-0.08*G39</f>
        <v>-0.97693328000000001</v>
      </c>
    </row>
    <row r="43" spans="2:12" x14ac:dyDescent="0.4">
      <c r="F43" t="s">
        <v>1</v>
      </c>
      <c r="G43">
        <f>$C$3-0.1*G36-0.13*G38-0.22*G39</f>
        <v>-1.0077411799999998</v>
      </c>
    </row>
    <row r="44" spans="2:12" x14ac:dyDescent="0.4">
      <c r="F44" t="s">
        <v>2</v>
      </c>
      <c r="G44">
        <f>$C$4+0.21*G36+0.15*G37+0.13*G39</f>
        <v>-0.95579831999999998</v>
      </c>
    </row>
    <row r="45" spans="2:12" x14ac:dyDescent="0.4">
      <c r="F45" t="s">
        <v>3</v>
      </c>
      <c r="G45">
        <f>$C$5-0.07*G36-0.2*G37-0.1*G38</f>
        <v>-2.0027066599999994</v>
      </c>
    </row>
    <row r="48" spans="2:12" x14ac:dyDescent="0.4">
      <c r="F48" t="s">
        <v>0</v>
      </c>
      <c r="G48">
        <f>$C$2-0.11*G43-0.19*G44-0.08*G45</f>
        <v>-1.0073302566</v>
      </c>
    </row>
    <row r="49" spans="6:7" x14ac:dyDescent="0.4">
      <c r="F49" t="s">
        <v>1</v>
      </c>
      <c r="G49">
        <f>$C$3-0.1*G42-0.13*G44-0.22*G45</f>
        <v>-1.0174574251999999</v>
      </c>
    </row>
    <row r="50" spans="6:7" x14ac:dyDescent="0.4">
      <c r="F50" t="s">
        <v>2</v>
      </c>
      <c r="G50">
        <f>$C$4+0.21*G42+0.15*G43+0.13*G45</f>
        <v>-0.97666903159999985</v>
      </c>
    </row>
    <row r="51" spans="6:7" x14ac:dyDescent="0.4">
      <c r="F51" t="s">
        <v>3</v>
      </c>
      <c r="G51">
        <f>$C$5-0.07*G42-0.2*G43-0.1*G44</f>
        <v>-2.0144866024000003</v>
      </c>
    </row>
    <row r="54" spans="6:7" x14ac:dyDescent="0.4">
      <c r="F54" t="s">
        <v>0</v>
      </c>
      <c r="G54">
        <f>$C$2-0.11*G49-0.19*G50-0.08*G51</f>
        <v>-1.0013536390319999</v>
      </c>
    </row>
    <row r="55" spans="6:7" x14ac:dyDescent="0.4">
      <c r="F55" t="s">
        <v>1</v>
      </c>
      <c r="G55">
        <f>$C$3-0.1*G48-0.13*G50-0.22*G51</f>
        <v>-1.0091129477039997</v>
      </c>
    </row>
    <row r="56" spans="6:7" x14ac:dyDescent="0.4">
      <c r="F56" t="s">
        <v>2</v>
      </c>
      <c r="G56">
        <f>$C$4+0.21*G48+0.15*G49+0.13*G51</f>
        <v>-0.98604122597800004</v>
      </c>
    </row>
    <row r="57" spans="6:7" x14ac:dyDescent="0.4">
      <c r="F57" t="s">
        <v>3</v>
      </c>
      <c r="G57">
        <f>$C$5-0.07*G48-0.2*G49-0.1*G50</f>
        <v>-2.0083284938379999</v>
      </c>
    </row>
    <row r="60" spans="6:7" x14ac:dyDescent="0.4">
      <c r="F60" t="s">
        <v>0</v>
      </c>
      <c r="G60">
        <f>$C$2-0.11*G55-0.19*G56-0.08*G57</f>
        <v>-1.0009834633097001</v>
      </c>
    </row>
    <row r="61" spans="6:7" x14ac:dyDescent="0.4">
      <c r="F61" t="s">
        <v>1</v>
      </c>
      <c r="G61">
        <f>$C$3-0.1*G54-0.13*G56-0.22*G57</f>
        <v>-1.0098470080752997</v>
      </c>
    </row>
    <row r="62" spans="6:7" x14ac:dyDescent="0.4">
      <c r="F62" t="s">
        <v>2</v>
      </c>
      <c r="G62">
        <f>$C$4+0.21*G54+0.15*G55+0.13*G57</f>
        <v>-0.98273391055125991</v>
      </c>
    </row>
    <row r="63" spans="6:7" x14ac:dyDescent="0.4">
      <c r="F63" t="s">
        <v>3</v>
      </c>
      <c r="G63">
        <f>$C$5-0.07*G54-0.2*G55-0.1*G56</f>
        <v>-2.00947853312916</v>
      </c>
    </row>
    <row r="66" spans="6:7" x14ac:dyDescent="0.4">
      <c r="F66" t="s">
        <v>0</v>
      </c>
      <c r="G66">
        <f>$C$2-0.11*G61-0.19*G62-0.08*G63</f>
        <v>-1.0014391034566448</v>
      </c>
    </row>
    <row r="67" spans="6:7" x14ac:dyDescent="0.4">
      <c r="F67" t="s">
        <v>1</v>
      </c>
      <c r="G67">
        <f>$C$3-0.1*G60-0.13*G62-0.22*G63</f>
        <v>-1.010060968008951</v>
      </c>
    </row>
    <row r="68" spans="6:7" x14ac:dyDescent="0.4">
      <c r="F68" t="s">
        <v>2</v>
      </c>
      <c r="G68">
        <f>$C$4+0.21*G60+0.15*G61+0.13*G63</f>
        <v>-0.98291578781312272</v>
      </c>
    </row>
    <row r="69" spans="6:7" x14ac:dyDescent="0.4">
      <c r="F69" t="s">
        <v>3</v>
      </c>
      <c r="G69">
        <f>$C$5-0.07*G60-0.2*G61-0.1*G62</f>
        <v>-2.009688364898135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2025-03-15T19:36:14Z</dcterms:modified>
</cp:coreProperties>
</file>