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D.SALMAN OFFICIAL\"/>
    </mc:Choice>
  </mc:AlternateContent>
  <xr:revisionPtr revIDLastSave="0" documentId="8_{AAD11DE4-F3E3-47FA-B36F-6BAFE206F6B8}" xr6:coauthVersionLast="47" xr6:coauthVersionMax="47" xr10:uidLastSave="{00000000-0000-0000-0000-000000000000}"/>
  <bookViews>
    <workbookView xWindow="-120" yWindow="-120" windowWidth="24240" windowHeight="13020" activeTab="1" xr2:uid="{8CE93B67-E102-4558-852D-83F7C9D0F201}"/>
  </bookViews>
  <sheets>
    <sheet name="Sheet7" sheetId="7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20" i="1"/>
  <c r="E24" i="1"/>
  <c r="C25" i="1"/>
  <c r="C26" i="1"/>
  <c r="N3" i="1"/>
  <c r="N4" i="1"/>
  <c r="N5" i="1"/>
  <c r="N6" i="1"/>
  <c r="N2" i="1"/>
  <c r="M2" i="1"/>
  <c r="E23" i="1" s="1"/>
  <c r="F4" i="1"/>
  <c r="F5" i="1"/>
  <c r="M5" i="1" s="1"/>
  <c r="F6" i="1"/>
  <c r="M6" i="1" s="1"/>
  <c r="F3" i="1"/>
  <c r="K3" i="1"/>
  <c r="K4" i="1"/>
  <c r="K5" i="1"/>
  <c r="K6" i="1"/>
  <c r="K2" i="1"/>
  <c r="H3" i="1"/>
  <c r="H4" i="1"/>
  <c r="H5" i="1"/>
  <c r="H6" i="1"/>
  <c r="H2" i="1"/>
  <c r="C24" i="1" s="1"/>
  <c r="G3" i="1"/>
  <c r="G4" i="1"/>
  <c r="G5" i="1"/>
  <c r="G6" i="1"/>
  <c r="G2" i="1"/>
  <c r="L2" i="1" l="1"/>
  <c r="C27" i="1" s="1"/>
  <c r="L4" i="1"/>
  <c r="L3" i="1"/>
  <c r="L5" i="1"/>
  <c r="O5" i="1" s="1"/>
  <c r="O2" i="1"/>
  <c r="C28" i="1" s="1"/>
  <c r="O3" i="1"/>
  <c r="M4" i="1"/>
  <c r="L6" i="1"/>
  <c r="O6" i="1" s="1"/>
  <c r="M3" i="1"/>
  <c r="O4" i="1" l="1"/>
</calcChain>
</file>

<file path=xl/sharedStrings.xml><?xml version="1.0" encoding="utf-8"?>
<sst xmlns="http://schemas.openxmlformats.org/spreadsheetml/2006/main" count="49" uniqueCount="45">
  <si>
    <t xml:space="preserve">employae id </t>
  </si>
  <si>
    <t>employae name</t>
  </si>
  <si>
    <t>post</t>
  </si>
  <si>
    <t>basic salary</t>
  </si>
  <si>
    <t>attendance</t>
  </si>
  <si>
    <t>h.ra</t>
  </si>
  <si>
    <t>overtime</t>
  </si>
  <si>
    <t>gross salary</t>
  </si>
  <si>
    <t>p.f</t>
  </si>
  <si>
    <t>esi</t>
  </si>
  <si>
    <t>net salary</t>
  </si>
  <si>
    <t>salman</t>
  </si>
  <si>
    <t>anurag</t>
  </si>
  <si>
    <t>divyanshu</t>
  </si>
  <si>
    <t>vishesh</t>
  </si>
  <si>
    <t>kausar</t>
  </si>
  <si>
    <t>manager</t>
  </si>
  <si>
    <t>clerk</t>
  </si>
  <si>
    <t>team leader</t>
  </si>
  <si>
    <t>superviser</t>
  </si>
  <si>
    <t>helper</t>
  </si>
  <si>
    <t>CA</t>
  </si>
  <si>
    <t>T.A</t>
  </si>
  <si>
    <t xml:space="preserve"> overtime salary</t>
  </si>
  <si>
    <t xml:space="preserve">attendne salary </t>
  </si>
  <si>
    <t>Row Labels</t>
  </si>
  <si>
    <t>Grand Total</t>
  </si>
  <si>
    <t>Column Labels</t>
  </si>
  <si>
    <t>Sum of net salary</t>
  </si>
  <si>
    <t>Name</t>
  </si>
  <si>
    <t>Emp.no</t>
  </si>
  <si>
    <t>Designation</t>
  </si>
  <si>
    <t>Bank No;</t>
  </si>
  <si>
    <t>A/C No';</t>
  </si>
  <si>
    <t>Earning</t>
  </si>
  <si>
    <t>Basic Salary</t>
  </si>
  <si>
    <t>HRA</t>
  </si>
  <si>
    <t>TA</t>
  </si>
  <si>
    <t>Deduction</t>
  </si>
  <si>
    <t>PF</t>
  </si>
  <si>
    <t>ESI</t>
  </si>
  <si>
    <t>Gross salary</t>
  </si>
  <si>
    <t>Total deduction</t>
  </si>
  <si>
    <t>Net  salary</t>
  </si>
  <si>
    <t>salary 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</si>
</sst>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indent="3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slip.xlsx]Sheet7!PivotTable5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22500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Sheet7!$A$5:$A$6</c:f>
              <c:strCache>
                <c:ptCount val="1"/>
                <c:pt idx="0">
                  <c:v>25000</c:v>
                </c:pt>
              </c:strCache>
            </c:strRef>
          </c:cat>
          <c:val>
            <c:numRef>
              <c:f>Sheet7!$B$5:$B$6</c:f>
              <c:numCache>
                <c:formatCode>General</c:formatCode>
                <c:ptCount val="1"/>
                <c:pt idx="0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85F-8514-91DDB7EF5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22712"/>
        <c:axId val="525324824"/>
      </c:barChart>
      <c:catAx>
        <c:axId val="52532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24824"/>
        <c:crosses val="autoZero"/>
        <c:auto val="1"/>
        <c:lblAlgn val="ctr"/>
        <c:lblOffset val="100"/>
        <c:noMultiLvlLbl val="0"/>
      </c:catAx>
      <c:valAx>
        <c:axId val="5253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2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123825</xdr:rowOff>
    </xdr:from>
    <xdr:to>
      <xdr:col>14</xdr:col>
      <xdr:colOff>409575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CFD5D-27E2-24FE-12F0-907DF7790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7.61795324074" createdVersion="8" refreshedVersion="8" minRefreshableVersion="3" recordCount="5" xr:uid="{294DC393-53AD-405D-AC43-F5F76B9E5688}">
  <cacheSource type="worksheet">
    <worksheetSource ref="A1:O6" sheet="Sheet1"/>
  </cacheSource>
  <cacheFields count="15">
    <cacheField name="employae id " numFmtId="0">
      <sharedItems containsSemiMixedTypes="0" containsString="0" containsNumber="1" containsInteger="1" minValue="20180003333" maxValue="98765432100" count="5">
        <n v="20180191221"/>
        <n v="20180191223"/>
        <n v="20180003333"/>
        <n v="20180191234"/>
        <n v="98765432100"/>
      </sharedItems>
    </cacheField>
    <cacheField name="employae name" numFmtId="0">
      <sharedItems/>
    </cacheField>
    <cacheField name="post" numFmtId="0">
      <sharedItems/>
    </cacheField>
    <cacheField name="basic salary" numFmtId="0">
      <sharedItems containsSemiMixedTypes="0" containsString="0" containsNumber="1" containsInteger="1" minValue="17000" maxValue="30000" count="5">
        <n v="30000"/>
        <n v="23000"/>
        <n v="25000"/>
        <n v="21000"/>
        <n v="17000"/>
      </sharedItems>
    </cacheField>
    <cacheField name="attendance" numFmtId="0">
      <sharedItems containsSemiMixedTypes="0" containsString="0" containsNumber="1" containsInteger="1" minValue="23" maxValue="30"/>
    </cacheField>
    <cacheField name="attendne salary " numFmtId="0">
      <sharedItems containsSemiMixedTypes="0" containsString="0" containsNumber="1" minValue="15299.999999999998" maxValue="30000" count="5">
        <n v="30000"/>
        <n v="20700"/>
        <n v="22500"/>
        <n v="18900"/>
        <n v="15299.999999999998"/>
      </sharedItems>
    </cacheField>
    <cacheField name="h.ra" numFmtId="0">
      <sharedItems containsSemiMixedTypes="0" containsString="0" containsNumber="1" containsInteger="1" minValue="340" maxValue="600"/>
    </cacheField>
    <cacheField name="CA" numFmtId="0">
      <sharedItems containsSemiMixedTypes="0" containsString="0" containsNumber="1" containsInteger="1" minValue="510" maxValue="900"/>
    </cacheField>
    <cacheField name="T.A" numFmtId="0">
      <sharedItems containsSemiMixedTypes="0" containsString="0" containsNumber="1" containsInteger="1" minValue="1000" maxValue="1000"/>
    </cacheField>
    <cacheField name="overtime" numFmtId="0">
      <sharedItems containsSemiMixedTypes="0" containsString="0" containsNumber="1" containsInteger="1" minValue="4" maxValue="15"/>
    </cacheField>
    <cacheField name=" overtime salary" numFmtId="0">
      <sharedItems containsSemiMixedTypes="0" containsString="0" containsNumber="1" minValue="879.31034482758628" maxValue="1500"/>
    </cacheField>
    <cacheField name="gross salary" numFmtId="0">
      <sharedItems containsSemiMixedTypes="0" containsString="0" containsNumber="1" minValue="18029.310344827587" maxValue="34000"/>
    </cacheField>
    <cacheField name="p.f" numFmtId="0">
      <sharedItems containsSemiMixedTypes="0" containsString="0" containsNumber="1" containsInteger="1" minValue="1530" maxValue="3000"/>
    </cacheField>
    <cacheField name="esi" numFmtId="0">
      <sharedItems containsSemiMixedTypes="0" containsString="0" containsNumber="1" containsInteger="1" minValue="0" maxValue="0"/>
    </cacheField>
    <cacheField name="net salary" numFmtId="0">
      <sharedItems containsSemiMixedTypes="0" containsString="0" containsNumber="1" minValue="16499.310344827587" maxValue="3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salman"/>
    <s v="manager"/>
    <x v="0"/>
    <n v="30"/>
    <x v="0"/>
    <n v="600"/>
    <n v="900"/>
    <n v="1000"/>
    <n v="12"/>
    <n v="1500"/>
    <n v="34000"/>
    <n v="3000"/>
    <n v="0"/>
    <n v="31000"/>
  </r>
  <r>
    <x v="1"/>
    <s v="anurag"/>
    <s v="clerk"/>
    <x v="1"/>
    <n v="27"/>
    <x v="1"/>
    <n v="460"/>
    <n v="690"/>
    <n v="1000"/>
    <n v="15"/>
    <n v="1277.7777777777778"/>
    <n v="24127.777777777777"/>
    <n v="2070"/>
    <n v="0"/>
    <n v="22057.777777777777"/>
  </r>
  <r>
    <x v="2"/>
    <s v="divyanshu"/>
    <s v="team leader"/>
    <x v="2"/>
    <n v="25"/>
    <x v="2"/>
    <n v="500"/>
    <n v="750"/>
    <n v="1000"/>
    <n v="10"/>
    <n v="1500"/>
    <n v="26250"/>
    <n v="2250"/>
    <n v="0"/>
    <n v="24000"/>
  </r>
  <r>
    <x v="3"/>
    <s v="vishesh"/>
    <s v="superviser"/>
    <x v="3"/>
    <n v="23"/>
    <x v="3"/>
    <n v="420"/>
    <n v="630"/>
    <n v="1000"/>
    <n v="5"/>
    <n v="1369.5652173913045"/>
    <n v="22319.565217391304"/>
    <n v="1890"/>
    <n v="0"/>
    <n v="20429.565217391304"/>
  </r>
  <r>
    <x v="4"/>
    <s v="kausar"/>
    <s v="helper"/>
    <x v="4"/>
    <n v="29"/>
    <x v="4"/>
    <n v="340"/>
    <n v="510"/>
    <n v="1000"/>
    <n v="4"/>
    <n v="879.31034482758628"/>
    <n v="18029.310344827587"/>
    <n v="1530"/>
    <n v="0"/>
    <n v="16499.3103448275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1C598-0235-42E5-8567-7D7E4DF18A7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6" firstHeaderRow="1" firstDataRow="2" firstDataCol="1" rowPageCount="1" colPageCount="1"/>
  <pivotFields count="15">
    <pivotField axis="axisPage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axis="axisCol" showAll="0">
      <items count="6">
        <item x="4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 v="3"/>
    </i>
    <i t="grand">
      <x/>
    </i>
  </rowItems>
  <colFields count="1">
    <field x="5"/>
  </colFields>
  <colItems count="2">
    <i>
      <x v="3"/>
    </i>
    <i t="grand">
      <x/>
    </i>
  </colItems>
  <pageFields count="1">
    <pageField fld="0" item="0" hier="-1"/>
  </pageFields>
  <dataFields count="1">
    <dataField name="Sum of net salary" fld="14" baseField="0" baseItem="0"/>
  </dataFields>
  <chartFormats count="6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0EBB-213C-4C01-AD1E-35EBEFCA4CBC}">
  <dimension ref="A1:C6"/>
  <sheetViews>
    <sheetView workbookViewId="0">
      <selection activeCell="O20" sqref="O20"/>
    </sheetView>
  </sheetViews>
  <sheetFormatPr defaultRowHeight="15" x14ac:dyDescent="0.25"/>
  <cols>
    <col min="1" max="2" width="16.28515625" bestFit="1" customWidth="1"/>
    <col min="3" max="3" width="11.28515625" bestFit="1" customWidth="1"/>
    <col min="4" max="4" width="12" bestFit="1" customWidth="1"/>
    <col min="5" max="6" width="6" bestFit="1" customWidth="1"/>
    <col min="7" max="7" width="12" bestFit="1" customWidth="1"/>
  </cols>
  <sheetData>
    <row r="1" spans="1:3" x14ac:dyDescent="0.25">
      <c r="A1" s="1" t="s">
        <v>0</v>
      </c>
      <c r="B1" s="2">
        <v>20180003333</v>
      </c>
    </row>
    <row r="3" spans="1:3" x14ac:dyDescent="0.25">
      <c r="A3" s="1" t="s">
        <v>28</v>
      </c>
      <c r="B3" s="1" t="s">
        <v>27</v>
      </c>
    </row>
    <row r="4" spans="1:3" x14ac:dyDescent="0.25">
      <c r="A4" s="1" t="s">
        <v>25</v>
      </c>
      <c r="B4">
        <v>22500</v>
      </c>
      <c r="C4" t="s">
        <v>26</v>
      </c>
    </row>
    <row r="5" spans="1:3" x14ac:dyDescent="0.25">
      <c r="A5" s="2">
        <v>25000</v>
      </c>
      <c r="B5">
        <v>24000</v>
      </c>
      <c r="C5">
        <v>24000</v>
      </c>
    </row>
    <row r="6" spans="1:3" x14ac:dyDescent="0.25">
      <c r="A6" s="2" t="s">
        <v>26</v>
      </c>
      <c r="B6">
        <v>24000</v>
      </c>
      <c r="C6">
        <v>24000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1D9A-A384-4D71-8402-3D5EAF1F421A}">
  <dimension ref="A1:O28"/>
  <sheetViews>
    <sheetView tabSelected="1" workbookViewId="0">
      <selection activeCell="B16" sqref="B16:E16"/>
    </sheetView>
  </sheetViews>
  <sheetFormatPr defaultRowHeight="15" x14ac:dyDescent="0.25"/>
  <cols>
    <col min="1" max="1" width="24.5703125" customWidth="1"/>
    <col min="2" max="2" width="16.7109375" customWidth="1"/>
    <col min="3" max="3" width="11.7109375" bestFit="1" customWidth="1"/>
    <col min="4" max="4" width="18" bestFit="1" customWidth="1"/>
    <col min="5" max="5" width="16.28515625" bestFit="1" customWidth="1"/>
    <col min="6" max="6" width="15.28515625" bestFit="1" customWidth="1"/>
    <col min="11" max="11" width="15.28515625" bestFit="1" customWidth="1"/>
    <col min="12" max="12" width="15.140625" customWidth="1"/>
    <col min="15" max="15" width="12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24</v>
      </c>
      <c r="G1" s="6" t="s">
        <v>5</v>
      </c>
      <c r="H1" s="6" t="s">
        <v>21</v>
      </c>
      <c r="I1" s="6" t="s">
        <v>22</v>
      </c>
      <c r="J1" s="6" t="s">
        <v>6</v>
      </c>
      <c r="K1" s="6" t="s">
        <v>23</v>
      </c>
      <c r="L1" s="6" t="s">
        <v>7</v>
      </c>
      <c r="M1" s="6" t="s">
        <v>8</v>
      </c>
      <c r="N1" s="6" t="s">
        <v>9</v>
      </c>
      <c r="O1" s="6" t="s">
        <v>10</v>
      </c>
    </row>
    <row r="2" spans="1:15" x14ac:dyDescent="0.25">
      <c r="A2" s="7">
        <v>1001</v>
      </c>
      <c r="B2" s="5" t="s">
        <v>11</v>
      </c>
      <c r="C2" s="5" t="s">
        <v>16</v>
      </c>
      <c r="D2" s="5">
        <v>30000</v>
      </c>
      <c r="E2" s="5">
        <v>30</v>
      </c>
      <c r="F2" s="5">
        <v>30000</v>
      </c>
      <c r="G2" s="5">
        <f>D2*2%</f>
        <v>600</v>
      </c>
      <c r="H2" s="5">
        <f>D2*3%</f>
        <v>900</v>
      </c>
      <c r="I2" s="5">
        <v>1000</v>
      </c>
      <c r="J2" s="5">
        <v>12</v>
      </c>
      <c r="K2" s="5">
        <f>D2/E2/8*12</f>
        <v>1500</v>
      </c>
      <c r="L2" s="5">
        <f>F2+G2+H2+I2+K2</f>
        <v>34000</v>
      </c>
      <c r="M2" s="5">
        <f>IF(D2,F2*10%,0)</f>
        <v>3000</v>
      </c>
      <c r="N2" s="5">
        <f>IF(D2&lt;=15000,-2%,0)</f>
        <v>0</v>
      </c>
      <c r="O2" s="5">
        <f>L2-M2-N2</f>
        <v>31000</v>
      </c>
    </row>
    <row r="3" spans="1:15" x14ac:dyDescent="0.25">
      <c r="A3" s="5">
        <v>1002</v>
      </c>
      <c r="B3" s="5" t="s">
        <v>12</v>
      </c>
      <c r="C3" s="5" t="s">
        <v>17</v>
      </c>
      <c r="D3" s="5">
        <v>23000</v>
      </c>
      <c r="E3" s="5">
        <v>27</v>
      </c>
      <c r="F3" s="5">
        <f>D3/30*27</f>
        <v>20700</v>
      </c>
      <c r="G3" s="5">
        <f t="shared" ref="G3:G6" si="0">D3*2%</f>
        <v>460</v>
      </c>
      <c r="H3" s="5">
        <f t="shared" ref="H3:H6" si="1">D3*3%</f>
        <v>690</v>
      </c>
      <c r="I3" s="5">
        <v>1000</v>
      </c>
      <c r="J3" s="5">
        <v>15</v>
      </c>
      <c r="K3" s="5">
        <f t="shared" ref="K3:K6" si="2">D3/E3/8*12</f>
        <v>1277.7777777777778</v>
      </c>
      <c r="L3" s="5">
        <f t="shared" ref="L3:L6" si="3">F3+G3+H3+I3+K3</f>
        <v>24127.777777777777</v>
      </c>
      <c r="M3" s="5">
        <f t="shared" ref="M3:M6" si="4">IF(D3,F3*10%,0)</f>
        <v>2070</v>
      </c>
      <c r="N3" s="5">
        <f t="shared" ref="N3:N6" si="5">IF(D3&lt;=15000,-2%,0)</f>
        <v>0</v>
      </c>
      <c r="O3" s="5">
        <f t="shared" ref="O3:O6" si="6">L3-M3-N3</f>
        <v>22057.777777777777</v>
      </c>
    </row>
    <row r="4" spans="1:15" x14ac:dyDescent="0.25">
      <c r="A4" s="5">
        <v>1003</v>
      </c>
      <c r="B4" s="5" t="s">
        <v>13</v>
      </c>
      <c r="C4" s="5" t="s">
        <v>18</v>
      </c>
      <c r="D4" s="5">
        <v>25000</v>
      </c>
      <c r="E4" s="5">
        <v>25</v>
      </c>
      <c r="F4" s="5">
        <f t="shared" ref="F4:F6" si="7">D4/30*27</f>
        <v>22500</v>
      </c>
      <c r="G4" s="5">
        <f t="shared" si="0"/>
        <v>500</v>
      </c>
      <c r="H4" s="5">
        <f t="shared" si="1"/>
        <v>750</v>
      </c>
      <c r="I4" s="5">
        <v>1000</v>
      </c>
      <c r="J4" s="5">
        <v>10</v>
      </c>
      <c r="K4" s="5">
        <f t="shared" si="2"/>
        <v>1500</v>
      </c>
      <c r="L4" s="5">
        <f t="shared" si="3"/>
        <v>26250</v>
      </c>
      <c r="M4" s="5">
        <f t="shared" si="4"/>
        <v>2250</v>
      </c>
      <c r="N4" s="5">
        <f t="shared" si="5"/>
        <v>0</v>
      </c>
      <c r="O4" s="5">
        <f t="shared" si="6"/>
        <v>24000</v>
      </c>
    </row>
    <row r="5" spans="1:15" x14ac:dyDescent="0.25">
      <c r="A5" s="5">
        <v>1004</v>
      </c>
      <c r="B5" s="5" t="s">
        <v>14</v>
      </c>
      <c r="C5" s="5" t="s">
        <v>19</v>
      </c>
      <c r="D5" s="5">
        <v>21000</v>
      </c>
      <c r="E5" s="5">
        <v>23</v>
      </c>
      <c r="F5" s="5">
        <f t="shared" si="7"/>
        <v>18900</v>
      </c>
      <c r="G5" s="5">
        <f t="shared" si="0"/>
        <v>420</v>
      </c>
      <c r="H5" s="5">
        <f t="shared" si="1"/>
        <v>630</v>
      </c>
      <c r="I5" s="5">
        <v>1000</v>
      </c>
      <c r="J5" s="5">
        <v>5</v>
      </c>
      <c r="K5" s="5">
        <f t="shared" si="2"/>
        <v>1369.5652173913045</v>
      </c>
      <c r="L5" s="5">
        <f t="shared" si="3"/>
        <v>22319.565217391304</v>
      </c>
      <c r="M5" s="5">
        <f t="shared" si="4"/>
        <v>1890</v>
      </c>
      <c r="N5" s="5">
        <f t="shared" si="5"/>
        <v>0</v>
      </c>
      <c r="O5" s="5">
        <f t="shared" si="6"/>
        <v>20429.565217391304</v>
      </c>
    </row>
    <row r="6" spans="1:15" x14ac:dyDescent="0.25">
      <c r="A6" s="5">
        <v>1005</v>
      </c>
      <c r="B6" s="5" t="s">
        <v>15</v>
      </c>
      <c r="C6" s="5" t="s">
        <v>20</v>
      </c>
      <c r="D6" s="5">
        <v>17000</v>
      </c>
      <c r="E6" s="5">
        <v>29</v>
      </c>
      <c r="F6" s="5">
        <f t="shared" si="7"/>
        <v>15299.999999999998</v>
      </c>
      <c r="G6" s="5">
        <f t="shared" si="0"/>
        <v>340</v>
      </c>
      <c r="H6" s="5">
        <f t="shared" si="1"/>
        <v>510</v>
      </c>
      <c r="I6" s="5">
        <v>1000</v>
      </c>
      <c r="J6" s="5">
        <v>4</v>
      </c>
      <c r="K6" s="5">
        <f t="shared" si="2"/>
        <v>879.31034482758628</v>
      </c>
      <c r="L6" s="5">
        <f t="shared" si="3"/>
        <v>18029.310344827587</v>
      </c>
      <c r="M6" s="5">
        <f t="shared" si="4"/>
        <v>1530</v>
      </c>
      <c r="N6" s="5">
        <f t="shared" si="5"/>
        <v>0</v>
      </c>
      <c r="O6" s="5">
        <f t="shared" si="6"/>
        <v>16499.310344827587</v>
      </c>
    </row>
    <row r="12" spans="1:15" x14ac:dyDescent="0.25">
      <c r="E12" s="2"/>
    </row>
    <row r="16" spans="1:15" ht="46.5" x14ac:dyDescent="0.7">
      <c r="A16" s="3"/>
      <c r="B16" s="9" t="s">
        <v>44</v>
      </c>
      <c r="C16" s="10"/>
      <c r="D16" s="10"/>
      <c r="E16" s="10"/>
    </row>
    <row r="17" spans="1:5" x14ac:dyDescent="0.25">
      <c r="A17" s="4"/>
      <c r="B17" s="8"/>
      <c r="C17" s="8"/>
      <c r="D17" s="8"/>
      <c r="E17" s="8"/>
    </row>
    <row r="18" spans="1:5" x14ac:dyDescent="0.25">
      <c r="B18" s="5" t="s">
        <v>29</v>
      </c>
      <c r="C18" s="5" t="str">
        <f>VLOOKUP(C19,A1:O6,2,FALSE)</f>
        <v>salman</v>
      </c>
      <c r="D18" s="5"/>
      <c r="E18" s="5" t="s">
        <v>32</v>
      </c>
    </row>
    <row r="19" spans="1:5" x14ac:dyDescent="0.25">
      <c r="B19" s="5" t="s">
        <v>30</v>
      </c>
      <c r="C19" s="5">
        <v>1001</v>
      </c>
      <c r="D19" s="5"/>
      <c r="E19" s="5" t="s">
        <v>33</v>
      </c>
    </row>
    <row r="20" spans="1:5" x14ac:dyDescent="0.25">
      <c r="B20" s="5" t="s">
        <v>31</v>
      </c>
      <c r="C20" s="5" t="str">
        <f>VLOOKUP(C19,A1:O6,3,FALSE)</f>
        <v>manager</v>
      </c>
      <c r="D20" s="5"/>
      <c r="E20" s="5"/>
    </row>
    <row r="21" spans="1:5" x14ac:dyDescent="0.25">
      <c r="B21" s="5" t="s">
        <v>34</v>
      </c>
      <c r="C21" s="5"/>
      <c r="D21" s="5"/>
      <c r="E21" s="5"/>
    </row>
    <row r="22" spans="1:5" x14ac:dyDescent="0.25">
      <c r="B22" s="5" t="s">
        <v>35</v>
      </c>
      <c r="C22" s="5">
        <v>23000</v>
      </c>
      <c r="D22" s="5" t="s">
        <v>38</v>
      </c>
      <c r="E22" s="5"/>
    </row>
    <row r="23" spans="1:5" x14ac:dyDescent="0.25">
      <c r="B23" s="5" t="s">
        <v>36</v>
      </c>
      <c r="C23" s="5">
        <v>600</v>
      </c>
      <c r="D23" s="5" t="s">
        <v>39</v>
      </c>
      <c r="E23" s="5">
        <f>VLOOKUP(C19,A1:O6,13,FALSE)</f>
        <v>3000</v>
      </c>
    </row>
    <row r="24" spans="1:5" x14ac:dyDescent="0.25">
      <c r="B24" s="5" t="s">
        <v>21</v>
      </c>
      <c r="C24" s="5">
        <f>VLOOKUP(C19,A1:O6,8,FALSE)</f>
        <v>900</v>
      </c>
      <c r="D24" s="5" t="s">
        <v>40</v>
      </c>
      <c r="E24" s="5">
        <f>VLOOKUP(C19,A1:O6,14,FALSE)</f>
        <v>0</v>
      </c>
    </row>
    <row r="25" spans="1:5" x14ac:dyDescent="0.25">
      <c r="B25" s="5" t="s">
        <v>37</v>
      </c>
      <c r="C25" s="5">
        <f>VLOOKUP(C19,A1:O6,9,FALSE)</f>
        <v>1000</v>
      </c>
      <c r="D25" s="5"/>
      <c r="E25" s="5"/>
    </row>
    <row r="26" spans="1:5" x14ac:dyDescent="0.25">
      <c r="B26" s="5" t="s">
        <v>5</v>
      </c>
      <c r="C26" s="5">
        <f>VLOOKUP(C19,A1:O6,7,FALSE)</f>
        <v>600</v>
      </c>
      <c r="D26" s="5"/>
      <c r="E26" s="5"/>
    </row>
    <row r="27" spans="1:5" x14ac:dyDescent="0.25">
      <c r="B27" s="5" t="s">
        <v>41</v>
      </c>
      <c r="C27" s="5">
        <f>VLOOKUP(C19,A1:O6,12,FALSE)</f>
        <v>34000</v>
      </c>
      <c r="D27" s="5" t="s">
        <v>42</v>
      </c>
      <c r="E27" s="5"/>
    </row>
    <row r="28" spans="1:5" x14ac:dyDescent="0.25">
      <c r="B28" s="5" t="s">
        <v>43</v>
      </c>
      <c r="C28" s="5">
        <f>VLOOKUP(C19,A1:O6,15,FALSE)</f>
        <v>31000</v>
      </c>
      <c r="D28" s="5"/>
      <c r="E28" s="5"/>
    </row>
  </sheetData>
  <mergeCells count="1">
    <mergeCell ref="B16:E16"/>
  </mergeCells>
  <dataValidations count="1">
    <dataValidation type="list" allowBlank="1" showInputMessage="1" showErrorMessage="1" sqref="C19" xr:uid="{74856DB5-A026-4C93-B772-8C36B175752A}">
      <formula1>$A$2:$A$6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2024-06-18T11:14:13Z</cp:lastPrinted>
  <dcterms:created xsi:type="dcterms:W3CDTF">2024-06-10T09:05:11Z</dcterms:created>
  <dcterms:modified xsi:type="dcterms:W3CDTF">2024-06-18T15:51:03Z</dcterms:modified>
</cp:coreProperties>
</file>